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8_{B292F05E-8FDD-40E7-9898-A491C7B6FB05}" xr6:coauthVersionLast="47" xr6:coauthVersionMax="47" xr10:uidLastSave="{00000000-0000-0000-0000-000000000000}"/>
  <bookViews>
    <workbookView xWindow="-108" yWindow="-108" windowWidth="23256" windowHeight="12456" xr2:uid="{F2D93B19-7A59-4A51-897D-5A72D6B39653}"/>
  </bookViews>
  <sheets>
    <sheet name="Movies_Analysis1" sheetId="2" r:id="rId1"/>
    <sheet name="Analysis2" sheetId="1" r:id="rId2"/>
    <sheet name="Pivot_Tabes" sheetId="4" r:id="rId3"/>
    <sheet name="Dashboard" sheetId="6" r:id="rId4"/>
  </sheets>
  <definedNames>
    <definedName name="ExternalData_1" localSheetId="0" hidden="1">Movies_Analysis1!$A$1:$L$1466</definedName>
    <definedName name="Slicer_Day">#N/A</definedName>
    <definedName name="Slicer_Id">#N/A</definedName>
    <definedName name="Slicer_Month">#N/A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6" i="1" l="1" a="1"/>
  <c r="C46" i="1" s="1"/>
  <c r="C41" i="1"/>
  <c r="D41" i="1" s="1"/>
  <c r="E41" i="1" s="1"/>
  <c r="F41" i="1" s="1"/>
  <c r="G41" i="1" s="1"/>
  <c r="B31" i="1" a="1"/>
  <c r="B31" i="1" s="1"/>
  <c r="B7" i="1"/>
  <c r="B26" i="1"/>
  <c r="B21" i="1"/>
  <c r="B16" i="1"/>
  <c r="B11" i="1"/>
  <c r="D7" i="1"/>
  <c r="F3" i="1"/>
  <c r="D3" i="1"/>
  <c r="B3" i="1"/>
  <c r="A2" i="1"/>
  <c r="N967" i="2"/>
  <c r="N5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243D6D-57D5-49D3-98E3-833BE3C2B7BB}" keepAlive="1" name="Query - movies" description="Connection to the 'movies' query in the workbook." type="5" refreshedVersion="8" background="1" saveData="1">
    <dbPr connection="Provider=Microsoft.Mashup.OleDb.1;Data Source=$Workbook$;Location=movies;Extended Properties=&quot;&quot;" command="SELECT * FROM [movie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<sst xmlns="http://schemas.openxmlformats.org/spreadsheetml/2006/main" count="5020" uniqueCount="1521">
  <si>
    <t>SR.NO.</t>
  </si>
  <si>
    <t>Id</t>
  </si>
  <si>
    <t>Budget</t>
  </si>
  <si>
    <t>Popularity</t>
  </si>
  <si>
    <t>Revenue</t>
  </si>
  <si>
    <t>Vote_Average</t>
  </si>
  <si>
    <t>Vote_Count</t>
  </si>
  <si>
    <t>Director_Id</t>
  </si>
  <si>
    <t>Year</t>
  </si>
  <si>
    <t>Month</t>
  </si>
  <si>
    <t>Day</t>
  </si>
  <si>
    <t>Avatar</t>
  </si>
  <si>
    <t>Dec</t>
  </si>
  <si>
    <t>Thursday</t>
  </si>
  <si>
    <t>Pirates Of The Caribbean: At World'S End</t>
  </si>
  <si>
    <t>May</t>
  </si>
  <si>
    <t>Saturday</t>
  </si>
  <si>
    <t>Spectre</t>
  </si>
  <si>
    <t>Oct</t>
  </si>
  <si>
    <t>Monday</t>
  </si>
  <si>
    <t>The Dark Knight Rises</t>
  </si>
  <si>
    <t>Jul</t>
  </si>
  <si>
    <t>Spider-Man 3</t>
  </si>
  <si>
    <t>Tuesday</t>
  </si>
  <si>
    <t>Batman V Superman: Dawn Of Justice</t>
  </si>
  <si>
    <t>Mar</t>
  </si>
  <si>
    <t>Wednesday</t>
  </si>
  <si>
    <t>Superman Returns</t>
  </si>
  <si>
    <t>Jun</t>
  </si>
  <si>
    <t>Quantum Of Solace</t>
  </si>
  <si>
    <t>Pirates Of The Caribbean: Dead Man'S Chest</t>
  </si>
  <si>
    <t>The Lone Ranger</t>
  </si>
  <si>
    <t>Man Of Steel</t>
  </si>
  <si>
    <t>The Chronicles Of Narnia: Prince Caspian</t>
  </si>
  <si>
    <t>Pirates Of The Caribbean: On Stranger Tides</t>
  </si>
  <si>
    <t>Men In Black 3</t>
  </si>
  <si>
    <t>The Hobbit: The Battle Of The Five Armies</t>
  </si>
  <si>
    <t>Robin Hood</t>
  </si>
  <si>
    <t>The Hobbit: The Desolation Of Smaug</t>
  </si>
  <si>
    <t>The Golden Compass</t>
  </si>
  <si>
    <t>King Kong</t>
  </si>
  <si>
    <t>Titanic</t>
  </si>
  <si>
    <t>Nov</t>
  </si>
  <si>
    <t>Battleship</t>
  </si>
  <si>
    <t>Apr</t>
  </si>
  <si>
    <t>Skyfall</t>
  </si>
  <si>
    <t>Spider-Man 2</t>
  </si>
  <si>
    <t>Friday</t>
  </si>
  <si>
    <t>Alice In Wonderland</t>
  </si>
  <si>
    <t>X-Men: The Last Stand</t>
  </si>
  <si>
    <t>Transformers: Revenge Of The Fallen</t>
  </si>
  <si>
    <t>Transformers: Age Of Extinction</t>
  </si>
  <si>
    <t>Oz: The Great And Powerful</t>
  </si>
  <si>
    <t>Green Lantern</t>
  </si>
  <si>
    <t>Terminator Salvation</t>
  </si>
  <si>
    <t>Furious 7</t>
  </si>
  <si>
    <t>World War Z</t>
  </si>
  <si>
    <t>X-Men: Days Of Future Past</t>
  </si>
  <si>
    <t>Jack The Giant Slayer</t>
  </si>
  <si>
    <t>Feb</t>
  </si>
  <si>
    <t>Prince Of Persia: The Sands Of Time</t>
  </si>
  <si>
    <t>Pacific Rim</t>
  </si>
  <si>
    <t>Transformers: Dark Of The Moon</t>
  </si>
  <si>
    <t>Indiana Jones And The Kingdom Of The Crystal Skull</t>
  </si>
  <si>
    <t>Star Trek Beyond</t>
  </si>
  <si>
    <t>Rush Hour 3</t>
  </si>
  <si>
    <t>Aug</t>
  </si>
  <si>
    <t>2012</t>
  </si>
  <si>
    <t>A Christmas Carol</t>
  </si>
  <si>
    <t>Jupiter Ascending</t>
  </si>
  <si>
    <t>The Chronicles Of Narnia: The Lion, The Witch And The Wardrobe</t>
  </si>
  <si>
    <t>X-Men: Apocalypse</t>
  </si>
  <si>
    <t>The Dark Knight</t>
  </si>
  <si>
    <t>Iron Man</t>
  </si>
  <si>
    <t>Hugo</t>
  </si>
  <si>
    <t>Wild Wild West</t>
  </si>
  <si>
    <t>The Mummy: Tomb Of The Dragon Emperor</t>
  </si>
  <si>
    <t>Suicide Squad</t>
  </si>
  <si>
    <t>Evan Almighty</t>
  </si>
  <si>
    <t>Edge Of Tomorrow</t>
  </si>
  <si>
    <t>Waterworld</t>
  </si>
  <si>
    <t>The Jungle Book</t>
  </si>
  <si>
    <t>Iron Man 2</t>
  </si>
  <si>
    <t>The Polar Express</t>
  </si>
  <si>
    <t>Independence Day: Resurgence</t>
  </si>
  <si>
    <t>Interstellar</t>
  </si>
  <si>
    <t>Inception</t>
  </si>
  <si>
    <t>The Hobbit: An Unexpected Journey</t>
  </si>
  <si>
    <t>The Fast And The Furious</t>
  </si>
  <si>
    <t>The Curious Case Of Benjamin Button</t>
  </si>
  <si>
    <t>The Hunger Games: Mockingjay - Part 2</t>
  </si>
  <si>
    <t>The Sorcerer'S Apprentice</t>
  </si>
  <si>
    <t>Poseidon</t>
  </si>
  <si>
    <t>The Chronicles Of Narnia: The Voyage Of The Dawn Treader</t>
  </si>
  <si>
    <t>Pearl Harbor</t>
  </si>
  <si>
    <t>Transformers</t>
  </si>
  <si>
    <t>Alexander</t>
  </si>
  <si>
    <t>Sunday</t>
  </si>
  <si>
    <t>Harry Potter And The Goblet Of Fire</t>
  </si>
  <si>
    <t>Hancock</t>
  </si>
  <si>
    <t>I Am Legend</t>
  </si>
  <si>
    <t>Charlie And The Chocolate Factory</t>
  </si>
  <si>
    <t>Batman Begins</t>
  </si>
  <si>
    <t>Night At The Museum: Battle Of The Smithsonian</t>
  </si>
  <si>
    <t>The Matrix Revolutions</t>
  </si>
  <si>
    <t>The Matrix Reloaded</t>
  </si>
  <si>
    <t>Mad Max: Fury Road</t>
  </si>
  <si>
    <t>Angels &amp; Demons</t>
  </si>
  <si>
    <t>Thor</t>
  </si>
  <si>
    <t>Wrath Of The Titans</t>
  </si>
  <si>
    <t>Dark Shadows</t>
  </si>
  <si>
    <t>The Last Airbender</t>
  </si>
  <si>
    <t>White House Down</t>
  </si>
  <si>
    <t>Pan</t>
  </si>
  <si>
    <t>Sep</t>
  </si>
  <si>
    <t>Mr. Peabody &amp; Sherman</t>
  </si>
  <si>
    <t>Troy</t>
  </si>
  <si>
    <t>Die Another Day</t>
  </si>
  <si>
    <t>Armageddon</t>
  </si>
  <si>
    <t>Men In Black Ii</t>
  </si>
  <si>
    <t>Beowulf</t>
  </si>
  <si>
    <t>The Last Samurai</t>
  </si>
  <si>
    <t>Exodus: Gods And Kings</t>
  </si>
  <si>
    <t>Spider-Man</t>
  </si>
  <si>
    <t>Gods Of Egypt</t>
  </si>
  <si>
    <t>Stealth</t>
  </si>
  <si>
    <t>Watchmen</t>
  </si>
  <si>
    <t>Lethal Weapon 4</t>
  </si>
  <si>
    <t>Hulk</t>
  </si>
  <si>
    <t>G.I. Joe: Retaliation</t>
  </si>
  <si>
    <t>The World Is Not Enough</t>
  </si>
  <si>
    <t>The Twilight Saga: Breaking Dawn - Part 2</t>
  </si>
  <si>
    <t>Happy Feet Two</t>
  </si>
  <si>
    <t>The Incredible Hulk</t>
  </si>
  <si>
    <t>The Bfg</t>
  </si>
  <si>
    <t>The Revenant</t>
  </si>
  <si>
    <t>Rango</t>
  </si>
  <si>
    <t>The Bourne Ultimatum</t>
  </si>
  <si>
    <t>The Hunger Games: Catching Fire</t>
  </si>
  <si>
    <t>War Of The Worlds</t>
  </si>
  <si>
    <t>Bad Boys Ii</t>
  </si>
  <si>
    <t>Salt</t>
  </si>
  <si>
    <t>Noah</t>
  </si>
  <si>
    <t>The Adventures Of Tintin</t>
  </si>
  <si>
    <t>After Earth</t>
  </si>
  <si>
    <t>Night At The Museum: Secret Of The Tomb</t>
  </si>
  <si>
    <t>Harry Potter And The Philosopher'S Stone</t>
  </si>
  <si>
    <t>R.I.P.D.</t>
  </si>
  <si>
    <t>Pirates Of The Caribbean: The Curse Of The Black Pearl</t>
  </si>
  <si>
    <t>The Hunger Games: Mockingjay - Part 1</t>
  </si>
  <si>
    <t>The Da Vinci Code</t>
  </si>
  <si>
    <t>X2</t>
  </si>
  <si>
    <t>Fast Five</t>
  </si>
  <si>
    <t>Sherlock Holmes: A Game Of Shadows</t>
  </si>
  <si>
    <t>Clash Of The Titans</t>
  </si>
  <si>
    <t>Total Recall</t>
  </si>
  <si>
    <t>The 13Th Warrior</t>
  </si>
  <si>
    <t>Batman &amp; Robin</t>
  </si>
  <si>
    <t>How The Grinch Stole Christmas</t>
  </si>
  <si>
    <t>The Day After Tomorrow</t>
  </si>
  <si>
    <t>Mission: Impossible Ii</t>
  </si>
  <si>
    <t>The Perfect Storm</t>
  </si>
  <si>
    <t>Fantastic 4: Rise Of The Silver Surfer</t>
  </si>
  <si>
    <t>Life Of Pi</t>
  </si>
  <si>
    <t>Jason Bourne</t>
  </si>
  <si>
    <t>Charlie'S Angels: Full Throttle</t>
  </si>
  <si>
    <t>Prometheus</t>
  </si>
  <si>
    <t>Stuart Little 2</t>
  </si>
  <si>
    <t>Speed Racer</t>
  </si>
  <si>
    <t>Knight And Day</t>
  </si>
  <si>
    <t>The Wolverine</t>
  </si>
  <si>
    <t>Windtalkers</t>
  </si>
  <si>
    <t>Teenage Mutant Ninja Turtles</t>
  </si>
  <si>
    <t>Dante'S Peak</t>
  </si>
  <si>
    <t>Night At The Museum</t>
  </si>
  <si>
    <t>The Patriot</t>
  </si>
  <si>
    <t>Ocean'S Twelve</t>
  </si>
  <si>
    <t>Mr. &amp; Mrs. Smith</t>
  </si>
  <si>
    <t>Insurgent</t>
  </si>
  <si>
    <t>The Aviator</t>
  </si>
  <si>
    <t>The Smurfs</t>
  </si>
  <si>
    <t>Allegiant</t>
  </si>
  <si>
    <t>Real Steel</t>
  </si>
  <si>
    <t>The Smurfs 2</t>
  </si>
  <si>
    <t>Speed 2: Cruise Control</t>
  </si>
  <si>
    <t>The Lord Of The Rings: The Fellowship Of The Ring</t>
  </si>
  <si>
    <t>Around The World In 80 Days</t>
  </si>
  <si>
    <t>Ali</t>
  </si>
  <si>
    <t>I, Robot</t>
  </si>
  <si>
    <t>Kingdom Of Heaven</t>
  </si>
  <si>
    <t>Stuart Little</t>
  </si>
  <si>
    <t>The Martian</t>
  </si>
  <si>
    <t>The Island</t>
  </si>
  <si>
    <t>Town &amp; Country</t>
  </si>
  <si>
    <t>Gladiator</t>
  </si>
  <si>
    <t>Minority Report</t>
  </si>
  <si>
    <t>Harry Potter And The Chamber Of Secrets</t>
  </si>
  <si>
    <t>Casino Royale</t>
  </si>
  <si>
    <t>Planet Of The Apes</t>
  </si>
  <si>
    <t>Terminator 2: Judgment Day</t>
  </si>
  <si>
    <t>Public Enemies</t>
  </si>
  <si>
    <t>American Gangster</t>
  </si>
  <si>
    <t>True Lies</t>
  </si>
  <si>
    <t>The Taking Of Pelham 1 2 3</t>
  </si>
  <si>
    <t>Little Fockers</t>
  </si>
  <si>
    <t>The Other Guys</t>
  </si>
  <si>
    <t>Eraser</t>
  </si>
  <si>
    <t>Django Unchained</t>
  </si>
  <si>
    <t>The Expendables 2</t>
  </si>
  <si>
    <t>National Treasure</t>
  </si>
  <si>
    <t>End Of Days</t>
  </si>
  <si>
    <t>Blood Diamond</t>
  </si>
  <si>
    <t>The Wolf Of Wall Street</t>
  </si>
  <si>
    <t>Batman Forever</t>
  </si>
  <si>
    <t>Starship Troopers</t>
  </si>
  <si>
    <t>Cloud Atlas</t>
  </si>
  <si>
    <t>Legend Of The Guardians: The Owls Of Ga'Hoole</t>
  </si>
  <si>
    <t>Hercules</t>
  </si>
  <si>
    <t>In The Heart Of The Sea</t>
  </si>
  <si>
    <t>Green Zone</t>
  </si>
  <si>
    <t>Gangs Of New York</t>
  </si>
  <si>
    <t>The Flowers Of War</t>
  </si>
  <si>
    <t>The Stepford Wives</t>
  </si>
  <si>
    <t>Black Hawk Down</t>
  </si>
  <si>
    <t>The Campaign</t>
  </si>
  <si>
    <t>The Fifth Element</t>
  </si>
  <si>
    <t>Cinderella</t>
  </si>
  <si>
    <t>The Lovely Bones</t>
  </si>
  <si>
    <t>The Lord Of The Rings: The Return Of The King</t>
  </si>
  <si>
    <t>The Lord Of The Rings: The Two Towers</t>
  </si>
  <si>
    <t>Lara Croft: Tomb Raider</t>
  </si>
  <si>
    <t>The Spiderwick Chronicles</t>
  </si>
  <si>
    <t>Cutthroat Island</t>
  </si>
  <si>
    <t>Percy Jackson &amp; The Olympians: The Lightning Thief</t>
  </si>
  <si>
    <t>Men In Black</t>
  </si>
  <si>
    <t>Unstoppable</t>
  </si>
  <si>
    <t>Rush Hour 2</t>
  </si>
  <si>
    <t>What Lies Beneath</t>
  </si>
  <si>
    <t>The Secret Life Of Walter Mitty</t>
  </si>
  <si>
    <t>Charlie'S Angels</t>
  </si>
  <si>
    <t>The Departed</t>
  </si>
  <si>
    <t>Tropic Thunder</t>
  </si>
  <si>
    <t>The Girl With The Dragon Tattoo</t>
  </si>
  <si>
    <t>Die Hard: With A Vengeance</t>
  </si>
  <si>
    <t>Sherlock Holmes</t>
  </si>
  <si>
    <t>Valkyrie</t>
  </si>
  <si>
    <t>You Don'T Mess With The Zohan</t>
  </si>
  <si>
    <t>Pixels</t>
  </si>
  <si>
    <t>A.I. Artificial Intelligence</t>
  </si>
  <si>
    <t>The Haunted Mansion</t>
  </si>
  <si>
    <t>Contact</t>
  </si>
  <si>
    <t>Hollow Man</t>
  </si>
  <si>
    <t>The Interpreter</t>
  </si>
  <si>
    <t>Lara Croft Tomb Raider: The Cradle Of Life</t>
  </si>
  <si>
    <t>Now You See Me 2</t>
  </si>
  <si>
    <t>The Saint</t>
  </si>
  <si>
    <t>Spy Game</t>
  </si>
  <si>
    <t>Mission To Mars</t>
  </si>
  <si>
    <t>Bicentennial Man</t>
  </si>
  <si>
    <t>Cinderella Man</t>
  </si>
  <si>
    <t>Twister</t>
  </si>
  <si>
    <t>Cast Away</t>
  </si>
  <si>
    <t>Happy Feet</t>
  </si>
  <si>
    <t>The Bourne Supremacy</t>
  </si>
  <si>
    <t>Air Force One</t>
  </si>
  <si>
    <t>Ocean'S Eleven</t>
  </si>
  <si>
    <t>The Three Musketeers</t>
  </si>
  <si>
    <t>Tower Heist</t>
  </si>
  <si>
    <t>The Holiday</t>
  </si>
  <si>
    <t>Enemy Of The State</t>
  </si>
  <si>
    <t>It'S Complicated</t>
  </si>
  <si>
    <t>Ocean'S Thirteen</t>
  </si>
  <si>
    <t>The Rundown</t>
  </si>
  <si>
    <t>Last Action Hero</t>
  </si>
  <si>
    <t>Memoirs Of A Geisha</t>
  </si>
  <si>
    <t>The Fast And The Furious: Tokyo Drift</t>
  </si>
  <si>
    <t>Nutty Professor Ii: The Klumps</t>
  </si>
  <si>
    <t>Scooby-Doo</t>
  </si>
  <si>
    <t>Click</t>
  </si>
  <si>
    <t>Creepshow</t>
  </si>
  <si>
    <t>Jumper</t>
  </si>
  <si>
    <t>Hellboy Ii: The Golden Army</t>
  </si>
  <si>
    <t>Zodiac</t>
  </si>
  <si>
    <t>Bruce Almighty</t>
  </si>
  <si>
    <t>Mission: Impossible</t>
  </si>
  <si>
    <t>The Hangover Part Ii</t>
  </si>
  <si>
    <t>Batman Returns</t>
  </si>
  <si>
    <t>Charlotte'S Web</t>
  </si>
  <si>
    <t>The Longest Yard</t>
  </si>
  <si>
    <t>Grown Ups 2</t>
  </si>
  <si>
    <t>Get Smart</t>
  </si>
  <si>
    <t>Something'S Gotta Give</t>
  </si>
  <si>
    <t>Shutter Island</t>
  </si>
  <si>
    <t>Face/Off</t>
  </si>
  <si>
    <t>Bedtime Stories</t>
  </si>
  <si>
    <t>Road To Perdition</t>
  </si>
  <si>
    <t>Just Go With It</t>
  </si>
  <si>
    <t>Con Air</t>
  </si>
  <si>
    <t>Flubber</t>
  </si>
  <si>
    <t>The Haunting</t>
  </si>
  <si>
    <t>The Pink Panther</t>
  </si>
  <si>
    <t>Jan</t>
  </si>
  <si>
    <t>Conspiracy Theory</t>
  </si>
  <si>
    <t>Fury</t>
  </si>
  <si>
    <t>Six Days Seven Nights</t>
  </si>
  <si>
    <t>Zookeeper</t>
  </si>
  <si>
    <t>Lost In Space</t>
  </si>
  <si>
    <t>The Manchurian Candidate</t>
  </si>
  <si>
    <t>The Legend Of Zorro</t>
  </si>
  <si>
    <t>The Brothers Grimm</t>
  </si>
  <si>
    <t>Mars Attacks!</t>
  </si>
  <si>
    <t>The Edge</t>
  </si>
  <si>
    <t>Thirteen Days</t>
  </si>
  <si>
    <t>Daylight</t>
  </si>
  <si>
    <t>Looney Tunes: Back In Action</t>
  </si>
  <si>
    <t>Nine</t>
  </si>
  <si>
    <t>Timeline</t>
  </si>
  <si>
    <t>Babe: Pig In The City</t>
  </si>
  <si>
    <t>Arthur And The Invisibles</t>
  </si>
  <si>
    <t>A Sound Of Thunder</t>
  </si>
  <si>
    <t>Pompeii</t>
  </si>
  <si>
    <t>A Beautiful Mind</t>
  </si>
  <si>
    <t>Red Dragon</t>
  </si>
  <si>
    <t>Jack And Jill</t>
  </si>
  <si>
    <t>2 Fast 2 Furious</t>
  </si>
  <si>
    <t>Independence Day</t>
  </si>
  <si>
    <t>The Lost World: Jurassic Park</t>
  </si>
  <si>
    <t>X-Men</t>
  </si>
  <si>
    <t>The Rock</t>
  </si>
  <si>
    <t>50 First Dates</t>
  </si>
  <si>
    <t>Hairspray</t>
  </si>
  <si>
    <t>Exorcist: The Beginning</t>
  </si>
  <si>
    <t>Now You See Me</t>
  </si>
  <si>
    <t>Grown Ups</t>
  </si>
  <si>
    <t>The Terminal</t>
  </si>
  <si>
    <t>Vertical Limit</t>
  </si>
  <si>
    <t>Charlie Wilson'S War</t>
  </si>
  <si>
    <t>Dreamgirls</t>
  </si>
  <si>
    <t>Be Cool</t>
  </si>
  <si>
    <t>Munich</t>
  </si>
  <si>
    <t>Tears Of The Sun</t>
  </si>
  <si>
    <t>Killers</t>
  </si>
  <si>
    <t>The Man From U.N.C.L.E.</t>
  </si>
  <si>
    <t>Bandits</t>
  </si>
  <si>
    <t>Anna And The King</t>
  </si>
  <si>
    <t>Soldier</t>
  </si>
  <si>
    <t>Unbreakable</t>
  </si>
  <si>
    <t>Sucker Punch</t>
  </si>
  <si>
    <t>Snake Eyes</t>
  </si>
  <si>
    <t>Sphere</t>
  </si>
  <si>
    <t>Fool'S Gold</t>
  </si>
  <si>
    <t>Funny People</t>
  </si>
  <si>
    <t>The Kingdom</t>
  </si>
  <si>
    <t>Talladega Nights: The Ballad Of Ricky Bobby</t>
  </si>
  <si>
    <t>Jarhead</t>
  </si>
  <si>
    <t>Driven</t>
  </si>
  <si>
    <t>The Village</t>
  </si>
  <si>
    <t>Signs</t>
  </si>
  <si>
    <t>Shrek 2</t>
  </si>
  <si>
    <t>Runaway Bride</t>
  </si>
  <si>
    <t>Xxx</t>
  </si>
  <si>
    <t>Ransom</t>
  </si>
  <si>
    <t>Inglourious Basterds</t>
  </si>
  <si>
    <t>Hook</t>
  </si>
  <si>
    <t>Die Hard 2</t>
  </si>
  <si>
    <t>Vanilla Sky</t>
  </si>
  <si>
    <t>Lady In The Water</t>
  </si>
  <si>
    <t>Avp: Alien Vs. Predator</t>
  </si>
  <si>
    <t>Olympus Has Fallen</t>
  </si>
  <si>
    <t>Battle: Los Angeles</t>
  </si>
  <si>
    <t>Big Fish</t>
  </si>
  <si>
    <t>Wolf</t>
  </si>
  <si>
    <t>War Horse</t>
  </si>
  <si>
    <t>The Monuments Men</t>
  </si>
  <si>
    <t>The Abyss</t>
  </si>
  <si>
    <t>Wall Street: Money Never Sleeps</t>
  </si>
  <si>
    <t>The Siege</t>
  </si>
  <si>
    <t>The Dilemma</t>
  </si>
  <si>
    <t>Bad Company</t>
  </si>
  <si>
    <t>Doom</t>
  </si>
  <si>
    <t>Rock Of Ages</t>
  </si>
  <si>
    <t>Rollerball</t>
  </si>
  <si>
    <t>Osmosis Jones</t>
  </si>
  <si>
    <t>Blackhat</t>
  </si>
  <si>
    <t>The Legend Of Hercules</t>
  </si>
  <si>
    <t>The Score</t>
  </si>
  <si>
    <t>Hall Pass</t>
  </si>
  <si>
    <t>The Insider</t>
  </si>
  <si>
    <t>Body Of Lies</t>
  </si>
  <si>
    <t>Dinner For Schmucks</t>
  </si>
  <si>
    <t>Saving Private Ryan</t>
  </si>
  <si>
    <t>What Women Want</t>
  </si>
  <si>
    <t>Dreamcatcher</t>
  </si>
  <si>
    <t>Lincoln</t>
  </si>
  <si>
    <t>The Matrix</t>
  </si>
  <si>
    <t>Apollo 13</t>
  </si>
  <si>
    <t>Step Brothers</t>
  </si>
  <si>
    <t>The Mask Of Zorro</t>
  </si>
  <si>
    <t>Due Date</t>
  </si>
  <si>
    <t>Space Cowboys</t>
  </si>
  <si>
    <t>Cliffhanger</t>
  </si>
  <si>
    <t>Broken Arrow</t>
  </si>
  <si>
    <t>The Kid</t>
  </si>
  <si>
    <t>World Trade Center</t>
  </si>
  <si>
    <t>Mona Lisa Smile</t>
  </si>
  <si>
    <t>The Dictator</t>
  </si>
  <si>
    <t>This Means War</t>
  </si>
  <si>
    <t>Primary Colors</t>
  </si>
  <si>
    <t>Resident Evil: Retribution</t>
  </si>
  <si>
    <t>Death Race</t>
  </si>
  <si>
    <t>The Long Kiss Goodnight</t>
  </si>
  <si>
    <t>Proof Of Life</t>
  </si>
  <si>
    <t>Zathura: A Space Adventure</t>
  </si>
  <si>
    <t>Fight Club</t>
  </si>
  <si>
    <t>We Are Marshall</t>
  </si>
  <si>
    <t>Oliver Twist</t>
  </si>
  <si>
    <t>Sin City: A Dame To Kill For</t>
  </si>
  <si>
    <t>Random Hearts</t>
  </si>
  <si>
    <t>Perfume: The Story Of A Murderer</t>
  </si>
  <si>
    <t>Austin Powers In Goldmember</t>
  </si>
  <si>
    <t>Jurassic Park</t>
  </si>
  <si>
    <t>Wyatt Earp</t>
  </si>
  <si>
    <t>Clear And Present Danger</t>
  </si>
  <si>
    <t>The American President</t>
  </si>
  <si>
    <t>The Hateful Eight</t>
  </si>
  <si>
    <t>Hop</t>
  </si>
  <si>
    <t>300</t>
  </si>
  <si>
    <t>Meet The Fockers</t>
  </si>
  <si>
    <t>Gone Girl</t>
  </si>
  <si>
    <t>The Bourne Identity</t>
  </si>
  <si>
    <t>Goldeneye</t>
  </si>
  <si>
    <t>The General'S Daughter</t>
  </si>
  <si>
    <t>The Italian Job</t>
  </si>
  <si>
    <t>Days Of Thunder</t>
  </si>
  <si>
    <t>Cheaper By The Dozen 2</t>
  </si>
  <si>
    <t>The Family Man</t>
  </si>
  <si>
    <t>Red</t>
  </si>
  <si>
    <t>Any Given Sunday</t>
  </si>
  <si>
    <t>The Horse Whisperer</t>
  </si>
  <si>
    <t>Collateral</t>
  </si>
  <si>
    <t>The Scorpion King</t>
  </si>
  <si>
    <t>Deep Blue Sea</t>
  </si>
  <si>
    <t>This Is It</t>
  </si>
  <si>
    <t>Contagion</t>
  </si>
  <si>
    <t>The Happening</t>
  </si>
  <si>
    <t>Man On Fire</t>
  </si>
  <si>
    <t>The Shaggy Dog</t>
  </si>
  <si>
    <t>Starsky &amp; Hutch</t>
  </si>
  <si>
    <t>Jingle All The Way</t>
  </si>
  <si>
    <t>Hellboy</t>
  </si>
  <si>
    <t>Paycheck</t>
  </si>
  <si>
    <t>Jack Ryan: Shadow Recruit</t>
  </si>
  <si>
    <t>Joy</t>
  </si>
  <si>
    <t>Alien: Resurrection</t>
  </si>
  <si>
    <t>Shooter</t>
  </si>
  <si>
    <t>Year One</t>
  </si>
  <si>
    <t>Invictus</t>
  </si>
  <si>
    <t>My Favorite Martian</t>
  </si>
  <si>
    <t>Intolerable Cruelty</t>
  </si>
  <si>
    <t>Edge Of Darkness</t>
  </si>
  <si>
    <t>The Relic</t>
  </si>
  <si>
    <t>Analyze That</t>
  </si>
  <si>
    <t>The Soloist</t>
  </si>
  <si>
    <t>The Legend Of Bagger Vance</t>
  </si>
  <si>
    <t>Almost Famous</t>
  </si>
  <si>
    <t>Garfield: A Tail Of Two Kitties</t>
  </si>
  <si>
    <t>Xxx: State Of The Union</t>
  </si>
  <si>
    <t>Event Horizon</t>
  </si>
  <si>
    <t>Dragonfly</t>
  </si>
  <si>
    <t>The Black Dahlia</t>
  </si>
  <si>
    <t>The Last Castle</t>
  </si>
  <si>
    <t>Meet Dave</t>
  </si>
  <si>
    <t>Edtv</t>
  </si>
  <si>
    <t>Mortdecai</t>
  </si>
  <si>
    <t>In The Name Of The King: A Dungeon Siege Tale</t>
  </si>
  <si>
    <t>Beyond Borders</t>
  </si>
  <si>
    <t>Holy Man</t>
  </si>
  <si>
    <t>American Sniper</t>
  </si>
  <si>
    <t>Just Like Heaven</t>
  </si>
  <si>
    <t>The Flintstones In Viva Rock Vegas</t>
  </si>
  <si>
    <t>Leatherheads</t>
  </si>
  <si>
    <t>The Ridiculous 6</t>
  </si>
  <si>
    <t>The Internship</t>
  </si>
  <si>
    <t>Resident Evil: Afterlife</t>
  </si>
  <si>
    <t>The Devil'S Advocate</t>
  </si>
  <si>
    <t>Dragonheart</t>
  </si>
  <si>
    <t>After The Sunset</t>
  </si>
  <si>
    <t>Captain Corelli'S Mandolin</t>
  </si>
  <si>
    <t>The Pacifier</t>
  </si>
  <si>
    <t>Forrest Gump</t>
  </si>
  <si>
    <t>Alvin And The Chipmunks</t>
  </si>
  <si>
    <t>Meet The Parents</t>
  </si>
  <si>
    <t>Superman</t>
  </si>
  <si>
    <t>The Nutty Professor</t>
  </si>
  <si>
    <t>Hitch</t>
  </si>
  <si>
    <t>Captain Phillips</t>
  </si>
  <si>
    <t>Date Night</t>
  </si>
  <si>
    <t>The Equalizer</t>
  </si>
  <si>
    <t>Maid In Manhattan</t>
  </si>
  <si>
    <t>Crimson Tide</t>
  </si>
  <si>
    <t>Flightplan</t>
  </si>
  <si>
    <t>Disclosure</t>
  </si>
  <si>
    <t>Kill Bill: Vol. 1</t>
  </si>
  <si>
    <t>Bowfinger</t>
  </si>
  <si>
    <t>Kill Bill: Vol. 2</t>
  </si>
  <si>
    <t>Death Becomes Her</t>
  </si>
  <si>
    <t>Mr. Popper'S Penguins</t>
  </si>
  <si>
    <t>The Forbidden Kingdom</t>
  </si>
  <si>
    <t>Alien³</t>
  </si>
  <si>
    <t>The Ghost And The Darkness</t>
  </si>
  <si>
    <t>Instinct</t>
  </si>
  <si>
    <t>Stuck On You</t>
  </si>
  <si>
    <t>Changeling</t>
  </si>
  <si>
    <t>The Fan</t>
  </si>
  <si>
    <t>The Phantom Of The Opera</t>
  </si>
  <si>
    <t>A Very Long Engagement</t>
  </si>
  <si>
    <t>Blade Ii</t>
  </si>
  <si>
    <t>The Godfather: Part Iii</t>
  </si>
  <si>
    <t>Elizabethtown</t>
  </si>
  <si>
    <t>Shaft</t>
  </si>
  <si>
    <t>Flags Of Our Fathers</t>
  </si>
  <si>
    <t>Law Abiding Citizen</t>
  </si>
  <si>
    <t>Grindhouse</t>
  </si>
  <si>
    <t>Beloved</t>
  </si>
  <si>
    <t>Lucky You</t>
  </si>
  <si>
    <t>Catch Me If You Can</t>
  </si>
  <si>
    <t>Valentine'S Day</t>
  </si>
  <si>
    <t>Casino</t>
  </si>
  <si>
    <t>Me, Myself &amp; Irene</t>
  </si>
  <si>
    <t>Deck The Halls</t>
  </si>
  <si>
    <t>The Twilight Saga: New Moon</t>
  </si>
  <si>
    <t>Shrek</t>
  </si>
  <si>
    <t>Robin Hood: Prince Of Thieves</t>
  </si>
  <si>
    <t>Jerry Maguire</t>
  </si>
  <si>
    <t>Patch Adams</t>
  </si>
  <si>
    <t>Anchorman 2: The Legend Continues</t>
  </si>
  <si>
    <t>Erin Brockovich</t>
  </si>
  <si>
    <t>How To Lose A Guy In 10 Days</t>
  </si>
  <si>
    <t>Interview With The Vampire</t>
  </si>
  <si>
    <t>Stepmom</t>
  </si>
  <si>
    <t>Into The Woods</t>
  </si>
  <si>
    <t>Inside Man</t>
  </si>
  <si>
    <t>Payback</t>
  </si>
  <si>
    <t>We Bought A Zoo</t>
  </si>
  <si>
    <t>Knowing</t>
  </si>
  <si>
    <t>Outbreak</t>
  </si>
  <si>
    <t>Non-Stop</t>
  </si>
  <si>
    <t>Race To Witch Mountain</t>
  </si>
  <si>
    <t>Don'T Say A Word</t>
  </si>
  <si>
    <t>13 Hours: The Secret Soldiers Of Benghazi</t>
  </si>
  <si>
    <t>Absolute Power</t>
  </si>
  <si>
    <t>G.I. Jane</t>
  </si>
  <si>
    <t>The Game</t>
  </si>
  <si>
    <t>The Negotiator</t>
  </si>
  <si>
    <t>Beverly Hills Cop Iii</t>
  </si>
  <si>
    <t>Gremlins 2: The New Batch</t>
  </si>
  <si>
    <t>The Adventures Of Sharkboy And Lavagirl</t>
  </si>
  <si>
    <t>The Beach</t>
  </si>
  <si>
    <t>Raising Helen</t>
  </si>
  <si>
    <t>For Love Of The Game</t>
  </si>
  <si>
    <t>Hereafter</t>
  </si>
  <si>
    <t>Assassins</t>
  </si>
  <si>
    <t>The Story Of Us</t>
  </si>
  <si>
    <t>The Host</t>
  </si>
  <si>
    <t>Basic</t>
  </si>
  <si>
    <t>Blood Work</t>
  </si>
  <si>
    <t>The International</t>
  </si>
  <si>
    <t>Escape From L.A.</t>
  </si>
  <si>
    <t>The Life Aquatic With Steve Zissou</t>
  </si>
  <si>
    <t>Man Of The House</t>
  </si>
  <si>
    <t>Run All Night</t>
  </si>
  <si>
    <t>Eastern Promises</t>
  </si>
  <si>
    <t>The Messenger: The Story Of Joan Of Arc</t>
  </si>
  <si>
    <t>Your Highness</t>
  </si>
  <si>
    <t>Fair Game</t>
  </si>
  <si>
    <t>Domino</t>
  </si>
  <si>
    <t>Beautiful Creatures</t>
  </si>
  <si>
    <t>Zoolander 2</t>
  </si>
  <si>
    <t>What Planet Are You From?</t>
  </si>
  <si>
    <t>Street Fighter: The Legend Of Chun-Li</t>
  </si>
  <si>
    <t>The Adventures Of Ford Fairlane</t>
  </si>
  <si>
    <t>Traffic</t>
  </si>
  <si>
    <t>Indiana Jones And The Last Crusade</t>
  </si>
  <si>
    <t>Anna Karenina</t>
  </si>
  <si>
    <t>The Bone Collector</t>
  </si>
  <si>
    <t>Panic Room</t>
  </si>
  <si>
    <t>Three Kings</t>
  </si>
  <si>
    <t>Kate &amp; Leopold</t>
  </si>
  <si>
    <t>Bedazzled</t>
  </si>
  <si>
    <t>The Cotton Club</t>
  </si>
  <si>
    <t>3:10 To Yuma</t>
  </si>
  <si>
    <t>Out Of Sight</t>
  </si>
  <si>
    <t>The Cable Guy</t>
  </si>
  <si>
    <t>The Thomas Crown Affair</t>
  </si>
  <si>
    <t>Mary Reilly</t>
  </si>
  <si>
    <t>Insomnia</t>
  </si>
  <si>
    <t>Courage Under Fire</t>
  </si>
  <si>
    <t>Liar Liar</t>
  </si>
  <si>
    <t>The Flintstones</t>
  </si>
  <si>
    <t>Scary Movie 3</t>
  </si>
  <si>
    <t>Miss Congeniality</t>
  </si>
  <si>
    <t>The Princess Diaries 2: Royal Engagement</t>
  </si>
  <si>
    <t>The Client</t>
  </si>
  <si>
    <t>The Bucket List</t>
  </si>
  <si>
    <t>Patriot Games</t>
  </si>
  <si>
    <t>Monster-In-Law</t>
  </si>
  <si>
    <t>Training Day</t>
  </si>
  <si>
    <t>Blended</t>
  </si>
  <si>
    <t>Last Holiday</t>
  </si>
  <si>
    <t>The River Wild</t>
  </si>
  <si>
    <t>The Indian In The Cupboard</t>
  </si>
  <si>
    <t>Savages</t>
  </si>
  <si>
    <t>Cellular</t>
  </si>
  <si>
    <t>Dune</t>
  </si>
  <si>
    <t>Revolutionary Road</t>
  </si>
  <si>
    <t>16 Blocks</t>
  </si>
  <si>
    <t>Multiplicity</t>
  </si>
  <si>
    <t>Nixon</t>
  </si>
  <si>
    <t>The Ghost Writer</t>
  </si>
  <si>
    <t>Miracle At St. Anna</t>
  </si>
  <si>
    <t>Curse Of The Golden Flower</t>
  </si>
  <si>
    <t>Big Trouble</t>
  </si>
  <si>
    <t>Love In The Time Of Cholera</t>
  </si>
  <si>
    <t>The Bounty Hunter</t>
  </si>
  <si>
    <t>Sleepers</t>
  </si>
  <si>
    <t>Finding Forrester</t>
  </si>
  <si>
    <t>Unleashed</t>
  </si>
  <si>
    <t>The Firm</t>
  </si>
  <si>
    <t>The Mechanic</t>
  </si>
  <si>
    <t>Here Comes The Boom</t>
  </si>
  <si>
    <t>Brüno</t>
  </si>
  <si>
    <t>Licence To Kill</t>
  </si>
  <si>
    <t>Red Riding Hood</t>
  </si>
  <si>
    <t>Lord Of War</t>
  </si>
  <si>
    <t>Hero</t>
  </si>
  <si>
    <t>Micmacs</t>
  </si>
  <si>
    <t>8 Mile</t>
  </si>
  <si>
    <t>A Knight'S Tale</t>
  </si>
  <si>
    <t>The Sixth Sense</t>
  </si>
  <si>
    <t>American Hustle</t>
  </si>
  <si>
    <t>The Proposal</t>
  </si>
  <si>
    <t>Back To The Future Part Ii</t>
  </si>
  <si>
    <t>Lucy</t>
  </si>
  <si>
    <t>Spy Kids 3-D: Game Over</t>
  </si>
  <si>
    <t>A Time To Kill</t>
  </si>
  <si>
    <t>Cheaper By The Dozen</t>
  </si>
  <si>
    <t>Lone Survivor</t>
  </si>
  <si>
    <t>The Conjuring 2</t>
  </si>
  <si>
    <t>The Social Network</t>
  </si>
  <si>
    <t>Scary Movie 4</t>
  </si>
  <si>
    <t>Scream 3</t>
  </si>
  <si>
    <t>Back To The Future Part Iii</t>
  </si>
  <si>
    <t>Dracula</t>
  </si>
  <si>
    <t>42</t>
  </si>
  <si>
    <t>Dumb And Dumber To</t>
  </si>
  <si>
    <t>The Intern</t>
  </si>
  <si>
    <t>Ride Along 2</t>
  </si>
  <si>
    <t>The Last Of The Mohicans</t>
  </si>
  <si>
    <t>Ray</t>
  </si>
  <si>
    <t>Sin City</t>
  </si>
  <si>
    <t>Shallow Hal</t>
  </si>
  <si>
    <t>Jfk</t>
  </si>
  <si>
    <t>Big Momma'S House 2</t>
  </si>
  <si>
    <t>The Mexican</t>
  </si>
  <si>
    <t>The Final Destination</t>
  </si>
  <si>
    <t>Bridge Of Spies</t>
  </si>
  <si>
    <t>Get Him To The Greek</t>
  </si>
  <si>
    <t>Shall We Dance?</t>
  </si>
  <si>
    <t>Small Soldiers</t>
  </si>
  <si>
    <t>The Count Of Monte Cristo</t>
  </si>
  <si>
    <t>Unknown</t>
  </si>
  <si>
    <t>The Prestige</t>
  </si>
  <si>
    <t>The Living Daylights</t>
  </si>
  <si>
    <t>Legal Eagles</t>
  </si>
  <si>
    <t>Secret Window</t>
  </si>
  <si>
    <t>Jersey Boys</t>
  </si>
  <si>
    <t>The Rainmaker</t>
  </si>
  <si>
    <t>Amistad</t>
  </si>
  <si>
    <t>Medicine Man</t>
  </si>
  <si>
    <t>Ri¢Hie Ri¢H</t>
  </si>
  <si>
    <t>The Guilt Trip</t>
  </si>
  <si>
    <t>Scream 4</t>
  </si>
  <si>
    <t>8Mm</t>
  </si>
  <si>
    <t>The Doors</t>
  </si>
  <si>
    <t>Fever Pitch</t>
  </si>
  <si>
    <t>Extremely Loud &amp; Incredibly Close</t>
  </si>
  <si>
    <t>Rent</t>
  </si>
  <si>
    <t>Bless The Child</t>
  </si>
  <si>
    <t>The Musketeer</t>
  </si>
  <si>
    <t>The Reaping</t>
  </si>
  <si>
    <t>Showgirls</t>
  </si>
  <si>
    <t>Fantastic Mr. Fox</t>
  </si>
  <si>
    <t>Life Or Something Like It</t>
  </si>
  <si>
    <t>Memoirs Of An Invisible Man</t>
  </si>
  <si>
    <t>Amélie</t>
  </si>
  <si>
    <t>Cirque Du Freak: The Vampire'S Assistant</t>
  </si>
  <si>
    <t>Soul Men</t>
  </si>
  <si>
    <t>Impostor</t>
  </si>
  <si>
    <t>Sunshine</t>
  </si>
  <si>
    <t>A Thousand Words</t>
  </si>
  <si>
    <t>The Hudsucker Proxy</t>
  </si>
  <si>
    <t>The Crow</t>
  </si>
  <si>
    <t>The Time Traveler'S Wife</t>
  </si>
  <si>
    <t>Frankenweenie</t>
  </si>
  <si>
    <t>Grudge Match</t>
  </si>
  <si>
    <t>Red Cliff</t>
  </si>
  <si>
    <t>Sweet Home Alabama</t>
  </si>
  <si>
    <t>The Ugly Truth</t>
  </si>
  <si>
    <t>Spy Kids 2: The Island Of Lost Dreams</t>
  </si>
  <si>
    <t>Water For Elephants</t>
  </si>
  <si>
    <t>Enough</t>
  </si>
  <si>
    <t>Paul Blart: Mall Cop 2</t>
  </si>
  <si>
    <t>The Ninth Gate</t>
  </si>
  <si>
    <t>Extreme Measures</t>
  </si>
  <si>
    <t>Rock Star</t>
  </si>
  <si>
    <t>White Squall</t>
  </si>
  <si>
    <t>The Thing</t>
  </si>
  <si>
    <t>Texas Rangers</t>
  </si>
  <si>
    <t>The Master</t>
  </si>
  <si>
    <t>The Express</t>
  </si>
  <si>
    <t>What To Expect When You'Re Expecting</t>
  </si>
  <si>
    <t>Burn After Reading</t>
  </si>
  <si>
    <t>Rush</t>
  </si>
  <si>
    <t>Magnolia</t>
  </si>
  <si>
    <t>Cop Out</t>
  </si>
  <si>
    <t>Twilight</t>
  </si>
  <si>
    <t>Blue Streak</t>
  </si>
  <si>
    <t>A Man Apart</t>
  </si>
  <si>
    <t>Aloha</t>
  </si>
  <si>
    <t>Ghosts Of Mississippi</t>
  </si>
  <si>
    <t>Snow Falling On Cedars</t>
  </si>
  <si>
    <t>Gattaca</t>
  </si>
  <si>
    <t>The Hangover</t>
  </si>
  <si>
    <t>Austin Powers: The Spy Who Shagged Me</t>
  </si>
  <si>
    <t>Batman</t>
  </si>
  <si>
    <t>Lethal Weapon 3</t>
  </si>
  <si>
    <t>Spy Kids</t>
  </si>
  <si>
    <t>True Grit</t>
  </si>
  <si>
    <t>Cape Fear</t>
  </si>
  <si>
    <t>21</t>
  </si>
  <si>
    <t>Trainwreck</t>
  </si>
  <si>
    <t>L.A. Confidential</t>
  </si>
  <si>
    <t>In &amp; Out</t>
  </si>
  <si>
    <t>Species</t>
  </si>
  <si>
    <t>A Nightmare On Elm Street</t>
  </si>
  <si>
    <t>Neighbors 2: Sorority Rising</t>
  </si>
  <si>
    <t>Malcolm X</t>
  </si>
  <si>
    <t>This Is 40</t>
  </si>
  <si>
    <t>The Benchwarmers</t>
  </si>
  <si>
    <t>Donnie Brasco</t>
  </si>
  <si>
    <t>Resident Evil</t>
  </si>
  <si>
    <t>The Ladykillers</t>
  </si>
  <si>
    <t>In Time</t>
  </si>
  <si>
    <t>The Pianist</t>
  </si>
  <si>
    <t>The Nativity Story</t>
  </si>
  <si>
    <t>House Of Wax</t>
  </si>
  <si>
    <t>Closer</t>
  </si>
  <si>
    <t>J. Edgar</t>
  </si>
  <si>
    <t>Predator 2</t>
  </si>
  <si>
    <t>Jersey Girl</t>
  </si>
  <si>
    <t>Alex Cross</t>
  </si>
  <si>
    <t>Midnight In The Garden Of Good And Evil</t>
  </si>
  <si>
    <t>Abduction</t>
  </si>
  <si>
    <t>Wonder Boys</t>
  </si>
  <si>
    <t>Cursed</t>
  </si>
  <si>
    <t>Premium Rush</t>
  </si>
  <si>
    <t>Hot Pursuit</t>
  </si>
  <si>
    <t>Parker</t>
  </si>
  <si>
    <t>Lions For Lambs</t>
  </si>
  <si>
    <t>The Shipping News</t>
  </si>
  <si>
    <t>American Outlaws</t>
  </si>
  <si>
    <t>Sabotage</t>
  </si>
  <si>
    <t>The Order</t>
  </si>
  <si>
    <t>The Walk</t>
  </si>
  <si>
    <t>A Good Year</t>
  </si>
  <si>
    <t>Radio Flyer</t>
  </si>
  <si>
    <t>Bound By Honor</t>
  </si>
  <si>
    <t>Femme Fatale</t>
  </si>
  <si>
    <t>Ride With The Devil</t>
  </si>
  <si>
    <t>Biutiful</t>
  </si>
  <si>
    <t>The Age Of Innocence</t>
  </si>
  <si>
    <t>The Fountain</t>
  </si>
  <si>
    <t>Stolen</t>
  </si>
  <si>
    <t>A Few Good Men</t>
  </si>
  <si>
    <t>Exit Wounds</t>
  </si>
  <si>
    <t>Big Momma'S House</t>
  </si>
  <si>
    <t>Snakes On A Plane</t>
  </si>
  <si>
    <t>Pushing Tin</t>
  </si>
  <si>
    <t>The Reader</t>
  </si>
  <si>
    <t>Elf</t>
  </si>
  <si>
    <t>Phenomenon</t>
  </si>
  <si>
    <t>Snow Dogs</t>
  </si>
  <si>
    <t>Scrooged</t>
  </si>
  <si>
    <t>Big Mommas: Like Father, Like Son</t>
  </si>
  <si>
    <t>The Number 23</t>
  </si>
  <si>
    <t>The Young And Prodigious T.S. Spivet</t>
  </si>
  <si>
    <t>1941</t>
  </si>
  <si>
    <t>A History Of Violence</t>
  </si>
  <si>
    <t>Transporter 2</t>
  </si>
  <si>
    <t>The Quick And The Dead</t>
  </si>
  <si>
    <t>Bringing Out The Dead</t>
  </si>
  <si>
    <t>The Good German</t>
  </si>
  <si>
    <t>Apocalypse Now</t>
  </si>
  <si>
    <t>Mr. Holland'S Opus</t>
  </si>
  <si>
    <t>Out Of Africa</t>
  </si>
  <si>
    <t>Flight</t>
  </si>
  <si>
    <t>The Grand Budapest Hotel</t>
  </si>
  <si>
    <t>Hearts In Atlantis</t>
  </si>
  <si>
    <t>Get Shorty</t>
  </si>
  <si>
    <t>Chicago</t>
  </si>
  <si>
    <t>Big Daddy</t>
  </si>
  <si>
    <t>Speed</t>
  </si>
  <si>
    <t>The Hunt For Red October</t>
  </si>
  <si>
    <t>The Addams Family</t>
  </si>
  <si>
    <t>The Princess Diaries</t>
  </si>
  <si>
    <t>Se7En</t>
  </si>
  <si>
    <t>Mystic River</t>
  </si>
  <si>
    <t>Million Dollar Baby</t>
  </si>
  <si>
    <t>Analyze This</t>
  </si>
  <si>
    <t>27 Dresses</t>
  </si>
  <si>
    <t>Hannah Montana: The Movie</t>
  </si>
  <si>
    <t>Legends Of The Fall</t>
  </si>
  <si>
    <t>Up In The Air</t>
  </si>
  <si>
    <t>About Schmidt</t>
  </si>
  <si>
    <t>Down To Earth</t>
  </si>
  <si>
    <t>Forgetting Sarah Marshall</t>
  </si>
  <si>
    <t>Four Brothers</t>
  </si>
  <si>
    <t>Bride Wars</t>
  </si>
  <si>
    <t>13 Going On 30</t>
  </si>
  <si>
    <t>Midnight In Paris</t>
  </si>
  <si>
    <t>The Naked Gun 33⅓: The Final Insult</t>
  </si>
  <si>
    <t>A View To A Kill</t>
  </si>
  <si>
    <t>P.S. I Love You</t>
  </si>
  <si>
    <t>Atonement</t>
  </si>
  <si>
    <t>Letters To Juliet</t>
  </si>
  <si>
    <t>Black Rain</t>
  </si>
  <si>
    <t>The Three Stooges</t>
  </si>
  <si>
    <t>Corpse Bride</t>
  </si>
  <si>
    <t>Southpaw</t>
  </si>
  <si>
    <t>Drag Me To Hell</t>
  </si>
  <si>
    <t>Step Up 3D</t>
  </si>
  <si>
    <t>Stranger Than Fiction</t>
  </si>
  <si>
    <t>Meet The Spartans</t>
  </si>
  <si>
    <t>Little Shop Of Horrors</t>
  </si>
  <si>
    <t>Hanna</t>
  </si>
  <si>
    <t>Side Effects</t>
  </si>
  <si>
    <t>My Super Ex-Girlfriend</t>
  </si>
  <si>
    <t>The Five-Year Engagement</t>
  </si>
  <si>
    <t>The Replacement Killers</t>
  </si>
  <si>
    <t>Love &amp; Other Drugs</t>
  </si>
  <si>
    <t>Pride And Glory</t>
  </si>
  <si>
    <t>Alex &amp; Emma</t>
  </si>
  <si>
    <t>In Dreams</t>
  </si>
  <si>
    <t>An Unfinished Life</t>
  </si>
  <si>
    <t>The Imaginarium Of Doctor Parnassus</t>
  </si>
  <si>
    <t>Glory</t>
  </si>
  <si>
    <t>The Good Thief</t>
  </si>
  <si>
    <t>Wild Card</t>
  </si>
  <si>
    <t>Machine Gun Preacher</t>
  </si>
  <si>
    <t>Walk The Line</t>
  </si>
  <si>
    <t>Frost/Nixon</t>
  </si>
  <si>
    <t>Confessions Of A Dangerous Mind</t>
  </si>
  <si>
    <t>Mumford</t>
  </si>
  <si>
    <t>Straight Outta Compton</t>
  </si>
  <si>
    <t>Indiana Jones And The Temple Of Doom</t>
  </si>
  <si>
    <t>Along Came A Spider</t>
  </si>
  <si>
    <t>Florence Foster Jenkins</t>
  </si>
  <si>
    <t>Once Upon A Time In Mexico</t>
  </si>
  <si>
    <t>Die Hard</t>
  </si>
  <si>
    <t>The Big Short</t>
  </si>
  <si>
    <t>Taking Woodstock</t>
  </si>
  <si>
    <t>Miracle</t>
  </si>
  <si>
    <t>Dawn Of The Dead</t>
  </si>
  <si>
    <t>The Wedding Planner</t>
  </si>
  <si>
    <t>The Royal Tenenbaums</t>
  </si>
  <si>
    <t>Identity</t>
  </si>
  <si>
    <t>Last Vegas</t>
  </si>
  <si>
    <t>For Your Eyes Only</t>
  </si>
  <si>
    <t>Serendipity</t>
  </si>
  <si>
    <t>Timecop</t>
  </si>
  <si>
    <t>Zoolander</t>
  </si>
  <si>
    <t>Safe Haven</t>
  </si>
  <si>
    <t>Hocus Pocus</t>
  </si>
  <si>
    <t>No Reservations</t>
  </si>
  <si>
    <t>Alexander And The Terrible, Horrible, No Good, Very Bad Day</t>
  </si>
  <si>
    <t>Pride &amp; Prejudice</t>
  </si>
  <si>
    <t>Blade Runner</t>
  </si>
  <si>
    <t>3 Days To Kill</t>
  </si>
  <si>
    <t>Just My Luck</t>
  </si>
  <si>
    <t>Mystery, Alaska</t>
  </si>
  <si>
    <t>The Spy Next Door</t>
  </si>
  <si>
    <t>Ghosts Of Mars</t>
  </si>
  <si>
    <t>Our Brand Is Crisis</t>
  </si>
  <si>
    <t>Kundun</t>
  </si>
  <si>
    <t>Octopussy</t>
  </si>
  <si>
    <t>Knocked Up</t>
  </si>
  <si>
    <t>Welcome Home Roscoe Jenkins</t>
  </si>
  <si>
    <t>Kiss The Girls</t>
  </si>
  <si>
    <t>The Blues Brothers</t>
  </si>
  <si>
    <t>About A Boy</t>
  </si>
  <si>
    <t>Lake Placid</t>
  </si>
  <si>
    <t>Anonymous</t>
  </si>
  <si>
    <t>The Neverending Story</t>
  </si>
  <si>
    <t>Dark City</t>
  </si>
  <si>
    <t>The Newton Boys</t>
  </si>
  <si>
    <t>Spy Kids: All The Time In The World</t>
  </si>
  <si>
    <t>Flawless</t>
  </si>
  <si>
    <t>Mindhunters</t>
  </si>
  <si>
    <t>What Just Happened</t>
  </si>
  <si>
    <t>The Magic Flute</t>
  </si>
  <si>
    <t>Freaky Friday</t>
  </si>
  <si>
    <t>The 40 Year Old Virgin</t>
  </si>
  <si>
    <t>Shakespeare In Love</t>
  </si>
  <si>
    <t>Kindergarten Cop</t>
  </si>
  <si>
    <t>Pineapple Express</t>
  </si>
  <si>
    <t>Ever After: A Cinderella Story</t>
  </si>
  <si>
    <t>Flatliners</t>
  </si>
  <si>
    <t>Red Eye</t>
  </si>
  <si>
    <t>Final Destination 2</t>
  </si>
  <si>
    <t>O Brother, Where Art Thou?</t>
  </si>
  <si>
    <t>Pain &amp; Gain</t>
  </si>
  <si>
    <t>In Good Company</t>
  </si>
  <si>
    <t>Silverado</t>
  </si>
  <si>
    <t>New Year'S Eve</t>
  </si>
  <si>
    <t>Welcome To Mooseport</t>
  </si>
  <si>
    <t>The Curse Of The Jade Scorpion</t>
  </si>
  <si>
    <t>Accidental Love</t>
  </si>
  <si>
    <t>Mrs. Doubtfire</t>
  </si>
  <si>
    <t>Rain Man</t>
  </si>
  <si>
    <t>Gran Torino</t>
  </si>
  <si>
    <t>W.</t>
  </si>
  <si>
    <t>Schindler'S List</t>
  </si>
  <si>
    <t>The Fifth Estate</t>
  </si>
  <si>
    <t>Scooby-Doo 2: Monsters Unleashed</t>
  </si>
  <si>
    <t>The Face Of An Angel</t>
  </si>
  <si>
    <t>The Untouchables</t>
  </si>
  <si>
    <t>No Country For Old Men</t>
  </si>
  <si>
    <t>Ride Along</t>
  </si>
  <si>
    <t>Chocolat</t>
  </si>
  <si>
    <t>Parental Guidance</t>
  </si>
  <si>
    <t>No Strings Attached</t>
  </si>
  <si>
    <t>Romeo Must Die</t>
  </si>
  <si>
    <t>The Omen</t>
  </si>
  <si>
    <t>The Lucky One</t>
  </si>
  <si>
    <t>Finding Neverland</t>
  </si>
  <si>
    <t>A Madea Christmas</t>
  </si>
  <si>
    <t>Anchorman: The Legend Of Ron Burgundy</t>
  </si>
  <si>
    <t>Goodfellas</t>
  </si>
  <si>
    <t>Nanny Mcphee</t>
  </si>
  <si>
    <t>Scarface</t>
  </si>
  <si>
    <t>Money Talks</t>
  </si>
  <si>
    <t>There Will Be Blood</t>
  </si>
  <si>
    <t>Undercover Brother</t>
  </si>
  <si>
    <t>The Giver</t>
  </si>
  <si>
    <t>Cradle 2 The Grave</t>
  </si>
  <si>
    <t>The Hours</t>
  </si>
  <si>
    <t>She'S The Man</t>
  </si>
  <si>
    <t>The Sitter</t>
  </si>
  <si>
    <t>Kingpin</t>
  </si>
  <si>
    <t>He Got Game</t>
  </si>
  <si>
    <t>Dear John</t>
  </si>
  <si>
    <t>Punch-Drunk Love</t>
  </si>
  <si>
    <t>My Soul To Take</t>
  </si>
  <si>
    <t>Legend</t>
  </si>
  <si>
    <t>Shark Night</t>
  </si>
  <si>
    <t>Draft Day</t>
  </si>
  <si>
    <t>The Conspirator</t>
  </si>
  <si>
    <t>Lords Of Dogtown</t>
  </si>
  <si>
    <t>Big Trouble In Little China</t>
  </si>
  <si>
    <t>Warrior</t>
  </si>
  <si>
    <t>Michael Collins</t>
  </si>
  <si>
    <t>Straw Dogs</t>
  </si>
  <si>
    <t>The Hoax</t>
  </si>
  <si>
    <t>The World'S Fastest Indian</t>
  </si>
  <si>
    <t>Bloodrayne</t>
  </si>
  <si>
    <t>Carnage</t>
  </si>
  <si>
    <t>Where The Truth Lies</t>
  </si>
  <si>
    <t>Cirque Du Soleil: Worlds Away</t>
  </si>
  <si>
    <t>Me And Orson Welles</t>
  </si>
  <si>
    <t>Love Ranch</t>
  </si>
  <si>
    <t>The Counselor</t>
  </si>
  <si>
    <t>Dangerous Liaisons</t>
  </si>
  <si>
    <t>Scream 2</t>
  </si>
  <si>
    <t>Jane Got A Gun</t>
  </si>
  <si>
    <t>Think Like A Man Too</t>
  </si>
  <si>
    <t>Old School</t>
  </si>
  <si>
    <t>The Fisher King</t>
  </si>
  <si>
    <t>Zack And Miri Make A Porno</t>
  </si>
  <si>
    <t>Girl, Interrupted</t>
  </si>
  <si>
    <t>Win A Date With Tad Hamilton!</t>
  </si>
  <si>
    <t>Muppets From Space</t>
  </si>
  <si>
    <t>The Wiz</t>
  </si>
  <si>
    <t>Ready To Rumble</t>
  </si>
  <si>
    <t>The Waterboy</t>
  </si>
  <si>
    <t>Bad Boys</t>
  </si>
  <si>
    <t>The Naked Gun 2½: The Smell Of Fear</t>
  </si>
  <si>
    <t>The Ides Of March</t>
  </si>
  <si>
    <t>Anywhere But Here</t>
  </si>
  <si>
    <t>Haywire</t>
  </si>
  <si>
    <t>The End Of The Affair</t>
  </si>
  <si>
    <t>Cheri</t>
  </si>
  <si>
    <t>Vanity Fair</t>
  </si>
  <si>
    <t>There'S Something About Mary</t>
  </si>
  <si>
    <t>The Game Plan</t>
  </si>
  <si>
    <t>The Bridges Of Madison County</t>
  </si>
  <si>
    <t>The Hundred-Foot Journey</t>
  </si>
  <si>
    <t>The Informant!</t>
  </si>
  <si>
    <t>Saving Silverman</t>
  </si>
  <si>
    <t>Summer Of Sam</t>
  </si>
  <si>
    <t>Jay And Silent Bob Strike Back</t>
  </si>
  <si>
    <t>Hail, Caesar!</t>
  </si>
  <si>
    <t>Homefront</t>
  </si>
  <si>
    <t>I Heart Huckabees</t>
  </si>
  <si>
    <t>Black Book</t>
  </si>
  <si>
    <t>My Fellow Americans</t>
  </si>
  <si>
    <t>To Rome With Love</t>
  </si>
  <si>
    <t>Firefox</t>
  </si>
  <si>
    <t>Death At A Funeral</t>
  </si>
  <si>
    <t>Hardball</t>
  </si>
  <si>
    <t>Silver Linings Playbook</t>
  </si>
  <si>
    <t>Freedom Writers</t>
  </si>
  <si>
    <t>For Colored Girls</t>
  </si>
  <si>
    <t>The Transporter</t>
  </si>
  <si>
    <t>Away We Go</t>
  </si>
  <si>
    <t>Existenz</t>
  </si>
  <si>
    <t>Raiders Of The Lost Ark</t>
  </si>
  <si>
    <t>Home Alone 2: Lost In New York</t>
  </si>
  <si>
    <t>Close Encounters Of The Third Kind</t>
  </si>
  <si>
    <t>Beverly Hills Cop Ii</t>
  </si>
  <si>
    <t>Bringing Down The House</t>
  </si>
  <si>
    <t>The Silence Of The Lambs</t>
  </si>
  <si>
    <t>Beverly Hills Chihuahua</t>
  </si>
  <si>
    <t>The Conjuring</t>
  </si>
  <si>
    <t>Are We There Yet?</t>
  </si>
  <si>
    <t>School Of Rock</t>
  </si>
  <si>
    <t>Mortal Kombat</t>
  </si>
  <si>
    <t>The Descendants</t>
  </si>
  <si>
    <t>Why Did I Get Married Too?</t>
  </si>
  <si>
    <t>Edward Scissorhands</t>
  </si>
  <si>
    <t>Madea'S Witness Protection</t>
  </si>
  <si>
    <t>Date Movie</t>
  </si>
  <si>
    <t>Orphan</t>
  </si>
  <si>
    <t>Epic Movie</t>
  </si>
  <si>
    <t>Man Of The Year</t>
  </si>
  <si>
    <t>Vampires Suck</t>
  </si>
  <si>
    <t>Babel</t>
  </si>
  <si>
    <t>This Is Where I Leave You</t>
  </si>
  <si>
    <t>Scary Movie 5</t>
  </si>
  <si>
    <t>Milk</t>
  </si>
  <si>
    <t>Risen</t>
  </si>
  <si>
    <t>The Debt</t>
  </si>
  <si>
    <t>High Fidelity</t>
  </si>
  <si>
    <t>The Bank Job</t>
  </si>
  <si>
    <t>You Again</t>
  </si>
  <si>
    <t>Street Kings</t>
  </si>
  <si>
    <t>The Covenant</t>
  </si>
  <si>
    <t>Shorts</t>
  </si>
  <si>
    <t>To Die For</t>
  </si>
  <si>
    <t>Vampires</t>
  </si>
  <si>
    <t>Georgia Rule</t>
  </si>
  <si>
    <t>Ladyhawke</t>
  </si>
  <si>
    <t>School For Scoundrels</t>
  </si>
  <si>
    <t>From Dusk Till Dawn</t>
  </si>
  <si>
    <t>The Kite Runner</t>
  </si>
  <si>
    <t>21 Grams</t>
  </si>
  <si>
    <t>Capitalism: A Love Story</t>
  </si>
  <si>
    <t>Disaster Movie</t>
  </si>
  <si>
    <t>Envy</t>
  </si>
  <si>
    <t>Bullets Over Broadway</t>
  </si>
  <si>
    <t>The Quiet American</t>
  </si>
  <si>
    <t>The Weather Man</t>
  </si>
  <si>
    <t>Ghost Town</t>
  </si>
  <si>
    <t>12 Rounds</t>
  </si>
  <si>
    <t>Mrs Henderson Presents</t>
  </si>
  <si>
    <t>Deconstructing Harry</t>
  </si>
  <si>
    <t>We'Re No Angels</t>
  </si>
  <si>
    <t>Everyone Says I Love You</t>
  </si>
  <si>
    <t>Death Sentence</t>
  </si>
  <si>
    <t>Everybody'S Fine</t>
  </si>
  <si>
    <t>The Man</t>
  </si>
  <si>
    <t>Code Name: The Cleaner</t>
  </si>
  <si>
    <t>Inherent Vice</t>
  </si>
  <si>
    <t>An American Carol</t>
  </si>
  <si>
    <t>Machete Kills</t>
  </si>
  <si>
    <t>Topsy-Turvy</t>
  </si>
  <si>
    <t>A Dangerous Method</t>
  </si>
  <si>
    <t>A Scanner Darkly</t>
  </si>
  <si>
    <t>Chasing Mavericks</t>
  </si>
  <si>
    <t>Alone In The Dark</t>
  </si>
  <si>
    <t>Rapa Nui</t>
  </si>
  <si>
    <t>Scream</t>
  </si>
  <si>
    <t>Back To The Future</t>
  </si>
  <si>
    <t>I Can Do Bad All By Myself</t>
  </si>
  <si>
    <t>Just Married</t>
  </si>
  <si>
    <t>The Devil'S Double</t>
  </si>
  <si>
    <t>The Bounty</t>
  </si>
  <si>
    <t>Land Of The Dead</t>
  </si>
  <si>
    <t>Fear And Loathing In Las Vegas</t>
  </si>
  <si>
    <t>Neighbors</t>
  </si>
  <si>
    <t>The Mask</t>
  </si>
  <si>
    <t>Borat: Cultural Learnings Of America For Make Benefit Glorious Nation Of Kazakhstan</t>
  </si>
  <si>
    <t>Legally Blonde</t>
  </si>
  <si>
    <t>Austin Powers: International Man Of Mystery</t>
  </si>
  <si>
    <t>My Big Fat Greek Wedding 2</t>
  </si>
  <si>
    <t>Predator</t>
  </si>
  <si>
    <t>Mean Girls</t>
  </si>
  <si>
    <t>Peggy Sue Got Married</t>
  </si>
  <si>
    <t>Birdman</t>
  </si>
  <si>
    <t>Blue Jasmine</t>
  </si>
  <si>
    <t>United 93</t>
  </si>
  <si>
    <t>The Fog</t>
  </si>
  <si>
    <t>Raging Bull</t>
  </si>
  <si>
    <t>Young Sherlock Holmes</t>
  </si>
  <si>
    <t>127 Hours</t>
  </si>
  <si>
    <t>Small Time Crooks</t>
  </si>
  <si>
    <t>Steve Jobs</t>
  </si>
  <si>
    <t>I Love You, Beth Cooper</t>
  </si>
  <si>
    <t>Youth In Revolt</t>
  </si>
  <si>
    <t>Blow Out</t>
  </si>
  <si>
    <t>The Ice Storm</t>
  </si>
  <si>
    <t>And So It Goes</t>
  </si>
  <si>
    <t>Ed Wood</t>
  </si>
  <si>
    <t>Labor Day</t>
  </si>
  <si>
    <t>Rocknrolla</t>
  </si>
  <si>
    <t>Hamlet</t>
  </si>
  <si>
    <t>Anything Else</t>
  </si>
  <si>
    <t>Day Of The Dead</t>
  </si>
  <si>
    <t>I Am Wrath</t>
  </si>
  <si>
    <t>Madea Goes To Jail</t>
  </si>
  <si>
    <t>Step Up 2: The Streets</t>
  </si>
  <si>
    <t>Aliens</t>
  </si>
  <si>
    <t>Sideways</t>
  </si>
  <si>
    <t>Halloween</t>
  </si>
  <si>
    <t>The Best Man Holiday</t>
  </si>
  <si>
    <t>A Simple Plan</t>
  </si>
  <si>
    <t>Brooklyn'S Finest</t>
  </si>
  <si>
    <t>My Life In Ruins</t>
  </si>
  <si>
    <t>American Dreamz</t>
  </si>
  <si>
    <t>Veronica Guerin</t>
  </si>
  <si>
    <t>Wall Street</t>
  </si>
  <si>
    <t>Sense And Sensibility</t>
  </si>
  <si>
    <t>Dumb And Dumber</t>
  </si>
  <si>
    <t>When Harry Met Sally...</t>
  </si>
  <si>
    <t>The Verdict</t>
  </si>
  <si>
    <t>Road Trip</t>
  </si>
  <si>
    <t>Varsity Blues</t>
  </si>
  <si>
    <t>Moonrise Kingdom</t>
  </si>
  <si>
    <t>The Texas Chainsaw Massacre: The Beginning</t>
  </si>
  <si>
    <t>Pan'S Labyrinth</t>
  </si>
  <si>
    <t>See Spot Run</t>
  </si>
  <si>
    <t>Baby Boy</t>
  </si>
  <si>
    <t>Vicky Cristina Barcelona</t>
  </si>
  <si>
    <t>Radio Days</t>
  </si>
  <si>
    <t>Philadelphia</t>
  </si>
  <si>
    <t>Hollywood Ending</t>
  </si>
  <si>
    <t>The White Countess</t>
  </si>
  <si>
    <t>Trance</t>
  </si>
  <si>
    <t>Hachi: A Dog'S Tale</t>
  </si>
  <si>
    <t>Ararat</t>
  </si>
  <si>
    <t>Home Alone</t>
  </si>
  <si>
    <t>Tootsie</t>
  </si>
  <si>
    <t>Top Gun</t>
  </si>
  <si>
    <t>Crouching Tiger, Hidden Dragon</t>
  </si>
  <si>
    <t>American Beauty</t>
  </si>
  <si>
    <t>Twins</t>
  </si>
  <si>
    <t>The Color Purple</t>
  </si>
  <si>
    <t>Coal Miner'S Daughter</t>
  </si>
  <si>
    <t>National Lampoon'S Vacation</t>
  </si>
  <si>
    <t>The Queen</t>
  </si>
  <si>
    <t>Beetlejuice</t>
  </si>
  <si>
    <t>Why Did I Get Married?</t>
  </si>
  <si>
    <t>When A Stranger Calls</t>
  </si>
  <si>
    <t>Big Fat Liar</t>
  </si>
  <si>
    <t>Wag The Dog</t>
  </si>
  <si>
    <t>The Faculty</t>
  </si>
  <si>
    <t>Cop Land</t>
  </si>
  <si>
    <t>End Of Watch</t>
  </si>
  <si>
    <t>The Skulls</t>
  </si>
  <si>
    <t>Malibu'S Most Wanted</t>
  </si>
  <si>
    <t>The Princess Bride</t>
  </si>
  <si>
    <t>Because Of Winn-Dixie</t>
  </si>
  <si>
    <t>Match Point</t>
  </si>
  <si>
    <t>The Remains Of The Day</t>
  </si>
  <si>
    <t>Boogie Nights</t>
  </si>
  <si>
    <t>The November Man</t>
  </si>
  <si>
    <t>New York Stories</t>
  </si>
  <si>
    <t>Brazil</t>
  </si>
  <si>
    <t>The Big Lebowski</t>
  </si>
  <si>
    <t>A Mighty Heart</t>
  </si>
  <si>
    <t>Promised Land</t>
  </si>
  <si>
    <t>Whatever Works</t>
  </si>
  <si>
    <t>Mulholland Drive</t>
  </si>
  <si>
    <t>You Will Meet A Tall Dark Stranger</t>
  </si>
  <si>
    <t>Transsiberian</t>
  </si>
  <si>
    <t>Felicia'S Journey</t>
  </si>
  <si>
    <t>Things To Do In Denver When You'Re Dead</t>
  </si>
  <si>
    <t>Groundhog Day</t>
  </si>
  <si>
    <t>Unforgiven</t>
  </si>
  <si>
    <t>Slumdog Millionaire</t>
  </si>
  <si>
    <t>Pretty Woman</t>
  </si>
  <si>
    <t>Born On The Fourth Of July</t>
  </si>
  <si>
    <t>Cool Runnings</t>
  </si>
  <si>
    <t>Good Deeds</t>
  </si>
  <si>
    <t>Poetic Justice</t>
  </si>
  <si>
    <t>Vampire In Brooklyn</t>
  </si>
  <si>
    <t>My Boss'S Daughter</t>
  </si>
  <si>
    <t>New York, New York</t>
  </si>
  <si>
    <t>Crooklyn</t>
  </si>
  <si>
    <t>Head Over Heels</t>
  </si>
  <si>
    <t>Catch A Fire</t>
  </si>
  <si>
    <t>Jefferson In Paris</t>
  </si>
  <si>
    <t>Mr. Turner</t>
  </si>
  <si>
    <t>Reign Of Assassins</t>
  </si>
  <si>
    <t>Flipped</t>
  </si>
  <si>
    <t>Brokeback Mountain</t>
  </si>
  <si>
    <t>Good Morning, Vietnam</t>
  </si>
  <si>
    <t>Justin Bieber: Never Say Never</t>
  </si>
  <si>
    <t>Black Swan</t>
  </si>
  <si>
    <t>A Nightmare On Elm Street 4: The Dream Master</t>
  </si>
  <si>
    <t>The Shallows</t>
  </si>
  <si>
    <t>Letters From Iwo Jima</t>
  </si>
  <si>
    <t>The Astronaut Farmer</t>
  </si>
  <si>
    <t>Resurrecting The Champ</t>
  </si>
  <si>
    <t>Admission</t>
  </si>
  <si>
    <t>Chloe</t>
  </si>
  <si>
    <t>Find Me Guilty</t>
  </si>
  <si>
    <t>The Claim</t>
  </si>
  <si>
    <t>The Call</t>
  </si>
  <si>
    <t>True Romance</t>
  </si>
  <si>
    <t>The Killer Inside Me</t>
  </si>
  <si>
    <t>Cat People</t>
  </si>
  <si>
    <t>Machete</t>
  </si>
  <si>
    <t>American Pie</t>
  </si>
  <si>
    <t>Think Like A Man</t>
  </si>
  <si>
    <t>Barbershop</t>
  </si>
  <si>
    <t>Ace Ventura: Pet Detective</t>
  </si>
  <si>
    <t>Step Up</t>
  </si>
  <si>
    <t>Jackie Brown</t>
  </si>
  <si>
    <t>Time Bandits</t>
  </si>
  <si>
    <t>Stir Of Echoes</t>
  </si>
  <si>
    <t>Philomena</t>
  </si>
  <si>
    <t>Nebraska</t>
  </si>
  <si>
    <t>Max Keeble'S Big Move</t>
  </si>
  <si>
    <t>Young Adult</t>
  </si>
  <si>
    <t>Living Out Loud</t>
  </si>
  <si>
    <t>Rachel Getting Married</t>
  </si>
  <si>
    <t>Das Boot</t>
  </si>
  <si>
    <t>House Of Flying Daggers</t>
  </si>
  <si>
    <t>Celebrity</t>
  </si>
  <si>
    <t>Girl 6</t>
  </si>
  <si>
    <t>Ondine</t>
  </si>
  <si>
    <t>Critical Care</t>
  </si>
  <si>
    <t>Darling Companion</t>
  </si>
  <si>
    <t>A Woman, A Gun And A Noodle Shop</t>
  </si>
  <si>
    <t>5 Days Of War</t>
  </si>
  <si>
    <t>Snatch</t>
  </si>
  <si>
    <t>Gremlins</t>
  </si>
  <si>
    <t>Trash</t>
  </si>
  <si>
    <t>High School Musical 3: Senior Year</t>
  </si>
  <si>
    <t>The Fighter</t>
  </si>
  <si>
    <t>Phone Booth</t>
  </si>
  <si>
    <t>A Walk To Remember</t>
  </si>
  <si>
    <t>Raising Cain</t>
  </si>
  <si>
    <t>Kinsey</t>
  </si>
  <si>
    <t>Army Of Darkness</t>
  </si>
  <si>
    <t>What'S Eating Gilbert Grape</t>
  </si>
  <si>
    <t>Vera Drake</t>
  </si>
  <si>
    <t>The Perez Family</t>
  </si>
  <si>
    <t>Inside Llewyn Davis</t>
  </si>
  <si>
    <t>E.T. The Extra-Terrestrial</t>
  </si>
  <si>
    <t>Good Will Hunting</t>
  </si>
  <si>
    <t>Saw Iii</t>
  </si>
  <si>
    <t>Stripes</t>
  </si>
  <si>
    <t>Saw Iv</t>
  </si>
  <si>
    <t>Madea'S Family Reunion</t>
  </si>
  <si>
    <t>The Color Of Money</t>
  </si>
  <si>
    <t>The Mighty Ducks</t>
  </si>
  <si>
    <t>Happy Gilmore</t>
  </si>
  <si>
    <t>Bill &amp; Ted'S Excellent Adventure</t>
  </si>
  <si>
    <t>The Best Exotic Marigold Hotel</t>
  </si>
  <si>
    <t>Mad Max Beyond Thunderdome</t>
  </si>
  <si>
    <t>Dogma</t>
  </si>
  <si>
    <t>Twilight Zone: The Movie</t>
  </si>
  <si>
    <t>The Outsiders</t>
  </si>
  <si>
    <t>The Dead Zone</t>
  </si>
  <si>
    <t>Roll Bounce</t>
  </si>
  <si>
    <t>Rushmore</t>
  </si>
  <si>
    <t>The Second Best Exotic Marigold Hotel</t>
  </si>
  <si>
    <t>Mo' Better Blues</t>
  </si>
  <si>
    <t>Big Eyes</t>
  </si>
  <si>
    <t>Very Bad Things</t>
  </si>
  <si>
    <t>Body Double</t>
  </si>
  <si>
    <t>Dirty Pretty Things</t>
  </si>
  <si>
    <t>Cedar Rapids</t>
  </si>
  <si>
    <t>The Straight Story</t>
  </si>
  <si>
    <t>The Limey</t>
  </si>
  <si>
    <t>Bamboozled</t>
  </si>
  <si>
    <t>A Better Life</t>
  </si>
  <si>
    <t>Spider</t>
  </si>
  <si>
    <t>Swept Away</t>
  </si>
  <si>
    <t>Adam Resurrected</t>
  </si>
  <si>
    <t>Alien</t>
  </si>
  <si>
    <t>Set It Off</t>
  </si>
  <si>
    <t>The Best Man</t>
  </si>
  <si>
    <t>Sicko</t>
  </si>
  <si>
    <t>The Contender</t>
  </si>
  <si>
    <t>Trading Places</t>
  </si>
  <si>
    <t>Henry V</t>
  </si>
  <si>
    <t>Two Evil Eyes</t>
  </si>
  <si>
    <t>All Or Nothing</t>
  </si>
  <si>
    <t>The Lost Boys</t>
  </si>
  <si>
    <t>Election</t>
  </si>
  <si>
    <t>The Namesake</t>
  </si>
  <si>
    <t>Repo! The Genetic Opera</t>
  </si>
  <si>
    <t>Pulp Fiction</t>
  </si>
  <si>
    <t>Splash</t>
  </si>
  <si>
    <t>Stand By Me</t>
  </si>
  <si>
    <t>28 Days Later</t>
  </si>
  <si>
    <t>Much Ado About Nothing</t>
  </si>
  <si>
    <t>New Nightmare</t>
  </si>
  <si>
    <t>The Good Girl</t>
  </si>
  <si>
    <t>The City Of Your Final Destination</t>
  </si>
  <si>
    <t>Enough Said</t>
  </si>
  <si>
    <t>Howards End</t>
  </si>
  <si>
    <t>Another Year</t>
  </si>
  <si>
    <t>Thank You For Smoking</t>
  </si>
  <si>
    <t>Masked And Anonymous</t>
  </si>
  <si>
    <t>Code 46</t>
  </si>
  <si>
    <t>The Hole</t>
  </si>
  <si>
    <t>Juno</t>
  </si>
  <si>
    <t>Magic Mike</t>
  </si>
  <si>
    <t>Darkness Falls</t>
  </si>
  <si>
    <t>Good Night, And Good Luck.</t>
  </si>
  <si>
    <t>Desperado</t>
  </si>
  <si>
    <t>Flirting With Disaster</t>
  </si>
  <si>
    <t>A Serious Man</t>
  </si>
  <si>
    <t>Warlock</t>
  </si>
  <si>
    <t>The Last Temptation Of Christ</t>
  </si>
  <si>
    <t>Rabbit-Proof Fence</t>
  </si>
  <si>
    <t>Auto Focus</t>
  </si>
  <si>
    <t>Losin' It</t>
  </si>
  <si>
    <t>Gerry</t>
  </si>
  <si>
    <t>Twixt</t>
  </si>
  <si>
    <t>Pale Rider</t>
  </si>
  <si>
    <t>Dazed And Confused</t>
  </si>
  <si>
    <t>High School Musical 2</t>
  </si>
  <si>
    <t>Boyz N The Hood</t>
  </si>
  <si>
    <t>Dressed To Kill</t>
  </si>
  <si>
    <t>Go</t>
  </si>
  <si>
    <t>Friends With Money</t>
  </si>
  <si>
    <t>The Terminator</t>
  </si>
  <si>
    <t>Mallrats</t>
  </si>
  <si>
    <t>Platoon</t>
  </si>
  <si>
    <t>Fahrenheit 9/11</t>
  </si>
  <si>
    <t>Ordinary People</t>
  </si>
  <si>
    <t>Caddyshack</t>
  </si>
  <si>
    <t>The Usual Suspects</t>
  </si>
  <si>
    <t>A Nightmare On Elm Street 5: The Dream Child</t>
  </si>
  <si>
    <t>The Wrestler</t>
  </si>
  <si>
    <t>Escape From New York</t>
  </si>
  <si>
    <t>School Daze</t>
  </si>
  <si>
    <t>Mystic Pizza</t>
  </si>
  <si>
    <t>Bernie</t>
  </si>
  <si>
    <t>Snow Flower And The Secret Fan</t>
  </si>
  <si>
    <t>Videodrome</t>
  </si>
  <si>
    <t>Shine</t>
  </si>
  <si>
    <t>Do The Right Thing</t>
  </si>
  <si>
    <t>Insidious: Chapter 2</t>
  </si>
  <si>
    <t>Saw Ii</t>
  </si>
  <si>
    <t>A Nightmare On Elm Street 3: Dream Warriors</t>
  </si>
  <si>
    <t>The Elephant Man</t>
  </si>
  <si>
    <t>Memento</t>
  </si>
  <si>
    <t>Clerks Ii</t>
  </si>
  <si>
    <t>Billy Elliot</t>
  </si>
  <si>
    <t>Race</t>
  </si>
  <si>
    <t>Diner</t>
  </si>
  <si>
    <t>Made</t>
  </si>
  <si>
    <t>The Sweet Hereafter</t>
  </si>
  <si>
    <t>Heavenly Creatures</t>
  </si>
  <si>
    <t>90 Minutes In Heaven</t>
  </si>
  <si>
    <t>The Machinist</t>
  </si>
  <si>
    <t>Light Sleeper</t>
  </si>
  <si>
    <t>Bottle Rocket</t>
  </si>
  <si>
    <t>The Visit</t>
  </si>
  <si>
    <t>Redacted</t>
  </si>
  <si>
    <t>Dead Like Me: Life After Death</t>
  </si>
  <si>
    <t>Dying Of The Light</t>
  </si>
  <si>
    <t>Capricorn One</t>
  </si>
  <si>
    <t>Yoga Hosers</t>
  </si>
  <si>
    <t>A Cock And Bull Story</t>
  </si>
  <si>
    <t>Four Weddings And A Funeral</t>
  </si>
  <si>
    <t>25Th Hour</t>
  </si>
  <si>
    <t>Bound</t>
  </si>
  <si>
    <t>Requiem For A Dream</t>
  </si>
  <si>
    <t>Salvador</t>
  </si>
  <si>
    <t>High School Musical</t>
  </si>
  <si>
    <t>The Crying Game</t>
  </si>
  <si>
    <t>Survival Of The Dead</t>
  </si>
  <si>
    <t>Annie Hall</t>
  </si>
  <si>
    <t>Monster'S Ball</t>
  </si>
  <si>
    <t>The Boy Next Door</t>
  </si>
  <si>
    <t>They Live</t>
  </si>
  <si>
    <t>Boyhood</t>
  </si>
  <si>
    <t>Scoop</t>
  </si>
  <si>
    <t>Talk Radio</t>
  </si>
  <si>
    <t>Red State</t>
  </si>
  <si>
    <t>Joe</t>
  </si>
  <si>
    <t>Prison</t>
  </si>
  <si>
    <t>An Everlasting Piece</t>
  </si>
  <si>
    <t>Network</t>
  </si>
  <si>
    <t>Gods And Monsters</t>
  </si>
  <si>
    <t>Evil Dead Ii</t>
  </si>
  <si>
    <t>In The Name Of The King Iii</t>
  </si>
  <si>
    <t>Animal House</t>
  </si>
  <si>
    <t>Trainspotting</t>
  </si>
  <si>
    <t>The Original Kings Of Comedy</t>
  </si>
  <si>
    <t>Waking Ned</t>
  </si>
  <si>
    <t>Bowling For Columbine</t>
  </si>
  <si>
    <t>Coming Home</t>
  </si>
  <si>
    <t>A Room With A View</t>
  </si>
  <si>
    <t>Before Midnight</t>
  </si>
  <si>
    <t>Kama Sutra - A Tale Of Love</t>
  </si>
  <si>
    <t>Please Give</t>
  </si>
  <si>
    <t>Tusk</t>
  </si>
  <si>
    <t>Amnesiac</t>
  </si>
  <si>
    <t>Diary Of The Dead</t>
  </si>
  <si>
    <t>Maurice</t>
  </si>
  <si>
    <t>My Own Private Idaho</t>
  </si>
  <si>
    <t>Before Sunrise</t>
  </si>
  <si>
    <t>Religulous</t>
  </si>
  <si>
    <t>Get On The Bus</t>
  </si>
  <si>
    <t>Friday The 13Th Part Iii</t>
  </si>
  <si>
    <t>Mad Max 2: The Road Warrior</t>
  </si>
  <si>
    <t>Before Sunset</t>
  </si>
  <si>
    <t>Amores Perros</t>
  </si>
  <si>
    <t>Thirteen</t>
  </si>
  <si>
    <t>Harsh Times</t>
  </si>
  <si>
    <t>Full Frontal</t>
  </si>
  <si>
    <t>Subway</t>
  </si>
  <si>
    <t>Stonewall</t>
  </si>
  <si>
    <t>The Last Five Years</t>
  </si>
  <si>
    <t>Plush</t>
  </si>
  <si>
    <t>Slacker Uprising</t>
  </si>
  <si>
    <t>Northfork</t>
  </si>
  <si>
    <t>Run Lola Run</t>
  </si>
  <si>
    <t>Exotica</t>
  </si>
  <si>
    <t>Insidious</t>
  </si>
  <si>
    <t>Snow Angels</t>
  </si>
  <si>
    <t>Session 9</t>
  </si>
  <si>
    <t>Lock, Stock And Two Smoking Barrels</t>
  </si>
  <si>
    <t>Friday The 13Th Part 2</t>
  </si>
  <si>
    <t>Da Sweet Blood Of Jesus</t>
  </si>
  <si>
    <t>Sex, Lies, And Videotape</t>
  </si>
  <si>
    <t>Saw</t>
  </si>
  <si>
    <t>Monsoon Wedding</t>
  </si>
  <si>
    <t>Reservoir Dogs</t>
  </si>
  <si>
    <t>Taxi Driver</t>
  </si>
  <si>
    <t>The Howling</t>
  </si>
  <si>
    <t>Shine A Light</t>
  </si>
  <si>
    <t>Next Stop Wonderland</t>
  </si>
  <si>
    <t>Walking And Talking</t>
  </si>
  <si>
    <t>All The Real Girls</t>
  </si>
  <si>
    <t>Deterrence</t>
  </si>
  <si>
    <t>Kevin Hart: Laugh At My Pain</t>
  </si>
  <si>
    <t>The Kentucky Fried Movie</t>
  </si>
  <si>
    <t>Twin Falls Idaho</t>
  </si>
  <si>
    <t>Finishing The Game</t>
  </si>
  <si>
    <t>Everything Put Together</t>
  </si>
  <si>
    <t>Good Kill</t>
  </si>
  <si>
    <t>Alleluia! The Devil'S Carnival</t>
  </si>
  <si>
    <t>Bloody Sunday</t>
  </si>
  <si>
    <t>My Beautiful Laundrette</t>
  </si>
  <si>
    <t>The Evil Dead</t>
  </si>
  <si>
    <t>Tumbleweeds</t>
  </si>
  <si>
    <t>Chasing Amy</t>
  </si>
  <si>
    <t>Lovely &amp; Amazing</t>
  </si>
  <si>
    <t>Better Luck Tomorrow</t>
  </si>
  <si>
    <t>Chuck &amp; Buck</t>
  </si>
  <si>
    <t>The Canyons</t>
  </si>
  <si>
    <t>Mad Max</t>
  </si>
  <si>
    <t>Swingers</t>
  </si>
  <si>
    <t>Three</t>
  </si>
  <si>
    <t>She'S Gotta Have It</t>
  </si>
  <si>
    <t>Tadpole</t>
  </si>
  <si>
    <t>Roger &amp; Me</t>
  </si>
  <si>
    <t>Eraserhead</t>
  </si>
  <si>
    <t>The Mighty</t>
  </si>
  <si>
    <t>Pi</t>
  </si>
  <si>
    <t>George Washington</t>
  </si>
  <si>
    <t>The Last Waltz</t>
  </si>
  <si>
    <t>Clerks</t>
  </si>
  <si>
    <t>Rampage</t>
  </si>
  <si>
    <t>Slacker</t>
  </si>
  <si>
    <t>El Mariachi</t>
  </si>
  <si>
    <t>NA</t>
  </si>
  <si>
    <t>Movie_Name</t>
  </si>
  <si>
    <t>Total_Budget</t>
  </si>
  <si>
    <t>AVG_Budget</t>
  </si>
  <si>
    <t>Max_Revenue</t>
  </si>
  <si>
    <t>Min_Revenue</t>
  </si>
  <si>
    <t>Movies released in 2007 year?</t>
  </si>
  <si>
    <t>Calculate the average budget of movies released after 2010.</t>
  </si>
  <si>
    <t>Sum, movies with revenue greater than $1 billion</t>
  </si>
  <si>
    <t>How many Movies Released in Jan month only:-</t>
  </si>
  <si>
    <t>Calculate the Average Vote_Count in 2010 year</t>
  </si>
  <si>
    <t>Sum of Revenue</t>
  </si>
  <si>
    <t>Sum of Vote_Average</t>
  </si>
  <si>
    <t>Month Vs Vote_Count</t>
  </si>
  <si>
    <t>Sum of Vote_Count</t>
  </si>
  <si>
    <t>Year/Movie</t>
  </si>
  <si>
    <t>Top 10 Director with their Vote_Average</t>
  </si>
  <si>
    <t>Sum of Budget</t>
  </si>
  <si>
    <t>Top 10 Movies by Revenue</t>
  </si>
  <si>
    <t>Count of Popularity</t>
  </si>
  <si>
    <t>Movies_Name</t>
  </si>
  <si>
    <t>Day Vs Count of Popuarity</t>
  </si>
  <si>
    <t>Movies  Dashboard Based On Available Data:-</t>
  </si>
  <si>
    <t>Top 2 Movies in top 5 years</t>
  </si>
  <si>
    <r>
      <t xml:space="preserve">Use Advance FILTER to fetch director information based on the </t>
    </r>
    <r>
      <rPr>
        <b/>
        <sz val="10"/>
        <color theme="1"/>
        <rFont val="Arial Unicode MS"/>
      </rPr>
      <t>director_id</t>
    </r>
    <r>
      <rPr>
        <b/>
        <sz val="11"/>
        <color theme="1"/>
        <rFont val="Gill Sans MT"/>
        <family val="2"/>
        <scheme val="minor"/>
      </rPr>
      <t>.</t>
    </r>
  </si>
  <si>
    <t>Use Advance Vlookup to fetch information based on ID</t>
  </si>
  <si>
    <t>Use Index-Match formula to fetch information based Movie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</si>
</sst>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Gill Sans MT"/>
      <family val="2"/>
      <scheme val="minor"/>
    </font>
    <font>
      <b/>
      <sz val="11"/>
      <color theme="0"/>
      <name val="Gill Sans MT"/>
      <family val="2"/>
      <scheme val="minor"/>
    </font>
    <font>
      <b/>
      <sz val="11"/>
      <color theme="1"/>
      <name val="Gill Sans MT"/>
      <family val="2"/>
      <scheme val="minor"/>
    </font>
    <font>
      <b/>
      <sz val="14"/>
      <color theme="1"/>
      <name val="Gill Sans MT"/>
      <family val="2"/>
      <scheme val="minor"/>
    </font>
    <font>
      <b/>
      <sz val="12"/>
      <color theme="1"/>
      <name val="Gill Sans MT"/>
      <family val="2"/>
      <scheme val="minor"/>
    </font>
    <font>
      <b/>
      <sz val="20"/>
      <color theme="1"/>
      <name val="Gill Sans MT"/>
      <family val="2"/>
      <scheme val="minor"/>
    </font>
    <font>
      <b/>
      <sz val="10"/>
      <color theme="1"/>
      <name val="Arial Unicode MS"/>
    </font>
  </fonts>
  <fills count="12">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5"/>
        <bgColor indexed="64"/>
      </patternFill>
    </fill>
    <fill>
      <patternFill patternType="solid">
        <fgColor rgb="FFFFC000"/>
        <bgColor indexed="64"/>
      </patternFill>
    </fill>
    <fill>
      <patternFill patternType="solid">
        <fgColor theme="2"/>
        <bgColor indexed="64"/>
      </patternFill>
    </fill>
    <fill>
      <patternFill patternType="solid">
        <fgColor rgb="FF66FF66"/>
        <bgColor indexed="64"/>
      </patternFill>
    </fill>
    <fill>
      <patternFill patternType="solid">
        <fgColor rgb="FFF6C3FF"/>
        <bgColor indexed="64"/>
      </patternFill>
    </fill>
    <fill>
      <patternFill patternType="solid">
        <fgColor theme="2" tint="-0.249977111117893"/>
        <bgColor indexed="64"/>
      </patternFill>
    </fill>
    <fill>
      <patternFill patternType="solid">
        <fgColor rgb="FF76E3FF"/>
        <bgColor indexed="64"/>
      </patternFill>
    </fill>
    <fill>
      <patternFill patternType="solid">
        <fgColor rgb="FFD4D4D4"/>
        <bgColor indexed="64"/>
      </patternFill>
    </fill>
  </fills>
  <borders count="11">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theme="4" tint="0.39997558519241921"/>
      </right>
      <top/>
      <bottom style="thin">
        <color theme="4" tint="0.39997558519241921"/>
      </bottom>
      <diagonal/>
    </border>
    <border>
      <left style="medium">
        <color indexed="64"/>
      </left>
      <right style="medium">
        <color indexed="64"/>
      </right>
      <top/>
      <bottom style="medium">
        <color indexed="64"/>
      </bottom>
      <diagonal/>
    </border>
  </borders>
  <cellStyleXfs count="1">
    <xf numFmtId="0" fontId="0" fillId="0" borderId="0"/>
  </cellStyleXfs>
  <cellXfs count="45">
    <xf numFmtId="0" fontId="0" fillId="0" borderId="0" xfId="0"/>
    <xf numFmtId="0" fontId="1" fillId="2" borderId="1" xfId="0" applyFont="1" applyFill="1" applyBorder="1"/>
    <xf numFmtId="0" fontId="0" fillId="3" borderId="1" xfId="0" applyFill="1" applyBorder="1"/>
    <xf numFmtId="0" fontId="0" fillId="0" borderId="1" xfId="0" applyBorder="1"/>
    <xf numFmtId="0" fontId="3" fillId="4" borderId="3" xfId="0" applyFont="1" applyFill="1" applyBorder="1"/>
    <xf numFmtId="0" fontId="0" fillId="0" borderId="3" xfId="0" applyBorder="1"/>
    <xf numFmtId="0" fontId="0" fillId="3" borderId="2" xfId="0" applyFill="1" applyBorder="1"/>
    <xf numFmtId="0" fontId="0" fillId="0" borderId="2" xfId="0" applyBorder="1"/>
    <xf numFmtId="0" fontId="2" fillId="0" borderId="0" xfId="0" applyFont="1"/>
    <xf numFmtId="1" fontId="0" fillId="0" borderId="0" xfId="0" applyNumberFormat="1"/>
    <xf numFmtId="0" fontId="0" fillId="0" borderId="0" xfId="0" pivotButton="1"/>
    <xf numFmtId="0" fontId="0" fillId="0" borderId="0" xfId="0" applyAlignment="1">
      <alignment horizontal="left"/>
    </xf>
    <xf numFmtId="0" fontId="0" fillId="7" borderId="0" xfId="0" applyFill="1"/>
    <xf numFmtId="0" fontId="0" fillId="7" borderId="0" xfId="0" applyFill="1" applyAlignment="1">
      <alignment horizontal="left"/>
    </xf>
    <xf numFmtId="0" fontId="0" fillId="7" borderId="0" xfId="0" applyFill="1" applyAlignment="1">
      <alignment horizontal="left" indent="1"/>
    </xf>
    <xf numFmtId="0" fontId="0" fillId="0" borderId="5" xfId="0" applyBorder="1"/>
    <xf numFmtId="0" fontId="4" fillId="8" borderId="6" xfId="0" applyFont="1" applyFill="1" applyBorder="1" applyAlignment="1">
      <alignment horizontal="center"/>
    </xf>
    <xf numFmtId="0" fontId="4" fillId="8" borderId="7" xfId="0" applyFont="1"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3" fillId="5" borderId="3" xfId="0" applyFont="1" applyFill="1" applyBorder="1" applyAlignment="1">
      <alignment horizontal="center"/>
    </xf>
    <xf numFmtId="0" fontId="0" fillId="0" borderId="0" xfId="0" applyNumberFormat="1"/>
    <xf numFmtId="0" fontId="0" fillId="7" borderId="0" xfId="0" applyNumberFormat="1" applyFill="1"/>
    <xf numFmtId="0" fontId="0" fillId="9" borderId="0" xfId="0" applyFill="1"/>
    <xf numFmtId="0" fontId="5" fillId="9" borderId="0" xfId="0" applyFont="1" applyFill="1"/>
    <xf numFmtId="0" fontId="5" fillId="10" borderId="6" xfId="0" applyFont="1" applyFill="1" applyBorder="1" applyAlignment="1">
      <alignment horizontal="center"/>
    </xf>
    <xf numFmtId="0" fontId="5" fillId="10" borderId="8" xfId="0" applyFont="1" applyFill="1" applyBorder="1" applyAlignment="1">
      <alignment horizontal="center"/>
    </xf>
    <xf numFmtId="0" fontId="5" fillId="10" borderId="7" xfId="0" applyFont="1" applyFill="1" applyBorder="1" applyAlignment="1">
      <alignment horizontal="center"/>
    </xf>
    <xf numFmtId="0" fontId="1" fillId="2" borderId="4" xfId="0" applyFont="1" applyFill="1" applyBorder="1"/>
    <xf numFmtId="0" fontId="1" fillId="2" borderId="9" xfId="0" applyFont="1" applyFill="1" applyBorder="1"/>
    <xf numFmtId="0" fontId="3" fillId="11" borderId="6" xfId="0" applyFont="1" applyFill="1" applyBorder="1" applyAlignment="1">
      <alignment horizontal="center"/>
    </xf>
    <xf numFmtId="0" fontId="3" fillId="11" borderId="8" xfId="0" applyFont="1" applyFill="1" applyBorder="1" applyAlignment="1">
      <alignment horizontal="center"/>
    </xf>
    <xf numFmtId="0" fontId="3" fillId="11" borderId="7" xfId="0" applyFont="1" applyFill="1" applyBorder="1" applyAlignment="1">
      <alignment horizontal="center"/>
    </xf>
    <xf numFmtId="0" fontId="4" fillId="8" borderId="8" xfId="0" applyFont="1" applyFill="1" applyBorder="1" applyAlignment="1">
      <alignment horizontal="center"/>
    </xf>
    <xf numFmtId="1" fontId="1" fillId="2" borderId="1" xfId="0" applyNumberFormat="1" applyFont="1" applyFill="1" applyBorder="1"/>
    <xf numFmtId="0" fontId="2" fillId="4" borderId="10" xfId="0" applyFont="1" applyFill="1" applyBorder="1"/>
    <xf numFmtId="0" fontId="2" fillId="6" borderId="6" xfId="0" applyFont="1" applyFill="1" applyBorder="1" applyAlignment="1">
      <alignment horizontal="center"/>
    </xf>
    <xf numFmtId="0" fontId="2" fillId="6" borderId="8" xfId="0" applyFont="1" applyFill="1" applyBorder="1" applyAlignment="1">
      <alignment horizontal="center"/>
    </xf>
    <xf numFmtId="0" fontId="2" fillId="6" borderId="7" xfId="0" applyFont="1" applyFill="1" applyBorder="1" applyAlignment="1">
      <alignment horizontal="center"/>
    </xf>
    <xf numFmtId="0" fontId="2" fillId="11" borderId="6" xfId="0" applyFont="1" applyFill="1" applyBorder="1" applyAlignment="1">
      <alignment horizontal="center"/>
    </xf>
    <xf numFmtId="0" fontId="2" fillId="11" borderId="8" xfId="0" applyFont="1" applyFill="1" applyBorder="1" applyAlignment="1">
      <alignment horizontal="center"/>
    </xf>
    <xf numFmtId="0" fontId="2" fillId="11" borderId="7" xfId="0" applyFont="1" applyFill="1" applyBorder="1" applyAlignment="1">
      <alignment horizontal="center"/>
    </xf>
    <xf numFmtId="0" fontId="4" fillId="11" borderId="6" xfId="0" applyFont="1" applyFill="1" applyBorder="1" applyAlignment="1">
      <alignment horizontal="center"/>
    </xf>
    <xf numFmtId="0" fontId="4" fillId="11" borderId="8" xfId="0" applyFont="1" applyFill="1" applyBorder="1" applyAlignment="1">
      <alignment horizontal="center"/>
    </xf>
    <xf numFmtId="0" fontId="4" fillId="11" borderId="7" xfId="0" applyFont="1" applyFill="1" applyBorder="1" applyAlignment="1">
      <alignment horizontal="center"/>
    </xf>
  </cellXfs>
  <cellStyles count="1">
    <cellStyle name="Normal" xfId="0" builtinId="0"/>
  </cellStyles>
  <dxfs count="232">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ont>
        <color theme="3"/>
      </font>
    </dxf>
    <dxf>
      <font>
        <color theme="1" tint="0.14996795556505021"/>
      </font>
    </dxf>
    <dxf>
      <font>
        <b val="0"/>
        <i val="0"/>
        <color theme="7" tint="0.59996337778862885"/>
      </font>
    </dxf>
    <dxf>
      <font>
        <color rgb="FF9C0006"/>
      </font>
      <fill>
        <patternFill>
          <bgColor rgb="FFFFC7CE"/>
        </patternFill>
      </fill>
    </dxf>
    <dxf>
      <font>
        <color theme="3"/>
      </font>
    </dxf>
    <dxf>
      <font>
        <color theme="1" tint="0.14996795556505021"/>
      </font>
    </dxf>
    <dxf>
      <font>
        <b val="0"/>
        <i val="0"/>
        <color theme="7" tint="0.59996337778862885"/>
      </font>
    </dxf>
    <dxf>
      <font>
        <color rgb="FF9C0006"/>
      </font>
      <fill>
        <patternFill>
          <bgColor rgb="FFFFC7CE"/>
        </patternFill>
      </fill>
    </dxf>
    <dxf>
      <font>
        <b/>
        <i val="0"/>
        <color theme="9" tint="-0.499984740745262"/>
      </font>
    </dxf>
    <dxf>
      <font>
        <color theme="3"/>
      </font>
    </dxf>
    <dxf>
      <font>
        <color theme="1" tint="0.14996795556505021"/>
      </font>
    </dxf>
    <dxf>
      <font>
        <b val="0"/>
        <i val="0"/>
        <color theme="7" tint="0.59996337778862885"/>
      </font>
    </dxf>
    <dxf>
      <font>
        <color rgb="FF9C0006"/>
      </font>
      <fill>
        <patternFill>
          <bgColor rgb="FFFFC7CE"/>
        </patternFill>
      </fill>
    </dxf>
    <dxf>
      <font>
        <b/>
        <i val="0"/>
        <color theme="9" tint="-0.499984740745262"/>
      </font>
    </dxf>
    <dxf>
      <font>
        <color theme="3"/>
      </font>
    </dxf>
    <dxf>
      <font>
        <color theme="1" tint="0.14996795556505021"/>
      </font>
    </dxf>
    <dxf>
      <font>
        <b val="0"/>
        <i val="0"/>
        <color theme="7" tint="0.59996337778862885"/>
      </font>
    </dxf>
    <dxf>
      <font>
        <color rgb="FF9C0006"/>
      </font>
      <fill>
        <patternFill>
          <bgColor rgb="FFFFC7CE"/>
        </patternFill>
      </fill>
    </dxf>
    <dxf>
      <font>
        <b/>
        <i val="0"/>
        <color theme="9" tint="-0.499984740745262"/>
      </font>
    </dxf>
    <dxf>
      <font>
        <color theme="3"/>
      </font>
    </dxf>
    <dxf>
      <font>
        <color theme="1" tint="0.14996795556505021"/>
      </font>
    </dxf>
    <dxf>
      <font>
        <b val="0"/>
        <i val="0"/>
        <color theme="7" tint="0.59996337778862885"/>
      </font>
    </dxf>
    <dxf>
      <font>
        <color rgb="FF9C0006"/>
      </font>
      <fill>
        <patternFill>
          <bgColor rgb="FFFFC7CE"/>
        </patternFill>
      </fill>
    </dxf>
    <dxf>
      <font>
        <b/>
        <i val="0"/>
        <color theme="9" tint="-0.499984740745262"/>
      </font>
    </dxf>
    <dxf>
      <font>
        <color theme="3"/>
      </font>
    </dxf>
    <dxf>
      <font>
        <color theme="1" tint="0.14996795556505021"/>
      </font>
    </dxf>
    <dxf>
      <font>
        <b val="0"/>
        <i val="0"/>
        <color theme="7" tint="0.59996337778862885"/>
      </font>
    </dxf>
    <dxf>
      <font>
        <color rgb="FF9C0006"/>
      </font>
      <fill>
        <patternFill>
          <bgColor rgb="FFFFC7CE"/>
        </patternFill>
      </fill>
    </dxf>
    <dxf>
      <font>
        <b/>
        <i val="0"/>
        <color theme="9" tint="-0.499984740745262"/>
      </font>
    </dxf>
    <dxf>
      <font>
        <color theme="3"/>
      </font>
    </dxf>
    <dxf>
      <font>
        <color theme="1" tint="0.14996795556505021"/>
      </font>
    </dxf>
    <dxf>
      <font>
        <b val="0"/>
        <i val="0"/>
        <color theme="7" tint="0.59996337778862885"/>
      </font>
    </dxf>
    <dxf>
      <font>
        <color rgb="FF9C0006"/>
      </font>
      <fill>
        <patternFill>
          <bgColor rgb="FFFFC7CE"/>
        </patternFill>
      </fill>
    </dxf>
    <dxf>
      <font>
        <b/>
        <i val="0"/>
        <color theme="9" tint="-0.499984740745262"/>
      </font>
    </dxf>
    <dxf>
      <font>
        <color rgb="FF9C0006"/>
      </font>
      <fill>
        <patternFill>
          <bgColor rgb="FFFFC7CE"/>
        </patternFill>
      </fill>
    </dxf>
    <dxf>
      <font>
        <color theme="3"/>
      </font>
    </dxf>
    <dxf>
      <font>
        <color theme="1" tint="0.14996795556505021"/>
      </font>
    </dxf>
    <dxf>
      <font>
        <b val="0"/>
        <i val="0"/>
        <color theme="7" tint="0.59996337778862885"/>
      </font>
    </dxf>
    <dxf>
      <font>
        <b/>
        <i val="0"/>
        <color rgb="FF0070C0"/>
      </font>
    </dxf>
    <dxf>
      <font>
        <color rgb="FF9C0006"/>
      </font>
      <fill>
        <patternFill>
          <bgColor rgb="FFFFC7CE"/>
        </patternFill>
      </fill>
    </dxf>
    <dxf>
      <font>
        <b/>
        <i val="0"/>
        <color theme="9" tint="-0.499984740745262"/>
      </font>
    </dxf>
    <dxf>
      <font>
        <b/>
        <i/>
        <color rgb="FF66FF66"/>
      </font>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fill>
        <patternFill patternType="solid">
          <bgColor rgb="FF66FF66"/>
        </patternFill>
      </fill>
    </dxf>
    <dxf>
      <numFmt numFmtId="0" formatCode="General"/>
    </dxf>
    <dxf>
      <numFmt numFmtId="0" formatCode="General"/>
    </dxf>
    <dxf>
      <numFmt numFmtId="0" formatCode="General"/>
    </dxf>
    <dxf>
      <numFmt numFmtId="1" formatCode="0"/>
    </dxf>
  </dxfs>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[Excel_Project_Movies.xlsx]Pivot_Tabes!PivotTable3</c:name>
    <c:fmtId val="2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Movies/Year Vs Sum of Revenue</a:t>
            </a:r>
          </a:p>
        </c:rich>
      </c:tx>
      <c:layout>
        <c:manualLayout>
          <c:xMode val="edge"/>
          <c:yMode val="edge"/>
          <c:x val="2.23492199918672E-2"/>
          <c:y val="2.1310341721990637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Pivot_Tabes!$B$3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Pivot_Tabes!$A$4:$A$18</c:f>
              <c:multiLvlStrCache>
                <c:ptCount val="10"/>
                <c:lvl>
                  <c:pt idx="0">
                    <c:v>Indiana Jones And The Kingdom Of The Crystal Skull</c:v>
                  </c:pt>
                  <c:pt idx="1">
                    <c:v>The Dark Knight</c:v>
                  </c:pt>
                  <c:pt idx="2">
                    <c:v>Avatar</c:v>
                  </c:pt>
                  <c:pt idx="3">
                    <c:v>Transformers: Revenge Of The Fallen</c:v>
                  </c:pt>
                  <c:pt idx="4">
                    <c:v>Pirates Of The Caribbean: On Stranger Tides</c:v>
                  </c:pt>
                  <c:pt idx="5">
                    <c:v>Transformers: Dark Of The Moon</c:v>
                  </c:pt>
                  <c:pt idx="6">
                    <c:v>Skyfall</c:v>
                  </c:pt>
                  <c:pt idx="7">
                    <c:v>The Dark Knight Rises</c:v>
                  </c:pt>
                  <c:pt idx="8">
                    <c:v>The Hobbit: The Battle Of The Five Armies</c:v>
                  </c:pt>
                  <c:pt idx="9">
                    <c:v>Transformers: Age Of Extinction</c:v>
                  </c:pt>
                </c:lvl>
                <c:lvl>
                  <c:pt idx="0">
                    <c:v>2008</c:v>
                  </c:pt>
                  <c:pt idx="2">
                    <c:v>2009</c:v>
                  </c:pt>
                  <c:pt idx="4">
                    <c:v>2011</c:v>
                  </c:pt>
                  <c:pt idx="6">
                    <c:v>2012</c:v>
                  </c:pt>
                  <c:pt idx="8">
                    <c:v>2014</c:v>
                  </c:pt>
                </c:lvl>
              </c:multiLvlStrCache>
            </c:multiLvlStrRef>
          </c:cat>
          <c:val>
            <c:numRef>
              <c:f>Pivot_Tabes!$B$4:$B$18</c:f>
              <c:numCache>
                <c:formatCode>General</c:formatCode>
                <c:ptCount val="10"/>
                <c:pt idx="0">
                  <c:v>786636033</c:v>
                </c:pt>
                <c:pt idx="1">
                  <c:v>1004558444</c:v>
                </c:pt>
                <c:pt idx="2">
                  <c:v>2787965087</c:v>
                </c:pt>
                <c:pt idx="3">
                  <c:v>836297228</c:v>
                </c:pt>
                <c:pt idx="4">
                  <c:v>1045713802</c:v>
                </c:pt>
                <c:pt idx="5">
                  <c:v>1123746996</c:v>
                </c:pt>
                <c:pt idx="6">
                  <c:v>1108561013</c:v>
                </c:pt>
                <c:pt idx="7">
                  <c:v>1084939099</c:v>
                </c:pt>
                <c:pt idx="8">
                  <c:v>956019788</c:v>
                </c:pt>
                <c:pt idx="9">
                  <c:v>1091405097</c:v>
                </c:pt>
              </c:numCache>
            </c:numRef>
          </c:val>
          <c:extLst>
            <c:ext xmlns:c16="http://schemas.microsoft.com/office/drawing/2014/chart" uri="{C3380CC4-5D6E-409C-BE32-E72D297353CC}">
              <c16:uniqueId val="{00000000-288D-42EE-8F03-925517F6A504}"/>
            </c:ext>
          </c:extLst>
        </c:ser>
        <c:dLbls>
          <c:dLblPos val="outEnd"/>
          <c:showLegendKey val="0"/>
          <c:showVal val="1"/>
          <c:showCatName val="0"/>
          <c:showSerName val="0"/>
          <c:showPercent val="0"/>
          <c:showBubbleSize val="0"/>
        </c:dLbls>
        <c:gapWidth val="326"/>
        <c:overlap val="-58"/>
        <c:axId val="1677359040"/>
        <c:axId val="1677376800"/>
      </c:barChart>
      <c:catAx>
        <c:axId val="1677359040"/>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376800"/>
        <c:crosses val="autoZero"/>
        <c:auto val="1"/>
        <c:lblAlgn val="ctr"/>
        <c:lblOffset val="100"/>
        <c:noMultiLvlLbl val="0"/>
      </c:catAx>
      <c:valAx>
        <c:axId val="1677376800"/>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0.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35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[Excel_Project_Movies.xlsx]Pivot_Tabes!PivotTable2</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a:t>Movies Vs Budget Vs Revenue</a:t>
            </a:r>
          </a:p>
        </c:rich>
      </c:tx>
      <c:layout>
        <c:manualLayout>
          <c:xMode val="edge"/>
          <c:yMode val="edge"/>
          <c:x val="1.1194359633617222E-2"/>
          <c:y val="1.83958793230316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373698823361367"/>
          <c:y val="0.19469677217500131"/>
          <c:w val="0.68757106834455373"/>
          <c:h val="0.36247153708435453"/>
        </c:manualLayout>
      </c:layout>
      <c:barChart>
        <c:barDir val="col"/>
        <c:grouping val="clustered"/>
        <c:varyColors val="0"/>
        <c:ser>
          <c:idx val="0"/>
          <c:order val="0"/>
          <c:tx>
            <c:strRef>
              <c:f>Pivot_Tabes!$E$21</c:f>
              <c:strCache>
                <c:ptCount val="1"/>
                <c:pt idx="0">
                  <c:v>Sum of Revenue</c:v>
                </c:pt>
              </c:strCache>
            </c:strRef>
          </c:tx>
          <c:spPr>
            <a:solidFill>
              <a:schemeClr val="accent1"/>
            </a:solidFill>
            <a:ln>
              <a:noFill/>
            </a:ln>
            <a:effectLst/>
          </c:spPr>
          <c:invertIfNegative val="0"/>
          <c:cat>
            <c:strRef>
              <c:f>Pivot_Tabes!$D$22:$D$31</c:f>
              <c:strCache>
                <c:ptCount val="10"/>
                <c:pt idx="0">
                  <c:v>Avatar</c:v>
                </c:pt>
                <c:pt idx="1">
                  <c:v>Furious 7</c:v>
                </c:pt>
                <c:pt idx="2">
                  <c:v>Pirates Of The Caribbean: Dead Man'S Chest</c:v>
                </c:pt>
                <c:pt idx="3">
                  <c:v>Pirates Of The Caribbean: On Stranger Tides</c:v>
                </c:pt>
                <c:pt idx="4">
                  <c:v>Skyfall</c:v>
                </c:pt>
                <c:pt idx="5">
                  <c:v>The Dark Knight Rises</c:v>
                </c:pt>
                <c:pt idx="6">
                  <c:v>The Lord Of The Rings: The Return Of The King</c:v>
                </c:pt>
                <c:pt idx="7">
                  <c:v>Titanic</c:v>
                </c:pt>
                <c:pt idx="8">
                  <c:v>Transformers: Age Of Extinction</c:v>
                </c:pt>
                <c:pt idx="9">
                  <c:v>Transformers: Dark Of The Moon</c:v>
                </c:pt>
              </c:strCache>
            </c:strRef>
          </c:cat>
          <c:val>
            <c:numRef>
              <c:f>Pivot_Tabes!$E$22:$E$31</c:f>
              <c:numCache>
                <c:formatCode>General</c:formatCode>
                <c:ptCount val="10"/>
                <c:pt idx="0">
                  <c:v>2787965087</c:v>
                </c:pt>
                <c:pt idx="1">
                  <c:v>1506249360</c:v>
                </c:pt>
                <c:pt idx="2">
                  <c:v>1065659812</c:v>
                </c:pt>
                <c:pt idx="3">
                  <c:v>1045713802</c:v>
                </c:pt>
                <c:pt idx="4">
                  <c:v>1108561013</c:v>
                </c:pt>
                <c:pt idx="5">
                  <c:v>1084939099</c:v>
                </c:pt>
                <c:pt idx="6">
                  <c:v>1118888979</c:v>
                </c:pt>
                <c:pt idx="7">
                  <c:v>1845034188</c:v>
                </c:pt>
                <c:pt idx="8">
                  <c:v>1091405097</c:v>
                </c:pt>
                <c:pt idx="9">
                  <c:v>1123746996</c:v>
                </c:pt>
              </c:numCache>
            </c:numRef>
          </c:val>
          <c:extLst>
            <c:ext xmlns:c16="http://schemas.microsoft.com/office/drawing/2014/chart" uri="{C3380CC4-5D6E-409C-BE32-E72D297353CC}">
              <c16:uniqueId val="{00000000-516F-4B5A-B012-9365AEBC219D}"/>
            </c:ext>
          </c:extLst>
        </c:ser>
        <c:dLbls>
          <c:showLegendKey val="0"/>
          <c:showVal val="0"/>
          <c:showCatName val="0"/>
          <c:showSerName val="0"/>
          <c:showPercent val="0"/>
          <c:showBubbleSize val="0"/>
        </c:dLbls>
        <c:gapWidth val="247"/>
        <c:overlap val="-27"/>
        <c:axId val="1743913520"/>
        <c:axId val="1743888560"/>
      </c:barChart>
      <c:lineChart>
        <c:grouping val="standard"/>
        <c:varyColors val="0"/>
        <c:ser>
          <c:idx val="1"/>
          <c:order val="1"/>
          <c:tx>
            <c:strRef>
              <c:f>Pivot_Tabes!$F$21</c:f>
              <c:strCache>
                <c:ptCount val="1"/>
                <c:pt idx="0">
                  <c:v>Sum of Budget</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Pivot_Tabes!$D$22:$D$31</c:f>
              <c:strCache>
                <c:ptCount val="10"/>
                <c:pt idx="0">
                  <c:v>Avatar</c:v>
                </c:pt>
                <c:pt idx="1">
                  <c:v>Furious 7</c:v>
                </c:pt>
                <c:pt idx="2">
                  <c:v>Pirates Of The Caribbean: Dead Man'S Chest</c:v>
                </c:pt>
                <c:pt idx="3">
                  <c:v>Pirates Of The Caribbean: On Stranger Tides</c:v>
                </c:pt>
                <c:pt idx="4">
                  <c:v>Skyfall</c:v>
                </c:pt>
                <c:pt idx="5">
                  <c:v>The Dark Knight Rises</c:v>
                </c:pt>
                <c:pt idx="6">
                  <c:v>The Lord Of The Rings: The Return Of The King</c:v>
                </c:pt>
                <c:pt idx="7">
                  <c:v>Titanic</c:v>
                </c:pt>
                <c:pt idx="8">
                  <c:v>Transformers: Age Of Extinction</c:v>
                </c:pt>
                <c:pt idx="9">
                  <c:v>Transformers: Dark Of The Moon</c:v>
                </c:pt>
              </c:strCache>
            </c:strRef>
          </c:cat>
          <c:val>
            <c:numRef>
              <c:f>Pivot_Tabes!$F$22:$F$31</c:f>
              <c:numCache>
                <c:formatCode>General</c:formatCode>
                <c:ptCount val="10"/>
                <c:pt idx="0">
                  <c:v>237000000</c:v>
                </c:pt>
                <c:pt idx="1">
                  <c:v>190000000</c:v>
                </c:pt>
                <c:pt idx="2">
                  <c:v>200000000</c:v>
                </c:pt>
                <c:pt idx="3">
                  <c:v>380000000</c:v>
                </c:pt>
                <c:pt idx="4">
                  <c:v>200000000</c:v>
                </c:pt>
                <c:pt idx="5">
                  <c:v>250000000</c:v>
                </c:pt>
                <c:pt idx="6">
                  <c:v>94000000</c:v>
                </c:pt>
                <c:pt idx="7">
                  <c:v>200000000</c:v>
                </c:pt>
                <c:pt idx="8">
                  <c:v>210000000</c:v>
                </c:pt>
                <c:pt idx="9">
                  <c:v>195000000</c:v>
                </c:pt>
              </c:numCache>
            </c:numRef>
          </c:val>
          <c:smooth val="0"/>
          <c:extLst>
            <c:ext xmlns:c16="http://schemas.microsoft.com/office/drawing/2014/chart" uri="{C3380CC4-5D6E-409C-BE32-E72D297353CC}">
              <c16:uniqueId val="{00000001-516F-4B5A-B012-9365AEBC219D}"/>
            </c:ext>
          </c:extLst>
        </c:ser>
        <c:dLbls>
          <c:showLegendKey val="0"/>
          <c:showVal val="0"/>
          <c:showCatName val="0"/>
          <c:showSerName val="0"/>
          <c:showPercent val="0"/>
          <c:showBubbleSize val="0"/>
        </c:dLbls>
        <c:marker val="1"/>
        <c:smooth val="0"/>
        <c:axId val="1743907280"/>
        <c:axId val="1743896720"/>
      </c:lineChart>
      <c:catAx>
        <c:axId val="174391352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43888560"/>
        <c:crosses val="autoZero"/>
        <c:auto val="1"/>
        <c:lblAlgn val="ctr"/>
        <c:lblOffset val="100"/>
        <c:noMultiLvlLbl val="0"/>
      </c:catAx>
      <c:valAx>
        <c:axId val="1743888560"/>
        <c:scaling>
          <c:orientation val="minMax"/>
        </c:scaling>
        <c:delete val="0"/>
        <c:axPos val="l"/>
        <c:majorGridlines>
          <c:spPr>
            <a:ln w="9525" cap="flat" cmpd="sng" algn="ctr">
              <a:solidFill>
                <a:schemeClr val="dk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43913520"/>
        <c:crosses val="autoZero"/>
        <c:crossBetween val="between"/>
      </c:valAx>
      <c:valAx>
        <c:axId val="1743896720"/>
        <c:scaling>
          <c:orientation val="minMax"/>
        </c:scaling>
        <c:delete val="0"/>
        <c:axPos val="r"/>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43907280"/>
        <c:crosses val="max"/>
        <c:crossBetween val="between"/>
      </c:valAx>
      <c:catAx>
        <c:axId val="1743907280"/>
        <c:scaling>
          <c:orientation val="minMax"/>
        </c:scaling>
        <c:delete val="1"/>
        <c:axPos val="b"/>
        <c:numFmt formatCode="General" sourceLinked="1"/>
        <c:majorTickMark val="out"/>
        <c:minorTickMark val="none"/>
        <c:tickLblPos val="nextTo"/>
        <c:crossAx val="1743896720"/>
        <c:crosses val="autoZero"/>
        <c:auto val="1"/>
        <c:lblAlgn val="ctr"/>
        <c:lblOffset val="100"/>
        <c:noMultiLvlLbl val="0"/>
      </c:catAx>
      <c:spPr>
        <a:pattFill prst="ltDnDiag">
          <a:fgClr>
            <a:schemeClr val="dk1">
              <a:lumMod val="15000"/>
              <a:lumOff val="85000"/>
            </a:schemeClr>
          </a:fgClr>
          <a:bgClr>
            <a:schemeClr val="lt1"/>
          </a:bgClr>
        </a:pattFill>
        <a:ln>
          <a:noFill/>
        </a:ln>
        <a:effectLst/>
      </c:spPr>
    </c:plotArea>
    <c:legend>
      <c:legendPos val="r"/>
      <c:layout>
        <c:manualLayout>
          <c:xMode val="edge"/>
          <c:yMode val="edge"/>
          <c:x val="0.5214499528193417"/>
          <c:y val="8.7864016997875275E-3"/>
          <c:w val="0.47603242381711347"/>
          <c:h val="6.501596240867242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[Excel_Project_Movies.xlsx]Pivot_Tabes!PivotTable6</c:name>
    <c:fmtId val="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Director_id vs Vote_Average</a:t>
            </a:r>
          </a:p>
        </c:rich>
      </c:tx>
      <c:layout>
        <c:manualLayout>
          <c:xMode val="edge"/>
          <c:yMode val="edge"/>
          <c:x val="2.1749999999999995E-2"/>
          <c:y val="2.7777777777777776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00940507436571"/>
          <c:y val="0.16775481189851268"/>
          <c:w val="0.83443503937007879"/>
          <c:h val="0.65117198891805195"/>
        </c:manualLayout>
      </c:layout>
      <c:lineChart>
        <c:grouping val="standard"/>
        <c:varyColors val="0"/>
        <c:ser>
          <c:idx val="0"/>
          <c:order val="0"/>
          <c:tx>
            <c:strRef>
              <c:f>Pivot_Tabes!$E$3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trendline>
            <c:spPr>
              <a:ln w="28575" cap="rnd">
                <a:solidFill>
                  <a:schemeClr val="lt1">
                    <a:alpha val="50000"/>
                  </a:schemeClr>
                </a:solidFill>
                <a:round/>
              </a:ln>
              <a:effectLst/>
            </c:spPr>
            <c:trendlineType val="linear"/>
            <c:dispRSqr val="0"/>
            <c:dispEq val="0"/>
          </c:trendline>
          <c:cat>
            <c:strRef>
              <c:f>Pivot_Tabes!$D$4:$D$13</c:f>
              <c:strCache>
                <c:ptCount val="10"/>
                <c:pt idx="0">
                  <c:v>4779</c:v>
                </c:pt>
                <c:pt idx="1">
                  <c:v>4785</c:v>
                </c:pt>
                <c:pt idx="2">
                  <c:v>4799</c:v>
                </c:pt>
                <c:pt idx="3">
                  <c:v>4809</c:v>
                </c:pt>
                <c:pt idx="4">
                  <c:v>4839</c:v>
                </c:pt>
                <c:pt idx="5">
                  <c:v>4909</c:v>
                </c:pt>
                <c:pt idx="6">
                  <c:v>5087</c:v>
                </c:pt>
                <c:pt idx="7">
                  <c:v>5097</c:v>
                </c:pt>
                <c:pt idx="8">
                  <c:v>5195</c:v>
                </c:pt>
                <c:pt idx="9">
                  <c:v>5457</c:v>
                </c:pt>
              </c:strCache>
            </c:strRef>
          </c:cat>
          <c:val>
            <c:numRef>
              <c:f>Pivot_Tabes!$E$4:$E$13</c:f>
              <c:numCache>
                <c:formatCode>General</c:formatCode>
                <c:ptCount val="10"/>
                <c:pt idx="0">
                  <c:v>107.10000000000002</c:v>
                </c:pt>
                <c:pt idx="1">
                  <c:v>94.2</c:v>
                </c:pt>
                <c:pt idx="2">
                  <c:v>180.79999999999995</c:v>
                </c:pt>
                <c:pt idx="3">
                  <c:v>138.70000000000002</c:v>
                </c:pt>
                <c:pt idx="4">
                  <c:v>92.600000000000009</c:v>
                </c:pt>
                <c:pt idx="5">
                  <c:v>94.899999999999991</c:v>
                </c:pt>
                <c:pt idx="6">
                  <c:v>129.89999999999998</c:v>
                </c:pt>
                <c:pt idx="7">
                  <c:v>94</c:v>
                </c:pt>
                <c:pt idx="8">
                  <c:v>103.3</c:v>
                </c:pt>
                <c:pt idx="9">
                  <c:v>120.10000000000001</c:v>
                </c:pt>
              </c:numCache>
            </c:numRef>
          </c:val>
          <c:smooth val="0"/>
          <c:extLst>
            <c:ext xmlns:c16="http://schemas.microsoft.com/office/drawing/2014/chart" uri="{C3380CC4-5D6E-409C-BE32-E72D297353CC}">
              <c16:uniqueId val="{00000001-54F8-4554-8EE0-D9AC4D46B77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743890960"/>
        <c:axId val="1743916880"/>
      </c:lineChart>
      <c:catAx>
        <c:axId val="17438909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Director_Id</a:t>
                </a:r>
              </a:p>
            </c:rich>
          </c:tx>
          <c:layout>
            <c:manualLayout>
              <c:xMode val="edge"/>
              <c:yMode val="edge"/>
              <c:x val="0.47340748031496072"/>
              <c:y val="0.90928222513852419"/>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743916880"/>
        <c:crosses val="autoZero"/>
        <c:auto val="1"/>
        <c:lblAlgn val="ctr"/>
        <c:lblOffset val="100"/>
        <c:noMultiLvlLbl val="0"/>
      </c:catAx>
      <c:valAx>
        <c:axId val="1743916880"/>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IN"/>
                  <a:t>Sum of Vote_Average</a:t>
                </a:r>
              </a:p>
            </c:rich>
          </c:tx>
          <c:layout>
            <c:manualLayout>
              <c:xMode val="edge"/>
              <c:yMode val="edge"/>
              <c:x val="2.2222222222222223E-2"/>
              <c:y val="0.2683406240886556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crossAx val="174389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[Excel_Project_Movies.xlsx]Pivot_Tabes!PivotTable7</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Month Vs Sum of Vote_Count</a:t>
            </a:r>
          </a:p>
        </c:rich>
      </c:tx>
      <c:layout>
        <c:manualLayout>
          <c:xMode val="edge"/>
          <c:yMode val="edge"/>
          <c:x val="2.3167836024387996E-2"/>
          <c:y val="8.9126559714795012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ymbol val="circle"/>
          <c:size val="6"/>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6"/>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7"/>
        <c:spPr>
          <a:solidFill>
            <a:schemeClr val="accent3">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8"/>
        <c:spPr>
          <a:solidFill>
            <a:schemeClr val="accent4">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19"/>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0"/>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1"/>
        <c:spPr>
          <a:solidFill>
            <a:schemeClr val="accent1">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2"/>
        <c:spPr>
          <a:solidFill>
            <a:schemeClr val="accent2">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3"/>
        <c:spPr>
          <a:solidFill>
            <a:schemeClr val="accent3">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4"/>
        <c:spPr>
          <a:solidFill>
            <a:schemeClr val="accent4">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5"/>
        <c:spPr>
          <a:solidFill>
            <a:schemeClr val="accent5">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
        <c:idx val="26"/>
        <c:spPr>
          <a:solidFill>
            <a:schemeClr val="accent6">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pivotFmt>
    </c:pivotFmts>
    <c:plotArea>
      <c:layout/>
      <c:pieChart>
        <c:varyColors val="1"/>
        <c:ser>
          <c:idx val="0"/>
          <c:order val="0"/>
          <c:tx>
            <c:strRef>
              <c:f>Pivot_Tabes!$H$3</c:f>
              <c:strCache>
                <c:ptCount val="1"/>
                <c:pt idx="0">
                  <c:v>Total</c:v>
                </c:pt>
              </c:strCache>
            </c:strRef>
          </c:tx>
          <c:dPt>
            <c:idx val="0"/>
            <c:bubble3D val="0"/>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1-9E41-41CD-9D52-5D6C26FBCF7A}"/>
              </c:ext>
            </c:extLst>
          </c:dPt>
          <c:dPt>
            <c:idx val="1"/>
            <c:bubble3D val="0"/>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3-9E41-41CD-9D52-5D6C26FBCF7A}"/>
              </c:ext>
            </c:extLst>
          </c:dPt>
          <c:dPt>
            <c:idx val="2"/>
            <c:bubble3D val="0"/>
            <c:spPr>
              <a:solidFill>
                <a:schemeClr val="accent3">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5-9E41-41CD-9D52-5D6C26FBCF7A}"/>
              </c:ext>
            </c:extLst>
          </c:dPt>
          <c:dPt>
            <c:idx val="3"/>
            <c:bubble3D val="0"/>
            <c:spPr>
              <a:solidFill>
                <a:schemeClr val="accent4">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7-9E41-41CD-9D52-5D6C26FBCF7A}"/>
              </c:ext>
            </c:extLst>
          </c:dPt>
          <c:dPt>
            <c:idx val="4"/>
            <c:bubble3D val="0"/>
            <c:explosion val="13"/>
            <c:spPr>
              <a:solidFill>
                <a:schemeClr val="accent5">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9-9E41-41CD-9D52-5D6C26FBCF7A}"/>
              </c:ext>
            </c:extLst>
          </c:dPt>
          <c:dPt>
            <c:idx val="5"/>
            <c:bubble3D val="0"/>
            <c:spPr>
              <a:solidFill>
                <a:schemeClr val="accent6">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B-9E41-41CD-9D52-5D6C26FBCF7A}"/>
              </c:ext>
            </c:extLst>
          </c:dPt>
          <c:dPt>
            <c:idx val="6"/>
            <c:bubble3D val="0"/>
            <c:spPr>
              <a:solidFill>
                <a:schemeClr val="accent1">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D-9E41-41CD-9D52-5D6C26FBCF7A}"/>
              </c:ext>
            </c:extLst>
          </c:dPt>
          <c:dPt>
            <c:idx val="7"/>
            <c:bubble3D val="0"/>
            <c:spPr>
              <a:solidFill>
                <a:schemeClr val="accent2">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0F-9E41-41CD-9D52-5D6C26FBCF7A}"/>
              </c:ext>
            </c:extLst>
          </c:dPt>
          <c:dPt>
            <c:idx val="8"/>
            <c:bubble3D val="0"/>
            <c:spPr>
              <a:solidFill>
                <a:schemeClr val="accent3">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11-9E41-41CD-9D52-5D6C26FBCF7A}"/>
              </c:ext>
            </c:extLst>
          </c:dPt>
          <c:dPt>
            <c:idx val="9"/>
            <c:bubble3D val="0"/>
            <c:spPr>
              <a:solidFill>
                <a:schemeClr val="accent4">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13-9E41-41CD-9D52-5D6C26FBCF7A}"/>
              </c:ext>
            </c:extLst>
          </c:dPt>
          <c:dPt>
            <c:idx val="10"/>
            <c:bubble3D val="0"/>
            <c:spPr>
              <a:solidFill>
                <a:schemeClr val="accent5">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15-9E41-41CD-9D52-5D6C26FBCF7A}"/>
              </c:ext>
            </c:extLst>
          </c:dPt>
          <c:dPt>
            <c:idx val="11"/>
            <c:bubble3D val="0"/>
            <c:spPr>
              <a:solidFill>
                <a:schemeClr val="accent6">
                  <a:lumMod val="60000"/>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extLst>
              <c:ext xmlns:c16="http://schemas.microsoft.com/office/drawing/2014/chart" uri="{C3380CC4-5D6E-409C-BE32-E72D297353CC}">
                <c16:uniqueId val="{00000017-9E41-41CD-9D52-5D6C26FBCF7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Pivot_Tabes!$G$4:$G$15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Pivot_Tabes!$H$4:$H$15</c:f>
              <c:numCache>
                <c:formatCode>General</c:formatCode>
                <c:ptCount val="12"/>
                <c:pt idx="0">
                  <c:v>31289</c:v>
                </c:pt>
                <c:pt idx="1">
                  <c:v>81042</c:v>
                </c:pt>
                <c:pt idx="2">
                  <c:v>104572</c:v>
                </c:pt>
                <c:pt idx="3">
                  <c:v>92623</c:v>
                </c:pt>
                <c:pt idx="4">
                  <c:v>193024</c:v>
                </c:pt>
                <c:pt idx="5">
                  <c:v>186372</c:v>
                </c:pt>
                <c:pt idx="6">
                  <c:v>198172</c:v>
                </c:pt>
                <c:pt idx="7">
                  <c:v>92136</c:v>
                </c:pt>
                <c:pt idx="8">
                  <c:v>124614</c:v>
                </c:pt>
                <c:pt idx="9">
                  <c:v>150837</c:v>
                </c:pt>
                <c:pt idx="10">
                  <c:v>174094</c:v>
                </c:pt>
                <c:pt idx="11">
                  <c:v>250696</c:v>
                </c:pt>
              </c:numCache>
            </c:numRef>
          </c:val>
          <c:extLst>
            <c:ext xmlns:c16="http://schemas.microsoft.com/office/drawing/2014/chart" uri="{C3380CC4-5D6E-409C-BE32-E72D297353CC}">
              <c16:uniqueId val="{00000018-9E41-41CD-9D52-5D6C26FBCF7A}"/>
            </c:ext>
          </c:extLst>
        </c:ser>
        <c:dLbls>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86805555555555558"/>
          <c:y val="3.7350174978127718E-2"/>
          <c:w val="0.1125"/>
          <c:h val="0.939255613881598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[Excel_Project_Movies.xlsx]Pivot_Tabes!PivotTable4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Days Vs Count of Popularity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layout>
            <c:manualLayout>
              <c:x val="-4.7222222222222325E-2"/>
              <c:y val="-0.25462962962962965"/>
            </c:manualLayout>
          </c:layout>
          <c:showLegendKey val="0"/>
          <c:showVal val="1"/>
          <c:showCatName val="1"/>
          <c:showSerName val="0"/>
          <c:showPercent val="0"/>
          <c:showBubbleSize val="0"/>
          <c:extLst>
            <c:ext xmlns:c15="http://schemas.microsoft.com/office/drawing/2012/chart" uri="{CE6537A1-D6FC-4f65-9D91-7224C49458BB}"/>
          </c:extLst>
        </c:dLbl>
      </c:pivotFmt>
      <c:pivotFmt>
        <c:idx val="2"/>
        <c:dLbl>
          <c:idx val="0"/>
          <c:layout>
            <c:manualLayout>
              <c:x val="-7.7777777777777835E-2"/>
              <c:y val="-0.18518518518518517"/>
            </c:manualLayout>
          </c:layout>
          <c:showLegendKey val="0"/>
          <c:showVal val="1"/>
          <c:showCatName val="1"/>
          <c:showSerName val="0"/>
          <c:showPercent val="0"/>
          <c:showBubbleSize val="0"/>
          <c:extLst>
            <c:ext xmlns:c15="http://schemas.microsoft.com/office/drawing/2012/chart" uri="{CE6537A1-D6FC-4f65-9D91-7224C49458BB}"/>
          </c:extLst>
        </c:dLbl>
      </c:pivotFmt>
      <c:pivotFmt>
        <c:idx val="3"/>
        <c:dLbl>
          <c:idx val="0"/>
          <c:layout>
            <c:manualLayout>
              <c:x val="-0.1"/>
              <c:y val="-0.32870370370370372"/>
            </c:manualLayout>
          </c:layout>
          <c:showLegendKey val="0"/>
          <c:showVal val="1"/>
          <c:showCatName val="1"/>
          <c:showSerName val="0"/>
          <c:showPercent val="0"/>
          <c:showBubbleSize val="0"/>
          <c:extLst>
            <c:ext xmlns:c15="http://schemas.microsoft.com/office/drawing/2012/chart" uri="{CE6537A1-D6FC-4f65-9D91-7224C49458BB}"/>
          </c:extLst>
        </c:dLbl>
      </c:pivotFmt>
      <c:pivotFmt>
        <c:idx val="4"/>
        <c:dLbl>
          <c:idx val="0"/>
          <c:layout>
            <c:manualLayout>
              <c:x val="-2.5462668816039986E-17"/>
              <c:y val="-0.15277777777777779"/>
            </c:manualLayout>
          </c:layout>
          <c:showLegendKey val="0"/>
          <c:showVal val="1"/>
          <c:showCatName val="1"/>
          <c:showSerName val="0"/>
          <c:showPercent val="0"/>
          <c:showBubbleSize val="0"/>
          <c:extLst>
            <c:ext xmlns:c15="http://schemas.microsoft.com/office/drawing/2012/chart" uri="{CE6537A1-D6FC-4f65-9D91-7224C49458BB}"/>
          </c:extLst>
        </c:dLbl>
      </c:pivotFmt>
      <c:pivotFmt>
        <c:idx val="5"/>
        <c:dLbl>
          <c:idx val="0"/>
          <c:layout>
            <c:manualLayout>
              <c:x val="1.3888888888888888E-2"/>
              <c:y val="-0.16666666666666674"/>
            </c:manualLayout>
          </c:layout>
          <c:showLegendKey val="0"/>
          <c:showVal val="1"/>
          <c:showCatName val="1"/>
          <c:showSerName val="0"/>
          <c:showPercent val="0"/>
          <c:showBubbleSize val="0"/>
          <c:extLst>
            <c:ext xmlns:c15="http://schemas.microsoft.com/office/drawing/2012/chart" uri="{CE6537A1-D6FC-4f65-9D91-7224C49458BB}"/>
          </c:extLst>
        </c:dLbl>
      </c:pivotFmt>
      <c:pivotFmt>
        <c:idx val="6"/>
        <c:dLbl>
          <c:idx val="0"/>
          <c:layout>
            <c:manualLayout>
              <c:x val="2.7777777777777776E-2"/>
              <c:y val="-6.4814814814814811E-2"/>
            </c:manualLayout>
          </c:layout>
          <c:showLegendKey val="0"/>
          <c:showVal val="1"/>
          <c:showCatName val="1"/>
          <c:showSerName val="0"/>
          <c:showPercent val="0"/>
          <c:showBubbleSize val="0"/>
          <c:extLst>
            <c:ext xmlns:c15="http://schemas.microsoft.com/office/drawing/2012/chart" uri="{CE6537A1-D6FC-4f65-9D91-7224C49458BB}"/>
          </c:extLst>
        </c:dLbl>
      </c:pivotFmt>
      <c:pivotFmt>
        <c:idx val="7"/>
        <c:dLbl>
          <c:idx val="0"/>
          <c:layout>
            <c:manualLayout>
              <c:x val="-4.1666666666666664E-2"/>
              <c:y val="-0.15277777777777779"/>
            </c:manualLayout>
          </c:layout>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layout>
            <c:manualLayout>
              <c:x val="2.7777777777777776E-2"/>
              <c:y val="-6.4814814814814811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0"/>
        <c:dLbl>
          <c:idx val="0"/>
          <c:layout>
            <c:manualLayout>
              <c:x val="-2.5462668816039986E-17"/>
              <c:y val="-0.15277777777777779"/>
            </c:manualLayout>
          </c:layout>
          <c:showLegendKey val="0"/>
          <c:showVal val="1"/>
          <c:showCatName val="1"/>
          <c:showSerName val="0"/>
          <c:showPercent val="0"/>
          <c:showBubbleSize val="0"/>
          <c:extLst>
            <c:ext xmlns:c15="http://schemas.microsoft.com/office/drawing/2012/chart" uri="{CE6537A1-D6FC-4f65-9D91-7224C49458BB}"/>
          </c:extLst>
        </c:dLbl>
      </c:pivotFmt>
      <c:pivotFmt>
        <c:idx val="11"/>
        <c:dLbl>
          <c:idx val="0"/>
          <c:layout>
            <c:manualLayout>
              <c:x val="1.3888888888888888E-2"/>
              <c:y val="-0.16666666666666674"/>
            </c:manualLayout>
          </c:layout>
          <c:showLegendKey val="0"/>
          <c:showVal val="1"/>
          <c:showCatName val="1"/>
          <c:showSerName val="0"/>
          <c:showPercent val="0"/>
          <c:showBubbleSize val="0"/>
          <c:extLst>
            <c:ext xmlns:c15="http://schemas.microsoft.com/office/drawing/2012/chart" uri="{CE6537A1-D6FC-4f65-9D91-7224C49458BB}"/>
          </c:extLst>
        </c:dLbl>
      </c:pivotFmt>
      <c:pivotFmt>
        <c:idx val="12"/>
        <c:dLbl>
          <c:idx val="0"/>
          <c:layout>
            <c:manualLayout>
              <c:x val="-7.7777777777777835E-2"/>
              <c:y val="-0.18518518518518517"/>
            </c:manualLayout>
          </c:layout>
          <c:showLegendKey val="0"/>
          <c:showVal val="1"/>
          <c:showCatName val="1"/>
          <c:showSerName val="0"/>
          <c:showPercent val="0"/>
          <c:showBubbleSize val="0"/>
          <c:extLst>
            <c:ext xmlns:c15="http://schemas.microsoft.com/office/drawing/2012/chart" uri="{CE6537A1-D6FC-4f65-9D91-7224C49458BB}"/>
          </c:extLst>
        </c:dLbl>
      </c:pivotFmt>
      <c:pivotFmt>
        <c:idx val="13"/>
        <c:dLbl>
          <c:idx val="0"/>
          <c:layout>
            <c:manualLayout>
              <c:x val="-4.7222222222222325E-2"/>
              <c:y val="-0.25462962962962965"/>
            </c:manualLayout>
          </c:layout>
          <c:showLegendKey val="0"/>
          <c:showVal val="1"/>
          <c:showCatName val="1"/>
          <c:showSerName val="0"/>
          <c:showPercent val="0"/>
          <c:showBubbleSize val="0"/>
          <c:extLst>
            <c:ext xmlns:c15="http://schemas.microsoft.com/office/drawing/2012/chart" uri="{CE6537A1-D6FC-4f65-9D91-7224C49458BB}"/>
          </c:extLst>
        </c:dLbl>
      </c:pivotFmt>
      <c:pivotFmt>
        <c:idx val="14"/>
        <c:dLbl>
          <c:idx val="0"/>
          <c:layout>
            <c:manualLayout>
              <c:x val="-0.1"/>
              <c:y val="-0.32870370370370372"/>
            </c:manualLayout>
          </c:layout>
          <c:showLegendKey val="0"/>
          <c:showVal val="1"/>
          <c:showCatName val="1"/>
          <c:showSerName val="0"/>
          <c:showPercent val="0"/>
          <c:showBubbleSize val="0"/>
          <c:extLst>
            <c:ext xmlns:c15="http://schemas.microsoft.com/office/drawing/2012/chart" uri="{CE6537A1-D6FC-4f65-9D91-7224C49458BB}"/>
          </c:extLst>
        </c:dLbl>
      </c:pivotFmt>
      <c:pivotFmt>
        <c:idx val="15"/>
        <c:dLbl>
          <c:idx val="0"/>
          <c:layout>
            <c:manualLayout>
              <c:x val="-4.1666666666666664E-2"/>
              <c:y val="-0.15277777777777779"/>
            </c:manualLayout>
          </c:layout>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a:noFill/>
          </a:ln>
          <a:effectLst>
            <a:innerShdw dist="12700" dir="16200000">
              <a:schemeClr val="lt1"/>
            </a:innerShdw>
          </a:effectLst>
        </c:spPr>
        <c:marker>
          <c:symbol val="circle"/>
          <c:size val="6"/>
          <c:spPr>
            <a:solidFill>
              <a:schemeClr val="accent1">
                <a:alpha val="85000"/>
              </a:schemeClr>
            </a:solidFill>
            <a:ln>
              <a:noFill/>
            </a:ln>
            <a:effectLst/>
          </c:spPr>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alpha val="85000"/>
            </a:schemeClr>
          </a:solidFill>
          <a:ln>
            <a:noFill/>
          </a:ln>
          <a:effectLst>
            <a:innerShdw dist="12700" dir="16200000">
              <a:schemeClr val="lt1"/>
            </a:innerShdw>
          </a:effectLst>
        </c:spPr>
        <c:dLbl>
          <c:idx val="0"/>
          <c:layout>
            <c:manualLayout>
              <c:x val="2.7777777777777776E-2"/>
              <c:y val="-6.4814814814814811E-2"/>
            </c:manualLayout>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1">
              <a:alpha val="85000"/>
            </a:schemeClr>
          </a:solidFill>
          <a:ln>
            <a:noFill/>
          </a:ln>
          <a:effectLst>
            <a:innerShdw dist="12700" dir="16200000">
              <a:schemeClr val="lt1"/>
            </a:innerShdw>
          </a:effectLst>
        </c:spPr>
        <c:dLbl>
          <c:idx val="0"/>
          <c:layout>
            <c:manualLayout>
              <c:x val="-2.5462668816039986E-17"/>
              <c:y val="-0.15277777777777779"/>
            </c:manualLayout>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1">
              <a:alpha val="85000"/>
            </a:schemeClr>
          </a:solidFill>
          <a:ln>
            <a:noFill/>
          </a:ln>
          <a:effectLst>
            <a:innerShdw dist="12700" dir="16200000">
              <a:schemeClr val="lt1"/>
            </a:innerShdw>
          </a:effectLst>
        </c:spPr>
        <c:dLbl>
          <c:idx val="0"/>
          <c:layout>
            <c:manualLayout>
              <c:x val="1.3888888888888888E-2"/>
              <c:y val="-0.16666666666666674"/>
            </c:manualLayout>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alpha val="85000"/>
            </a:schemeClr>
          </a:solidFill>
          <a:ln>
            <a:noFill/>
          </a:ln>
          <a:effectLst>
            <a:innerShdw dist="12700" dir="16200000">
              <a:schemeClr val="lt1"/>
            </a:innerShdw>
          </a:effectLst>
        </c:spPr>
        <c:dLbl>
          <c:idx val="0"/>
          <c:layout>
            <c:manualLayout>
              <c:x val="-7.7777777777777835E-2"/>
              <c:y val="-0.18518518518518517"/>
            </c:manualLayout>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1">
              <a:alpha val="85000"/>
            </a:schemeClr>
          </a:solidFill>
          <a:ln>
            <a:noFill/>
          </a:ln>
          <a:effectLst>
            <a:innerShdw dist="12700" dir="16200000">
              <a:schemeClr val="lt1"/>
            </a:innerShdw>
          </a:effectLst>
        </c:spPr>
        <c:dLbl>
          <c:idx val="0"/>
          <c:layout>
            <c:manualLayout>
              <c:x val="-4.7222222222222325E-2"/>
              <c:y val="-0.25462962962962965"/>
            </c:manualLayout>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alpha val="85000"/>
            </a:schemeClr>
          </a:solidFill>
          <a:ln>
            <a:noFill/>
          </a:ln>
          <a:effectLst>
            <a:innerShdw dist="12700" dir="16200000">
              <a:schemeClr val="lt1"/>
            </a:innerShdw>
          </a:effectLst>
        </c:spPr>
        <c:dLbl>
          <c:idx val="0"/>
          <c:layout>
            <c:manualLayout>
              <c:x val="-0.1"/>
              <c:y val="-0.32870370370370372"/>
            </c:manualLayout>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alpha val="85000"/>
            </a:schemeClr>
          </a:solidFill>
          <a:ln>
            <a:noFill/>
          </a:ln>
          <a:effectLst>
            <a:innerShdw dist="12700" dir="16200000">
              <a:schemeClr val="lt1"/>
            </a:innerShdw>
          </a:effectLst>
        </c:spPr>
        <c:dLbl>
          <c:idx val="0"/>
          <c:layout>
            <c:manualLayout>
              <c:x val="-4.1666666666666664E-2"/>
              <c:y val="-0.15277777777777779"/>
            </c:manualLayout>
          </c:layout>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Pivot_Tabes!$I$21</c:f>
              <c:strCache>
                <c:ptCount val="1"/>
                <c:pt idx="0">
                  <c:v>Total</c:v>
                </c:pt>
              </c:strCache>
            </c:strRef>
          </c:tx>
          <c:spPr>
            <a:solidFill>
              <a:schemeClr val="accent1">
                <a:alpha val="85000"/>
              </a:schemeClr>
            </a:solidFill>
            <a:ln>
              <a:noFill/>
            </a:ln>
            <a:effectLst>
              <a:innerShdw dist="12700" dir="16200000">
                <a:schemeClr val="lt1"/>
              </a:innerShdw>
            </a:effectLst>
          </c:spPr>
          <c:dLbls>
            <c:dLbl>
              <c:idx val="0"/>
              <c:layout>
                <c:manualLayout>
                  <c:x val="2.7777777777777776E-2"/>
                  <c:y val="-6.481481481481481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06F-4464-AA37-BDEF41BF3EE4}"/>
                </c:ext>
              </c:extLst>
            </c:dLbl>
            <c:dLbl>
              <c:idx val="1"/>
              <c:layout>
                <c:manualLayout>
                  <c:x val="-2.5462668816039986E-17"/>
                  <c:y val="-0.1527777777777777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06F-4464-AA37-BDEF41BF3EE4}"/>
                </c:ext>
              </c:extLst>
            </c:dLbl>
            <c:dLbl>
              <c:idx val="2"/>
              <c:layout>
                <c:manualLayout>
                  <c:x val="1.3888888888888888E-2"/>
                  <c:y val="-0.1666666666666667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06F-4464-AA37-BDEF41BF3EE4}"/>
                </c:ext>
              </c:extLst>
            </c:dLbl>
            <c:dLbl>
              <c:idx val="3"/>
              <c:layout>
                <c:manualLayout>
                  <c:x val="-7.7777777777777835E-2"/>
                  <c:y val="-0.1851851851851851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06F-4464-AA37-BDEF41BF3EE4}"/>
                </c:ext>
              </c:extLst>
            </c:dLbl>
            <c:dLbl>
              <c:idx val="4"/>
              <c:layout>
                <c:manualLayout>
                  <c:x val="-4.7222222222222325E-2"/>
                  <c:y val="-0.2546296296296296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06F-4464-AA37-BDEF41BF3EE4}"/>
                </c:ext>
              </c:extLst>
            </c:dLbl>
            <c:dLbl>
              <c:idx val="5"/>
              <c:layout>
                <c:manualLayout>
                  <c:x val="-0.1"/>
                  <c:y val="-0.3287037037037037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06F-4464-AA37-BDEF41BF3EE4}"/>
                </c:ext>
              </c:extLst>
            </c:dLbl>
            <c:dLbl>
              <c:idx val="6"/>
              <c:layout>
                <c:manualLayout>
                  <c:x val="-4.1666666666666664E-2"/>
                  <c:y val="-0.1527777777777777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06F-4464-AA37-BDEF41BF3EE4}"/>
                </c:ext>
              </c:extLst>
            </c:dLbl>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Pivot_Tabes!$H$22:$H$28</c:f>
              <c:strCache>
                <c:ptCount val="7"/>
                <c:pt idx="0">
                  <c:v>Sunday</c:v>
                </c:pt>
                <c:pt idx="1">
                  <c:v>Monday</c:v>
                </c:pt>
                <c:pt idx="2">
                  <c:v>Tuesday</c:v>
                </c:pt>
                <c:pt idx="3">
                  <c:v>Wednesday</c:v>
                </c:pt>
                <c:pt idx="4">
                  <c:v>Thursday</c:v>
                </c:pt>
                <c:pt idx="5">
                  <c:v>Friday</c:v>
                </c:pt>
                <c:pt idx="6">
                  <c:v>Saturday</c:v>
                </c:pt>
              </c:strCache>
            </c:strRef>
          </c:cat>
          <c:val>
            <c:numRef>
              <c:f>Pivot_Tabes!$I$22:$I$28</c:f>
              <c:numCache>
                <c:formatCode>General</c:formatCode>
                <c:ptCount val="7"/>
                <c:pt idx="0">
                  <c:v>46</c:v>
                </c:pt>
                <c:pt idx="1">
                  <c:v>67</c:v>
                </c:pt>
                <c:pt idx="2">
                  <c:v>98</c:v>
                </c:pt>
                <c:pt idx="3">
                  <c:v>276</c:v>
                </c:pt>
                <c:pt idx="4">
                  <c:v>277</c:v>
                </c:pt>
                <c:pt idx="5">
                  <c:v>654</c:v>
                </c:pt>
                <c:pt idx="6">
                  <c:v>47</c:v>
                </c:pt>
              </c:numCache>
            </c:numRef>
          </c:val>
          <c:extLst>
            <c:ext xmlns:c16="http://schemas.microsoft.com/office/drawing/2014/chart" uri="{C3380CC4-5D6E-409C-BE32-E72D297353CC}">
              <c16:uniqueId val="{00000007-E06F-4464-AA37-BDEF41BF3EE4}"/>
            </c:ext>
          </c:extLst>
        </c:ser>
        <c:dLbls>
          <c:showLegendKey val="0"/>
          <c:showVal val="0"/>
          <c:showCatName val="0"/>
          <c:showSerName val="0"/>
          <c:showPercent val="0"/>
          <c:showBubbleSize val="0"/>
        </c:dLbls>
        <c:axId val="1743908240"/>
        <c:axId val="1743895280"/>
      </c:areaChart>
      <c:catAx>
        <c:axId val="174390824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43895280"/>
        <c:crosses val="autoZero"/>
        <c:auto val="1"/>
        <c:lblAlgn val="ctr"/>
        <c:lblOffset val="100"/>
        <c:noMultiLvlLbl val="0"/>
      </c:catAx>
      <c:valAx>
        <c:axId val="174389528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4390824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487680</xdr:colOff>
      <xdr:row>1</xdr:row>
      <xdr:rowOff>99060</xdr:rowOff>
    </xdr:from>
    <xdr:to>
      <xdr:col>8</xdr:col>
      <xdr:colOff>373380</xdr:colOff>
      <xdr:row>13</xdr:row>
      <xdr:rowOff>76200</xdr:rowOff>
    </xdr:to>
    <xdr:graphicFrame macro="">
      <xdr:nvGraphicFramePr>
        <xdr:cNvPr id="5" name="Chart 4">
          <a:extLst>
            <a:ext uri="{FF2B5EF4-FFF2-40B4-BE49-F238E27FC236}">
              <a16:creationId xmlns:a16="http://schemas.microsoft.com/office/drawing/2014/main" id="{27C76EA2-7C44-4C64-9F28-414368910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144780</xdr:colOff>
      <xdr:row>13</xdr:row>
      <xdr:rowOff>182880</xdr:rowOff>
    </xdr:from>
    <xdr:to>
      <xdr:col>13</xdr:col>
      <xdr:colOff>198120</xdr:colOff>
      <xdr:row>26</xdr:row>
      <xdr:rowOff>53340</xdr:rowOff>
    </xdr:to>
    <xdr:graphicFrame macro="">
      <xdr:nvGraphicFramePr>
        <xdr:cNvPr id="6" name="Chart 5">
          <a:extLst>
            <a:ext uri="{FF2B5EF4-FFF2-40B4-BE49-F238E27FC236}">
              <a16:creationId xmlns:a16="http://schemas.microsoft.com/office/drawing/2014/main" id="{646D0867-6BAE-4419-BE30-913DB3A32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457200</xdr:colOff>
      <xdr:row>1</xdr:row>
      <xdr:rowOff>99060</xdr:rowOff>
    </xdr:from>
    <xdr:to>
      <xdr:col>15</xdr:col>
      <xdr:colOff>243840</xdr:colOff>
      <xdr:row>13</xdr:row>
      <xdr:rowOff>76200</xdr:rowOff>
    </xdr:to>
    <xdr:graphicFrame macro="">
      <xdr:nvGraphicFramePr>
        <xdr:cNvPr id="7" name="Chart 6">
          <a:extLst>
            <a:ext uri="{FF2B5EF4-FFF2-40B4-BE49-F238E27FC236}">
              <a16:creationId xmlns:a16="http://schemas.microsoft.com/office/drawing/2014/main" id="{F17DE661-2BD9-4763-AA18-B9449B80F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365760</xdr:colOff>
      <xdr:row>1</xdr:row>
      <xdr:rowOff>99060</xdr:rowOff>
    </xdr:from>
    <xdr:to>
      <xdr:col>22</xdr:col>
      <xdr:colOff>15240</xdr:colOff>
      <xdr:row>13</xdr:row>
      <xdr:rowOff>76200</xdr:rowOff>
    </xdr:to>
    <xdr:graphicFrame macro="">
      <xdr:nvGraphicFramePr>
        <xdr:cNvPr id="9" name="Chart 8">
          <a:extLst>
            <a:ext uri="{FF2B5EF4-FFF2-40B4-BE49-F238E27FC236}">
              <a16:creationId xmlns:a16="http://schemas.microsoft.com/office/drawing/2014/main" id="{4A286725-9FEC-4E07-8425-AE1C158A8C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327660</xdr:colOff>
      <xdr:row>13</xdr:row>
      <xdr:rowOff>175260</xdr:rowOff>
    </xdr:from>
    <xdr:to>
      <xdr:col>22</xdr:col>
      <xdr:colOff>15240</xdr:colOff>
      <xdr:row>26</xdr:row>
      <xdr:rowOff>38100</xdr:rowOff>
    </xdr:to>
    <xdr:graphicFrame macro="">
      <xdr:nvGraphicFramePr>
        <xdr:cNvPr id="11" name="Chart 10">
          <a:extLst>
            <a:ext uri="{FF2B5EF4-FFF2-40B4-BE49-F238E27FC236}">
              <a16:creationId xmlns:a16="http://schemas.microsoft.com/office/drawing/2014/main" id="{9786D14A-4A92-4B07-925A-445982A5E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83820</xdr:colOff>
      <xdr:row>1</xdr:row>
      <xdr:rowOff>99061</xdr:rowOff>
    </xdr:from>
    <xdr:to>
      <xdr:col>2</xdr:col>
      <xdr:colOff>266700</xdr:colOff>
      <xdr:row>13</xdr:row>
      <xdr:rowOff>68581</xdr:rowOff>
    </xdr:to>
    <mc:AlternateContent xmlns:mc="http://schemas.openxmlformats.org/markup-compatibility/2006">
      <mc:Choice xmlns:a14="http://schemas.microsoft.com/office/drawing/2010/main" Requires="a14">
        <xdr:graphicFrame macro="">
          <xdr:nvGraphicFramePr>
            <xdr:cNvPr id="15" name="Id">
              <a:extLst>
                <a:ext uri="{FF2B5EF4-FFF2-40B4-BE49-F238E27FC236}">
                  <a16:creationId xmlns:a16="http://schemas.microsoft.com/office/drawing/2014/main" id="{9905A6B5-01C3-BB55-FAE6-E289536FF212}"/>
                </a:ext>
              </a:extLst>
            </xdr:cNvPr>
            <xdr:cNvGraphicFramePr/>
          </xdr:nvGraphicFramePr>
          <xdr:xfrm>
            <a:off x="0" y="0"/>
            <a:ext cx="0" cy="0"/>
          </xdr:xfrm>
          <a:graphic>
            <a:graphicData uri="http://schemas.microsoft.com/office/drawing/2010/slicer">
              <sle:slicer xmlns:sle="http://schemas.microsoft.com/office/drawing/2010/slicer" name="Id"/>
            </a:graphicData>
          </a:graphic>
        </xdr:graphicFrame>
      </mc:Choice>
      <mc:Fallback>
        <xdr:sp macro="" textlink="">
          <xdr:nvSpPr>
            <xdr:cNvPr id="0" name=""/>
            <xdr:cNvSpPr>
              <a:spLocks noTextEdit="1"/>
            </xdr:cNvSpPr>
          </xdr:nvSpPr>
          <xdr:spPr>
            <a:xfrm>
              <a:off x="83820" y="480061"/>
              <a:ext cx="1402080" cy="2712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13</xdr:row>
      <xdr:rowOff>160021</xdr:rowOff>
    </xdr:from>
    <xdr:to>
      <xdr:col>2</xdr:col>
      <xdr:colOff>281940</xdr:colOff>
      <xdr:row>24</xdr:row>
      <xdr:rowOff>198121</xdr:rowOff>
    </xdr:to>
    <mc:AlternateContent xmlns:mc="http://schemas.openxmlformats.org/markup-compatibility/2006">
      <mc:Choice xmlns:a14="http://schemas.microsoft.com/office/drawing/2010/main" Requires="a14">
        <xdr:graphicFrame macro="">
          <xdr:nvGraphicFramePr>
            <xdr:cNvPr id="20" name="Day">
              <a:extLst>
                <a:ext uri="{FF2B5EF4-FFF2-40B4-BE49-F238E27FC236}">
                  <a16:creationId xmlns:a16="http://schemas.microsoft.com/office/drawing/2014/main" id="{0987CDA8-0BE1-95F4-83B0-11A8DBADF7D2}"/>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dr:sp macro="" textlink="">
          <xdr:nvSpPr>
            <xdr:cNvPr id="0" name=""/>
            <xdr:cNvSpPr>
              <a:spLocks noTextEdit="1"/>
            </xdr:cNvSpPr>
          </xdr:nvSpPr>
          <xdr:spPr>
            <a:xfrm>
              <a:off x="76200" y="3284221"/>
              <a:ext cx="1424940" cy="255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487680</xdr:colOff>
      <xdr:row>13</xdr:row>
      <xdr:rowOff>152401</xdr:rowOff>
    </xdr:from>
    <xdr:to>
      <xdr:col>5</xdr:col>
      <xdr:colOff>53340</xdr:colOff>
      <xdr:row>25</xdr:row>
      <xdr:rowOff>1</xdr:rowOff>
    </xdr:to>
    <mc:AlternateContent xmlns:mc="http://schemas.openxmlformats.org/markup-compatibility/2006">
      <mc:Choice xmlns:a14="http://schemas.microsoft.com/office/drawing/2010/main" Requires="a14">
        <xdr:graphicFrame macro="">
          <xdr:nvGraphicFramePr>
            <xdr:cNvPr id="21" name="Month">
              <a:extLst>
                <a:ext uri="{FF2B5EF4-FFF2-40B4-BE49-F238E27FC236}">
                  <a16:creationId xmlns:a16="http://schemas.microsoft.com/office/drawing/2014/main" id="{A24CE4B5-AB65-8373-86D7-CBA4E938DC3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706880" y="3276601"/>
              <a:ext cx="1394460" cy="2590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66.896788541664" createdVersion="8" refreshedVersion="8" minRefreshableVersion="3" recordCount="1465" xr:uid="{37C2C05F-8090-4395-9659-85A6D3067CD3}">
  <cacheSource type="worksheet">
    <worksheetSource name="movies"/>
  </cacheSource>
  <cacheFields count="12">
    <cacheField name="SR.NO." numFmtId="0">
      <sharedItems containsSemiMixedTypes="0" containsString="0" containsNumber="1" containsInteger="1" minValue="1" maxValue="1465"/>
    </cacheField>
    <cacheField name="Id" numFmtId="0">
      <sharedItems containsSemiMixedTypes="0" containsString="0" containsNumber="1" containsInteger="1" minValue="43597" maxValue="48395" count="1465">
        <n v="45559"/>
        <n v="47181"/>
        <n v="45739"/>
        <n v="45297"/>
        <n v="44594"/>
        <n v="45638"/>
        <n v="44538"/>
        <n v="45922"/>
        <n v="44982"/>
        <n v="46339"/>
        <n v="44771"/>
        <n v="43758"/>
        <n v="43853"/>
        <n v="43772"/>
        <n v="44757"/>
        <n v="43967"/>
        <n v="43653"/>
        <n v="43688"/>
        <n v="43815"/>
        <n v="43661"/>
        <n v="43669"/>
        <n v="43606"/>
        <n v="43675"/>
        <n v="48155"/>
        <n v="45985"/>
        <n v="47268"/>
        <n v="47719"/>
        <n v="48146"/>
        <n v="47229"/>
        <n v="45333"/>
        <n v="44203"/>
        <n v="44945"/>
        <n v="44380"/>
        <n v="45951"/>
        <n v="45506"/>
        <n v="45029"/>
        <n v="47343"/>
        <n v="45049"/>
        <n v="44579"/>
        <n v="46622"/>
        <n v="45194"/>
        <n v="43907"/>
        <n v="47250"/>
        <n v="44335"/>
        <n v="44907"/>
        <n v="44128"/>
        <n v="43740"/>
        <n v="45301"/>
        <n v="44968"/>
        <n v="44281"/>
        <n v="44784"/>
        <n v="43658"/>
        <n v="44770"/>
        <n v="45293"/>
        <n v="43959"/>
        <n v="43846"/>
        <n v="43724"/>
        <n v="43773"/>
        <n v="43923"/>
        <n v="43867"/>
        <n v="43699"/>
        <n v="43599"/>
        <n v="43641"/>
        <n v="44393"/>
        <n v="45271"/>
        <n v="45403"/>
        <n v="47575"/>
        <n v="47536"/>
        <n v="47380"/>
        <n v="46306"/>
        <n v="45822"/>
        <n v="45045"/>
        <n v="45959"/>
        <n v="45510"/>
        <n v="46644"/>
        <n v="46180"/>
        <n v="44266"/>
        <n v="45731"/>
        <n v="47350"/>
        <n v="44334"/>
        <n v="45324"/>
        <n v="44207"/>
        <n v="45461"/>
        <n v="44805"/>
        <n v="45560"/>
        <n v="45622"/>
        <n v="45320"/>
        <n v="45931"/>
        <n v="44088"/>
        <n v="44668"/>
        <n v="44750"/>
        <n v="45427"/>
        <n v="44183"/>
        <n v="44768"/>
        <n v="45129"/>
        <n v="44418"/>
        <n v="44053"/>
        <n v="44514"/>
        <n v="44527"/>
        <n v="43901"/>
        <n v="43754"/>
        <n v="45909"/>
        <n v="43741"/>
        <n v="43792"/>
        <n v="43786"/>
        <n v="44290"/>
        <n v="43671"/>
        <n v="43835"/>
        <n v="44387"/>
        <n v="43692"/>
        <n v="43643"/>
        <n v="43797"/>
        <n v="43616"/>
        <n v="43633"/>
        <n v="45421"/>
        <n v="46512"/>
        <n v="47489"/>
        <n v="47723"/>
        <n v="47886"/>
        <n v="47263"/>
        <n v="48244"/>
        <n v="45417"/>
        <n v="45106"/>
        <n v="47515"/>
        <n v="45826"/>
        <n v="46446"/>
        <n v="46368"/>
        <n v="45966"/>
        <n v="46092"/>
        <n v="46859"/>
        <n v="46548"/>
        <n v="45640"/>
        <n v="44395"/>
        <n v="44894"/>
        <n v="45031"/>
        <n v="44592"/>
        <n v="43795"/>
        <n v="44569"/>
        <n v="45215"/>
        <n v="46380"/>
        <n v="45549"/>
        <n v="46008"/>
        <n v="45736"/>
        <n v="45389"/>
        <n v="43610"/>
        <n v="44929"/>
        <n v="44415"/>
        <n v="44766"/>
        <n v="45314"/>
        <n v="45932"/>
        <n v="46440"/>
        <n v="44116"/>
        <n v="45309"/>
        <n v="44755"/>
        <n v="44177"/>
        <n v="44503"/>
        <n v="43946"/>
        <n v="43645"/>
        <n v="43737"/>
        <n v="43790"/>
        <n v="44033"/>
        <n v="44746"/>
        <n v="45693"/>
        <n v="43855"/>
        <n v="43763"/>
        <n v="43895"/>
        <n v="43648"/>
        <n v="43829"/>
        <n v="43634"/>
        <n v="43642"/>
        <n v="43611"/>
        <n v="43780"/>
        <n v="43619"/>
        <n v="45440"/>
        <n v="47730"/>
        <n v="47151"/>
        <n v="47453"/>
        <n v="45067"/>
        <n v="46217"/>
        <n v="47067"/>
        <n v="44873"/>
        <n v="44920"/>
        <n v="45014"/>
        <n v="45028"/>
        <n v="45539"/>
        <n v="44890"/>
        <n v="44815"/>
        <n v="46142"/>
        <n v="45227"/>
        <n v="45190"/>
        <n v="44195"/>
        <n v="46058"/>
        <n v="44604"/>
        <n v="44723"/>
        <n v="45662"/>
        <n v="44926"/>
        <n v="44672"/>
        <n v="44985"/>
        <n v="46410"/>
        <n v="45437"/>
        <n v="43918"/>
        <n v="45431"/>
        <n v="43898"/>
        <n v="44250"/>
        <n v="45127"/>
        <n v="46938"/>
        <n v="44246"/>
        <n v="45668"/>
        <n v="44254"/>
        <n v="43730"/>
        <n v="44230"/>
        <n v="43729"/>
        <n v="43624"/>
        <n v="43887"/>
        <n v="43817"/>
        <n v="43884"/>
        <n v="43813"/>
        <n v="43615"/>
        <n v="43769"/>
        <n v="43695"/>
        <n v="43600"/>
        <n v="43626"/>
        <n v="45707"/>
        <n v="45833"/>
        <n v="46274"/>
        <n v="46489"/>
        <n v="46498"/>
        <n v="47371"/>
        <n v="47095"/>
        <n v="46681"/>
        <n v="45272"/>
        <n v="45888"/>
        <n v="46653"/>
        <n v="45508"/>
        <n v="45525"/>
        <n v="45357"/>
        <n v="46449"/>
        <n v="45517"/>
        <n v="44583"/>
        <n v="45831"/>
        <n v="45537"/>
        <n v="45599"/>
        <n v="45476"/>
        <n v="44715"/>
        <n v="44828"/>
        <n v="45207"/>
        <n v="44190"/>
        <n v="45591"/>
        <n v="45022"/>
        <n v="44216"/>
        <n v="45102"/>
        <n v="45006"/>
        <n v="45366"/>
        <n v="44729"/>
        <n v="44144"/>
        <n v="43914"/>
        <n v="44816"/>
        <n v="46326"/>
        <n v="44902"/>
        <n v="44518"/>
        <n v="44792"/>
        <n v="43986"/>
        <n v="46590"/>
        <n v="44317"/>
        <n v="45395"/>
        <n v="45432"/>
        <n v="44096"/>
        <n v="43770"/>
        <n v="45176"/>
        <n v="43991"/>
        <n v="44057"/>
        <n v="44996"/>
        <n v="45699"/>
        <n v="44182"/>
        <n v="44283"/>
        <n v="43666"/>
        <n v="44432"/>
        <n v="44179"/>
        <n v="44042"/>
        <n v="43638"/>
        <n v="43951"/>
        <n v="43775"/>
        <n v="44024"/>
        <n v="43854"/>
        <n v="43802"/>
        <n v="43787"/>
        <n v="43726"/>
        <n v="43851"/>
        <n v="43801"/>
        <n v="43614"/>
        <n v="43649"/>
        <n v="48068"/>
        <n v="46998"/>
        <n v="46313"/>
        <n v="48274"/>
        <n v="45512"/>
        <n v="46869"/>
        <n v="45502"/>
        <n v="44588"/>
        <n v="45059"/>
        <n v="46400"/>
        <n v="45750"/>
        <n v="45945"/>
        <n v="45670"/>
        <n v="45330"/>
        <n v="45744"/>
        <n v="44931"/>
        <n v="45704"/>
        <n v="44689"/>
        <n v="44308"/>
        <n v="44355"/>
        <n v="45729"/>
        <n v="44220"/>
        <n v="44786"/>
        <n v="46514"/>
        <n v="43909"/>
        <n v="47821"/>
        <n v="44127"/>
        <n v="45235"/>
        <n v="44564"/>
        <n v="45488"/>
        <n v="44185"/>
        <n v="44701"/>
        <n v="43899"/>
        <n v="44416"/>
        <n v="45198"/>
        <n v="43941"/>
        <n v="43882"/>
        <n v="44238"/>
        <n v="43700"/>
        <n v="44484"/>
        <n v="44758"/>
        <n v="43938"/>
        <n v="43803"/>
        <n v="44962"/>
        <n v="43824"/>
        <n v="44117"/>
        <n v="43785"/>
        <n v="44036"/>
        <n v="44396"/>
        <n v="43881"/>
        <n v="43618"/>
        <n v="43735"/>
        <n v="46327"/>
        <n v="43647"/>
        <n v="43706"/>
        <n v="43676"/>
        <n v="43693"/>
        <n v="43629"/>
        <n v="45546"/>
        <n v="45188"/>
        <n v="46226"/>
        <n v="46390"/>
        <n v="46309"/>
        <n v="47333"/>
        <n v="47524"/>
        <n v="46484"/>
        <n v="45541"/>
        <n v="46370"/>
        <n v="45608"/>
        <n v="44598"/>
        <n v="44737"/>
        <n v="45674"/>
        <n v="45804"/>
        <n v="45788"/>
        <n v="46028"/>
        <n v="44863"/>
        <n v="45762"/>
        <n v="46025"/>
        <n v="46959"/>
        <n v="44360"/>
        <n v="46218"/>
        <n v="45628"/>
        <n v="45717"/>
        <n v="44854"/>
        <n v="46098"/>
        <n v="44079"/>
        <n v="44572"/>
        <n v="44149"/>
        <n v="44345"/>
        <n v="45255"/>
        <n v="45990"/>
        <n v="45195"/>
        <n v="43924"/>
        <n v="44888"/>
        <n v="44528"/>
        <n v="45173"/>
        <n v="44346"/>
        <n v="44476"/>
        <n v="43880"/>
        <n v="44519"/>
        <n v="45158"/>
        <n v="45162"/>
        <n v="43760"/>
        <n v="44783"/>
        <n v="44897"/>
        <n v="43877"/>
        <n v="43994"/>
        <n v="44747"/>
        <n v="44168"/>
        <n v="43657"/>
        <n v="43725"/>
        <n v="43640"/>
        <n v="43718"/>
        <n v="44953"/>
        <n v="43953"/>
        <n v="44495"/>
        <n v="43656"/>
        <n v="43632"/>
        <n v="43597"/>
        <n v="45302"/>
        <n v="45884"/>
        <n v="46493"/>
        <n v="46858"/>
        <n v="46926"/>
        <n v="47256"/>
        <n v="48375"/>
        <n v="44316"/>
        <n v="44727"/>
        <n v="45816"/>
        <n v="45952"/>
        <n v="45953"/>
        <n v="46827"/>
        <n v="47829"/>
        <n v="46229"/>
        <n v="45371"/>
        <n v="45825"/>
        <n v="44691"/>
        <n v="44922"/>
        <n v="45791"/>
        <n v="45968"/>
        <n v="45411"/>
        <n v="45241"/>
        <n v="44392"/>
        <n v="45567"/>
        <n v="45343"/>
        <n v="47054"/>
        <n v="44375"/>
        <n v="45738"/>
        <n v="45748"/>
        <n v="45751"/>
        <n v="44967"/>
        <n v="44255"/>
        <n v="44678"/>
        <n v="45203"/>
        <n v="43822"/>
        <n v="46070"/>
        <n v="45380"/>
        <n v="45169"/>
        <n v="44148"/>
        <n v="45089"/>
        <n v="44446"/>
        <n v="44219"/>
        <n v="44895"/>
        <n v="44433"/>
        <n v="44236"/>
        <n v="45692"/>
        <n v="45992"/>
        <n v="45157"/>
        <n v="44017"/>
        <n v="43933"/>
        <n v="44320"/>
        <n v="43771"/>
        <n v="44927"/>
        <n v="43950"/>
        <n v="43957"/>
        <n v="43958"/>
        <n v="44040"/>
        <n v="44016"/>
        <n v="44034"/>
        <n v="45410"/>
        <n v="43697"/>
        <n v="46263"/>
        <n v="44934"/>
        <n v="43668"/>
        <n v="43612"/>
        <n v="43665"/>
        <n v="43608"/>
        <n v="43712"/>
        <n v="43650"/>
        <n v="43662"/>
        <n v="44865"/>
        <n v="45284"/>
        <n v="45803"/>
        <n v="46454"/>
        <n v="46513"/>
        <n v="47622"/>
        <n v="47949"/>
        <n v="46727"/>
        <n v="45665"/>
        <n v="47251"/>
        <n v="44695"/>
        <n v="47585"/>
        <n v="44479"/>
        <n v="47004"/>
        <n v="45819"/>
        <n v="45815"/>
        <n v="46207"/>
        <n v="46765"/>
        <n v="44477"/>
        <n v="44872"/>
        <n v="45669"/>
        <n v="44580"/>
        <n v="46128"/>
        <n v="44839"/>
        <n v="45036"/>
        <n v="44616"/>
        <n v="45783"/>
        <n v="45452"/>
        <n v="45105"/>
        <n v="44018"/>
        <n v="44150"/>
        <n v="45719"/>
        <n v="44113"/>
        <n v="45316"/>
        <n v="44338"/>
        <n v="44121"/>
        <n v="45187"/>
        <n v="46579"/>
        <n v="45618"/>
        <n v="45185"/>
        <n v="45426"/>
        <n v="43670"/>
        <n v="44645"/>
        <n v="43748"/>
        <n v="45341"/>
        <n v="46931"/>
        <n v="43655"/>
        <n v="43878"/>
        <n v="43812"/>
        <n v="43995"/>
        <n v="44407"/>
        <n v="43620"/>
        <n v="43777"/>
        <n v="43713"/>
        <n v="43708"/>
        <n v="43602"/>
        <n v="43598"/>
        <n v="46367"/>
        <n v="47751"/>
        <n v="48135"/>
        <n v="44381"/>
        <n v="45770"/>
        <n v="46372"/>
        <n v="46301"/>
        <n v="45120"/>
        <n v="46029"/>
        <n v="45832"/>
        <n v="46355"/>
        <n v="45526"/>
        <n v="47023"/>
        <n v="45065"/>
        <n v="45776"/>
        <n v="46814"/>
        <n v="45649"/>
        <n v="47172"/>
        <n v="47351"/>
        <n v="45467"/>
        <n v="45760"/>
        <n v="45328"/>
        <n v="44669"/>
        <n v="45725"/>
        <n v="45051"/>
        <n v="44173"/>
        <n v="44260"/>
        <n v="44494"/>
        <n v="45710"/>
        <n v="44369"/>
        <n v="45200"/>
        <n v="46581"/>
        <n v="45223"/>
        <n v="44322"/>
        <n v="45081"/>
        <n v="44679"/>
        <n v="44475"/>
        <n v="46131"/>
        <n v="46354"/>
        <n v="45933"/>
        <n v="46062"/>
        <n v="44085"/>
        <n v="44793"/>
        <n v="46417"/>
        <n v="46126"/>
        <n v="44269"/>
        <n v="45730"/>
        <n v="44779"/>
        <n v="44363"/>
        <n v="44028"/>
        <n v="44123"/>
        <n v="44002"/>
        <n v="44244"/>
        <n v="44151"/>
        <n v="46574"/>
        <n v="43894"/>
        <n v="44760"/>
        <n v="43701"/>
        <n v="44515"/>
        <n v="43992"/>
        <n v="44013"/>
        <n v="45912"/>
        <n v="43948"/>
        <n v="43982"/>
        <n v="43607"/>
        <n v="44284"/>
        <n v="43630"/>
        <n v="43840"/>
        <n v="43874"/>
        <n v="43798"/>
        <n v="43609"/>
        <n v="44050"/>
        <n v="44989"/>
        <n v="45373"/>
        <n v="45003"/>
        <n v="46059"/>
        <n v="47328"/>
        <n v="44692"/>
        <n v="45536"/>
        <n v="47696"/>
        <n v="44087"/>
        <n v="45834"/>
        <n v="45818"/>
        <n v="45801"/>
        <n v="45513"/>
        <n v="45254"/>
        <n v="45027"/>
        <n v="44589"/>
        <n v="44732"/>
        <n v="46908"/>
        <n v="44832"/>
        <n v="46160"/>
        <n v="44264"/>
        <n v="45905"/>
        <n v="44824"/>
        <n v="44711"/>
        <n v="44465"/>
        <n v="46944"/>
        <n v="44192"/>
        <n v="45385"/>
        <n v="45109"/>
        <n v="44258"/>
        <n v="45004"/>
        <n v="44557"/>
        <n v="44364"/>
        <n v="43759"/>
        <n v="45110"/>
        <n v="46166"/>
        <n v="45170"/>
        <n v="44124"/>
        <n v="44154"/>
        <n v="45694"/>
        <n v="44389"/>
        <n v="44069"/>
        <n v="43977"/>
        <n v="45376"/>
        <n v="44404"/>
        <n v="45191"/>
        <n v="45321"/>
        <n v="45446"/>
        <n v="44304"/>
        <n v="44125"/>
        <n v="44066"/>
        <n v="47152"/>
        <n v="44647"/>
        <n v="44774"/>
        <n v="44001"/>
        <n v="43964"/>
        <n v="43868"/>
        <n v="46314"/>
        <n v="45281"/>
        <n v="44031"/>
        <n v="43864"/>
        <n v="44422"/>
        <n v="44412"/>
        <n v="43716"/>
        <n v="43714"/>
        <n v="43845"/>
        <n v="43621"/>
        <n v="43782"/>
        <n v="43660"/>
        <n v="43711"/>
        <n v="45808"/>
        <n v="46091"/>
        <n v="46619"/>
        <n v="47275"/>
        <n v="44578"/>
        <n v="45532"/>
        <n v="45538"/>
        <n v="47232"/>
        <n v="45398"/>
        <n v="47685"/>
        <n v="45609"/>
        <n v="45572"/>
        <n v="45370"/>
        <n v="44575"/>
        <n v="45013"/>
        <n v="44559"/>
        <n v="44673"/>
        <n v="44401"/>
        <n v="45303"/>
        <n v="43860"/>
        <n v="44114"/>
        <n v="45443"/>
        <n v="46460"/>
        <n v="44800"/>
        <n v="44642"/>
        <n v="44059"/>
        <n v="45175"/>
        <n v="44325"/>
        <n v="43847"/>
        <n v="43916"/>
        <n v="45304"/>
        <n v="47888"/>
        <n v="46004"/>
        <n v="45005"/>
        <n v="45439"/>
        <n v="47043"/>
        <n v="44773"/>
        <n v="45927"/>
        <n v="44321"/>
        <n v="44427"/>
        <n v="44449"/>
        <n v="43709"/>
        <n v="44787"/>
        <n v="44323"/>
        <n v="44174"/>
        <n v="45418"/>
        <n v="44112"/>
        <n v="45154"/>
        <n v="44311"/>
        <n v="44118"/>
        <n v="44159"/>
        <n v="43983"/>
        <n v="43687"/>
        <n v="43863"/>
        <n v="43888"/>
        <n v="43844"/>
        <n v="43742"/>
        <n v="44285"/>
        <n v="43809"/>
        <n v="43627"/>
        <n v="44162"/>
        <n v="44994"/>
        <n v="45390"/>
        <n v="46540"/>
        <n v="44458"/>
        <n v="45796"/>
        <n v="45642"/>
        <n v="46545"/>
        <n v="46037"/>
        <n v="47687"/>
        <n v="45046"/>
        <n v="45243"/>
        <n v="44080"/>
        <n v="44443"/>
        <n v="44570"/>
        <n v="44944"/>
        <n v="45465"/>
        <n v="45784"/>
        <n v="44078"/>
        <n v="44229"/>
        <n v="43999"/>
        <n v="44126"/>
        <n v="45563"/>
        <n v="45308"/>
        <n v="45386"/>
        <n v="44329"/>
        <n v="45298"/>
        <n v="45887"/>
        <n v="45375"/>
        <n v="44353"/>
        <n v="44180"/>
        <n v="45696"/>
        <n v="45687"/>
        <n v="43966"/>
        <n v="45153"/>
        <n v="45091"/>
        <n v="44299"/>
        <n v="44507"/>
        <n v="44425"/>
        <n v="43961"/>
        <n v="44754"/>
        <n v="44752"/>
        <n v="44639"/>
        <n v="44097"/>
        <n v="43762"/>
        <n v="43816"/>
        <n v="44035"/>
        <n v="43783"/>
        <n v="43800"/>
        <n v="43720"/>
        <n v="43753"/>
        <n v="44020"/>
        <n v="43796"/>
        <n v="43722"/>
        <n v="43926"/>
        <n v="45263"/>
        <n v="45973"/>
        <n v="46145"/>
        <n v="46918"/>
        <n v="46939"/>
        <n v="47757"/>
        <n v="47970"/>
        <n v="44245"/>
        <n v="44382"/>
        <n v="46284"/>
        <n v="46920"/>
        <n v="46694"/>
        <n v="48162"/>
        <n v="46975"/>
        <n v="47698"/>
        <n v="48300"/>
        <n v="44694"/>
        <n v="47296"/>
        <n v="45055"/>
        <n v="46855"/>
        <n v="44855"/>
        <n v="45492"/>
        <n v="44571"/>
        <n v="45800"/>
        <n v="45285"/>
        <n v="47488"/>
        <n v="46522"/>
        <n v="45466"/>
        <n v="45455"/>
        <n v="45671"/>
        <n v="44905"/>
        <n v="44368"/>
        <n v="46132"/>
        <n v="44357"/>
        <n v="44191"/>
        <n v="44790"/>
        <n v="46411"/>
        <n v="43833"/>
        <n v="46837"/>
        <n v="46521"/>
        <n v="44992"/>
        <n v="45163"/>
        <n v="44630"/>
        <n v="44899"/>
        <n v="45002"/>
        <n v="45353"/>
        <n v="44419"/>
        <n v="44461"/>
        <n v="44312"/>
        <n v="43818"/>
        <n v="44733"/>
        <n v="44896"/>
        <n v="44041"/>
        <n v="43913"/>
        <n v="44607"/>
        <n v="44094"/>
        <n v="44291"/>
        <n v="44738"/>
        <n v="44011"/>
        <n v="44165"/>
        <n v="44270"/>
        <n v="45135"/>
        <n v="44480"/>
        <n v="43872"/>
        <n v="44161"/>
        <n v="43744"/>
        <n v="43747"/>
        <n v="43756"/>
        <n v="43873"/>
        <n v="43927"/>
        <n v="44198"/>
        <n v="46102"/>
        <n v="46649"/>
        <n v="46682"/>
        <n v="46967"/>
        <n v="48231"/>
        <n v="45093"/>
        <n v="46085"/>
        <n v="46791"/>
        <n v="46989"/>
        <n v="47831"/>
        <n v="48229"/>
        <n v="47220"/>
        <n v="43869"/>
        <n v="46295"/>
        <n v="44201"/>
        <n v="45040"/>
        <n v="45332"/>
        <n v="44912"/>
        <n v="46448"/>
        <n v="45633"/>
        <n v="46224"/>
        <n v="45130"/>
        <n v="44836"/>
        <n v="44371"/>
        <n v="46064"/>
        <n v="45636"/>
        <n v="45667"/>
        <n v="47338"/>
        <n v="44157"/>
        <n v="45313"/>
        <n v="44403"/>
        <n v="44131"/>
        <n v="44210"/>
        <n v="45307"/>
        <n v="45311"/>
        <n v="45076"/>
        <n v="43861"/>
        <n v="45305"/>
        <n v="44533"/>
        <n v="44649"/>
        <n v="45296"/>
        <n v="44740"/>
        <n v="44777"/>
        <n v="45913"/>
        <n v="43969"/>
        <n v="44780"/>
        <n v="44960"/>
        <n v="45148"/>
        <n v="43917"/>
        <n v="44857"/>
        <n v="44172"/>
        <n v="43696"/>
        <n v="43960"/>
        <n v="43929"/>
        <n v="44090"/>
        <n v="43942"/>
        <n v="43875"/>
        <n v="43707"/>
        <n v="43985"/>
        <n v="44496"/>
        <n v="43859"/>
        <n v="43794"/>
        <n v="44613"/>
        <n v="44918"/>
        <n v="45039"/>
        <n v="45166"/>
        <n v="45402"/>
        <n v="46063"/>
        <n v="47892"/>
        <n v="44869"/>
        <n v="48145"/>
        <n v="47298"/>
        <n v="45575"/>
        <n v="47686"/>
        <n v="44074"/>
        <n v="46143"/>
        <n v="44361"/>
        <n v="47170"/>
        <n v="45745"/>
        <n v="44362"/>
        <n v="44390"/>
        <n v="43970"/>
        <n v="44243"/>
        <n v="45387"/>
        <n v="44709"/>
        <n v="46502"/>
        <n v="44614"/>
        <n v="45434"/>
        <n v="44470"/>
        <n v="47173"/>
        <n v="46054"/>
        <n v="44010"/>
        <n v="44240"/>
        <n v="44558"/>
        <n v="44492"/>
        <n v="45429"/>
        <n v="43943"/>
        <n v="44761"/>
        <n v="45077"/>
        <n v="43963"/>
        <n v="44602"/>
        <n v="44640"/>
        <n v="46112"/>
        <n v="43843"/>
        <n v="44120"/>
        <n v="44142"/>
        <n v="44506"/>
        <n v="43947"/>
        <n v="44108"/>
        <n v="43811"/>
        <n v="44408"/>
        <n v="43808"/>
        <n v="44227"/>
        <n v="43981"/>
        <n v="43871"/>
        <n v="43810"/>
        <n v="45946"/>
        <n v="46376"/>
        <n v="46677"/>
        <n v="47387"/>
        <n v="47485"/>
        <n v="48057"/>
        <n v="48233"/>
        <n v="48359"/>
        <n v="44257"/>
        <n v="44307"/>
        <n v="44596"/>
        <n v="44833"/>
        <n v="45024"/>
        <n v="46769"/>
        <n v="45058"/>
        <n v="48204"/>
        <n v="45681"/>
        <n v="46671"/>
        <n v="45369"/>
        <n v="45329"/>
        <n v="45603"/>
        <n v="45573"/>
        <n v="45597"/>
        <n v="46439"/>
        <n v="47022"/>
        <n v="46601"/>
        <n v="46763"/>
        <n v="44349"/>
        <n v="44930"/>
        <n v="45354"/>
        <n v="44910"/>
        <n v="44568"/>
        <n v="44217"/>
        <n v="43805"/>
        <n v="44582"/>
        <n v="44315"/>
        <n v="44267"/>
        <n v="44048"/>
        <n v="43972"/>
        <n v="44817"/>
        <n v="44309"/>
        <n v="44259"/>
        <n v="44609"/>
        <n v="44936"/>
        <n v="44622"/>
        <n v="44293"/>
        <n v="44606"/>
        <n v="44516"/>
        <n v="45155"/>
        <n v="43893"/>
        <n v="43667"/>
        <n v="45136"/>
        <n v="46407"/>
        <n v="43865"/>
        <n v="44164"/>
        <n v="44955"/>
        <n v="46113"/>
        <n v="43767"/>
        <n v="44231"/>
        <n v="44742"/>
        <n v="44947"/>
        <n v="45248"/>
        <n v="45289"/>
        <n v="45635"/>
        <n v="45829"/>
        <n v="46055"/>
        <n v="46234"/>
        <n v="46813"/>
        <n v="48124"/>
        <n v="44377"/>
        <n v="44442"/>
        <n v="44133"/>
        <n v="44426"/>
        <n v="44561"/>
        <n v="45571"/>
        <n v="45086"/>
        <n v="45113"/>
        <n v="46658"/>
        <n v="48335"/>
        <n v="47865"/>
        <n v="47435"/>
        <n v="47786"/>
        <n v="46645"/>
        <n v="45907"/>
        <n v="46452"/>
        <n v="44146"/>
        <n v="44138"/>
        <n v="46620"/>
        <n v="45232"/>
        <n v="45486"/>
        <n v="45359"/>
        <n v="46138"/>
        <n v="44547"/>
        <n v="46204"/>
        <n v="44788"/>
        <n v="45381"/>
        <n v="44082"/>
        <n v="45362"/>
        <n v="44618"/>
        <n v="44145"/>
        <n v="44187"/>
        <n v="44058"/>
        <n v="44054"/>
        <n v="45586"/>
        <n v="44310"/>
        <n v="44502"/>
        <n v="44237"/>
        <n v="43993"/>
        <n v="43761"/>
        <n v="45377"/>
        <n v="45615"/>
        <n v="44225"/>
        <n v="43746"/>
        <n v="44478"/>
        <n v="44512"/>
        <n v="46021"/>
        <n v="46467"/>
        <n v="47487"/>
        <n v="47955"/>
        <n v="48323"/>
        <n v="44253"/>
        <n v="44386"/>
        <n v="45766"/>
        <n v="47224"/>
        <n v="45335"/>
        <n v="45958"/>
        <n v="45810"/>
        <n v="48228"/>
        <n v="44949"/>
        <n v="45015"/>
        <n v="44367"/>
        <n v="44356"/>
        <n v="46419"/>
        <n v="44991"/>
        <n v="46169"/>
        <n v="44072"/>
        <n v="46140"/>
        <n v="44806"/>
        <n v="44542"/>
        <n v="44541"/>
        <n v="45349"/>
        <n v="46134"/>
        <n v="45921"/>
        <n v="44808"/>
        <n v="44543"/>
        <n v="43968"/>
        <n v="43897"/>
        <n v="44971"/>
        <n v="44052"/>
        <n v="44398"/>
        <n v="44337"/>
        <n v="43856"/>
        <n v="43962"/>
        <n v="45558"/>
        <n v="44047"/>
        <n v="43837"/>
        <n v="44634"/>
        <n v="44043"/>
        <n v="46572"/>
        <n v="44105"/>
        <n v="43807"/>
        <n v="44039"/>
        <n v="43919"/>
        <n v="43984"/>
        <n v="43939"/>
        <n v="43622"/>
        <n v="45451"/>
        <n v="46487"/>
        <n v="44973"/>
        <n v="47240"/>
        <n v="47523"/>
        <n v="48268"/>
        <n v="46470"/>
        <n v="47634"/>
        <n v="47297"/>
        <n v="44914"/>
        <n v="44627"/>
        <n v="46953"/>
        <n v="47484"/>
        <n v="45518"/>
        <n v="44911"/>
        <n v="44448"/>
        <n v="45480"/>
        <n v="45778"/>
        <n v="46586"/>
        <n v="46762"/>
        <n v="44573"/>
        <n v="44438"/>
        <n v="44256"/>
        <n v="44633"/>
        <n v="44070"/>
        <n v="44619"/>
        <n v="44400"/>
        <n v="44411"/>
        <n v="44324"/>
        <n v="44242"/>
        <n v="45092"/>
        <n v="44753"/>
        <n v="44075"/>
        <n v="44702"/>
        <n v="45879"/>
        <n v="43883"/>
        <n v="44499"/>
        <n v="44167"/>
        <n v="44110"/>
        <n v="44022"/>
        <n v="43980"/>
        <n v="44104"/>
        <n v="44946"/>
        <n v="45659"/>
        <n v="45970"/>
        <n v="47126"/>
        <n v="47962"/>
        <n v="44682"/>
        <n v="45814"/>
        <n v="46237"/>
        <n v="47040"/>
        <n v="46303"/>
        <n v="46547"/>
        <n v="47614"/>
        <n v="43937"/>
        <n v="44688"/>
        <n v="45111"/>
        <n v="46281"/>
        <n v="44848"/>
        <n v="45763"/>
        <n v="47051"/>
        <n v="46946"/>
        <n v="47424"/>
        <n v="44566"/>
        <n v="45124"/>
        <n v="44278"/>
        <n v="44974"/>
        <n v="45134"/>
        <n v="44489"/>
        <n v="45697"/>
        <n v="46046"/>
        <n v="45588"/>
        <n v="44420"/>
        <n v="45619"/>
        <n v="44526"/>
        <n v="43672"/>
        <n v="45150"/>
        <n v="43896"/>
        <n v="44292"/>
        <n v="44232"/>
        <n v="43952"/>
        <n v="44671"/>
        <n v="45858"/>
        <n v="47228"/>
        <n v="48370"/>
        <n v="45965"/>
        <n v="46849"/>
        <n v="44273"/>
        <n v="45182"/>
        <n v="44886"/>
        <n v="45312"/>
        <n v="46413"/>
        <n v="44644"/>
        <n v="44549"/>
        <n v="45161"/>
        <n v="46829"/>
        <n v="44423"/>
        <n v="44274"/>
        <n v="44509"/>
        <n v="46051"/>
        <n v="47293"/>
        <n v="44637"/>
        <n v="45139"/>
        <n v="45910"/>
        <n v="43879"/>
        <n v="44406"/>
        <n v="44181"/>
        <n v="45798"/>
        <n v="46291"/>
        <n v="47819"/>
        <n v="44670"/>
        <n v="44811"/>
        <n v="44880"/>
        <n v="47003"/>
        <n v="46387"/>
        <n v="46168"/>
        <n v="46279"/>
        <n v="46543"/>
        <n v="45064"/>
        <n v="45315"/>
        <n v="46256"/>
        <n v="44000"/>
        <n v="46269"/>
        <n v="46080"/>
        <n v="44241"/>
        <n v="44713"/>
        <n v="45415"/>
        <n v="45408"/>
        <n v="44272"/>
        <n v="45053"/>
        <n v="46847"/>
        <n v="48395"/>
        <n v="45052"/>
        <n v="44856"/>
        <n v="47897"/>
        <n v="46867"/>
        <n v="46529"/>
        <n v="44984"/>
        <n v="46584"/>
        <n v="47331"/>
        <n v="44772"/>
        <n v="44429"/>
        <n v="46261"/>
        <n v="44435"/>
        <n v="44646"/>
        <n v="44764"/>
        <n v="45075"/>
        <n v="44025"/>
        <n v="44958"/>
        <n v="45683"/>
        <n v="44809"/>
        <n v="46541"/>
        <n v="47233"/>
        <n v="44818"/>
        <n v="45564"/>
        <n v="47017"/>
        <n v="45589"/>
        <n v="44966"/>
        <n v="45146"/>
        <n v="44778"/>
        <n v="45688"/>
        <n v="44169"/>
        <n v="44498"/>
        <n v="43876"/>
        <n v="47612"/>
        <n v="46625"/>
        <n v="44600"/>
        <n v="44550"/>
        <n v="45444"/>
        <n v="45705"/>
        <n v="45009"/>
        <n v="45383"/>
        <n v="44464"/>
        <n v="44303"/>
        <n v="45143"/>
        <n v="45379"/>
        <n v="44170"/>
        <n v="44762"/>
        <n v="43804"/>
        <n v="46265"/>
        <n v="46108"/>
        <n v="48376"/>
        <n v="46789"/>
        <n v="48310"/>
        <n v="47052"/>
        <n v="45259"/>
        <n v="47135"/>
        <n v="46588"/>
        <n v="45189"/>
        <n v="44184"/>
        <n v="46052"/>
        <n v="44728"/>
        <n v="46268"/>
        <n v="44749"/>
        <n v="44956"/>
        <n v="44603"/>
        <n v="45813"/>
        <n v="46197"/>
        <n v="46774"/>
        <n v="46961"/>
        <n v="47887"/>
        <n v="47382"/>
        <n v="47366"/>
        <n v="46964"/>
        <n v="47346"/>
        <n v="45554"/>
        <n v="45094"/>
        <n v="46330"/>
        <n v="46127"/>
        <n v="45299"/>
        <n v="46115"/>
        <n v="45409"/>
        <n v="47058"/>
        <n v="47062"/>
        <n v="47438"/>
        <n v="46153"/>
        <n v="46807"/>
        <n v="46045"/>
        <n v="47158"/>
        <n v="45425"/>
        <n v="45924"/>
        <n v="46324"/>
        <n v="44797"/>
        <n v="45686"/>
        <n v="47597"/>
        <n v="46076"/>
        <n v="45515"/>
        <n v="45206"/>
        <n v="45930"/>
        <n v="46836"/>
        <n v="46582"/>
        <n v="47042"/>
        <n v="46000"/>
        <n v="46111"/>
        <n v="44799"/>
        <n v="48294"/>
        <n v="47301"/>
        <n v="47711"/>
        <n v="48185"/>
        <n v="45772"/>
        <n v="47491"/>
        <n v="45984"/>
        <n v="46592"/>
        <n v="47001"/>
        <n v="45126"/>
        <n v="46117"/>
        <n v="45183"/>
        <n v="45882"/>
        <n v="45392"/>
        <n v="45943"/>
        <n v="46202"/>
        <n v="45893"/>
        <n v="46647"/>
        <n v="45358"/>
        <n v="44975"/>
        <n v="44615"/>
        <n v="44676"/>
        <n v="46834"/>
        <n v="47036"/>
        <n v="46508"/>
        <n v="45294"/>
        <n v="46980"/>
        <n v="47108"/>
        <n v="46611"/>
        <n v="46603"/>
        <n v="46609"/>
        <n v="46124"/>
        <n v="45447"/>
        <n v="46771"/>
        <n v="45340"/>
        <n v="44915"/>
        <n v="44014"/>
        <n v="45322"/>
        <n v="47649"/>
        <n v="46053"/>
        <n v="45663"/>
        <n v="46110"/>
        <n v="46564"/>
        <n v="46391"/>
        <n v="47199"/>
        <n v="45956"/>
        <n v="47935"/>
        <n v="47879"/>
        <n v="47674"/>
        <n v="48192"/>
        <n v="46423"/>
        <n v="47057"/>
        <n v="46457"/>
        <n v="46575"/>
        <n v="45310"/>
        <n v="45682"/>
        <n v="45936"/>
        <n v="45941"/>
        <n v="47167"/>
        <n v="47020"/>
        <n v="47048"/>
        <n v="46121"/>
        <n v="45350"/>
        <n v="47046"/>
        <n v="45107"/>
        <n v="45122"/>
        <n v="48267"/>
        <n v="46755"/>
        <n v="48363"/>
        <n v="45574"/>
        <n v="46006"/>
        <n v="47480"/>
        <n v="44410"/>
        <n v="48321"/>
        <n v="47336"/>
        <n v="45684"/>
        <n v="46290"/>
        <n v="47265"/>
        <n v="48095"/>
        <n v="47409"/>
        <n v="47934"/>
        <n v="45435"/>
      </sharedItems>
    </cacheField>
    <cacheField name="Budget" numFmtId="0">
      <sharedItems containsMixedTypes="1" containsNumber="1" containsInteger="1" minValue="110" maxValue="380000000" count="201">
        <n v="25000000"/>
        <n v="5000000"/>
        <n v="20000000"/>
        <n v="29000000"/>
        <n v="50000000"/>
        <n v="22000000"/>
        <n v="18000000"/>
        <n v="35000000"/>
        <n v="17000000"/>
        <n v="40000000"/>
        <n v="140000000"/>
        <n v="110000000"/>
        <n v="90000000"/>
        <n v="185000000"/>
        <n v="165000000"/>
        <n v="120000000"/>
        <n v="178000000"/>
        <n v="175000000"/>
        <n v="250000000"/>
        <s v="NA"/>
        <n v="13500000"/>
        <n v="28000000"/>
        <n v="70000000"/>
        <n v="37000000"/>
        <n v="60000000"/>
        <n v="30000000"/>
        <n v="4000000"/>
        <n v="10000000"/>
        <n v="100000000"/>
        <n v="38000000"/>
        <n v="75000000"/>
        <n v="150000000"/>
        <n v="44000000"/>
        <n v="176000003"/>
        <n v="88000000"/>
        <n v="135000000"/>
        <n v="95000000"/>
        <n v="108000000"/>
        <n v="160000000"/>
        <n v="245000000"/>
        <n v="190000000"/>
        <n v="26000000"/>
        <n v="3000000"/>
        <n v="2800000"/>
        <n v="15000000"/>
        <n v="65000000"/>
        <n v="19800000"/>
        <n v="24000000"/>
        <n v="130000000"/>
        <n v="55000000"/>
        <n v="68000000"/>
        <n v="145000000"/>
        <n v="127000000"/>
        <n v="125000000"/>
        <n v="61000000"/>
        <n v="58800000"/>
        <n v="210000000"/>
        <n v="250000"/>
        <n v="33000000"/>
        <n v="12000000"/>
        <n v="13000000"/>
        <n v="11000000"/>
        <n v="58000000"/>
        <n v="255000000"/>
        <n v="195000000"/>
        <n v="80000000"/>
        <n v="105000000"/>
        <n v="180000000"/>
        <n v="200000000"/>
        <n v="225000000"/>
        <n v="3500000"/>
        <n v="32000000"/>
        <n v="45000000"/>
        <n v="39000000"/>
        <n v="7000000"/>
        <n v="16000000"/>
        <n v="102000000"/>
        <n v="31000000"/>
        <n v="21000000"/>
        <n v="209000000"/>
        <n v="134005"/>
        <n v="19100000"/>
        <n v="49900000"/>
        <n v="23000000"/>
        <n v="12500000"/>
        <n v="36000000"/>
        <n v="27000000"/>
        <n v="42000000"/>
        <n v="82000000"/>
        <n v="94000000"/>
        <n v="56000000"/>
        <n v="79000000"/>
        <n v="66000000"/>
        <n v="63000000"/>
        <n v="170000000"/>
        <n v="380000000"/>
        <n v="14000000"/>
        <n v="8000000"/>
        <n v="69000000"/>
        <n v="1500000"/>
        <n v="52000000"/>
        <n v="117000000"/>
        <n v="155000000"/>
        <n v="53000000"/>
        <n v="85000000"/>
        <n v="237000000"/>
        <n v="25100000"/>
        <n v="6000000"/>
        <n v="80341000"/>
        <n v="92000000"/>
        <n v="9000000"/>
        <n v="2000000"/>
        <n v="67000000"/>
        <n v="51500000"/>
        <n v="7500000"/>
        <n v="258000000"/>
        <n v="300000000"/>
        <n v="8700000"/>
        <n v="6500000"/>
        <n v="19000000"/>
        <n v="86000000"/>
        <n v="72500000"/>
        <n v="82500000"/>
        <n v="270000000"/>
        <n v="4200000"/>
        <n v="110"/>
        <n v="57000000"/>
        <n v="72000000"/>
        <n v="43000000"/>
        <n v="126000000"/>
        <n v="207000000"/>
        <n v="132000000"/>
        <n v="2700000"/>
        <n v="116000000"/>
        <n v="1200000"/>
        <n v="47000000"/>
        <n v="48000000"/>
        <n v="76000000"/>
        <n v="137000000"/>
        <n v="150000"/>
        <n v="115000000"/>
        <n v="46000000"/>
        <n v="54000000"/>
        <n v="78000000"/>
        <n v="41000000"/>
        <n v="84000000"/>
        <n v="139000000"/>
        <n v="107000000"/>
        <n v="93000000"/>
        <n v="500000"/>
        <n v="4500000"/>
        <n v="83000000"/>
        <n v="51000000"/>
        <n v="123000000"/>
        <n v="103000000"/>
        <n v="312000"/>
        <n v="64000000"/>
        <n v="73000000"/>
        <n v="34200000"/>
        <n v="133000000"/>
        <n v="60000"/>
        <n v="1350000"/>
        <n v="1530000"/>
        <n v="18500000"/>
        <n v="16500000"/>
        <n v="200000"/>
        <n v="2400000"/>
        <n v="2500000"/>
        <n v="98000000"/>
        <n v="62000000"/>
        <n v="30250000"/>
        <n v="27000"/>
        <n v="6900000"/>
        <n v="11500000"/>
        <n v="34000000"/>
        <n v="14600000"/>
        <n v="220000"/>
        <n v="3705538"/>
        <n v="49000000"/>
        <n v="160000"/>
        <n v="1300000"/>
        <n v="3600000"/>
        <n v="8500000"/>
        <n v="13800000"/>
        <n v="860000"/>
        <n v="12305523"/>
        <n v="1800000"/>
        <n v="6400000"/>
        <n v="5952000"/>
        <n v="40600000"/>
        <n v="27500000"/>
        <n v="10500000"/>
        <n v="1000000"/>
        <n v="1250000"/>
        <n v="350000"/>
        <n v="31500000"/>
        <n v="400000"/>
        <n v="300000"/>
        <n v="10000"/>
        <n v="600000"/>
        <n v="3800000"/>
      </sharedItems>
    </cacheField>
    <cacheField name="Popularity" numFmtId="0">
      <sharedItems containsMixedTypes="1" containsNumber="1" containsInteger="1" minValue="1" maxValue="724" count="128">
        <n v="15"/>
        <n v="22"/>
        <n v="16"/>
        <n v="19"/>
        <n v="37"/>
        <n v="39"/>
        <n v="42"/>
        <n v="50"/>
        <n v="60"/>
        <n v="25"/>
        <n v="56"/>
        <n v="86"/>
        <n v="44"/>
        <n v="68"/>
        <n v="51"/>
        <n v="65"/>
        <n v="48"/>
        <n v="62"/>
        <n v="139"/>
        <n v="90"/>
        <n v="155"/>
        <n v="94"/>
        <s v="NA"/>
        <n v="10"/>
        <n v="8"/>
        <n v="5"/>
        <n v="3"/>
        <n v="12"/>
        <n v="46"/>
        <n v="29"/>
        <n v="52"/>
        <n v="53"/>
        <n v="32"/>
        <n v="18"/>
        <n v="24"/>
        <n v="74"/>
        <n v="17"/>
        <n v="38"/>
        <n v="41"/>
        <n v="57"/>
        <n v="72"/>
        <n v="85"/>
        <n v="61"/>
        <n v="140"/>
        <n v="103"/>
        <n v="434"/>
        <n v="100"/>
        <n v="101"/>
        <n v="167"/>
        <n v="127"/>
        <n v="107"/>
        <n v="102"/>
        <n v="9"/>
        <n v="45"/>
        <n v="27"/>
        <n v="14"/>
        <n v="28"/>
        <n v="20"/>
        <n v="43"/>
        <n v="89"/>
        <n v="115"/>
        <n v="67"/>
        <n v="79"/>
        <n v="83"/>
        <n v="76"/>
        <n v="36"/>
        <n v="143"/>
        <n v="87"/>
        <n v="724"/>
        <n v="118"/>
        <n v="206"/>
        <n v="120"/>
        <n v="116"/>
        <n v="7"/>
        <n v="6"/>
        <n v="4"/>
        <n v="23"/>
        <n v="35"/>
        <n v="1"/>
        <n v="21"/>
        <n v="40"/>
        <n v="34"/>
        <n v="31"/>
        <n v="49"/>
        <n v="33"/>
        <n v="71"/>
        <n v="59"/>
        <n v="95"/>
        <n v="81"/>
        <n v="99"/>
        <n v="13"/>
        <n v="26"/>
        <n v="73"/>
        <n v="63"/>
        <n v="64"/>
        <n v="82"/>
        <n v="108"/>
        <n v="112"/>
        <n v="93"/>
        <n v="2"/>
        <n v="47"/>
        <n v="58"/>
        <n v="135"/>
        <n v="11"/>
        <n v="30"/>
        <n v="69"/>
        <n v="91"/>
        <n v="77"/>
        <n v="78"/>
        <n v="150"/>
        <n v="75"/>
        <n v="187"/>
        <n v="70"/>
        <n v="88"/>
        <n v="145"/>
        <n v="66"/>
        <n v="109"/>
        <n v="271"/>
        <n v="123"/>
        <n v="54"/>
        <n v="132"/>
        <n v="106"/>
        <n v="138"/>
        <n v="146"/>
        <n v="80"/>
        <n v="104"/>
        <n v="55"/>
        <n v="121"/>
      </sharedItems>
    </cacheField>
    <cacheField name="Revenue" numFmtId="1">
      <sharedItems containsMixedTypes="1" containsNumber="1" containsInteger="1" minValue="174379" maxValue="2787965087" count="1267">
        <n v="1397284"/>
        <n v="24804129"/>
        <n v="46069568"/>
        <n v="48902953"/>
        <n v="55969000"/>
        <n v="63647656"/>
        <n v="69411370"/>
        <n v="88923251"/>
        <n v="108758521"/>
        <n v="119100758"/>
        <n v="124827316"/>
        <n v="150680864"/>
        <n v="179246868"/>
        <n v="183345589"/>
        <n v="320170008"/>
        <n v="334901337"/>
        <n v="343471816"/>
        <n v="389681935"/>
        <n v="415484914"/>
        <n v="543934787"/>
        <n v="745000000"/>
        <n v="873260194"/>
        <n v="966550600"/>
        <s v="NA"/>
        <n v="187674"/>
        <n v="316472"/>
        <n v="4842699"/>
        <n v="7002261"/>
        <n v="17752940"/>
        <n v="26250020"/>
        <n v="30418560"/>
        <n v="34441873"/>
        <n v="42972994"/>
        <n v="51680201"/>
        <n v="52425855"/>
        <n v="61181942"/>
        <n v="71561644"/>
        <n v="85978266"/>
        <n v="91709827"/>
        <n v="93820758"/>
        <n v="98450062"/>
        <n v="101134059"/>
        <n v="107597242"/>
        <n v="108145109"/>
        <n v="128388320"/>
        <n v="133346506"/>
        <n v="140795793"/>
        <n v="155760117"/>
        <n v="165478348"/>
        <n v="183987723"/>
        <n v="194564672"/>
        <n v="201634991"/>
        <n v="243637091"/>
        <n v="295238201"/>
        <n v="378858340"/>
        <n v="532950503"/>
        <n v="543514353"/>
        <n v="630161890"/>
        <n v="653428261"/>
        <n v="880674609"/>
        <n v="1506249360"/>
        <n v="1826705"/>
        <n v="2365467"/>
        <n v="5405500"/>
        <n v="11110975"/>
        <n v="17508518"/>
        <n v="25312387"/>
        <n v="28831145"/>
        <n v="28883511"/>
        <n v="32556119"/>
        <n v="39407616"/>
        <n v="41296320"/>
        <n v="44349000"/>
        <n v="50549107"/>
        <n v="52597999"/>
        <n v="61279452"/>
        <n v="66980456"/>
        <n v="67347013"/>
        <n v="70181428"/>
        <n v="88880821"/>
        <n v="100654149"/>
        <n v="103215094"/>
        <n v="117831631"/>
        <n v="123494610"/>
        <n v="126546825"/>
        <n v="153997819"/>
        <n v="154984035"/>
        <n v="169837010"/>
        <n v="174600318"/>
        <n v="192330738"/>
        <n v="211817906"/>
        <n v="212902372"/>
        <n v="222809600"/>
        <n v="243400000"/>
        <n v="268031828"/>
        <n v="268157400"/>
        <n v="272912430"/>
        <n v="349424282"/>
        <n v="362637473"/>
        <n v="369330363"/>
        <n v="370541256"/>
        <n v="477200000"/>
        <n v="542307423"/>
        <n v="675120017"/>
        <n v="747862775"/>
        <n v="752100229"/>
        <n v="956019788"/>
        <n v="1091405097"/>
        <n v="568225"/>
        <n v="8555008"/>
        <n v="9494789"/>
        <n v="11176469"/>
        <n v="15008161"/>
        <n v="17654912"/>
        <n v="18000000"/>
        <n v="20275812"/>
        <n v="24261569"/>
        <n v="25288872"/>
        <n v="32935319"/>
        <n v="43058898"/>
        <n v="44000000"/>
        <n v="44907260"/>
        <n v="46216641"/>
        <n v="60052138"/>
        <n v="61648500"/>
        <n v="63327201"/>
        <n v="63372757"/>
        <n v="68572378"/>
        <n v="71009334"/>
        <n v="71625195"/>
        <n v="78378744"/>
        <n v="86175291"/>
        <n v="89289910"/>
        <n v="90247624"/>
        <n v="95000000"/>
        <n v="95020213"/>
        <n v="97594140"/>
        <n v="99206215"/>
        <n v="100129872"/>
        <n v="117698894"/>
        <n v="134402450"/>
        <n v="149295601"/>
        <n v="161025640"/>
        <n v="173649015"/>
        <n v="188133322"/>
        <n v="197687603"/>
        <n v="205366737"/>
        <n v="243843127"/>
        <n v="246984278"/>
        <n v="251171807"/>
        <n v="318000141"/>
        <n v="347434178"/>
        <n v="371876278"/>
        <n v="392000694"/>
        <n v="407602906"/>
        <n v="415440673"/>
        <n v="491868548"/>
        <n v="531865000"/>
        <n v="662845518"/>
        <n v="847423452"/>
        <n v="958400000"/>
        <n v="2106557"/>
        <n v="8138788"/>
        <n v="9206470"/>
        <n v="22044277"/>
        <n v="28258060"/>
        <n v="30353232"/>
        <n v="31083599"/>
        <n v="34153101"/>
        <n v="35287788"/>
        <n v="41863726"/>
        <n v="48126384"/>
        <n v="53909751"/>
        <n v="54819301"/>
        <n v="59418613"/>
        <n v="68263166"/>
        <n v="68929150"/>
        <n v="73100172"/>
        <n v="73244881"/>
        <n v="79700000"/>
        <n v="82966152"/>
        <n v="88058786"/>
        <n v="96070507"/>
        <n v="99357138"/>
        <n v="104907746"/>
        <n v="119772232"/>
        <n v="130482868"/>
        <n v="156974557"/>
        <n v="161772375"/>
        <n v="167221571"/>
        <n v="179379533"/>
        <n v="205738714"/>
        <n v="240159255"/>
        <n v="245527149"/>
        <n v="275293450"/>
        <n v="301000000"/>
        <n v="303025485"/>
        <n v="312573423"/>
        <n v="403170142"/>
        <n v="425368238"/>
        <n v="609016565"/>
        <n v="624026776"/>
        <n v="829000000"/>
        <n v="1021103568"/>
        <n v="1084939099"/>
        <n v="1108561013"/>
        <n v="174379"/>
        <n v="1104682"/>
        <n v="1332231"/>
        <n v="1759252"/>
        <n v="2527904"/>
        <n v="5728213"/>
        <n v="6861102"/>
        <n v="10126458"/>
        <n v="10324441"/>
        <n v="15395087"/>
        <n v="22939027"/>
        <n v="23057115"/>
        <n v="26121638"/>
        <n v="27462041"/>
        <n v="27603069"/>
        <n v="33372606"/>
        <n v="34942188"/>
        <n v="51070807"/>
        <n v="55247881"/>
        <n v="63782078"/>
        <n v="67112664"/>
        <n v="75993061"/>
        <n v="82087155"/>
        <n v="83160734"/>
        <n v="83615414"/>
        <n v="84606030"/>
        <n v="85564310"/>
        <n v="89162162"/>
        <n v="89792502"/>
        <n v="95311434"/>
        <n v="97138686"/>
        <n v="98441954"/>
        <n v="114156230"/>
        <n v="120081841"/>
        <n v="130786397"/>
        <n v="132274484"/>
        <n v="136836156"/>
        <n v="137551594"/>
        <n v="142044638"/>
        <n v="147780440"/>
        <n v="149673788"/>
        <n v="150406466"/>
        <n v="151119219"/>
        <n v="152930623"/>
        <n v="169852759"/>
        <n v="173930596"/>
        <n v="177243185"/>
        <n v="177584879"/>
        <n v="183953723"/>
        <n v="185770160"/>
        <n v="187361754"/>
        <n v="202466756"/>
        <n v="214918407"/>
        <n v="219851172"/>
        <n v="232617430"/>
        <n v="245724603"/>
        <n v="254455986"/>
        <n v="299268508"/>
        <n v="334615000"/>
        <n v="371940071"/>
        <n v="449326618"/>
        <n v="563749323"/>
        <n v="626137675"/>
        <n v="1045713802"/>
        <n v="1123746996"/>
        <n v="1755212"/>
        <n v="2611555"/>
        <n v="15478800"/>
        <n v="18124262"/>
        <n v="19829957"/>
        <n v="24188922"/>
        <n v="25147786"/>
        <n v="31327899"/>
        <n v="32005248"/>
        <n v="35692920"/>
        <n v="37000000"/>
        <n v="45236543"/>
        <n v="45636368"/>
        <n v="55583804"/>
        <n v="60072596"/>
        <n v="60222298"/>
        <n v="71664962"/>
        <n v="74901339"/>
        <n v="80547866"/>
        <n v="86387857"/>
        <n v="90029656"/>
        <n v="93617009"/>
        <n v="94882889"/>
        <n v="97009150"/>
        <n v="98159963"/>
        <n v="102820008"/>
        <n v="105197635"/>
        <n v="114977104"/>
        <n v="134748021"/>
        <n v="136000000"/>
        <n v="140073390"/>
        <n v="152263880"/>
        <n v="159291809"/>
        <n v="167805466"/>
        <n v="170432927"/>
        <n v="211780824"/>
        <n v="215283742"/>
        <n v="216485654"/>
        <n v="224920315"/>
        <n v="226497209"/>
        <n v="232713139"/>
        <n v="252276927"/>
        <n v="261930431"/>
        <n v="271430189"/>
        <n v="293329073"/>
        <n v="294804195"/>
        <n v="300228084"/>
        <n v="310650585"/>
        <n v="310669540"/>
        <n v="318502923"/>
        <n v="327803731"/>
        <n v="335154643"/>
        <n v="415686217"/>
        <n v="623933331"/>
        <n v="825532764"/>
        <n v="1025491110"/>
        <n v="1644755"/>
        <n v="2336172"/>
        <n v="8459458"/>
        <n v="9366227"/>
        <n v="12764201"/>
        <n v="14000000"/>
        <n v="14899417"/>
        <n v="17280326"/>
        <n v="17436509"/>
        <n v="20455276"/>
        <n v="28169671"/>
        <n v="28972508"/>
        <n v="29536299"/>
        <n v="31430334"/>
        <n v="31720158"/>
        <n v="35097815"/>
        <n v="35424826"/>
        <n v="41596251"/>
        <n v="46471023"/>
        <n v="47801389"/>
        <n v="53825515"/>
        <n v="60161391"/>
        <n v="61458982"/>
        <n v="62357900"/>
        <n v="64352607"/>
        <n v="90508336"/>
        <n v="90810892"/>
        <n v="93525586"/>
        <n v="101229792"/>
        <n v="106303988"/>
        <n v="114663461"/>
        <n v="122233971"/>
        <n v="126690726"/>
        <n v="150166126"/>
        <n v="155446362"/>
        <n v="155545279"/>
        <n v="163670000"/>
        <n v="185258983"/>
        <n v="186167139"/>
        <n v="205298907"/>
        <n v="214104620"/>
        <n v="219103655"/>
        <n v="317375031"/>
        <n v="319131050"/>
        <n v="325233863"/>
        <n v="356613439"/>
        <n v="371353001"/>
        <n v="413106170"/>
        <n v="459270619"/>
        <n v="524028679"/>
        <n v="709827462"/>
        <n v="769653595"/>
        <n v="836297228"/>
        <n v="2787965087"/>
        <n v="188126"/>
        <n v="414404"/>
        <n v="5926410"/>
        <n v="6673422"/>
        <n v="7000000"/>
        <n v="9323833"/>
        <n v="9793496"/>
        <n v="14109284"/>
        <n v="25739015"/>
        <n v="29506464"/>
        <n v="31148328"/>
        <n v="41299492"/>
        <n v="42105111"/>
        <n v="43650785"/>
        <n v="44703995"/>
        <n v="50650079"/>
        <n v="54586584"/>
        <n v="64822796"/>
        <n v="65569869"/>
        <n v="69823199"/>
        <n v="73762516"/>
        <n v="75225693"/>
        <n v="84646831"/>
        <n v="93945766"/>
        <n v="96408652"/>
        <n v="101624843"/>
        <n v="105173115"/>
        <n v="111231041"/>
        <n v="113019290"/>
        <n v="113020255"/>
        <n v="113280098"/>
        <n v="127814609"/>
        <n v="127906624"/>
        <n v="128107642"/>
        <n v="149281606"/>
        <n v="150816700"/>
        <n v="160259319"/>
        <n v="160388063"/>
        <n v="162839667"/>
        <n v="163403799"/>
        <n v="163712074"/>
        <n v="163720069"/>
        <n v="188072649"/>
        <n v="200276000"/>
        <n v="201596308"/>
        <n v="212874442"/>
        <n v="222231186"/>
        <n v="230685453"/>
        <n v="269958228"/>
        <n v="333932083"/>
        <n v="377910544"/>
        <n v="392616625"/>
        <n v="401128639"/>
        <n v="419651413"/>
        <n v="585174222"/>
        <n v="586090727"/>
        <n v="624029371"/>
        <n v="786636033"/>
        <n v="1004558444"/>
        <n v="460089"/>
        <n v="782102"/>
        <n v="4607608"/>
        <n v="5364858"/>
        <n v="5761917"/>
        <n v="10337477"/>
        <n v="16974459"/>
        <n v="18928871"/>
        <n v="24538513"/>
        <n v="25037897"/>
        <n v="32017803"/>
        <n v="41170784"/>
        <n v="55112356"/>
        <n v="55184721"/>
        <n v="62771059"/>
        <n v="63215872"/>
        <n v="70016220"/>
        <n v="73276047"/>
        <n v="77208711"/>
        <n v="77566815"/>
        <n v="84785914"/>
        <n v="86658558"/>
        <n v="86865564"/>
        <n v="90450008"/>
        <n v="92601050"/>
        <n v="95696996"/>
        <n v="119000410"/>
        <n v="129266061"/>
        <n v="139352633"/>
        <n v="147880543"/>
        <n v="156835339"/>
        <n v="171600000"/>
        <n v="173000000"/>
        <n v="175372502"/>
        <n v="195735876"/>
        <n v="219076518"/>
        <n v="231411584"/>
        <n v="258022233"/>
        <n v="266465037"/>
        <n v="289047763"/>
        <n v="311312624"/>
        <n v="361366633"/>
        <n v="372234864"/>
        <n v="442824138"/>
        <n v="585349010"/>
        <n v="709709780"/>
        <n v="890871626"/>
        <n v="961000000"/>
        <n v="2636637"/>
        <n v="4291965"/>
        <n v="5914908"/>
        <n v="7314027"/>
        <n v="7659918"/>
        <n v="11130889"/>
        <n v="11772461"/>
        <n v="13368437"/>
        <n v="15304890"/>
        <n v="17807569"/>
        <n v="20138836"/>
        <n v="26193068"/>
        <n v="26888376"/>
        <n v="31584901"/>
        <n v="33889159"/>
        <n v="37597471"/>
        <n v="38159905"/>
        <n v="38399961"/>
        <n v="41237648"/>
        <n v="42064105"/>
        <n v="42285169"/>
        <n v="43545364"/>
        <n v="47231070"/>
        <n v="48548426"/>
        <n v="49111202"/>
        <n v="53653224"/>
        <n v="57231524"/>
        <n v="60896147"/>
        <n v="61112916"/>
        <n v="62022014"/>
        <n v="65664721"/>
        <n v="65900249"/>
        <n v="66966987"/>
        <n v="68673228"/>
        <n v="76286096"/>
        <n v="83258226"/>
        <n v="107944236"/>
        <n v="109676311"/>
        <n v="114194847"/>
        <n v="123384128"/>
        <n v="132180323"/>
        <n v="135330182"/>
        <n v="138259062"/>
        <n v="141702264"/>
        <n v="144000000"/>
        <n v="154937680"/>
        <n v="158468292"/>
        <n v="162945894"/>
        <n v="162966177"/>
        <n v="163876815"/>
        <n v="170877916"/>
        <n v="178262620"/>
        <n v="181674817"/>
        <n v="184376254"/>
        <n v="194168700"/>
        <n v="237681299"/>
        <n v="261572744"/>
        <n v="289847354"/>
        <n v="384335608"/>
        <n v="391081192"/>
        <n v="422610419"/>
        <n v="459359555"/>
        <n v="574480841"/>
        <n v="599045960"/>
        <n v="767820459"/>
        <n v="1065659812"/>
        <n v="2405420"/>
        <n v="5967038"/>
        <n v="5989640"/>
        <n v="10442808"/>
        <n v="12382362"/>
        <n v="12482775"/>
        <n v="13411957"/>
        <n v="18618284"/>
        <n v="19294901"/>
        <n v="22944502"/>
        <n v="24127895"/>
        <n v="24793509"/>
        <n v="31670620"/>
        <n v="32645546"/>
        <n v="42093706"/>
        <n v="46770602"/>
        <n v="50451307"/>
        <n v="50871113"/>
        <n v="52034889"/>
        <n v="54600000"/>
        <n v="55987321"/>
        <n v="57891803"/>
        <n v="60740827"/>
        <n v="64321501"/>
        <n v="68766121"/>
        <n v="69425966"/>
        <n v="71073932"/>
        <n v="76932943"/>
        <n v="85167639"/>
        <n v="85306374"/>
        <n v="92374674"/>
        <n v="95226116"/>
        <n v="96889998"/>
        <n v="97918663"/>
        <n v="102854431"/>
        <n v="105316267"/>
        <n v="108539911"/>
        <n v="109449237"/>
        <n v="113006880"/>
        <n v="117195061"/>
        <n v="121147947"/>
        <n v="122489822"/>
        <n v="129181830"/>
        <n v="130358911"/>
        <n v="142400065"/>
        <n v="152925093"/>
        <n v="154749918"/>
        <n v="158733820"/>
        <n v="162242962"/>
        <n v="162944923"/>
        <n v="162949164"/>
        <n v="178043761"/>
        <n v="186438883"/>
        <n v="190320568"/>
        <n v="211643158"/>
        <n v="223387299"/>
        <n v="368100420"/>
        <n v="374218673"/>
        <n v="474968763"/>
        <n v="478207520"/>
        <n v="550000000"/>
        <n v="591739379"/>
        <n v="748806957"/>
        <n v="895921036"/>
        <n v="8203235"/>
        <n v="15992615"/>
        <n v="16123851"/>
        <n v="16980098"/>
        <n v="21148829"/>
        <n v="34808403"/>
        <n v="36098382"/>
        <n v="49718611"/>
        <n v="56422687"/>
        <n v="61347797"/>
        <n v="64445708"/>
        <n v="72178895"/>
        <n v="78000586"/>
        <n v="90574188"/>
        <n v="92863945"/>
        <n v="92913171"/>
        <n v="95149435"/>
        <n v="96105964"/>
        <n v="96455697"/>
        <n v="99318987"/>
        <n v="102000000"/>
        <n v="102356381"/>
        <n v="103911669"/>
        <n v="109502303"/>
        <n v="115505027"/>
        <n v="116766556"/>
        <n v="119114517"/>
        <n v="124731534"/>
        <n v="129042871"/>
        <n v="130293714"/>
        <n v="152159461"/>
        <n v="154648887"/>
        <n v="167298192"/>
        <n v="170128460"/>
        <n v="170268750"/>
        <n v="171183863"/>
        <n v="181466833"/>
        <n v="196482882"/>
        <n v="216763646"/>
        <n v="217764291"/>
        <n v="219417255"/>
        <n v="256697520"/>
        <n v="288500217"/>
        <n v="305875730"/>
        <n v="347234916"/>
        <n v="347451894"/>
        <n v="362744280"/>
        <n v="497409852"/>
        <n v="516642939"/>
        <n v="544272402"/>
        <n v="783766341"/>
        <n v="919838758"/>
        <n v="1569918"/>
        <n v="4601043"/>
        <n v="11560806"/>
        <n v="15368897"/>
        <n v="19480739"/>
        <n v="33828318"/>
        <n v="42792561"/>
        <n v="44350926"/>
        <n v="56489558"/>
        <n v="60427839"/>
        <n v="68514844"/>
        <n v="75715436"/>
        <n v="80916492"/>
        <n v="85632458"/>
        <n v="87055349"/>
        <n v="90259536"/>
        <n v="90426405"/>
        <n v="96269812"/>
        <n v="98185582"/>
        <n v="101564935"/>
        <n v="110230332"/>
        <n v="119940815"/>
        <n v="122919055"/>
        <n v="131282949"/>
        <n v="132675402"/>
        <n v="156505388"/>
        <n v="156822020"/>
        <n v="173398518"/>
        <n v="176070171"/>
        <n v="177371441"/>
        <n v="180949000"/>
        <n v="182290266"/>
        <n v="190212113"/>
        <n v="197011982"/>
        <n v="220673217"/>
        <n v="236350661"/>
        <n v="245360480"/>
        <n v="259175788"/>
        <n v="266728738"/>
        <n v="273339556"/>
        <n v="407711549"/>
        <n v="424988211"/>
        <n v="456758981"/>
        <n v="484572835"/>
        <n v="655011224"/>
        <n v="738599701"/>
        <n v="1118888979"/>
        <n v="598645"/>
        <n v="773228"/>
        <n v="2062066"/>
        <n v="2506446"/>
        <n v="2891288"/>
        <n v="8493890"/>
        <n v="13060843"/>
        <n v="16838910"/>
        <n v="16856124"/>
        <n v="16872671"/>
        <n v="17000000"/>
        <n v="26199517"/>
        <n v="27674124"/>
        <n v="33013805"/>
        <n v="35564473"/>
        <n v="41227069"/>
        <n v="41597830"/>
        <n v="41604473"/>
        <n v="43928932"/>
        <n v="51801187"/>
        <n v="52322400"/>
        <n v="52970014"/>
        <n v="55003135"/>
        <n v="65977295"/>
        <n v="75395048"/>
        <n v="75781642"/>
        <n v="77628265"/>
        <n v="82719885"/>
        <n v="97837138"/>
        <n v="102984862"/>
        <n v="105834556"/>
        <n v="113714830"/>
        <n v="119723358"/>
        <n v="120072577"/>
        <n v="129000000"/>
        <n v="154906693"/>
        <n v="155010032"/>
        <n v="165333180"/>
        <n v="169956806"/>
        <n v="177394432"/>
        <n v="180622424"/>
        <n v="181001478"/>
        <n v="193772504"/>
        <n v="196397415"/>
        <n v="209196298"/>
        <n v="214034224"/>
        <n v="215000000"/>
        <n v="275650703"/>
        <n v="277448382"/>
        <n v="296655431"/>
        <n v="306776732"/>
        <n v="352114312"/>
        <n v="358372926"/>
        <n v="408247917"/>
        <n v="431971116"/>
        <n v="441818803"/>
        <n v="821708551"/>
        <n v="876688482"/>
        <n v="926287400"/>
        <n v="373967"/>
        <n v="4186931"/>
        <n v="5476060"/>
        <n v="10372291"/>
        <n v="10424470"/>
        <n v="13596911"/>
        <n v="13678913"/>
        <n v="14010832"/>
        <n v="16991902"/>
        <n v="17292381"/>
        <n v="19351569"/>
        <n v="20117339"/>
        <n v="24185781"/>
        <n v="27053815"/>
        <n v="27642707"/>
        <n v="29381649"/>
        <n v="33788161"/>
        <n v="40222729"/>
        <n v="44909486"/>
        <n v="54744738"/>
        <n v="60780981"/>
        <n v="62112895"/>
        <n v="67631903"/>
        <n v="71069884"/>
        <n v="71441250"/>
        <n v="77516304"/>
        <n v="79958599"/>
        <n v="87713825"/>
        <n v="94728529"/>
        <n v="100020092"/>
        <n v="104876233"/>
        <n v="105178561"/>
        <n v="117487473"/>
        <n v="141069860"/>
        <n v="141774679"/>
        <n v="143049560"/>
        <n v="147845033"/>
        <n v="147934180"/>
        <n v="165335153"/>
        <n v="172989651"/>
        <n v="173921954"/>
        <n v="203388341"/>
        <n v="207283925"/>
        <n v="235926552"/>
        <n v="274703340"/>
        <n v="313542341"/>
        <n v="347325802"/>
        <n v="362211740"/>
        <n v="449220945"/>
        <n v="450717150"/>
        <n v="484409218"/>
        <n v="871368364"/>
        <n v="976475550"/>
        <n v="7390108"/>
        <n v="12372410"/>
        <n v="20908467"/>
        <n v="34566746"/>
        <n v="35007180"/>
        <n v="39459427"/>
        <n v="39723096"/>
        <n v="47126295"/>
        <n v="47383689"/>
        <n v="59468275"/>
        <n v="60874615"/>
        <n v="69700000"/>
        <n v="71868327"/>
        <n v="80049764"/>
        <n v="83557872"/>
        <n v="90383208"/>
        <n v="91036760"/>
        <n v="107196498"/>
        <n v="110000000"/>
        <n v="119754278"/>
        <n v="123307945"/>
        <n v="128884132"/>
        <n v="144056873"/>
        <n v="149270999"/>
        <n v="152500343"/>
        <n v="155464351"/>
        <n v="161834276"/>
        <n v="173959438"/>
        <n v="190213455"/>
        <n v="207515725"/>
        <n v="212000000"/>
        <n v="213525736"/>
        <n v="215294342"/>
        <n v="215663859"/>
        <n v="248118121"/>
        <n v="256271286"/>
        <n v="264105545"/>
        <n v="296339527"/>
        <n v="325756637"/>
        <n v="330444045"/>
        <n v="345141403"/>
        <n v="374111707"/>
        <n v="429632142"/>
        <n v="457640427"/>
        <n v="546388105"/>
        <n v="635096"/>
        <n v="1281176"/>
        <n v="2856712"/>
        <n v="3193102"/>
        <n v="4488529"/>
        <n v="8888143"/>
        <n v="10827816"/>
        <n v="16290976"/>
        <n v="18653615"/>
        <n v="21133087"/>
        <n v="28451622"/>
        <n v="30652890"/>
        <n v="34573780"/>
        <n v="36850101"/>
        <n v="48451803"/>
        <n v="56870414"/>
        <n v="58401898"/>
        <n v="58900031"/>
        <n v="60289912"/>
        <n v="61698899"/>
        <n v="66976317"/>
        <n v="73648228"/>
        <n v="74608570"/>
        <n v="91188905"/>
        <n v="93700000"/>
        <n v="96618699"/>
        <n v="100230832"/>
        <n v="100853753"/>
        <n v="108000000"/>
        <n v="117758500"/>
        <n v="124305181"/>
        <n v="149705852"/>
        <n v="151493655"/>
        <n v="161626121"/>
        <n v="176885658"/>
        <n v="211989043"/>
        <n v="222104681"/>
        <n v="234801895"/>
        <n v="235483004"/>
        <n v="300135367"/>
        <n v="309457509"/>
        <n v="310940086"/>
        <n v="356296601"/>
        <n v="361832400"/>
        <n v="463517383"/>
        <n v="672806292"/>
        <n v="3221152"/>
        <n v="3897569"/>
        <n v="6451628"/>
        <n v="7267585"/>
        <n v="9898412"/>
        <n v="10680275"/>
        <n v="12902790"/>
        <n v="13100000"/>
        <n v="14567883"/>
        <n v="17096053"/>
        <n v="19204929"/>
        <n v="21567853"/>
        <n v="27200316"/>
        <n v="40283321"/>
        <n v="44547681"/>
        <n v="46189568"/>
        <n v="54682547"/>
        <n v="65705772"/>
        <n v="69131860"/>
        <n v="76000000"/>
        <n v="77745568"/>
        <n v="103891409"/>
        <n v="116672912"/>
        <n v="136159423"/>
        <n v="164000000"/>
        <n v="185991646"/>
        <n v="186883563"/>
        <n v="202292902"/>
        <n v="250288523"/>
        <n v="250649836"/>
        <n v="285444603"/>
        <n v="289317794"/>
        <n v="369884651"/>
        <n v="481840909"/>
        <n v="553799566"/>
        <n v="3263585"/>
        <n v="5684789"/>
        <n v="8038061"/>
        <n v="10686841"/>
        <n v="12021272"/>
        <n v="12532777"/>
        <n v="25105255"/>
        <n v="26673242"/>
        <n v="33956608"/>
        <n v="39673162"/>
        <n v="41954997"/>
        <n v="43101594"/>
        <n v="43312294"/>
        <n v="44862187"/>
        <n v="45916769"/>
        <n v="48169156"/>
        <n v="50068310"/>
        <n v="60527873"/>
        <n v="64256513"/>
        <n v="67683989"/>
        <n v="74000000"/>
        <n v="109423648"/>
        <n v="118063304"/>
        <n v="121214377"/>
        <n v="126216940"/>
        <n v="136982834"/>
        <n v="152944660"/>
        <n v="162000000"/>
        <n v="164508066"/>
        <n v="171120329"/>
        <n v="172363301"/>
        <n v="177977226"/>
        <n v="178127760"/>
        <n v="181000000"/>
        <n v="224012234"/>
        <n v="225933435"/>
        <n v="229074524"/>
        <n v="238207122"/>
        <n v="245676146"/>
        <n v="263920180"/>
        <n v="315156409"/>
        <n v="589390539"/>
        <n v="1845034188"/>
        <n v="560069"/>
        <n v="4109095"/>
        <n v="4505922"/>
        <n v="4939939"/>
        <n v="5731103"/>
        <n v="7011317"/>
        <n v="10300000"/>
        <n v="12379402"/>
        <n v="14702438"/>
        <n v="16491080"/>
        <n v="16900000"/>
        <n v="17380126"/>
        <n v="18626419"/>
        <n v="25023434"/>
        <n v="25836616"/>
        <n v="41205099"/>
        <n v="41590886"/>
        <n v="42277365"/>
        <n v="75000000"/>
        <n v="89456761"/>
        <n v="100860818"/>
        <n v="101371017"/>
        <n v="102825796"/>
        <n v="115267375"/>
        <n v="128769345"/>
        <n v="129832389"/>
        <n v="150270147"/>
        <n v="152036382"/>
        <n v="152266007"/>
        <n v="159212469"/>
        <n v="165615285"/>
        <n v="173046663"/>
        <n v="242295562"/>
        <n v="273552592"/>
        <n v="309492681"/>
        <n v="335062621"/>
        <n v="457696359"/>
        <n v="494471524"/>
        <n v="816969268"/>
        <n v="529766"/>
        <n v="2122561"/>
        <n v="2474000"/>
        <n v="2832826"/>
        <n v="5535405"/>
        <n v="10017322"/>
        <n v="13681765"/>
        <n v="18552460"/>
        <n v="19800000"/>
        <n v="20350754"/>
        <n v="21284514"/>
        <n v="23341568"/>
        <n v="25405445"/>
        <n v="28215918"/>
        <n v="30303072"/>
        <n v="106269971"/>
        <n v="107879496"/>
        <n v="113374103"/>
        <n v="115101622"/>
        <n v="116112375"/>
        <n v="122195920"/>
        <n v="135000000"/>
        <n v="141407024"/>
        <n v="157387195"/>
        <n v="182016617"/>
        <n v="189859560"/>
        <n v="264218220"/>
        <n v="327311859"/>
        <n v="336529144"/>
        <n v="352194034"/>
        <n v="355237933"/>
        <n v="366101666"/>
        <n v="305070"/>
        <n v="3049135"/>
        <n v="3151130"/>
        <n v="5887457"/>
        <n v="18090181"/>
        <n v="25052000"/>
        <n v="51132598"/>
        <n v="94000000"/>
        <n v="101646581"/>
        <n v="107217396"/>
        <n v="117615211"/>
        <n v="119208989"/>
        <n v="160638883"/>
        <n v="213928762"/>
        <n v="214015089"/>
        <n v="215887717"/>
        <n v="223664608"/>
        <n v="247275374"/>
        <n v="254700832"/>
        <n v="341631208"/>
        <n v="350448145"/>
        <n v="351583407"/>
        <n v="378882411"/>
        <n v="677945399"/>
        <n v="7993039"/>
        <n v="12281551"/>
        <n v="23237911"/>
        <n v="27515786"/>
        <n v="30000000"/>
        <n v="32255440"/>
        <n v="39514713"/>
        <n v="70906973"/>
        <n v="137298489"/>
        <n v="154864401"/>
        <n v="206678440"/>
        <n v="255000211"/>
        <n v="270248367"/>
        <n v="321365567"/>
        <n v="441286195"/>
        <n v="920100000"/>
        <n v="2040920"/>
        <n v="4651977"/>
        <n v="14358033"/>
        <n v="14661007"/>
        <n v="25966555"/>
        <n v="37170057"/>
        <n v="48169908"/>
        <n v="50752337"/>
        <n v="62548947"/>
        <n v="75505856"/>
        <n v="149022650"/>
        <n v="159157447"/>
        <n v="159773545"/>
        <n v="178051587"/>
        <n v="215862692"/>
        <n v="243240178"/>
        <n v="280000000"/>
        <n v="321731527"/>
        <n v="358991681"/>
        <n v="34416893"/>
        <n v="41895491"/>
        <n v="57504069"/>
        <n v="86930411"/>
        <n v="182300000"/>
        <n v="191502426"/>
        <n v="205405498"/>
        <n v="272742922"/>
        <n v="300854823"/>
        <n v="390493908"/>
        <n v="520000000"/>
        <n v="16153593"/>
        <n v="20423389"/>
        <n v="41482207"/>
        <n v="46836394"/>
        <n v="53000000"/>
        <n v="57120318"/>
        <n v="61489265"/>
        <n v="136766062"/>
        <n v="157920733"/>
        <n v="199200000"/>
        <n v="201957688"/>
        <n v="240031094"/>
        <n v="244527583"/>
        <n v="261317921"/>
        <n v="463000000"/>
        <n v="476684675"/>
        <n v="6706368"/>
        <n v="22168359"/>
        <n v="26828365"/>
        <n v="37295445"/>
        <n v="40485039"/>
        <n v="45892212"/>
        <n v="90000098"/>
        <n v="92823546"/>
        <n v="156167015"/>
        <n v="161001698"/>
        <n v="332000000"/>
        <n v="411348924"/>
        <n v="474171806"/>
        <n v="354704"/>
        <n v="3468572"/>
        <n v="8373585"/>
        <n v="13008928"/>
        <n v="34670720"/>
        <n v="60328000"/>
        <n v="72500000"/>
        <n v="73326666"/>
        <n v="140767956"/>
        <n v="216614388"/>
        <n v="412800000"/>
        <n v="5923044"/>
        <n v="30857814"/>
        <n v="32222567"/>
        <n v="43848069"/>
        <n v="44793222"/>
        <n v="76270454"/>
        <n v="98235548"/>
        <n v="123922370"/>
        <n v="191185897"/>
        <n v="299965036"/>
        <n v="11000000"/>
        <n v="38748395"/>
        <n v="41382841"/>
        <n v="52287414"/>
        <n v="52293982"/>
        <n v="138530565"/>
        <n v="183316455"/>
        <n v="356830601"/>
        <n v="390659"/>
        <n v="2451545"/>
        <n v="18432000"/>
        <n v="20966644"/>
        <n v="34000000"/>
        <n v="36230219"/>
        <n v="41410568"/>
        <n v="128499205"/>
        <n v="146292009"/>
        <n v="152427960"/>
        <n v="381109762"/>
        <n v="8613462"/>
        <n v="8801940"/>
        <n v="20158808"/>
        <n v="25504513"/>
        <n v="25928721"/>
        <n v="30925690"/>
        <n v="69821334"/>
        <n v="78371200"/>
        <n v="153083102"/>
        <n v="333000000"/>
        <n v="1246141"/>
        <n v="2120439"/>
        <n v="20766616"/>
        <n v="29450919"/>
        <n v="33697647"/>
        <n v="61399552"/>
        <n v="65884703"/>
        <n v="90400000"/>
        <n v="187500000"/>
        <n v="19629760"/>
        <n v="21028755"/>
        <n v="33139618"/>
        <n v="36690067"/>
        <n v="53977250"/>
        <n v="70687344"/>
        <n v="177200000"/>
        <n v="792910554"/>
        <n v="12000000"/>
        <n v="17985893"/>
        <n v="21722776"/>
        <n v="24600832"/>
        <n v="29400000"/>
        <n v="42365581"/>
        <n v="50244700"/>
        <n v="85000000"/>
        <n v="85300000"/>
        <n v="195312802"/>
        <n v="389925971"/>
        <n v="21378361"/>
        <n v="23000000"/>
        <n v="26010864"/>
        <n v="31899000"/>
        <n v="39846344"/>
        <n v="67182787"/>
        <n v="115229890"/>
        <n v="31755742"/>
        <n v="89460381"/>
        <n v="100000000"/>
        <n v="104931801"/>
        <n v="321952"/>
        <n v="21049053"/>
        <n v="70000000"/>
        <n v="141000000"/>
        <n v="300218018"/>
        <n v="38251425"/>
        <n v="303788635"/>
        <n v="23689877"/>
        <n v="28262574"/>
        <n v="60922980"/>
      </sharedItems>
    </cacheField>
    <cacheField name="Movie_Name" numFmtId="0">
      <sharedItems count="1465">
        <s v="Jane Got A Gun"/>
        <s v="Race"/>
        <s v="Risen"/>
        <s v="Florence Foster Jenkins"/>
        <s v="Zoolander 2"/>
        <s v="Hail, Caesar!"/>
        <s v="13 Hours: The Secret Soldiers Of Benghazi"/>
        <s v="My Big Fat Greek Wedding 2"/>
        <s v="Neighbors 2: Sorority Rising"/>
        <s v="The Shallows"/>
        <s v="Ride Along 2"/>
        <s v="Gods Of Egypt"/>
        <s v="Allegiant"/>
        <s v="The Bfg"/>
        <s v="The Conjuring 2"/>
        <s v="Now You See Me 2"/>
        <s v="Star Trek Beyond"/>
        <s v="Independence Day: Resurgence"/>
        <s v="Jason Bourne"/>
        <s v="X-Men: Apocalypse"/>
        <s v="Suicide Squad"/>
        <s v="Batman V Superman: Dawn Of Justice"/>
        <s v="The Jungle Book"/>
        <s v="Alleluia! The Devil'S Carnival"/>
        <s v="I Am Wrath"/>
        <s v="Yoga Hosers"/>
        <s v="Stonewall"/>
        <s v="Good Kill"/>
        <s v="90 Minutes In Heaven"/>
        <s v="Our Brand Is Crisis"/>
        <s v="Blackhat"/>
        <s v="Aloha"/>
        <s v="Mortdecai"/>
        <s v="Steve Jobs"/>
        <s v="Legend"/>
        <s v="Hot Pursuit"/>
        <s v="The Boy Next Door"/>
        <s v="The Walk"/>
        <s v="Run All Night"/>
        <s v="The Second Best Exotic Marigold Hotel"/>
        <s v="Southpaw"/>
        <s v="In The Heart Of The Sea"/>
        <s v="The Visit"/>
        <s v="Joy"/>
        <s v="Paul Blart: Mall Cop 2"/>
        <s v="The Man From U.N.C.L.E."/>
        <s v="Pan"/>
        <s v="The Big Short"/>
        <s v="Trainwreck"/>
        <s v="The Hateful Eight"/>
        <s v="Bridge Of Spies"/>
        <s v="Jupiter Ascending"/>
        <s v="The Intern"/>
        <s v="Straight Outta Compton"/>
        <s v="Pixels"/>
        <s v="Insurgent"/>
        <s v="Mad Max: Fury Road"/>
        <s v="The Revenant"/>
        <s v="Cinderella"/>
        <s v="The Martian"/>
        <s v="The Hunger Games: Mockingjay - Part 2"/>
        <s v="Spectre"/>
        <s v="Furious 7"/>
        <s v="The Ridiculous 6"/>
        <s v="Wild Card"/>
        <s v="Accidental Love"/>
        <s v="Amnesiac"/>
        <s v="Tusk"/>
        <s v="Joe"/>
        <s v="Mr. Turner"/>
        <s v="Inherent Vice"/>
        <s v="Sabotage"/>
        <s v="And So It Goes"/>
        <s v="Draft Day"/>
        <s v="Big Eyes"/>
        <s v="The November Man"/>
        <s v="Sin City: A Dame To Kill For"/>
        <s v="This Is Where I Leave You"/>
        <s v="Boyhood"/>
        <s v="Jack Ryan: Shadow Recruit"/>
        <s v="3 Days To Kill"/>
        <s v="The Legend Of Hercules"/>
        <s v="The Giver"/>
        <s v="Jersey Boys"/>
        <s v="Think Like A Man Too"/>
        <s v="The Hundred-Foot Journey"/>
        <s v="Alexander And The Terrible, Horrible, No Good, Very Bad Day"/>
        <s v="Birdman"/>
        <s v="Pompeii"/>
        <s v="Blended"/>
        <s v="Lucy"/>
        <s v="Ride Along"/>
        <s v="The Monuments Men"/>
        <s v="Dumb And Dumber To"/>
        <s v="The Grand Budapest Hotel"/>
        <s v="The Equalizer"/>
        <s v="Fury"/>
        <s v="Into The Woods"/>
        <s v="Non-Stop"/>
        <s v="Hercules"/>
        <s v="Exodus: Gods And Kings"/>
        <s v="Neighbors"/>
        <s v="Mr. Peabody &amp; Sherman"/>
        <s v="Night At The Museum: Secret Of The Tomb"/>
        <s v="Noah"/>
        <s v="Gone Girl"/>
        <s v="Edge Of Tomorrow"/>
        <s v="Teenage Mutant Ninja Turtles"/>
        <s v="American Sniper"/>
        <s v="Interstellar"/>
        <s v="X-Men: Days Of Future Past"/>
        <s v="The Hunger Games: Mockingjay - Part 1"/>
        <s v="The Hobbit: The Battle Of The Five Armies"/>
        <s v="Transformers: Age Of Extinction"/>
        <s v="The Face Of An Angel"/>
        <s v="Trash"/>
        <s v="Coming Home"/>
        <s v="The Last Five Years"/>
        <s v="Da Sweet Blood Of Jesus"/>
        <s v="Dying Of The Light"/>
        <s v="The Canyons"/>
        <s v="The Fifth Estate"/>
        <s v="The Young And Prodigious T.S. Spivet"/>
        <s v="Before Midnight"/>
        <s v="Machete Kills"/>
        <s v="Nebraska"/>
        <s v="Admission"/>
        <s v="Labor Day"/>
        <s v="Trance"/>
        <s v="Enough Said"/>
        <s v="Inside Llewyn Davis"/>
        <s v="Homefront"/>
        <s v="The Internship"/>
        <s v="Grudge Match"/>
        <s v="Parker"/>
        <s v="Beautiful Creatures"/>
        <s v="R.I.P.D."/>
        <s v="The Host"/>
        <s v="Side Effects"/>
        <s v="The Call"/>
        <s v="The Counselor"/>
        <s v="The Best Man Holiday"/>
        <s v="Scary Movie 5"/>
        <s v="Pain &amp; Gain"/>
        <s v="The Lone Ranger"/>
        <s v="Rush"/>
        <s v="Captain Phillips"/>
        <s v="42"/>
        <s v="Safe Haven"/>
        <s v="Blue Jasmine"/>
        <s v="Philomena"/>
        <s v="Now You See Me"/>
        <s v="Last Vegas"/>
        <s v="Lone Survivor"/>
        <s v="Olympus Has Fallen"/>
        <s v="Anchorman 2: The Legend Continues"/>
        <s v="The Secret Life Of Walter Mitty"/>
        <s v="Jack The Giant Slayer"/>
        <s v="White House Down"/>
        <s v="After Earth"/>
        <s v="Grown Ups 2"/>
        <s v="American Hustle"/>
        <s v="The Conjuring"/>
        <s v="The Smurfs 2"/>
        <s v="G.I. Joe: Retaliation"/>
        <s v="The Wolf Of Wall Street"/>
        <s v="Pacific Rim"/>
        <s v="The Wolverine"/>
        <s v="Oz: The Great And Powerful"/>
        <s v="World War Z"/>
        <s v="Man Of Steel"/>
        <s v="The Hunger Games: Catching Fire"/>
        <s v="The Hobbit: The Desolation Of Smaug"/>
        <s v="A Madea Christmas"/>
        <s v="Plush"/>
        <s v="Insidious: Chapter 2"/>
        <s v="In The Name Of The King Iii"/>
        <s v="Stolen"/>
        <s v="Promised Land"/>
        <s v="Bernie"/>
        <s v="A Thousand Words"/>
        <s v="The Master"/>
        <s v="Alex Cross"/>
        <s v="Premium Rush"/>
        <s v="Cirque Du Soleil: Worlds Away"/>
        <s v="Frankenweenie"/>
        <s v="The Guilt Trip"/>
        <s v="End Of Watch"/>
        <s v="The Five-Year Engagement"/>
        <s v="The Three Stooges"/>
        <s v="Rock Of Ages"/>
        <s v="Moonrise Kingdom"/>
        <s v="Anna Karenina"/>
        <s v="Here Comes The Boom"/>
        <s v="To Rome With Love"/>
        <s v="What To Expect When You'Re Expecting"/>
        <s v="Savages"/>
        <s v="This Is 40"/>
        <s v="Think Like A Man"/>
        <s v="The Lucky One"/>
        <s v="The Campaign"/>
        <s v="Parental Guidance"/>
        <s v="Cloud Atlas"/>
        <s v="This Means War"/>
        <s v="Flight"/>
        <s v="Magic Mike"/>
        <s v="The Dictator"/>
        <s v="Silver Linings Playbook"/>
        <s v="Resident Evil: Retribution"/>
        <s v="Dark Shadows"/>
        <s v="Lincoln"/>
        <s v="Wrath Of The Titans"/>
        <s v="Battleship"/>
        <s v="The Expendables 2"/>
        <s v="Prometheus"/>
        <s v="Django Unchained"/>
        <s v="Life Of Pi"/>
        <s v="Men In Black 3"/>
        <s v="The Twilight Saga: Breaking Dawn - Part 2"/>
        <s v="The Hobbit: An Unexpected Journey"/>
        <s v="The Dark Knight Rises"/>
        <s v="Skyfall"/>
        <s v="Madea'S Witness Protection"/>
        <s v="Chasing Mavericks"/>
        <s v="Good Deeds"/>
        <s v="Darling Companion"/>
        <s v="5 Days Of War"/>
        <s v="Red State"/>
        <s v="Snow Flower And The Secret Fan"/>
        <s v="A Better Life"/>
        <s v="Machine Gun Preacher"/>
        <s v="The Devil'S Double"/>
        <s v="Cedar Rapids"/>
        <s v="Shark Night"/>
        <s v="Straw Dogs"/>
        <s v="Anonymous"/>
        <s v="Young Adult"/>
        <s v="Warrior"/>
        <s v="Your Highness"/>
        <s v="A Dangerous Method"/>
        <s v="Carnage"/>
        <s v="Haywire"/>
        <s v="The Sitter"/>
        <s v="The Mechanic"/>
        <s v="Extremely Loud &amp; Incredibly Close"/>
        <s v="Hanna"/>
        <s v="The Dilemma"/>
        <s v="The Ides Of March"/>
        <s v="Abduction"/>
        <s v="Hall Pass"/>
        <s v="Big Mommas: Like Father, Like Son"/>
        <s v="J. Edgar"/>
        <s v="Spy Kids: All The Time In The World"/>
        <s v="Red Riding Hood"/>
        <s v="Sucker Punch"/>
        <s v="The Flowers Of War"/>
        <s v="Scream 4"/>
        <s v="Justin Bieber: Never Say Never"/>
        <s v="Water For Elephants"/>
        <s v="We Bought A Zoo"/>
        <s v="Unknown"/>
        <s v="The Three Musketeers"/>
        <s v="The Best Exotic Marigold Hotel"/>
        <s v="Contagion"/>
        <s v="New Year'S Eve"/>
        <s v="No Strings Attached"/>
        <s v="Jack And Jill"/>
        <s v="Happy Feet Two"/>
        <s v="Midnight In Paris"/>
        <s v="Tower Heist"/>
        <s v="Zookeeper"/>
        <s v="In Time"/>
        <s v="The Descendants"/>
        <s v="War Horse"/>
        <s v="Hop"/>
        <s v="Hugo"/>
        <s v="Mr. Popper'S Penguins"/>
        <s v="Battle: Los Angeles"/>
        <s v="Just Go With It"/>
        <s v="Green Lantern"/>
        <s v="The Girl With The Dragon Tattoo"/>
        <s v="Rango"/>
        <s v="The Hangover Part Ii"/>
        <s v="Real Steel"/>
        <s v="Sherlock Holmes: A Game Of Shadows"/>
        <s v="The Adventures Of Tintin"/>
        <s v="Thor"/>
        <s v="The Smurfs"/>
        <s v="Fast Five"/>
        <s v="Pirates Of The Caribbean: On Stranger Tides"/>
        <s v="Transformers: Dark Of The Moon"/>
        <s v="Kevin Hart: Laugh At My Pain"/>
        <s v="Twixt"/>
        <s v="Flipped"/>
        <s v="Three"/>
        <s v="The Conspirator"/>
        <s v="Another Year"/>
        <s v="My Soul To Take"/>
        <s v="Fair Game"/>
        <s v="Biutiful"/>
        <s v="Machete"/>
        <s v="You Again"/>
        <s v="127 Hours"/>
        <s v="For Colored Girls"/>
        <s v="The Spy Next Door"/>
        <s v="The Debt"/>
        <s v="Cop Out"/>
        <s v="Why Did I Get Married Too?"/>
        <s v="The Ghost Writer"/>
        <s v="Red"/>
        <s v="Edge Of Darkness"/>
        <s v="Vampires Suck"/>
        <s v="Dinner For Schmucks"/>
        <s v="Get Him To The Greek"/>
        <s v="The Fighter"/>
        <s v="Green Zone"/>
        <s v="Insidious"/>
        <s v="Killers"/>
        <s v="Love &amp; Other Drugs"/>
        <s v="Hereafter"/>
        <s v="Dear John"/>
        <s v="Wall Street: Money Never Sleeps"/>
        <s v="The Bounty Hunter"/>
        <s v="Legend Of The Guardians: The Owls Of Ga'Hoole"/>
        <s v="Date Night"/>
        <s v="Step Up 3D"/>
        <s v="Unstoppable"/>
        <s v="The Other Guys"/>
        <s v="Due Date"/>
        <s v="The Sorcerer'S Apprentice"/>
        <s v="Valentine'S Day"/>
        <s v="The Social Network"/>
        <s v="Percy Jackson &amp; The Olympians: The Lightning Thief"/>
        <s v="Clash Of The Titans"/>
        <s v="True Grit"/>
        <s v="Knight And Day"/>
        <s v="Grown Ups"/>
        <s v="Salt"/>
        <s v="Shutter Island"/>
        <s v="Resident Evil: Afterlife"/>
        <s v="Little Fockers"/>
        <s v="Robin Hood"/>
        <s v="The Last Airbender"/>
        <s v="Black Swan"/>
        <s v="Prince Of Persia: The Sands Of Time"/>
        <s v="The Chronicles Of Narnia: The Voyage Of The Dawn Treader"/>
        <s v="Iron Man 2"/>
        <s v="Inception"/>
        <s v="Alice In Wonderland"/>
        <s v="Love Ranch"/>
        <s v="Letters To Juliet"/>
        <s v="You Will Meet A Tall Dark Stranger"/>
        <s v="The Killer Inside Me"/>
        <s v="Reign Of Assassins"/>
        <s v="Survival Of The Dead"/>
        <s v="Please Give"/>
        <s v="Ondine"/>
        <s v="Me And Orson Welles"/>
        <s v="Chloe"/>
        <s v="Cheri"/>
        <s v="Street Fighter: The Legend Of Chun-Li"/>
        <s v="Micmacs"/>
        <s v="Away We Go"/>
        <s v="12 Rounds"/>
        <s v="Capitalism: A Love Story"/>
        <s v="My Life In Ruins"/>
        <s v="Cirque Du Freak: The Vampire'S Assistant"/>
        <s v="Shorts"/>
        <s v="Brooklyn'S Finest"/>
        <s v="A Serious Man"/>
        <s v="The Soloist"/>
        <s v="Whatever Works"/>
        <s v="The Informant!"/>
        <s v="Orphan"/>
        <s v="Fantastic Mr. Fox"/>
        <s v="Hachi: A Dog'S Tale"/>
        <s v="Nine"/>
        <s v="The International"/>
        <s v="Funny People"/>
        <s v="Year One"/>
        <s v="The Imaginarium Of Doctor Parnassus"/>
        <s v="Madea Goes To Jail"/>
        <s v="Drag Me To Hell"/>
        <s v="The Lovely Bones"/>
        <s v="The Time Traveler'S Wife"/>
        <s v="Race To Witch Mountain"/>
        <s v="Bride Wars"/>
        <s v="Invictus"/>
        <s v="Law Abiding Citizen"/>
        <s v="The Taking Of Pelham 1 2 3"/>
        <s v="Knowing"/>
        <s v="Hannah Montana: The Movie"/>
        <s v="Up In The Air"/>
        <s v="Watchmen"/>
        <s v="The Final Destination"/>
        <s v="The Ugly Truth"/>
        <s v="Public Enemies"/>
        <s v="It'S Complicated"/>
        <s v="The Proposal"/>
        <s v="Inglourious Basterds"/>
        <s v="A Christmas Carol"/>
        <s v="Angels &amp; Demons"/>
        <s v="Terminator Salvation"/>
        <s v="Night At The Museum: Battle Of The Smithsonian"/>
        <s v="The Hangover"/>
        <s v="Sherlock Holmes"/>
        <s v="The Twilight Saga: New Moon"/>
        <s v="2012"/>
        <s v="Transformers: Revenge Of The Fallen"/>
        <s v="Avatar"/>
        <s v="Taking Woodstock"/>
        <s v="I Can Do Bad All By Myself"/>
        <s v="A Woman, A Gun And A Noodle Shop"/>
        <s v="The City Of Your Final Destination"/>
        <s v="The Hole"/>
        <s v="Dead Like Me: Life After Death"/>
        <s v="Rampage"/>
        <s v="This Is It"/>
        <s v="Brüno"/>
        <s v="Everybody'S Fine"/>
        <s v="I Love You, Beth Cooper"/>
        <s v="Youth In Revolt"/>
        <s v="Repo! The Genetic Opera"/>
        <s v="Snow Angels"/>
        <s v="Transsiberian"/>
        <s v="What Just Happened"/>
        <s v="An American Carol"/>
        <s v="Miracle At St. Anna"/>
        <s v="The Express"/>
        <s v="Disaster Movie"/>
        <s v="Rocknrolla"/>
        <s v="W."/>
        <s v="Pride And Glory"/>
        <s v="Leatherheads"/>
        <s v="Zack And Miri Make A Porno"/>
        <s v="Welcome Home Roscoe Jenkins"/>
        <s v="The Wrestler"/>
        <s v="Meet Dave"/>
        <s v="Milk"/>
        <s v="The Bank Job"/>
        <s v="Street Kings"/>
        <s v="21"/>
        <s v="Death Race"/>
        <s v="Revolutionary Road"/>
        <s v="Meet The Spartans"/>
        <s v="Speed Racer"/>
        <s v="Vicky Cristina Barcelona"/>
        <s v="Pineapple Express"/>
        <s v="Forgetting Sarah Marshall"/>
        <s v="Fool'S Gold"/>
        <s v="The Reader"/>
        <s v="Changeling"/>
        <s v="Body Of Lies"/>
        <s v="Red Cliff"/>
        <s v="The Forbidden Kingdom"/>
        <s v="Step Brothers"/>
        <s v="Beverly Hills Chihuahua"/>
        <s v="Step Up 2: The Streets"/>
        <s v="27 Dresses"/>
        <s v="Hellboy Ii: The Golden Army"/>
        <s v="The Spiderwick Chronicles"/>
        <s v="The Happening"/>
        <s v="The Incredible Hulk"/>
        <s v="Burn After Reading"/>
        <s v="Tropic Thunder"/>
        <s v="Valkyrie"/>
        <s v="You Don'T Mess With The Zohan"/>
        <s v="Bedtime Stories"/>
        <s v="Jumper"/>
        <s v="Get Smart"/>
        <s v="Gran Torino"/>
        <s v="The Curious Case Of Benjamin Button"/>
        <s v="Slumdog Millionaire"/>
        <s v="Twilight"/>
        <s v="The Mummy: Tomb Of The Dragon Emperor"/>
        <s v="The Chronicles Of Narnia: Prince Caspian"/>
        <s v="Iron Man"/>
        <s v="Quantum Of Solace"/>
        <s v="Hancock"/>
        <s v="Indiana Jones And The Kingdom Of The Crystal Skull"/>
        <s v="The Dark Knight"/>
        <s v="Soul Men"/>
        <s v="Frost/Nixon"/>
        <s v="Ghost Town"/>
        <s v="Rachel Getting Married"/>
        <s v="High School Musical 3: Senior Year"/>
        <s v="Religulous"/>
        <s v="Shine A Light"/>
        <s v="Adam Resurrected"/>
        <s v="Death At A Funeral"/>
        <s v="Redacted"/>
        <s v="Love In The Time Of Cholera"/>
        <s v="Diary Of The Dead"/>
        <s v="Lucky You"/>
        <s v="High School Musical 2"/>
        <s v="Code Name: The Cleaner"/>
        <s v="Death Sentence"/>
        <s v="A Mighty Heart"/>
        <s v="Sicko"/>
        <s v="Grindhouse"/>
        <s v="Sunshine"/>
        <s v="Freedom Writers"/>
        <s v="Eastern Promises"/>
        <s v="Why Did I Get Married?"/>
        <s v="The Reaping"/>
        <s v="Lions For Lambs"/>
        <s v="3:10 To Yuma"/>
        <s v="The Kite Runner"/>
        <s v="There Will Be Blood"/>
        <s v="The Number 23"/>
        <s v="Zodiac"/>
        <s v="The Kingdom"/>
        <s v="Epic Movie"/>
        <s v="Hairspray"/>
        <s v="No Reservations"/>
        <s v="Shooter"/>
        <s v="Charlie Wilson'S War"/>
        <s v="Atonement"/>
        <s v="Saw Iv"/>
        <s v="The Game Plan"/>
        <s v="P.S. I Love You"/>
        <s v="No Country For Old Men"/>
        <s v="Evan Almighty"/>
        <s v="The Bucket List"/>
        <s v="Beowulf"/>
        <s v="Knocked Up"/>
        <s v="Juno"/>
        <s v="Rush Hour 3"/>
        <s v="American Gangster"/>
        <s v="Fantastic 4: Rise Of The Silver Surfer"/>
        <s v="Ocean'S Thirteen"/>
        <s v="Alvin And The Chipmunks"/>
        <s v="The Golden Compass"/>
        <s v="The Bourne Ultimatum"/>
        <s v="I Am Legend"/>
        <s v="Transformers"/>
        <s v="Spider-Man 3"/>
        <s v="Pirates Of The Caribbean: At World'S End"/>
        <s v="Resurrecting The Champ"/>
        <s v="Slacker Uprising"/>
        <s v="Finishing The Game"/>
        <s v="In The Name Of The King: A Dungeon Siege Tale"/>
        <s v="Georgia Rule"/>
        <s v="Find Me Guilty"/>
        <s v="Catch A Fire"/>
        <s v="The Good German"/>
        <s v="American Dreamz"/>
        <s v="A Scanner Darkly"/>
        <s v="The Astronaut Farmer"/>
        <s v="The Hoax"/>
        <s v="Friends With Money"/>
        <s v="The Fountain"/>
        <s v="School For Scoundrels"/>
        <s v="The Namesake"/>
        <s v="Black Book"/>
        <s v="Clerks Ii"/>
        <s v="Scoop"/>
        <s v="She'S The Man"/>
        <s v="The Covenant"/>
        <s v="Just My Luck"/>
        <s v="Last Holiday"/>
        <s v="Man Of The Year"/>
        <s v="A Good Year"/>
        <s v="Lady In The Water"/>
        <s v="We Are Marshall"/>
        <s v="Deck The Halls"/>
        <s v="Date Movie"/>
        <s v="The Black Dahlia"/>
        <s v="Stranger Than Fiction"/>
        <s v="Madea'S Family Reunion"/>
        <s v="My Super Ex-Girlfriend"/>
        <s v="The Shaggy Dog"/>
        <s v="Snakes On A Plane"/>
        <s v="16 Blocks"/>
        <s v="Flags Of Our Fathers"/>
        <s v="When A Stranger Calls"/>
        <s v="Letters From Iwo Jima"/>
        <s v="United 93"/>
        <s v="Pan'S Labyrinth"/>
        <s v="Arthur And The Invisibles"/>
        <s v="The Prestige"/>
        <s v="Step Up"/>
        <s v="The Queen"/>
        <s v="Perfume: The Story Of A Murderer"/>
        <s v="Babel"/>
        <s v="Big Momma'S House 2"/>
        <s v="Garfield: A Tail Of Two Kitties"/>
        <s v="Charlotte'S Web"/>
        <s v="Dreamgirls"/>
        <s v="The Fast And The Furious: Tokyo Drift"/>
        <s v="World Trade Center"/>
        <s v="Talladega Nights: The Ballad Of Ricky Bobby"/>
        <s v="Saw Iii"/>
        <s v="Blood Diamond"/>
        <s v="Scary Movie 4"/>
        <s v="Poseidon"/>
        <s v="Inside Man"/>
        <s v="The Holiday"/>
        <s v="Click"/>
        <s v="Borat: Cultural Learnings Of America For Make Benefit Glorious Nation Of Kazakhstan"/>
        <s v="The Departed"/>
        <s v="Happy Feet"/>
        <s v="Superman Returns"/>
        <s v="300"/>
        <s v="X-Men: The Last Stand"/>
        <s v="Night At The Museum"/>
        <s v="Casino Royale"/>
        <s v="The Da Vinci Code"/>
        <s v="Pirates Of The Caribbean: Dead Man'S Chest"/>
        <s v="The Pink Panther"/>
        <s v="The Benchwarmers"/>
        <s v="The Magic Flute"/>
        <s v="The Nativity Story"/>
        <s v="The Texas Chainsaw Massacre: The Beginning"/>
        <s v="High School Musical"/>
        <s v="Curse Of The Golden Flower"/>
        <s v="Bloodrayne"/>
        <s v="Harsh Times"/>
        <s v="A Sound Of Thunder"/>
        <s v="Alone In The Dark"/>
        <s v="The Man"/>
        <s v="The Weather Man"/>
        <s v="Lords Of Dogtown"/>
        <s v="An Unfinished Life"/>
        <s v="Cursed"/>
        <s v="Domino"/>
        <s v="Lord Of War"/>
        <s v="Thank You For Smoking"/>
        <s v="Rent"/>
        <s v="Because Of Winn-Dixie"/>
        <s v="Oliver Twist"/>
        <s v="Land Of The Dead"/>
        <s v="Fever Pitch"/>
        <s v="Unleashed"/>
        <s v="Elizabethtown"/>
        <s v="Good Night, And Good Luck."/>
        <s v="Doom"/>
        <s v="Red Eye"/>
        <s v="A History Of Violence"/>
        <s v="Zathura: A Space Adventure"/>
        <s v="House Of Wax"/>
        <s v="The Adventures Of Sharkboy And Lavagirl"/>
        <s v="Xxx: State Of The Union"/>
        <s v="Stealth"/>
        <s v="Transporter 2"/>
        <s v="Match Point"/>
        <s v="Four Brothers"/>
        <s v="Be Cool"/>
        <s v="Jarhead"/>
        <s v="Are We There Yet?"/>
        <s v="Just Like Heaven"/>
        <s v="The Brothers Grimm"/>
        <s v="Cinderella Man"/>
        <s v="The 40 Year Old Virgin"/>
        <s v="The Pacifier"/>
        <s v="Corpse Bride"/>
        <s v="Pride &amp; Prejudice"/>
        <s v="Nanny Mcphee"/>
        <s v="Cheaper By The Dozen 2"/>
        <s v="Munich"/>
        <s v="The Legend Of Zorro"/>
        <s v="Saw Ii"/>
        <s v="Monster-In-Law"/>
        <s v="Sin City"/>
        <s v="Memoirs Of A Geisha"/>
        <s v="The Interpreter"/>
        <s v="The Island"/>
        <s v="Brokeback Mountain"/>
        <s v="Walk The Line"/>
        <s v="The Longest Yard"/>
        <s v="Kingdom Of Heaven"/>
        <s v="Flightplan"/>
        <s v="Hitch"/>
        <s v="Batman Begins"/>
        <s v="Charlie And The Chocolate Factory"/>
        <s v="Mr. &amp; Mrs. Smith"/>
        <s v="King Kong"/>
        <s v="War Of The Worlds"/>
        <s v="The Chronicles Of Narnia: The Lion, The Witch And The Wardrobe"/>
        <s v="Harry Potter And The Goblet Of Fire"/>
        <s v="Mrs Henderson Presents"/>
        <s v="The White Countess"/>
        <s v="Roll Bounce"/>
        <s v="A Cock And Bull Story"/>
        <s v="Man Of The House"/>
        <s v="The World'S Fastest Indian"/>
        <s v="Where The Truth Lies"/>
        <s v="The Machinist"/>
        <s v="Welcome To Mooseport"/>
        <s v="Before Sunset"/>
        <s v="Vanity Fair"/>
        <s v="Win A Date With Tad Hamilton!"/>
        <s v="Mindhunters"/>
        <s v="The Life Aquatic With Steve Zissou"/>
        <s v="Jersey Girl"/>
        <s v="Raising Helen"/>
        <s v="Cellular"/>
        <s v="After The Sunset"/>
        <s v="Miracle"/>
        <s v="Around The World In 80 Days"/>
        <s v="Exorcist: The Beginning"/>
        <s v="Anchorman: The Legend Of Ron Burgundy"/>
        <s v="House Of Flying Daggers"/>
        <s v="Secret Window"/>
        <s v="The Princess Diaries 2: Royal Engagement"/>
        <s v="The Manchurian Candidate"/>
        <s v="13 Going On 30"/>
        <s v="Hellboy"/>
        <s v="The Aviator"/>
        <s v="The Stepford Wives"/>
        <s v="Dawn Of The Dead"/>
        <s v="Saw"/>
        <s v="Sideways"/>
        <s v="Closer"/>
        <s v="Finding Neverland"/>
        <s v="Fahrenheit 9/11"/>
        <s v="Ray"/>
        <s v="Mean Girls"/>
        <s v="Man On Fire"/>
        <s v="Kill Bill: Vol. 2"/>
        <s v="The Phantom Of The Opera"/>
        <s v="Alexander"/>
        <s v="Shall We Dance?"/>
        <s v="Starsky &amp; Hutch"/>
        <s v="Avp: Alien Vs. Predator"/>
        <s v="Scooby-Doo 2: Monsters Unleashed"/>
        <s v="50 First Dates"/>
        <s v="Million Dollar Baby"/>
        <s v="Collateral"/>
        <s v="The Terminal"/>
        <s v="The Village"/>
        <s v="The Bourne Supremacy"/>
        <s v="The Polar Express"/>
        <s v="I, Robot"/>
        <s v="National Treasure"/>
        <s v="Ocean'S Twelve"/>
        <s v="Troy"/>
        <s v="Meet The Fockers"/>
        <s v="The Day After Tomorrow"/>
        <s v="Spider-Man 2"/>
        <s v="Shrek 2"/>
        <s v="The Ladykillers"/>
        <s v="In Good Company"/>
        <s v="Kinsey"/>
        <s v="A Very Long Engagement"/>
        <s v="Envy"/>
        <s v="I Heart Huckabees"/>
        <s v="Vera Drake"/>
        <s v="Veronica Guerin"/>
        <s v="Thirteen"/>
        <s v="The Order"/>
        <s v="Alex &amp; Emma"/>
        <s v="Timeline"/>
        <s v="Stuck On You"/>
        <s v="Basic"/>
        <s v="A Man Apart"/>
        <s v="Cradle 2 The Grave"/>
        <s v="21 Grams"/>
        <s v="Looney Tunes: Back In Action"/>
        <s v="Dreamcatcher"/>
        <s v="The Rundown"/>
        <s v="Tears Of The Sun"/>
        <s v="Old School"/>
        <s v="Identity"/>
        <s v="Final Destination 2"/>
        <s v="Paycheck"/>
        <s v="Once Upon A Time In Mexico"/>
        <s v="Just Married"/>
        <s v="Freaky Friday"/>
        <s v="Intolerable Cruelty"/>
        <s v="Big Fish"/>
        <s v="School Of Rock"/>
        <s v="Bringing Down The House"/>
        <s v="Lara Croft Tomb Raider: The Cradle Of Life"/>
        <s v="Mystic River"/>
        <s v="Elf"/>
        <s v="The Italian Job"/>
        <s v="How To Lose A Guy In 10 Days"/>
        <s v="Kill Bill: Vol. 1"/>
        <s v="The Haunted Mansion"/>
        <s v="Cheaper By The Dozen"/>
        <s v="Spy Kids 3-D: Game Over"/>
        <s v="Scary Movie 3"/>
        <s v="2 Fast 2 Furious"/>
        <s v="Hulk"/>
        <s v="Charlie'S Angels: Full Throttle"/>
        <s v="Something'S Gotta Give"/>
        <s v="Bad Boys Ii"/>
        <s v="X2"/>
        <s v="The Matrix Revolutions"/>
        <s v="The Last Samurai"/>
        <s v="Bruce Almighty"/>
        <s v="Pirates Of The Caribbean: The Curse Of The Black Pearl"/>
        <s v="The Matrix Reloaded"/>
        <s v="The Lord Of The Rings: The Return Of The King"/>
        <s v="The Good Thief"/>
        <s v="Anything Else"/>
        <s v="Malibu'S Most Wanted"/>
        <s v="Masked And Anonymous"/>
        <s v="Darkness Falls"/>
        <s v="Northfork"/>
        <s v="All The Real Girls"/>
        <s v="Mona Lisa Smile"/>
        <s v="Beyond Borders"/>
        <s v="My Boss'S Daughter"/>
        <s v="Code 46"/>
        <s v="Swept Away"/>
        <s v="Bloody Sunday"/>
        <s v="Auto Focus"/>
        <s v="Full Frontal"/>
        <s v="Tadpole"/>
        <s v="Big Trouble"/>
        <s v="25Th Hour"/>
        <s v="Femme Fatale"/>
        <s v="The Good Girl"/>
        <s v="Life Or Something Like It"/>
        <s v="Punch-Drunk Love"/>
        <s v="Blood Work"/>
        <s v="The Quiet American"/>
        <s v="Confessions Of A Dangerous Mind"/>
        <s v="Bowling For Columbine"/>
        <s v="A Walk To Remember"/>
        <s v="The Hours"/>
        <s v="Undercover Brother"/>
        <s v="The Transporter"/>
        <s v="Enough"/>
        <s v="Dragonfly"/>
        <s v="Big Fat Liar"/>
        <s v="Analyze That"/>
        <s v="Bad Company"/>
        <s v="The Count Of Monte Cristo"/>
        <s v="Barbershop"/>
        <s v="Windtalkers"/>
        <s v="28 Days Later"/>
        <s v="Phone Booth"/>
        <s v="Resident Evil"/>
        <s v="About Schmidt"/>
        <s v="Insomnia"/>
        <s v="Spy Kids 2: The Island Of Lost Dreams"/>
        <s v="The Pianist"/>
        <s v="About A Boy"/>
        <s v="Maid In Manhattan"/>
        <s v="Blade Ii"/>
        <s v="The Scorpion King"/>
        <s v="Stuart Little 2"/>
        <s v="Hero"/>
        <s v="Sweet Home Alabama"/>
        <s v="Road To Perdition"/>
        <s v="Gangs Of New York"/>
        <s v="Panic Room"/>
        <s v="Red Dragon"/>
        <s v="The Bourne Identity"/>
        <s v="8 Mile"/>
        <s v="Scooby-Doo"/>
        <s v="Xxx"/>
        <s v="Austin Powers In Goldmember"/>
        <s v="Chicago"/>
        <s v="Catch Me If You Can"/>
        <s v="Minority Report"/>
        <s v="Signs"/>
        <s v="Die Another Day"/>
        <s v="Men In Black Ii"/>
        <s v="Spider-Man"/>
        <s v="Harry Potter And The Chamber Of Secrets"/>
        <s v="The Lord Of The Rings: The Two Towers"/>
        <s v="Rollerball"/>
        <s v="Ararat"/>
        <s v="Dirty Pretty Things"/>
        <s v="Spider"/>
        <s v="Rabbit-Proof Fence"/>
        <s v="Better Luck Tomorrow"/>
        <s v="Snow Dogs"/>
        <s v="Hollywood Ending"/>
        <s v="All Or Nothing"/>
        <s v="Gerry"/>
        <s v="Session 9"/>
        <s v="Lovely &amp; Amazing"/>
        <s v="Made"/>
        <s v="Town &amp; Country"/>
        <s v="Head Over Heels"/>
        <s v="Osmosis Jones"/>
        <s v="American Outlaws"/>
        <s v="Ghosts Of Mars"/>
        <s v="Rock Star"/>
        <s v="Max Keeble'S Big Move"/>
        <s v="Saving Silverman"/>
        <s v="Mulholland Drive"/>
        <s v="Hearts In Atlantis"/>
        <s v="The Musketeer"/>
        <s v="The Last Castle"/>
        <s v="Baby Boy"/>
        <s v="Jay And Silent Bob Strike Back"/>
        <s v="Hardball"/>
        <s v="Monster'S Ball"/>
        <s v="Driven"/>
        <s v="Zoolander"/>
        <s v="Captain Corelli'S Mandolin"/>
        <s v="Bandits"/>
        <s v="The Score"/>
        <s v="The Royal Tenenbaums"/>
        <s v="Serendipity"/>
        <s v="Exit Wounds"/>
        <s v="Ali"/>
        <s v="The Wedding Planner"/>
        <s v="Don'T Say A Word"/>
        <s v="Training Day"/>
        <s v="Along Came A Spider"/>
        <s v="A Knight'S Tale"/>
        <s v="Shallow Hal"/>
        <s v="Legally Blonde"/>
        <s v="Spy Game"/>
        <s v="The Mexican"/>
        <s v="Spy Kids"/>
        <s v="The Princess Diaries"/>
        <s v="Black Hawk Down"/>
        <s v="Amélie"/>
        <s v="Vanilla Sky"/>
        <s v="The Fast And The Furious"/>
        <s v="A.I. Artificial Intelligence"/>
        <s v="Lara Croft: Tomb Raider"/>
        <s v="A Beautiful Mind"/>
        <s v="Rush Hour 2"/>
        <s v="Planet Of The Apes"/>
        <s v="Pearl Harbor"/>
        <s v="Ocean'S Eleven"/>
        <s v="Shrek"/>
        <s v="The Lord Of The Rings: The Fellowship Of The Ring"/>
        <s v="Harry Potter And The Philosopher'S Stone"/>
        <s v="Kate &amp; Leopold"/>
        <s v="Texas Rangers"/>
        <s v="The Shipping News"/>
        <s v="Down To Earth"/>
        <s v="The Curse Of The Jade Scorpion"/>
        <s v="See Spot Run"/>
        <s v="Monsoon Wedding"/>
        <s v="Impostor"/>
        <s v="Everything Put Together"/>
        <s v="Requiem For A Dream"/>
        <s v="Ready To Rumble"/>
        <s v="Amores Perros"/>
        <s v="Thirteen Days"/>
        <s v="The Skulls"/>
        <s v="The Legend Of Bagger Vance"/>
        <s v="Memento"/>
        <s v="High Fidelity"/>
        <s v="Almost Famous"/>
        <s v="The Flintstones In Viva Rock Vegas"/>
        <s v="Mission To Mars"/>
        <s v="The Kid"/>
        <s v="O Brother, Where Art Thou?"/>
        <s v="Finding Forrester"/>
        <s v="Snatch"/>
        <s v="Bedazzled"/>
        <s v="Romeo Must Die"/>
        <s v="Shaft"/>
        <s v="Billy Elliot"/>
        <s v="Road Trip"/>
        <s v="Nutty Professor Ii: The Klumps"/>
        <s v="Space Cowboys"/>
        <s v="The Beach"/>
        <s v="Me, Myself &amp; Irene"/>
        <s v="Chocolat"/>
        <s v="What Lies Beneath"/>
        <s v="Scream 3"/>
        <s v="Big Momma'S House"/>
        <s v="Hollow Man"/>
        <s v="Traffic"/>
        <s v="Miss Congeniality"/>
        <s v="Crouching Tiger, Hidden Dragon"/>
        <s v="The Patriot"/>
        <s v="Vertical Limit"/>
        <s v="Unbreakable"/>
        <s v="Erin Brockovich"/>
        <s v="Charlie'S Angels"/>
        <s v="X-Men"/>
        <s v="The Perfect Storm"/>
        <s v="Meet The Parents"/>
        <s v="How The Grinch Stole Christmas"/>
        <s v="What Women Want"/>
        <s v="Cast Away"/>
        <s v="Gladiator"/>
        <s v="Mission: Impossible Ii"/>
        <s v="Small Time Crooks"/>
        <s v="The Claim"/>
        <s v="Bamboozled"/>
        <s v="An Everlasting Piece"/>
        <s v="The Original Kings Of Comedy"/>
        <s v="Deterrence"/>
        <s v="Chuck &amp; Buck"/>
        <s v="George Washington"/>
        <s v="Proof Of Life"/>
        <s v="The Family Man"/>
        <s v="What Planet Are You From?"/>
        <s v="Bless The Child"/>
        <s v="Wonder Boys"/>
        <s v="The Contender"/>
        <s v="Ride With The Devil"/>
        <s v="Tumbleweeds"/>
        <s v="Existenz"/>
        <s v="The Limey"/>
        <s v="Flawless"/>
        <s v="Mystery, Alaska"/>
        <s v="The End Of The Affair"/>
        <s v="Muppets From Space"/>
        <s v="Anywhere But Here"/>
        <s v="Stir Of Echoes"/>
        <s v="Go"/>
        <s v="Dogma"/>
        <s v="The Best Man"/>
        <s v="My Favorite Martian"/>
        <s v="Magnolia"/>
        <s v="Lake Placid"/>
        <s v="The Ninth Gate"/>
        <s v="The Story Of Us"/>
        <s v="The Insider"/>
        <s v="The 13Th Warrior"/>
        <s v="The Messenger: The Story Of Joan Of Arc"/>
        <s v="Deep Blue Sea"/>
        <s v="Random Hearts"/>
        <s v="The Haunting"/>
        <s v="Bicentennial Man"/>
        <s v="8Mm"/>
        <s v="Any Given Sunday"/>
        <s v="Fight Club"/>
        <s v="Three Kings"/>
        <s v="Blue Streak"/>
        <s v="The Thomas Crown Affair"/>
        <s v="The General'S Daughter"/>
        <s v="The Bone Collector"/>
        <s v="Payback"/>
        <s v="Analyze This"/>
        <s v="End Of Days"/>
        <s v="Wild Wild West"/>
        <s v="Big Daddy"/>
        <s v="American Pie"/>
        <s v="Stuart Little"/>
        <s v="Runaway Bride"/>
        <s v="Austin Powers: The Spy Who Shagged Me"/>
        <s v="American Beauty"/>
        <s v="The World Is Not Enough"/>
        <s v="The Matrix"/>
        <s v="The Sixth Sense"/>
        <s v="Snow Falling On Cedars"/>
        <s v="In Dreams"/>
        <s v="Mumford"/>
        <s v="Summer Of Sam"/>
        <s v="Topsy-Turvy"/>
        <s v="Varsity Blues"/>
        <s v="Felicia'S Journey"/>
        <s v="Election"/>
        <s v="Twin Falls Idaho"/>
        <s v="Edtv"/>
        <s v="Instinct"/>
        <s v="Anna And The King"/>
        <s v="Bowfinger"/>
        <s v="For Love Of The Game"/>
        <s v="Girl, Interrupted"/>
        <s v="Pushing Tin"/>
        <s v="Bringing Out The Dead"/>
        <s v="The Straight Story"/>
        <s v="Pi"/>
        <s v="Lock, Stock And Two Smoking Barrels"/>
        <s v="Gods And Monsters"/>
        <s v="Run Lola Run"/>
        <s v="Very Bad Things"/>
        <s v="Fear And Loathing In Las Vegas"/>
        <s v="Living Out Loud"/>
        <s v="Sphere"/>
        <s v="Soldier"/>
        <s v="Rushmore"/>
        <s v="The Replacement Killers"/>
        <s v="He Got Game"/>
        <s v="Dark City"/>
        <s v="The Faculty"/>
        <s v="The Negotiator"/>
        <s v="The Big Lebowski"/>
        <s v="Small Soldiers"/>
        <s v="Ever After: A Cinderella Story"/>
        <s v="Babe: Pig In The City"/>
        <s v="The Newton Boys"/>
        <s v="Out Of Sight"/>
        <s v="Snake Eyes"/>
        <s v="The Siege"/>
        <s v="Lost In Space"/>
        <s v="Six Days Seven Nights"/>
        <s v="The Waterboy"/>
        <s v="The Horse Whisperer"/>
        <s v="Patch Adams"/>
        <s v="The Mask Of Zorro"/>
        <s v="Enemy Of The State"/>
        <s v="Lethal Weapon 4"/>
        <s v="Shakespeare In Love"/>
        <s v="There'S Something About Mary"/>
        <s v="Saving Private Ryan"/>
        <s v="Armageddon"/>
        <s v="Beloved"/>
        <s v="Stepmom"/>
        <s v="A Simple Plan"/>
        <s v="Celebrity"/>
        <s v="Waking Ned"/>
        <s v="Next Stop Wonderland"/>
        <s v="The Mighty"/>
        <s v="Primary Colors"/>
        <s v="Holy Man"/>
        <s v="Vampires"/>
        <s v="The Sweet Hereafter"/>
        <s v="Kundun"/>
        <s v="The Ice Storm"/>
        <s v="Deconstructing Harry"/>
        <s v="Chasing Amy"/>
        <s v="Gattaca"/>
        <s v="Midnight In The Garden Of Good And Evil"/>
        <s v="Event Horizon"/>
        <s v="The Relic"/>
        <s v="Jackie Brown"/>
        <s v="Donnie Brasco"/>
        <s v="Boogie Nights"/>
        <s v="The Edge"/>
        <s v="Cop Land"/>
        <s v="The Rainmaker"/>
        <s v="G.I. Jane"/>
        <s v="Absolute Power"/>
        <s v="Kiss The Girls"/>
        <s v="Wag The Dog"/>
        <s v="Austin Powers: International Man Of Mystery"/>
        <s v="Amistad"/>
        <s v="The Game"/>
        <s v="The Saint"/>
        <s v="Starship Troopers"/>
        <s v="L.A. Confidential"/>
        <s v="Conspiracy Theory"/>
        <s v="The Devil'S Advocate"/>
        <s v="Alien: Resurrection"/>
        <s v="Speed 2: Cruise Control"/>
        <s v="Contact"/>
        <s v="Scream 2"/>
        <s v="Flubber"/>
        <s v="Dante'S Peak"/>
        <s v="Liar Liar"/>
        <s v="Con Air"/>
        <s v="Good Will Hunting"/>
        <s v="The Lost World: Jurassic Park"/>
        <s v="Batman &amp; Robin"/>
        <s v="Face/Off"/>
        <s v="The Fifth Element"/>
        <s v="Air Force One"/>
        <s v="Men In Black"/>
        <s v="Titanic"/>
        <s v="Money Talks"/>
        <s v="Critical Care"/>
        <s v="In &amp; Out"/>
        <s v="Bottle Rocket"/>
        <s v="Kama Sutra - A Tale Of Love"/>
        <s v="Swingers"/>
        <s v="Girl 6"/>
        <s v="Get On The Bus"/>
        <s v="Bound"/>
        <s v="White Squall"/>
        <s v="Mary Reilly"/>
        <s v="Flirting With Disaster"/>
        <s v="Trainspotting"/>
        <s v="Michael Collins"/>
        <s v="Extreme Measures"/>
        <s v="The Fan"/>
        <s v="Kingpin"/>
        <s v="From Dusk Till Dawn"/>
        <s v="Happy Gilmore"/>
        <s v="Set It Off"/>
        <s v="Escape From L.A."/>
        <s v="The Ghost And The Darkness"/>
        <s v="The Long Kiss Goodnight"/>
        <s v="Courage Under Fire"/>
        <s v="Mars Attacks!"/>
        <s v="The Cable Guy"/>
        <s v="Dragonheart"/>
        <s v="The Nutty Professor"/>
        <s v="Jingle All The Way"/>
        <s v="Broken Arrow"/>
        <s v="Phenomenon"/>
        <s v="A Time To Kill"/>
        <s v="Daylight"/>
        <s v="Sleepers"/>
        <s v="Scream"/>
        <s v="Eraser"/>
        <s v="Jerry Maguire"/>
        <s v="Ransom"/>
        <s v="The Rock"/>
        <s v="Mission: Impossible"/>
        <s v="Twister"/>
        <s v="Independence Day"/>
        <s v="Ghosts Of Mississippi"/>
        <s v="My Fellow Americans"/>
        <s v="Hamlet"/>
        <s v="Shine"/>
        <s v="Walking And Talking"/>
        <s v="Multiplicity"/>
        <s v="Everyone Says I Love You"/>
        <s v="Things To Do In Denver When You'Re Dead"/>
        <s v="Mallrats"/>
        <s v="Jefferson In Paris"/>
        <s v="The Perez Family"/>
        <s v="Before Sunrise"/>
        <s v="Cutthroat Island"/>
        <s v="Nixon"/>
        <s v="The Quick And The Dead"/>
        <s v="Vampire In Brooklyn"/>
        <s v="Showgirls"/>
        <s v="To Die For"/>
        <s v="The Usual Suspects"/>
        <s v="Desperado"/>
        <s v="Friday"/>
        <s v="Assassins"/>
        <s v="Mr. Holland'S Opus"/>
        <s v="The American President"/>
        <s v="Species"/>
        <s v="Get Shorty"/>
        <s v="Casino"/>
        <s v="Mortal Kombat"/>
        <s v="Sense And Sensibility"/>
        <s v="Bad Boys"/>
        <s v="Crimson Tide"/>
        <s v="The Bridges Of Madison County"/>
        <s v="Outbreak"/>
        <s v="Waterworld"/>
        <s v="Se7En"/>
        <s v="Batman Forever"/>
        <s v="Goldeneye"/>
        <s v="Apollo 13"/>
        <s v="Die Hard: With A Vengeance"/>
        <s v="The Indian In The Cupboard"/>
        <s v="Rapa Nui"/>
        <s v="Heavenly Creatures"/>
        <s v="Clerks"/>
        <s v="Ed Wood"/>
        <s v="New Nightmare"/>
        <s v="Wyatt Earp"/>
        <s v="The Naked Gun 33⅓: The Final Insult"/>
        <s v="The Crow"/>
        <s v="Timecop"/>
        <s v="Ace Ventura: Pet Detective"/>
        <s v="The Client"/>
        <s v="Beverly Hills Cop Iii"/>
        <s v="Legends Of The Fall"/>
        <s v="Pulp Fiction"/>
        <s v="Disclosure"/>
        <s v="Clear And Present Danger"/>
        <s v="Interview With The Vampire"/>
        <s v="Dumb And Dumber"/>
        <s v="Four Weddings And A Funeral"/>
        <s v="The Flintstones"/>
        <s v="Speed"/>
        <s v="The Mask"/>
        <s v="True Lies"/>
        <s v="Forrest Gump"/>
        <s v="Wolf"/>
        <s v="Bullets Over Broadway"/>
        <s v="Crooklyn"/>
        <s v="Exotica"/>
        <s v="The River Wild"/>
        <s v="Ri¢Hie Ri¢H"/>
        <s v="The Hudsucker Proxy"/>
        <s v="Dazed And Confused"/>
        <s v="True Romance"/>
        <s v="The Remains Of The Day"/>
        <s v="Poetic Justice"/>
        <s v="What'S Eating Gilbert Grape"/>
        <s v="The Age Of Innocence"/>
        <s v="Hocus Pocus"/>
        <s v="Groundhog Day"/>
        <s v="Last Action Hero"/>
        <s v="Cool Runnings"/>
        <s v="Philadelphia"/>
        <s v="Cliffhanger"/>
        <s v="The Firm"/>
        <s v="Schindler'S List"/>
        <s v="Mrs. Doubtfire"/>
        <s v="Jurassic Park"/>
        <s v="Bound By Honor"/>
        <s v="Much Ado About Nothing"/>
        <s v="El Mariachi"/>
        <s v="Radio Flyer"/>
        <s v="Memoirs Of An Invisible Man"/>
        <s v="Reservoir Dogs"/>
        <s v="Howards End"/>
        <s v="Raising Cain"/>
        <s v="Malcolm X"/>
        <s v="The Mighty Ducks"/>
        <s v="The Crying Game"/>
        <s v="The Last Of The Mohicans"/>
        <s v="Death Becomes Her"/>
        <s v="Unforgiven"/>
        <s v="Alien³"/>
        <s v="Patriot Games"/>
        <s v="Dracula"/>
        <s v="A Few Good Men"/>
        <s v="Batman Returns"/>
        <s v="Lethal Weapon 3"/>
        <s v="Home Alone 2: Lost In New York"/>
        <s v="Medicine Man"/>
        <s v="Army Of Darkness"/>
        <s v="Light Sleeper"/>
        <s v="The Doors"/>
        <s v="The Fisher King"/>
        <s v="Boyz N The Hood"/>
        <s v="The Naked Gun 2½: The Smell Of Fear"/>
        <s v="Cape Fear"/>
        <s v="The Addams Family"/>
        <s v="Jfk"/>
        <s v="The Silence Of The Lambs"/>
        <s v="Hook"/>
        <s v="Robin Hood: Prince Of Thieves"/>
        <s v="Terminator 2: Judgment Day"/>
        <s v="My Own Private Idaho"/>
        <s v="Mo' Better Blues"/>
        <s v="The Adventures Of Ford Fairlane"/>
        <s v="Gremlins 2: The New Batch"/>
        <s v="Goodfellas"/>
        <s v="Edward Scissorhands"/>
        <s v="Predator 2"/>
        <s v="Flatliners"/>
        <s v="The Godfather: Part Iii"/>
        <s v="Days Of Thunder"/>
        <s v="The Hunt For Red October"/>
        <s v="Kindergarten Cop"/>
        <s v="Die Hard 2"/>
        <s v="Back To The Future Part Iii"/>
        <s v="Total Recall"/>
        <s v="Pretty Woman"/>
        <s v="Home Alone"/>
        <s v="Slacker"/>
        <s v="Two Evil Eyes"/>
        <s v="Roger &amp; Me"/>
        <s v="A Nightmare On Elm Street 5: The Dream Child"/>
        <s v="Glory"/>
        <s v="Do The Right Thing"/>
        <s v="Bill &amp; Ted'S Excellent Adventure"/>
        <s v="Black Rain"/>
        <s v="The Abyss"/>
        <s v="When Harry Met Sally..."/>
        <s v="Licence To Kill"/>
        <s v="Born On The Fourth Of July"/>
        <s v="Back To The Future Part Ii"/>
        <s v="Batman"/>
        <s v="Indiana Jones And The Last Crusade"/>
        <s v="We'Re No Angels"/>
        <s v="New York Stories"/>
        <s v="Henry V"/>
        <s v="Warlock"/>
        <s v="Sex, Lies, And Videotape"/>
        <s v="Prison"/>
        <s v="Talk Radio"/>
        <s v="The Last Temptation Of Christ"/>
        <s v="They Live"/>
        <s v="Dangerous Liaisons"/>
        <s v="Scrooged"/>
        <s v="A Nightmare On Elm Street 4: The Dream Master"/>
        <s v="Beetlejuice"/>
        <s v="Die Hard"/>
        <s v="Twins"/>
        <s v="Rain Man"/>
        <s v="School Daze"/>
        <s v="Mystic Pizza"/>
        <s v="Evil Dead Ii"/>
        <s v="The Princess Bride"/>
        <s v="The Lost Boys"/>
        <s v="Wall Street"/>
        <s v="A Nightmare On Elm Street 3: Dream Warriors"/>
        <s v="The Untouchables"/>
        <s v="Predator"/>
        <s v="Good Morning, Vietnam"/>
        <s v="The Living Daylights"/>
        <s v="Beverly Hills Cop Ii"/>
        <s v="Maurice"/>
        <s v="Radio Days"/>
        <s v="Big Trouble In Little China"/>
        <s v="Little Shop Of Horrors"/>
        <s v="Peggy Sue Got Married"/>
        <s v="Stand By Me"/>
        <s v="The Color Of Money"/>
        <s v="Platoon"/>
        <s v="Aliens"/>
        <s v="Top Gun"/>
        <s v="Legal Eagles"/>
        <s v="She'S Gotta Have It"/>
        <s v="Salvador"/>
        <s v="Subway"/>
        <s v="My Beautiful Laundrette"/>
        <s v="Ladyhawke"/>
        <s v="A Room With A View"/>
        <s v="Day Of The Dead"/>
        <s v="Mad Max Beyond Thunderdome"/>
        <s v="Pale Rider"/>
        <s v="Out Of Africa"/>
        <s v="The Color Purple"/>
        <s v="A View To A Kill"/>
        <s v="Back To The Future"/>
        <s v="Silverado"/>
        <s v="Young Sherlock Holmes"/>
        <s v="Brazil"/>
        <s v="The Bounty"/>
        <s v="Body Double"/>
        <s v="The Neverending Story"/>
        <s v="A Nightmare On Elm Street"/>
        <s v="The Cotton Club"/>
        <s v="Dune"/>
        <s v="Splash"/>
        <s v="The Terminator"/>
        <s v="Gremlins"/>
        <s v="Indiana Jones And The Temple Of Doom"/>
        <s v="Losin' It"/>
        <s v="Videodrome"/>
        <s v="The Dead Zone"/>
        <s v="Twilight Zone: The Movie"/>
        <s v="The Outsiders"/>
        <s v="National Lampoon'S Vacation"/>
        <s v="Scarface"/>
        <s v="Trading Places"/>
        <s v="Octopussy"/>
        <s v="The Thing"/>
        <s v="Creepshow"/>
        <s v="Blade Runner"/>
        <s v="Friday The 13Th Part Iii"/>
        <s v="The Verdict"/>
        <s v="Firefox"/>
        <s v="Tootsie"/>
        <s v="E.T. The Extra-Terrestrial"/>
        <s v="Cat People"/>
        <s v="Diner"/>
        <s v="Blow Out"/>
        <s v="The Howling"/>
        <s v="Friday The 13Th Part 2"/>
        <s v="Mad Max 2: The Road Warrior"/>
        <s v="The Evil Dead"/>
        <s v="Time Bandits"/>
        <s v="Escape From New York"/>
        <s v="Das Boot"/>
        <s v="Stripes"/>
        <s v="For Your Eyes Only"/>
        <s v="Raiders Of The Lost Ark"/>
        <s v="The Fog"/>
        <s v="Raging Bull"/>
        <s v="The Elephant Man"/>
        <s v="Dressed To Kill"/>
        <s v="Caddyshack"/>
        <s v="Coal Miner'S Daughter"/>
        <s v="The Blues Brothers"/>
        <s v="Ordinary People"/>
        <s v="1941"/>
        <s v="Apocalypse Now"/>
        <s v="Mad Max"/>
        <s v="Alien"/>
        <s v="The Last Waltz"/>
        <s v="The Wiz"/>
        <s v="Halloween"/>
        <s v="Animal House"/>
        <s v="Superman"/>
        <s v="Eraserhead"/>
        <s v="Annie Hall"/>
        <s v="Close Encounters Of The Third Kind"/>
        <s v="New York, New York"/>
        <s v="Capricorn One"/>
        <s v="The Kentucky Fried Movie"/>
        <s v="Network"/>
        <s v="Taxi Driver"/>
        <s v="The Omen"/>
      </sharedItems>
    </cacheField>
    <cacheField name="Vote_Average" numFmtId="0">
      <sharedItems containsSemiMixedTypes="0" containsString="0" containsNumber="1" minValue="3" maxValue="8.3000000000000007"/>
    </cacheField>
    <cacheField name="Vote_Count" numFmtId="0">
      <sharedItems containsSemiMixedTypes="0" containsString="0" containsNumber="1" containsInteger="1" minValue="1" maxValue="13752"/>
    </cacheField>
    <cacheField name="Director_Id" numFmtId="0">
      <sharedItems containsSemiMixedTypes="0" containsString="0" containsNumber="1" containsInteger="1" minValue="4762" maxValue="6204" count="199">
        <n v="5489"/>
        <n v="5008"/>
        <n v="4814"/>
        <n v="5249"/>
        <n v="4960"/>
        <n v="5135"/>
        <n v="4788"/>
        <n v="5367"/>
        <n v="5310"/>
        <n v="5202"/>
        <n v="4894"/>
        <n v="4865"/>
        <n v="4886"/>
        <n v="4799"/>
        <n v="4794"/>
        <n v="4868"/>
        <n v="4802"/>
        <n v="4803"/>
        <n v="4876"/>
        <n v="4772"/>
        <n v="4811"/>
        <n v="4771"/>
        <n v="4808"/>
        <n v="6056"/>
        <n v="4926"/>
        <n v="5369"/>
        <n v="5226"/>
        <n v="5951"/>
        <n v="5231"/>
        <n v="4918"/>
        <n v="5056"/>
        <n v="5147"/>
        <n v="5222"/>
        <n v="5196"/>
        <n v="5303"/>
        <n v="4810"/>
        <n v="4804"/>
        <n v="5157"/>
        <n v="5034"/>
        <n v="4846"/>
        <n v="4854"/>
        <n v="5123"/>
        <n v="5203"/>
        <n v="4888"/>
        <n v="4857"/>
        <n v="4925"/>
        <n v="5047"/>
        <n v="4927"/>
        <n v="4805"/>
        <n v="4978"/>
        <n v="5033"/>
        <n v="4885"/>
        <n v="4845"/>
        <n v="4874"/>
        <n v="4847"/>
        <n v="4779"/>
        <n v="4831"/>
        <n v="4764"/>
        <n v="4917"/>
        <n v="4930"/>
        <n v="5709"/>
        <n v="5363"/>
        <n v="5101"/>
        <n v="5005"/>
        <n v="4785"/>
        <n v="4904"/>
        <n v="5097"/>
        <n v="4842"/>
        <n v="5535"/>
        <n v="4793"/>
        <n v="4958"/>
        <n v="4880"/>
        <n v="5087"/>
        <n v="5405"/>
        <n v="5519"/>
        <n v="4974"/>
        <n v="4949"/>
        <n v="5059"/>
        <n v="5067"/>
        <n v="5228"/>
        <n v="4775"/>
        <n v="4786"/>
        <n v="4858"/>
        <n v="4881"/>
        <n v="4829"/>
        <n v="4813"/>
        <n v="4849"/>
        <n v="4765"/>
        <n v="4777"/>
        <n v="5549"/>
        <n v="5323"/>
        <n v="4945"/>
        <n v="5235"/>
        <n v="5195"/>
        <n v="5970"/>
        <n v="4872"/>
        <n v="5125"/>
        <n v="5451"/>
        <n v="4924"/>
        <n v="5450"/>
        <n v="6204"/>
        <n v="5207"/>
        <n v="4989"/>
        <n v="5093"/>
        <n v="4909"/>
        <n v="5894"/>
        <n v="5338"/>
        <n v="4763"/>
        <n v="5457"/>
        <n v="4873"/>
        <n v="4832"/>
        <n v="4782"/>
        <n v="4964"/>
        <n v="4913"/>
        <n v="4809"/>
        <n v="4798"/>
        <n v="4900"/>
        <n v="4767"/>
        <n v="4773"/>
        <n v="5554"/>
        <n v="5293"/>
        <n v="5148"/>
        <n v="5283"/>
        <n v="5115"/>
        <n v="4774"/>
        <n v="4998"/>
        <n v="4839"/>
        <n v="5375"/>
        <n v="4948"/>
        <n v="4936"/>
        <n v="5088"/>
        <n v="4867"/>
        <n v="4776"/>
        <n v="5182"/>
        <n v="5082"/>
        <n v="5162"/>
        <n v="4780"/>
        <n v="4859"/>
        <n v="5262"/>
        <n v="5140"/>
        <n v="5229"/>
        <n v="5096"/>
        <n v="5024"/>
        <n v="5191"/>
        <n v="5307"/>
        <n v="5053"/>
        <n v="5105"/>
        <n v="4955"/>
        <n v="4791"/>
        <n v="4993"/>
        <n v="5179"/>
        <n v="5111"/>
        <n v="5116"/>
        <n v="5465"/>
        <n v="5035"/>
        <n v="4863"/>
        <n v="5039"/>
        <n v="4923"/>
        <n v="4797"/>
        <n v="4838"/>
        <n v="4995"/>
        <n v="4893"/>
        <n v="4991"/>
        <n v="5193"/>
        <n v="5599"/>
        <n v="5061"/>
        <n v="5697"/>
        <n v="5132"/>
        <n v="5130"/>
        <n v="5014"/>
        <n v="4921"/>
        <n v="4762"/>
        <n v="5826"/>
        <n v="5017"/>
        <n v="5152"/>
        <n v="5113"/>
        <n v="5037"/>
        <n v="5253"/>
        <n v="5009"/>
        <n v="4947"/>
        <n v="4967"/>
        <n v="5002"/>
        <n v="4892"/>
        <n v="5031"/>
        <n v="4812"/>
        <n v="5615"/>
        <n v="5628"/>
        <n v="4889"/>
        <n v="4866"/>
        <n v="4833"/>
        <n v="4935"/>
        <n v="4965"/>
        <n v="4890"/>
        <n v="4915"/>
        <n v="5227"/>
        <n v="5265"/>
        <n v="5362"/>
        <n v="5217"/>
        <n v="5292"/>
      </sharedItems>
    </cacheField>
    <cacheField name="Year" numFmtId="0">
      <sharedItems containsSemiMixedTypes="0" containsString="0" containsNumber="1" containsInteger="1" minValue="1976" maxValue="2016" count="41">
        <n v="2016"/>
        <n v="2015"/>
        <n v="2014"/>
        <n v="2013"/>
        <n v="2012"/>
        <n v="2011"/>
        <n v="2010"/>
        <n v="2009"/>
        <n v="2008"/>
        <n v="2007"/>
        <n v="2006"/>
        <n v="2005"/>
        <n v="2004"/>
        <n v="2003"/>
        <n v="2002"/>
        <n v="2001"/>
        <n v="2000"/>
        <n v="1999"/>
        <n v="1998"/>
        <n v="1997"/>
        <n v="1996"/>
        <n v="1995"/>
        <n v="1994"/>
        <n v="1993"/>
        <n v="1992"/>
        <n v="1991"/>
        <n v="1990"/>
        <n v="1989"/>
        <n v="1988"/>
        <n v="1987"/>
        <n v="1986"/>
        <n v="1985"/>
        <n v="1984"/>
        <n v="1983"/>
        <n v="1982"/>
        <n v="1981"/>
        <n v="1980"/>
        <n v="1979"/>
        <n v="1978"/>
        <n v="1977"/>
        <n v="1976"/>
      </sharedItems>
    </cacheField>
    <cacheField name="Month" numFmtId="0">
      <sharedItems count="12">
        <s v="Jan"/>
        <s v="Feb"/>
        <s v="May"/>
        <s v="Mar"/>
        <s v="Jun"/>
        <s v="Jul"/>
        <s v="Aug"/>
        <s v="Apr"/>
        <s v="Sep"/>
        <s v="Oct"/>
        <s v="Nov"/>
        <s v="Dec"/>
      </sharedItems>
    </cacheField>
    <cacheField name="Day" numFmtId="0">
      <sharedItems count="7">
        <s v="Friday"/>
        <s v="Saturday"/>
        <s v="Wednesday"/>
        <s v="Thursday"/>
        <s v="Tuesday"/>
        <s v="Monday"/>
        <s v="Sunday"/>
      </sharedItems>
    </cacheField>
  </cacheFields>
  <extLst>
    <ext xmlns:x14="http://schemas.microsoft.com/office/spreadsheetml/2009/9/main" uri="{725AE2AE-9491-48be-B2B4-4EB974FC3084}">
      <x14:pivotCacheDefinition pivotCacheId="1914316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5">
  <r>
    <n v="954"/>
    <x v="0"/>
    <x v="0"/>
    <x v="0"/>
    <x v="0"/>
    <x v="0"/>
    <n v="5.4"/>
    <n v="285"/>
    <x v="0"/>
    <x v="0"/>
    <x v="0"/>
    <x v="0"/>
  </r>
  <r>
    <n v="1345"/>
    <x v="1"/>
    <x v="1"/>
    <x v="1"/>
    <x v="1"/>
    <x v="1"/>
    <n v="7.1"/>
    <n v="478"/>
    <x v="1"/>
    <x v="0"/>
    <x v="1"/>
    <x v="0"/>
  </r>
  <r>
    <n v="1020"/>
    <x v="2"/>
    <x v="2"/>
    <x v="2"/>
    <x v="2"/>
    <x v="2"/>
    <n v="5.7"/>
    <n v="295"/>
    <x v="2"/>
    <x v="0"/>
    <x v="1"/>
    <x v="0"/>
  </r>
  <r>
    <n v="837"/>
    <x v="3"/>
    <x v="3"/>
    <x v="3"/>
    <x v="3"/>
    <x v="3"/>
    <n v="6.6"/>
    <n v="392"/>
    <x v="3"/>
    <x v="0"/>
    <x v="2"/>
    <x v="0"/>
  </r>
  <r>
    <n v="548"/>
    <x v="4"/>
    <x v="4"/>
    <x v="4"/>
    <x v="4"/>
    <x v="4"/>
    <n v="4.7"/>
    <n v="797"/>
    <x v="4"/>
    <x v="0"/>
    <x v="1"/>
    <x v="1"/>
  </r>
  <r>
    <n v="981"/>
    <x v="5"/>
    <x v="5"/>
    <x v="5"/>
    <x v="5"/>
    <x v="5"/>
    <n v="5.7"/>
    <n v="1309"/>
    <x v="5"/>
    <x v="0"/>
    <x v="1"/>
    <x v="0"/>
  </r>
  <r>
    <n v="520"/>
    <x v="6"/>
    <x v="4"/>
    <x v="6"/>
    <x v="6"/>
    <x v="6"/>
    <n v="7"/>
    <n v="938"/>
    <x v="6"/>
    <x v="0"/>
    <x v="0"/>
    <x v="2"/>
  </r>
  <r>
    <n v="1074"/>
    <x v="7"/>
    <x v="6"/>
    <x v="2"/>
    <x v="7"/>
    <x v="7"/>
    <n v="5.5"/>
    <n v="322"/>
    <x v="7"/>
    <x v="0"/>
    <x v="3"/>
    <x v="2"/>
  </r>
  <r>
    <n v="716"/>
    <x v="8"/>
    <x v="7"/>
    <x v="7"/>
    <x v="8"/>
    <x v="8"/>
    <n v="5.6"/>
    <n v="1462"/>
    <x v="8"/>
    <x v="0"/>
    <x v="2"/>
    <x v="2"/>
  </r>
  <r>
    <n v="1190"/>
    <x v="9"/>
    <x v="8"/>
    <x v="8"/>
    <x v="9"/>
    <x v="9"/>
    <n v="6.2"/>
    <n v="1567"/>
    <x v="9"/>
    <x v="0"/>
    <x v="4"/>
    <x v="0"/>
  </r>
  <r>
    <n v="627"/>
    <x v="10"/>
    <x v="9"/>
    <x v="9"/>
    <x v="10"/>
    <x v="10"/>
    <n v="6.1"/>
    <n v="555"/>
    <x v="10"/>
    <x v="0"/>
    <x v="0"/>
    <x v="3"/>
  </r>
  <r>
    <n v="96"/>
    <x v="11"/>
    <x v="10"/>
    <x v="10"/>
    <x v="11"/>
    <x v="11"/>
    <n v="5.3"/>
    <n v="1277"/>
    <x v="11"/>
    <x v="0"/>
    <x v="1"/>
    <x v="3"/>
  </r>
  <r>
    <n v="153"/>
    <x v="12"/>
    <x v="11"/>
    <x v="11"/>
    <x v="12"/>
    <x v="12"/>
    <n v="5.9"/>
    <n v="1998"/>
    <x v="12"/>
    <x v="0"/>
    <x v="3"/>
    <x v="2"/>
  </r>
  <r>
    <n v="106"/>
    <x v="13"/>
    <x v="10"/>
    <x v="12"/>
    <x v="13"/>
    <x v="13"/>
    <n v="6"/>
    <n v="1000"/>
    <x v="13"/>
    <x v="0"/>
    <x v="4"/>
    <x v="2"/>
  </r>
  <r>
    <n v="618"/>
    <x v="14"/>
    <x v="9"/>
    <x v="13"/>
    <x v="14"/>
    <x v="14"/>
    <n v="7"/>
    <n v="1949"/>
    <x v="14"/>
    <x v="0"/>
    <x v="2"/>
    <x v="0"/>
  </r>
  <r>
    <n v="226"/>
    <x v="15"/>
    <x v="12"/>
    <x v="14"/>
    <x v="15"/>
    <x v="15"/>
    <n v="6.7"/>
    <n v="3235"/>
    <x v="15"/>
    <x v="0"/>
    <x v="4"/>
    <x v="3"/>
  </r>
  <r>
    <n v="39"/>
    <x v="16"/>
    <x v="13"/>
    <x v="15"/>
    <x v="16"/>
    <x v="16"/>
    <n v="6.6"/>
    <n v="2568"/>
    <x v="16"/>
    <x v="0"/>
    <x v="5"/>
    <x v="3"/>
  </r>
  <r>
    <n v="58"/>
    <x v="17"/>
    <x v="14"/>
    <x v="16"/>
    <x v="17"/>
    <x v="17"/>
    <n v="4.9000000000000004"/>
    <n v="2491"/>
    <x v="17"/>
    <x v="0"/>
    <x v="4"/>
    <x v="2"/>
  </r>
  <r>
    <n v="136"/>
    <x v="18"/>
    <x v="15"/>
    <x v="17"/>
    <x v="18"/>
    <x v="18"/>
    <n v="5.9"/>
    <n v="2341"/>
    <x v="18"/>
    <x v="0"/>
    <x v="5"/>
    <x v="2"/>
  </r>
  <r>
    <n v="45"/>
    <x v="19"/>
    <x v="16"/>
    <x v="18"/>
    <x v="19"/>
    <x v="19"/>
    <n v="6.4"/>
    <n v="4721"/>
    <x v="19"/>
    <x v="0"/>
    <x v="2"/>
    <x v="2"/>
  </r>
  <r>
    <n v="51"/>
    <x v="20"/>
    <x v="17"/>
    <x v="19"/>
    <x v="20"/>
    <x v="20"/>
    <n v="5.9"/>
    <n v="7458"/>
    <x v="20"/>
    <x v="0"/>
    <x v="6"/>
    <x v="4"/>
  </r>
  <r>
    <n v="6"/>
    <x v="21"/>
    <x v="18"/>
    <x v="20"/>
    <x v="21"/>
    <x v="21"/>
    <n v="5.7"/>
    <n v="7004"/>
    <x v="21"/>
    <x v="0"/>
    <x v="3"/>
    <x v="2"/>
  </r>
  <r>
    <n v="55"/>
    <x v="22"/>
    <x v="17"/>
    <x v="21"/>
    <x v="22"/>
    <x v="22"/>
    <n v="6.7"/>
    <n v="2892"/>
    <x v="22"/>
    <x v="0"/>
    <x v="7"/>
    <x v="3"/>
  </r>
  <r>
    <n v="1441"/>
    <x v="23"/>
    <x v="19"/>
    <x v="22"/>
    <x v="23"/>
    <x v="23"/>
    <n v="6"/>
    <n v="2"/>
    <x v="23"/>
    <x v="0"/>
    <x v="3"/>
    <x v="4"/>
  </r>
  <r>
    <n v="1098"/>
    <x v="24"/>
    <x v="6"/>
    <x v="23"/>
    <x v="23"/>
    <x v="24"/>
    <n v="4.5"/>
    <n v="179"/>
    <x v="24"/>
    <x v="0"/>
    <x v="7"/>
    <x v="3"/>
  </r>
  <r>
    <n v="1359"/>
    <x v="25"/>
    <x v="1"/>
    <x v="24"/>
    <x v="23"/>
    <x v="25"/>
    <n v="4.7"/>
    <n v="102"/>
    <x v="25"/>
    <x v="0"/>
    <x v="5"/>
    <x v="0"/>
  </r>
  <r>
    <n v="1411"/>
    <x v="26"/>
    <x v="20"/>
    <x v="25"/>
    <x v="24"/>
    <x v="26"/>
    <n v="5.2"/>
    <n v="32"/>
    <x v="17"/>
    <x v="1"/>
    <x v="8"/>
    <x v="0"/>
  </r>
  <r>
    <n v="1440"/>
    <x v="27"/>
    <x v="19"/>
    <x v="23"/>
    <x v="25"/>
    <x v="27"/>
    <n v="5.9"/>
    <n v="208"/>
    <x v="26"/>
    <x v="1"/>
    <x v="7"/>
    <x v="3"/>
  </r>
  <r>
    <n v="1350"/>
    <x v="28"/>
    <x v="1"/>
    <x v="26"/>
    <x v="26"/>
    <x v="28"/>
    <n v="5.4"/>
    <n v="40"/>
    <x v="27"/>
    <x v="1"/>
    <x v="8"/>
    <x v="0"/>
  </r>
  <r>
    <n v="863"/>
    <x v="29"/>
    <x v="21"/>
    <x v="27"/>
    <x v="27"/>
    <x v="29"/>
    <n v="5.8"/>
    <n v="195"/>
    <x v="28"/>
    <x v="1"/>
    <x v="8"/>
    <x v="0"/>
  </r>
  <r>
    <n v="354"/>
    <x v="30"/>
    <x v="22"/>
    <x v="28"/>
    <x v="28"/>
    <x v="30"/>
    <n v="5.0999999999999996"/>
    <n v="826"/>
    <x v="29"/>
    <x v="1"/>
    <x v="0"/>
    <x v="4"/>
  </r>
  <r>
    <n v="699"/>
    <x v="31"/>
    <x v="23"/>
    <x v="29"/>
    <x v="29"/>
    <x v="31"/>
    <n v="5.2"/>
    <n v="692"/>
    <x v="30"/>
    <x v="1"/>
    <x v="2"/>
    <x v="2"/>
  </r>
  <r>
    <n v="444"/>
    <x v="32"/>
    <x v="24"/>
    <x v="30"/>
    <x v="30"/>
    <x v="32"/>
    <n v="5.4"/>
    <n v="1055"/>
    <x v="31"/>
    <x v="1"/>
    <x v="0"/>
    <x v="2"/>
  </r>
  <r>
    <n v="1086"/>
    <x v="33"/>
    <x v="25"/>
    <x v="31"/>
    <x v="31"/>
    <x v="33"/>
    <n v="6.8"/>
    <n v="1573"/>
    <x v="32"/>
    <x v="1"/>
    <x v="9"/>
    <x v="0"/>
  </r>
  <r>
    <n v="934"/>
    <x v="34"/>
    <x v="0"/>
    <x v="32"/>
    <x v="32"/>
    <x v="34"/>
    <n v="6.7"/>
    <n v="973"/>
    <x v="33"/>
    <x v="1"/>
    <x v="8"/>
    <x v="2"/>
  </r>
  <r>
    <n v="737"/>
    <x v="35"/>
    <x v="7"/>
    <x v="33"/>
    <x v="33"/>
    <x v="35"/>
    <n v="5.4"/>
    <n v="647"/>
    <x v="34"/>
    <x v="1"/>
    <x v="2"/>
    <x v="0"/>
  </r>
  <r>
    <n v="1371"/>
    <x v="36"/>
    <x v="26"/>
    <x v="34"/>
    <x v="34"/>
    <x v="36"/>
    <n v="4.0999999999999996"/>
    <n v="1022"/>
    <x v="35"/>
    <x v="1"/>
    <x v="0"/>
    <x v="0"/>
  </r>
  <r>
    <n v="744"/>
    <x v="37"/>
    <x v="7"/>
    <x v="4"/>
    <x v="35"/>
    <x v="37"/>
    <n v="6.9"/>
    <n v="1121"/>
    <x v="36"/>
    <x v="1"/>
    <x v="8"/>
    <x v="2"/>
  </r>
  <r>
    <n v="541"/>
    <x v="38"/>
    <x v="4"/>
    <x v="35"/>
    <x v="36"/>
    <x v="38"/>
    <n v="6.3"/>
    <n v="1148"/>
    <x v="9"/>
    <x v="1"/>
    <x v="3"/>
    <x v="2"/>
  </r>
  <r>
    <n v="1258"/>
    <x v="39"/>
    <x v="27"/>
    <x v="36"/>
    <x v="37"/>
    <x v="39"/>
    <n v="6.3"/>
    <n v="272"/>
    <x v="37"/>
    <x v="1"/>
    <x v="1"/>
    <x v="3"/>
  </r>
  <r>
    <n v="809"/>
    <x v="40"/>
    <x v="25"/>
    <x v="15"/>
    <x v="38"/>
    <x v="40"/>
    <n v="7.3"/>
    <n v="2067"/>
    <x v="38"/>
    <x v="1"/>
    <x v="4"/>
    <x v="5"/>
  </r>
  <r>
    <n v="190"/>
    <x v="41"/>
    <x v="28"/>
    <x v="7"/>
    <x v="39"/>
    <x v="41"/>
    <n v="6.5"/>
    <n v="1276"/>
    <x v="39"/>
    <x v="1"/>
    <x v="10"/>
    <x v="0"/>
  </r>
  <r>
    <n v="1354"/>
    <x v="42"/>
    <x v="1"/>
    <x v="37"/>
    <x v="40"/>
    <x v="42"/>
    <n v="6"/>
    <n v="1360"/>
    <x v="40"/>
    <x v="1"/>
    <x v="8"/>
    <x v="3"/>
  </r>
  <r>
    <n v="423"/>
    <x v="43"/>
    <x v="24"/>
    <x v="29"/>
    <x v="41"/>
    <x v="43"/>
    <n v="6.4"/>
    <n v="1581"/>
    <x v="41"/>
    <x v="1"/>
    <x v="11"/>
    <x v="3"/>
  </r>
  <r>
    <n v="682"/>
    <x v="44"/>
    <x v="29"/>
    <x v="38"/>
    <x v="42"/>
    <x v="44"/>
    <n v="5"/>
    <n v="567"/>
    <x v="42"/>
    <x v="1"/>
    <x v="7"/>
    <x v="3"/>
  </r>
  <r>
    <n v="313"/>
    <x v="45"/>
    <x v="30"/>
    <x v="16"/>
    <x v="43"/>
    <x v="45"/>
    <n v="7.1"/>
    <n v="2265"/>
    <x v="43"/>
    <x v="1"/>
    <x v="6"/>
    <x v="3"/>
  </r>
  <r>
    <n v="86"/>
    <x v="46"/>
    <x v="31"/>
    <x v="16"/>
    <x v="44"/>
    <x v="46"/>
    <n v="5.9"/>
    <n v="954"/>
    <x v="44"/>
    <x v="1"/>
    <x v="8"/>
    <x v="3"/>
  </r>
  <r>
    <n v="840"/>
    <x v="47"/>
    <x v="21"/>
    <x v="39"/>
    <x v="45"/>
    <x v="47"/>
    <n v="7.3"/>
    <n v="2607"/>
    <x v="45"/>
    <x v="1"/>
    <x v="11"/>
    <x v="0"/>
  </r>
  <r>
    <n v="711"/>
    <x v="48"/>
    <x v="7"/>
    <x v="40"/>
    <x v="46"/>
    <x v="48"/>
    <n v="5.9"/>
    <n v="1181"/>
    <x v="46"/>
    <x v="1"/>
    <x v="5"/>
    <x v="0"/>
  </r>
  <r>
    <n v="395"/>
    <x v="49"/>
    <x v="32"/>
    <x v="13"/>
    <x v="47"/>
    <x v="49"/>
    <n v="7.6"/>
    <n v="4274"/>
    <x v="47"/>
    <x v="1"/>
    <x v="11"/>
    <x v="0"/>
  </r>
  <r>
    <n v="636"/>
    <x v="50"/>
    <x v="9"/>
    <x v="16"/>
    <x v="48"/>
    <x v="50"/>
    <n v="7.2"/>
    <n v="2583"/>
    <x v="13"/>
    <x v="1"/>
    <x v="9"/>
    <x v="3"/>
  </r>
  <r>
    <n v="43"/>
    <x v="51"/>
    <x v="33"/>
    <x v="41"/>
    <x v="49"/>
    <x v="51"/>
    <n v="5.2"/>
    <n v="2768"/>
    <x v="48"/>
    <x v="1"/>
    <x v="1"/>
    <x v="2"/>
  </r>
  <r>
    <n v="626"/>
    <x v="52"/>
    <x v="7"/>
    <x v="31"/>
    <x v="50"/>
    <x v="52"/>
    <n v="7.1"/>
    <n v="1881"/>
    <x v="49"/>
    <x v="1"/>
    <x v="8"/>
    <x v="3"/>
  </r>
  <r>
    <n v="834"/>
    <x v="53"/>
    <x v="21"/>
    <x v="42"/>
    <x v="51"/>
    <x v="53"/>
    <n v="7.7"/>
    <n v="1355"/>
    <x v="50"/>
    <x v="1"/>
    <x v="6"/>
    <x v="3"/>
  </r>
  <r>
    <n v="219"/>
    <x v="54"/>
    <x v="34"/>
    <x v="43"/>
    <x v="52"/>
    <x v="54"/>
    <n v="5.6"/>
    <n v="2513"/>
    <x v="51"/>
    <x v="1"/>
    <x v="5"/>
    <x v="3"/>
  </r>
  <r>
    <n v="150"/>
    <x v="55"/>
    <x v="11"/>
    <x v="44"/>
    <x v="53"/>
    <x v="55"/>
    <n v="6.2"/>
    <n v="3829"/>
    <x v="12"/>
    <x v="1"/>
    <x v="3"/>
    <x v="2"/>
  </r>
  <r>
    <n v="79"/>
    <x v="56"/>
    <x v="31"/>
    <x v="45"/>
    <x v="54"/>
    <x v="56"/>
    <n v="7.2"/>
    <n v="9427"/>
    <x v="52"/>
    <x v="1"/>
    <x v="2"/>
    <x v="2"/>
  </r>
  <r>
    <n v="107"/>
    <x v="57"/>
    <x v="35"/>
    <x v="46"/>
    <x v="55"/>
    <x v="57"/>
    <n v="7.3"/>
    <n v="6396"/>
    <x v="53"/>
    <x v="1"/>
    <x v="11"/>
    <x v="0"/>
  </r>
  <r>
    <n v="198"/>
    <x v="58"/>
    <x v="36"/>
    <x v="47"/>
    <x v="56"/>
    <x v="58"/>
    <n v="6.7"/>
    <n v="2374"/>
    <x v="54"/>
    <x v="1"/>
    <x v="3"/>
    <x v="3"/>
  </r>
  <r>
    <n v="163"/>
    <x v="59"/>
    <x v="37"/>
    <x v="48"/>
    <x v="57"/>
    <x v="59"/>
    <n v="7.6"/>
    <n v="7268"/>
    <x v="55"/>
    <x v="1"/>
    <x v="8"/>
    <x v="2"/>
  </r>
  <r>
    <n v="64"/>
    <x v="60"/>
    <x v="38"/>
    <x v="49"/>
    <x v="58"/>
    <x v="60"/>
    <n v="6.6"/>
    <n v="3984"/>
    <x v="56"/>
    <x v="1"/>
    <x v="10"/>
    <x v="2"/>
  </r>
  <r>
    <n v="3"/>
    <x v="61"/>
    <x v="39"/>
    <x v="50"/>
    <x v="59"/>
    <x v="61"/>
    <n v="6.3"/>
    <n v="4466"/>
    <x v="57"/>
    <x v="1"/>
    <x v="9"/>
    <x v="5"/>
  </r>
  <r>
    <n v="31"/>
    <x v="62"/>
    <x v="40"/>
    <x v="51"/>
    <x v="60"/>
    <x v="62"/>
    <n v="7.3"/>
    <n v="4176"/>
    <x v="14"/>
    <x v="1"/>
    <x v="7"/>
    <x v="2"/>
  </r>
  <r>
    <n v="452"/>
    <x v="63"/>
    <x v="24"/>
    <x v="3"/>
    <x v="23"/>
    <x v="63"/>
    <n v="4.9000000000000004"/>
    <n v="388"/>
    <x v="58"/>
    <x v="1"/>
    <x v="11"/>
    <x v="0"/>
  </r>
  <r>
    <n v="828"/>
    <x v="64"/>
    <x v="25"/>
    <x v="16"/>
    <x v="23"/>
    <x v="64"/>
    <n v="5.4"/>
    <n v="656"/>
    <x v="59"/>
    <x v="1"/>
    <x v="0"/>
    <x v="2"/>
  </r>
  <r>
    <n v="897"/>
    <x v="65"/>
    <x v="41"/>
    <x v="25"/>
    <x v="23"/>
    <x v="65"/>
    <n v="3.9"/>
    <n v="95"/>
    <x v="41"/>
    <x v="1"/>
    <x v="1"/>
    <x v="4"/>
  </r>
  <r>
    <n v="1396"/>
    <x v="66"/>
    <x v="42"/>
    <x v="26"/>
    <x v="23"/>
    <x v="66"/>
    <n v="4.0999999999999996"/>
    <n v="52"/>
    <x v="27"/>
    <x v="1"/>
    <x v="6"/>
    <x v="0"/>
  </r>
  <r>
    <n v="1395"/>
    <x v="67"/>
    <x v="43"/>
    <x v="0"/>
    <x v="61"/>
    <x v="67"/>
    <n v="5.0999999999999996"/>
    <n v="366"/>
    <x v="25"/>
    <x v="2"/>
    <x v="8"/>
    <x v="0"/>
  </r>
  <r>
    <n v="1377"/>
    <x v="68"/>
    <x v="26"/>
    <x v="1"/>
    <x v="62"/>
    <x v="68"/>
    <n v="6.5"/>
    <n v="338"/>
    <x v="28"/>
    <x v="2"/>
    <x v="7"/>
    <x v="0"/>
  </r>
  <r>
    <n v="1182"/>
    <x v="69"/>
    <x v="19"/>
    <x v="52"/>
    <x v="63"/>
    <x v="69"/>
    <n v="6.3"/>
    <n v="204"/>
    <x v="60"/>
    <x v="2"/>
    <x v="9"/>
    <x v="0"/>
  </r>
  <r>
    <n v="1052"/>
    <x v="70"/>
    <x v="2"/>
    <x v="53"/>
    <x v="64"/>
    <x v="70"/>
    <n v="6.5"/>
    <n v="833"/>
    <x v="61"/>
    <x v="2"/>
    <x v="11"/>
    <x v="3"/>
  </r>
  <r>
    <n v="742"/>
    <x v="71"/>
    <x v="7"/>
    <x v="54"/>
    <x v="65"/>
    <x v="71"/>
    <n v="5.5"/>
    <n v="555"/>
    <x v="20"/>
    <x v="2"/>
    <x v="3"/>
    <x v="0"/>
  </r>
  <r>
    <n v="1091"/>
    <x v="72"/>
    <x v="6"/>
    <x v="52"/>
    <x v="66"/>
    <x v="72"/>
    <n v="5.7"/>
    <n v="164"/>
    <x v="62"/>
    <x v="2"/>
    <x v="5"/>
    <x v="6"/>
  </r>
  <r>
    <n v="936"/>
    <x v="73"/>
    <x v="0"/>
    <x v="55"/>
    <x v="67"/>
    <x v="73"/>
    <n v="6.5"/>
    <n v="304"/>
    <x v="63"/>
    <x v="2"/>
    <x v="7"/>
    <x v="0"/>
  </r>
  <r>
    <n v="1260"/>
    <x v="74"/>
    <x v="27"/>
    <x v="56"/>
    <x v="68"/>
    <x v="74"/>
    <n v="6.8"/>
    <n v="1196"/>
    <x v="64"/>
    <x v="2"/>
    <x v="11"/>
    <x v="2"/>
  </r>
  <r>
    <n v="1155"/>
    <x v="75"/>
    <x v="44"/>
    <x v="53"/>
    <x v="69"/>
    <x v="75"/>
    <n v="6"/>
    <n v="639"/>
    <x v="65"/>
    <x v="2"/>
    <x v="6"/>
    <x v="2"/>
  </r>
  <r>
    <n v="387"/>
    <x v="76"/>
    <x v="45"/>
    <x v="41"/>
    <x v="70"/>
    <x v="76"/>
    <n v="6.3"/>
    <n v="1286"/>
    <x v="66"/>
    <x v="2"/>
    <x v="6"/>
    <x v="2"/>
  </r>
  <r>
    <n v="1017"/>
    <x v="77"/>
    <x v="46"/>
    <x v="57"/>
    <x v="71"/>
    <x v="77"/>
    <n v="6.5"/>
    <n v="505"/>
    <x v="67"/>
    <x v="2"/>
    <x v="8"/>
    <x v="2"/>
  </r>
  <r>
    <n v="1373"/>
    <x v="78"/>
    <x v="26"/>
    <x v="58"/>
    <x v="72"/>
    <x v="78"/>
    <n v="7.5"/>
    <n v="1971"/>
    <x v="68"/>
    <x v="2"/>
    <x v="4"/>
    <x v="3"/>
  </r>
  <r>
    <n v="422"/>
    <x v="79"/>
    <x v="24"/>
    <x v="6"/>
    <x v="73"/>
    <x v="79"/>
    <n v="5.9"/>
    <n v="1173"/>
    <x v="54"/>
    <x v="2"/>
    <x v="0"/>
    <x v="2"/>
  </r>
  <r>
    <n v="858"/>
    <x v="80"/>
    <x v="21"/>
    <x v="38"/>
    <x v="74"/>
    <x v="80"/>
    <n v="6"/>
    <n v="883"/>
    <x v="69"/>
    <x v="2"/>
    <x v="1"/>
    <x v="0"/>
  </r>
  <r>
    <n v="355"/>
    <x v="81"/>
    <x v="22"/>
    <x v="9"/>
    <x v="75"/>
    <x v="81"/>
    <n v="4.4000000000000004"/>
    <n v="533"/>
    <x v="70"/>
    <x v="2"/>
    <x v="0"/>
    <x v="0"/>
  </r>
  <r>
    <n v="924"/>
    <x v="82"/>
    <x v="0"/>
    <x v="31"/>
    <x v="76"/>
    <x v="82"/>
    <n v="6.4"/>
    <n v="1798"/>
    <x v="71"/>
    <x v="2"/>
    <x v="6"/>
    <x v="5"/>
  </r>
  <r>
    <n v="646"/>
    <x v="83"/>
    <x v="9"/>
    <x v="55"/>
    <x v="77"/>
    <x v="83"/>
    <n v="6.8"/>
    <n v="255"/>
    <x v="72"/>
    <x v="2"/>
    <x v="4"/>
    <x v="3"/>
  </r>
  <r>
    <n v="955"/>
    <x v="84"/>
    <x v="47"/>
    <x v="0"/>
    <x v="78"/>
    <x v="84"/>
    <n v="6.4"/>
    <n v="225"/>
    <x v="10"/>
    <x v="2"/>
    <x v="4"/>
    <x v="0"/>
  </r>
  <r>
    <n v="976"/>
    <x v="85"/>
    <x v="5"/>
    <x v="54"/>
    <x v="79"/>
    <x v="85"/>
    <n v="7.3"/>
    <n v="508"/>
    <x v="73"/>
    <x v="2"/>
    <x v="6"/>
    <x v="2"/>
  </r>
  <r>
    <n v="855"/>
    <x v="86"/>
    <x v="21"/>
    <x v="1"/>
    <x v="80"/>
    <x v="86"/>
    <n v="6.1"/>
    <n v="493"/>
    <x v="74"/>
    <x v="2"/>
    <x v="9"/>
    <x v="2"/>
  </r>
  <r>
    <n v="1078"/>
    <x v="87"/>
    <x v="6"/>
    <x v="59"/>
    <x v="81"/>
    <x v="87"/>
    <n v="7.4"/>
    <n v="4535"/>
    <x v="53"/>
    <x v="2"/>
    <x v="6"/>
    <x v="2"/>
  </r>
  <r>
    <n v="291"/>
    <x v="88"/>
    <x v="48"/>
    <x v="7"/>
    <x v="82"/>
    <x v="88"/>
    <n v="5.2"/>
    <n v="1267"/>
    <x v="75"/>
    <x v="2"/>
    <x v="1"/>
    <x v="4"/>
  </r>
  <r>
    <n v="578"/>
    <x v="89"/>
    <x v="9"/>
    <x v="12"/>
    <x v="83"/>
    <x v="89"/>
    <n v="6.6"/>
    <n v="1006"/>
    <x v="58"/>
    <x v="2"/>
    <x v="2"/>
    <x v="2"/>
  </r>
  <r>
    <n v="613"/>
    <x v="90"/>
    <x v="9"/>
    <x v="60"/>
    <x v="84"/>
    <x v="90"/>
    <n v="6.3"/>
    <n v="5878"/>
    <x v="76"/>
    <x v="2"/>
    <x v="5"/>
    <x v="5"/>
  </r>
  <r>
    <n v="908"/>
    <x v="91"/>
    <x v="0"/>
    <x v="56"/>
    <x v="85"/>
    <x v="91"/>
    <n v="6.1"/>
    <n v="853"/>
    <x v="10"/>
    <x v="2"/>
    <x v="0"/>
    <x v="4"/>
  </r>
  <r>
    <n v="344"/>
    <x v="92"/>
    <x v="22"/>
    <x v="58"/>
    <x v="86"/>
    <x v="92"/>
    <n v="5.8"/>
    <n v="1523"/>
    <x v="77"/>
    <x v="2"/>
    <x v="0"/>
    <x v="0"/>
  </r>
  <r>
    <n v="625"/>
    <x v="93"/>
    <x v="9"/>
    <x v="61"/>
    <x v="87"/>
    <x v="93"/>
    <n v="5.4"/>
    <n v="1127"/>
    <x v="78"/>
    <x v="2"/>
    <x v="10"/>
    <x v="2"/>
  </r>
  <r>
    <n v="777"/>
    <x v="94"/>
    <x v="25"/>
    <x v="35"/>
    <x v="88"/>
    <x v="94"/>
    <n v="8"/>
    <n v="4519"/>
    <x v="79"/>
    <x v="2"/>
    <x v="1"/>
    <x v="2"/>
  </r>
  <r>
    <n v="468"/>
    <x v="95"/>
    <x v="49"/>
    <x v="62"/>
    <x v="89"/>
    <x v="95"/>
    <n v="7.1"/>
    <n v="2954"/>
    <x v="38"/>
    <x v="2"/>
    <x v="8"/>
    <x v="2"/>
  </r>
  <r>
    <n v="274"/>
    <x v="96"/>
    <x v="50"/>
    <x v="18"/>
    <x v="90"/>
    <x v="96"/>
    <n v="7.4"/>
    <n v="3946"/>
    <x v="20"/>
    <x v="2"/>
    <x v="9"/>
    <x v="2"/>
  </r>
  <r>
    <n v="511"/>
    <x v="97"/>
    <x v="4"/>
    <x v="15"/>
    <x v="91"/>
    <x v="97"/>
    <n v="5.6"/>
    <n v="1652"/>
    <x v="80"/>
    <x v="2"/>
    <x v="11"/>
    <x v="3"/>
  </r>
  <r>
    <n v="517"/>
    <x v="98"/>
    <x v="4"/>
    <x v="63"/>
    <x v="92"/>
    <x v="98"/>
    <n v="6.8"/>
    <n v="2268"/>
    <x v="9"/>
    <x v="2"/>
    <x v="0"/>
    <x v="6"/>
  </r>
  <r>
    <n v="189"/>
    <x v="99"/>
    <x v="28"/>
    <x v="64"/>
    <x v="93"/>
    <x v="99"/>
    <n v="5.6"/>
    <n v="1680"/>
    <x v="81"/>
    <x v="2"/>
    <x v="5"/>
    <x v="2"/>
  </r>
  <r>
    <n v="94"/>
    <x v="100"/>
    <x v="10"/>
    <x v="47"/>
    <x v="94"/>
    <x v="100"/>
    <n v="5.6"/>
    <n v="1921"/>
    <x v="55"/>
    <x v="2"/>
    <x v="11"/>
    <x v="2"/>
  </r>
  <r>
    <n v="1069"/>
    <x v="101"/>
    <x v="6"/>
    <x v="65"/>
    <x v="95"/>
    <x v="101"/>
    <n v="6.2"/>
    <n v="2713"/>
    <x v="8"/>
    <x v="2"/>
    <x v="2"/>
    <x v="3"/>
  </r>
  <r>
    <n v="87"/>
    <x v="102"/>
    <x v="51"/>
    <x v="37"/>
    <x v="96"/>
    <x v="102"/>
    <n v="6.7"/>
    <n v="843"/>
    <x v="82"/>
    <x v="2"/>
    <x v="1"/>
    <x v="0"/>
  </r>
  <r>
    <n v="117"/>
    <x v="103"/>
    <x v="52"/>
    <x v="60"/>
    <x v="97"/>
    <x v="103"/>
    <n v="6.1"/>
    <n v="1851"/>
    <x v="67"/>
    <x v="2"/>
    <x v="11"/>
    <x v="2"/>
  </r>
  <r>
    <n v="114"/>
    <x v="104"/>
    <x v="53"/>
    <x v="28"/>
    <x v="98"/>
    <x v="104"/>
    <n v="5.6"/>
    <n v="2350"/>
    <x v="83"/>
    <x v="2"/>
    <x v="3"/>
    <x v="3"/>
  </r>
  <r>
    <n v="399"/>
    <x v="105"/>
    <x v="54"/>
    <x v="66"/>
    <x v="99"/>
    <x v="105"/>
    <n v="7.9"/>
    <n v="5862"/>
    <x v="84"/>
    <x v="2"/>
    <x v="9"/>
    <x v="2"/>
  </r>
  <r>
    <n v="53"/>
    <x v="106"/>
    <x v="16"/>
    <x v="62"/>
    <x v="100"/>
    <x v="106"/>
    <n v="7.6"/>
    <n v="4858"/>
    <x v="85"/>
    <x v="2"/>
    <x v="2"/>
    <x v="4"/>
  </r>
  <r>
    <n v="144"/>
    <x v="107"/>
    <x v="53"/>
    <x v="66"/>
    <x v="101"/>
    <x v="107"/>
    <n v="5.8"/>
    <n v="2636"/>
    <x v="86"/>
    <x v="2"/>
    <x v="6"/>
    <x v="3"/>
  </r>
  <r>
    <n v="448"/>
    <x v="108"/>
    <x v="55"/>
    <x v="67"/>
    <x v="102"/>
    <x v="108"/>
    <n v="7.4"/>
    <n v="4469"/>
    <x v="72"/>
    <x v="2"/>
    <x v="11"/>
    <x v="3"/>
  </r>
  <r>
    <n v="59"/>
    <x v="109"/>
    <x v="14"/>
    <x v="68"/>
    <x v="103"/>
    <x v="109"/>
    <n v="8.1"/>
    <n v="10867"/>
    <x v="87"/>
    <x v="2"/>
    <x v="10"/>
    <x v="2"/>
  </r>
  <r>
    <n v="33"/>
    <x v="110"/>
    <x v="18"/>
    <x v="69"/>
    <x v="104"/>
    <x v="110"/>
    <n v="7.5"/>
    <n v="6032"/>
    <x v="19"/>
    <x v="2"/>
    <x v="2"/>
    <x v="3"/>
  </r>
  <r>
    <n v="121"/>
    <x v="111"/>
    <x v="53"/>
    <x v="70"/>
    <x v="105"/>
    <x v="111"/>
    <n v="6.6"/>
    <n v="5584"/>
    <x v="56"/>
    <x v="2"/>
    <x v="10"/>
    <x v="4"/>
  </r>
  <r>
    <n v="15"/>
    <x v="112"/>
    <x v="18"/>
    <x v="71"/>
    <x v="106"/>
    <x v="112"/>
    <n v="7.1"/>
    <n v="4760"/>
    <x v="88"/>
    <x v="2"/>
    <x v="11"/>
    <x v="2"/>
  </r>
  <r>
    <n v="27"/>
    <x v="113"/>
    <x v="56"/>
    <x v="72"/>
    <x v="107"/>
    <x v="113"/>
    <n v="5.8"/>
    <n v="3095"/>
    <x v="6"/>
    <x v="2"/>
    <x v="4"/>
    <x v="2"/>
  </r>
  <r>
    <n v="905"/>
    <x v="114"/>
    <x v="19"/>
    <x v="73"/>
    <x v="23"/>
    <x v="114"/>
    <n v="4.7"/>
    <n v="64"/>
    <x v="89"/>
    <x v="2"/>
    <x v="8"/>
    <x v="1"/>
  </r>
  <r>
    <n v="1228"/>
    <x v="115"/>
    <x v="19"/>
    <x v="55"/>
    <x v="23"/>
    <x v="115"/>
    <n v="7.1"/>
    <n v="242"/>
    <x v="90"/>
    <x v="2"/>
    <x v="9"/>
    <x v="3"/>
  </r>
  <r>
    <n v="1390"/>
    <x v="116"/>
    <x v="19"/>
    <x v="74"/>
    <x v="23"/>
    <x v="116"/>
    <n v="6.9"/>
    <n v="49"/>
    <x v="91"/>
    <x v="2"/>
    <x v="2"/>
    <x v="0"/>
  </r>
  <r>
    <n v="1412"/>
    <x v="117"/>
    <x v="19"/>
    <x v="25"/>
    <x v="23"/>
    <x v="117"/>
    <n v="5.5"/>
    <n v="143"/>
    <x v="92"/>
    <x v="2"/>
    <x v="10"/>
    <x v="5"/>
  </r>
  <r>
    <n v="1423"/>
    <x v="118"/>
    <x v="19"/>
    <x v="75"/>
    <x v="23"/>
    <x v="118"/>
    <n v="4.0999999999999996"/>
    <n v="13"/>
    <x v="93"/>
    <x v="2"/>
    <x v="4"/>
    <x v="6"/>
  </r>
  <r>
    <n v="1357"/>
    <x v="119"/>
    <x v="44"/>
    <x v="23"/>
    <x v="23"/>
    <x v="119"/>
    <n v="4.5"/>
    <n v="118"/>
    <x v="94"/>
    <x v="2"/>
    <x v="11"/>
    <x v="3"/>
  </r>
  <r>
    <n v="1450"/>
    <x v="120"/>
    <x v="57"/>
    <x v="74"/>
    <x v="108"/>
    <x v="120"/>
    <n v="4.0999999999999996"/>
    <n v="75"/>
    <x v="94"/>
    <x v="3"/>
    <x v="5"/>
    <x v="5"/>
  </r>
  <r>
    <n v="903"/>
    <x v="121"/>
    <x v="21"/>
    <x v="57"/>
    <x v="109"/>
    <x v="121"/>
    <n v="5.7"/>
    <n v="364"/>
    <x v="95"/>
    <x v="3"/>
    <x v="9"/>
    <x v="0"/>
  </r>
  <r>
    <n v="766"/>
    <x v="122"/>
    <x v="58"/>
    <x v="23"/>
    <x v="110"/>
    <x v="122"/>
    <n v="6.7"/>
    <n v="232"/>
    <x v="96"/>
    <x v="3"/>
    <x v="9"/>
    <x v="2"/>
  </r>
  <r>
    <n v="1392"/>
    <x v="123"/>
    <x v="42"/>
    <x v="76"/>
    <x v="111"/>
    <x v="123"/>
    <n v="7.4"/>
    <n v="568"/>
    <x v="68"/>
    <x v="3"/>
    <x v="7"/>
    <x v="0"/>
  </r>
  <r>
    <n v="1054"/>
    <x v="124"/>
    <x v="59"/>
    <x v="29"/>
    <x v="112"/>
    <x v="124"/>
    <n v="5.3"/>
    <n v="631"/>
    <x v="66"/>
    <x v="3"/>
    <x v="8"/>
    <x v="3"/>
  </r>
  <r>
    <n v="1212"/>
    <x v="125"/>
    <x v="59"/>
    <x v="29"/>
    <x v="113"/>
    <x v="125"/>
    <n v="7.4"/>
    <n v="636"/>
    <x v="97"/>
    <x v="3"/>
    <x v="8"/>
    <x v="1"/>
  </r>
  <r>
    <n v="1194"/>
    <x v="126"/>
    <x v="60"/>
    <x v="36"/>
    <x v="114"/>
    <x v="126"/>
    <n v="5.4"/>
    <n v="304"/>
    <x v="98"/>
    <x v="3"/>
    <x v="3"/>
    <x v="3"/>
  </r>
  <r>
    <n v="1093"/>
    <x v="127"/>
    <x v="6"/>
    <x v="36"/>
    <x v="115"/>
    <x v="127"/>
    <n v="6.7"/>
    <n v="299"/>
    <x v="99"/>
    <x v="3"/>
    <x v="11"/>
    <x v="0"/>
  </r>
  <r>
    <n v="1127"/>
    <x v="128"/>
    <x v="2"/>
    <x v="37"/>
    <x v="116"/>
    <x v="128"/>
    <n v="6.5"/>
    <n v="956"/>
    <x v="32"/>
    <x v="3"/>
    <x v="3"/>
    <x v="2"/>
  </r>
  <r>
    <n v="1293"/>
    <x v="129"/>
    <x v="19"/>
    <x v="55"/>
    <x v="117"/>
    <x v="129"/>
    <n v="6.6"/>
    <n v="348"/>
    <x v="100"/>
    <x v="3"/>
    <x v="8"/>
    <x v="2"/>
  </r>
  <r>
    <n v="1239"/>
    <x v="130"/>
    <x v="61"/>
    <x v="65"/>
    <x v="118"/>
    <x v="130"/>
    <n v="7.2"/>
    <n v="834"/>
    <x v="5"/>
    <x v="3"/>
    <x v="9"/>
    <x v="6"/>
  </r>
  <r>
    <n v="982"/>
    <x v="131"/>
    <x v="5"/>
    <x v="77"/>
    <x v="119"/>
    <x v="131"/>
    <n v="6.4"/>
    <n v="875"/>
    <x v="101"/>
    <x v="3"/>
    <x v="10"/>
    <x v="2"/>
  </r>
  <r>
    <n v="453"/>
    <x v="132"/>
    <x v="62"/>
    <x v="78"/>
    <x v="120"/>
    <x v="132"/>
    <n v="6.1"/>
    <n v="1658"/>
    <x v="67"/>
    <x v="3"/>
    <x v="4"/>
    <x v="0"/>
  </r>
  <r>
    <n v="675"/>
    <x v="133"/>
    <x v="9"/>
    <x v="79"/>
    <x v="121"/>
    <x v="133"/>
    <n v="6"/>
    <n v="433"/>
    <x v="102"/>
    <x v="3"/>
    <x v="11"/>
    <x v="2"/>
  </r>
  <r>
    <n v="738"/>
    <x v="134"/>
    <x v="7"/>
    <x v="56"/>
    <x v="122"/>
    <x v="134"/>
    <n v="5.7"/>
    <n v="1455"/>
    <x v="103"/>
    <x v="3"/>
    <x v="0"/>
    <x v="2"/>
  </r>
  <r>
    <n v="547"/>
    <x v="135"/>
    <x v="24"/>
    <x v="80"/>
    <x v="123"/>
    <x v="135"/>
    <n v="5.6"/>
    <n v="984"/>
    <x v="92"/>
    <x v="3"/>
    <x v="1"/>
    <x v="2"/>
  </r>
  <r>
    <n v="119"/>
    <x v="136"/>
    <x v="48"/>
    <x v="5"/>
    <x v="124"/>
    <x v="136"/>
    <n v="5.4"/>
    <n v="1260"/>
    <x v="12"/>
    <x v="3"/>
    <x v="5"/>
    <x v="3"/>
  </r>
  <r>
    <n v="534"/>
    <x v="137"/>
    <x v="32"/>
    <x v="6"/>
    <x v="125"/>
    <x v="137"/>
    <n v="6"/>
    <n v="1817"/>
    <x v="26"/>
    <x v="3"/>
    <x v="3"/>
    <x v="0"/>
  </r>
  <r>
    <n v="816"/>
    <x v="138"/>
    <x v="25"/>
    <x v="16"/>
    <x v="126"/>
    <x v="138"/>
    <n v="6.4"/>
    <n v="1323"/>
    <x v="104"/>
    <x v="3"/>
    <x v="1"/>
    <x v="3"/>
  </r>
  <r>
    <n v="1198"/>
    <x v="139"/>
    <x v="60"/>
    <x v="81"/>
    <x v="127"/>
    <x v="139"/>
    <n v="6.6"/>
    <n v="1257"/>
    <x v="105"/>
    <x v="3"/>
    <x v="3"/>
    <x v="3"/>
  </r>
  <r>
    <n v="951"/>
    <x v="140"/>
    <x v="0"/>
    <x v="77"/>
    <x v="128"/>
    <x v="140"/>
    <n v="5"/>
    <n v="712"/>
    <x v="55"/>
    <x v="3"/>
    <x v="9"/>
    <x v="0"/>
  </r>
  <r>
    <n v="1104"/>
    <x v="141"/>
    <x v="8"/>
    <x v="73"/>
    <x v="129"/>
    <x v="141"/>
    <n v="6.7"/>
    <n v="110"/>
    <x v="106"/>
    <x v="3"/>
    <x v="10"/>
    <x v="0"/>
  </r>
  <r>
    <n v="1018"/>
    <x v="142"/>
    <x v="2"/>
    <x v="65"/>
    <x v="130"/>
    <x v="142"/>
    <n v="4.5999999999999996"/>
    <n v="793"/>
    <x v="106"/>
    <x v="3"/>
    <x v="7"/>
    <x v="3"/>
  </r>
  <r>
    <n v="891"/>
    <x v="143"/>
    <x v="0"/>
    <x v="82"/>
    <x v="131"/>
    <x v="143"/>
    <n v="6.1"/>
    <n v="1573"/>
    <x v="6"/>
    <x v="3"/>
    <x v="7"/>
    <x v="3"/>
  </r>
  <r>
    <n v="10"/>
    <x v="144"/>
    <x v="63"/>
    <x v="83"/>
    <x v="132"/>
    <x v="144"/>
    <n v="5.9"/>
    <n v="2311"/>
    <x v="107"/>
    <x v="3"/>
    <x v="5"/>
    <x v="2"/>
  </r>
  <r>
    <n v="693"/>
    <x v="145"/>
    <x v="29"/>
    <x v="84"/>
    <x v="133"/>
    <x v="145"/>
    <n v="7.7"/>
    <n v="2277"/>
    <x v="39"/>
    <x v="3"/>
    <x v="8"/>
    <x v="5"/>
  </r>
  <r>
    <n v="466"/>
    <x v="146"/>
    <x v="49"/>
    <x v="30"/>
    <x v="134"/>
    <x v="146"/>
    <n v="7.6"/>
    <n v="2454"/>
    <x v="18"/>
    <x v="3"/>
    <x v="9"/>
    <x v="3"/>
  </r>
  <r>
    <n v="624"/>
    <x v="147"/>
    <x v="9"/>
    <x v="82"/>
    <x v="135"/>
    <x v="147"/>
    <n v="6.8"/>
    <n v="787"/>
    <x v="33"/>
    <x v="3"/>
    <x v="7"/>
    <x v="0"/>
  </r>
  <r>
    <n v="852"/>
    <x v="148"/>
    <x v="21"/>
    <x v="4"/>
    <x v="136"/>
    <x v="148"/>
    <n v="6.9"/>
    <n v="823"/>
    <x v="73"/>
    <x v="3"/>
    <x v="1"/>
    <x v="3"/>
  </r>
  <r>
    <n v="1079"/>
    <x v="149"/>
    <x v="6"/>
    <x v="81"/>
    <x v="137"/>
    <x v="149"/>
    <n v="7"/>
    <n v="1098"/>
    <x v="108"/>
    <x v="3"/>
    <x v="5"/>
    <x v="3"/>
  </r>
  <r>
    <n v="1211"/>
    <x v="150"/>
    <x v="59"/>
    <x v="29"/>
    <x v="138"/>
    <x v="150"/>
    <n v="7.4"/>
    <n v="579"/>
    <x v="3"/>
    <x v="3"/>
    <x v="10"/>
    <x v="0"/>
  </r>
  <r>
    <n v="303"/>
    <x v="151"/>
    <x v="30"/>
    <x v="85"/>
    <x v="139"/>
    <x v="151"/>
    <n v="7.3"/>
    <n v="5487"/>
    <x v="109"/>
    <x v="3"/>
    <x v="2"/>
    <x v="2"/>
  </r>
  <r>
    <n v="847"/>
    <x v="152"/>
    <x v="21"/>
    <x v="56"/>
    <x v="140"/>
    <x v="152"/>
    <n v="6.4"/>
    <n v="799"/>
    <x v="110"/>
    <x v="3"/>
    <x v="9"/>
    <x v="3"/>
  </r>
  <r>
    <n v="617"/>
    <x v="153"/>
    <x v="9"/>
    <x v="4"/>
    <x v="141"/>
    <x v="153"/>
    <n v="7.4"/>
    <n v="1526"/>
    <x v="111"/>
    <x v="3"/>
    <x v="11"/>
    <x v="4"/>
  </r>
  <r>
    <n v="339"/>
    <x v="154"/>
    <x v="22"/>
    <x v="86"/>
    <x v="142"/>
    <x v="154"/>
    <n v="6.2"/>
    <n v="2981"/>
    <x v="38"/>
    <x v="3"/>
    <x v="3"/>
    <x v="2"/>
  </r>
  <r>
    <n v="506"/>
    <x v="155"/>
    <x v="4"/>
    <x v="37"/>
    <x v="143"/>
    <x v="155"/>
    <n v="6"/>
    <n v="923"/>
    <x v="45"/>
    <x v="3"/>
    <x v="11"/>
    <x v="2"/>
  </r>
  <r>
    <n v="210"/>
    <x v="156"/>
    <x v="12"/>
    <x v="58"/>
    <x v="144"/>
    <x v="156"/>
    <n v="7"/>
    <n v="3144"/>
    <x v="4"/>
    <x v="3"/>
    <x v="11"/>
    <x v="2"/>
  </r>
  <r>
    <n v="34"/>
    <x v="157"/>
    <x v="64"/>
    <x v="58"/>
    <x v="145"/>
    <x v="157"/>
    <n v="5.5"/>
    <n v="2598"/>
    <x v="19"/>
    <x v="3"/>
    <x v="1"/>
    <x v="2"/>
  </r>
  <r>
    <n v="85"/>
    <x v="158"/>
    <x v="31"/>
    <x v="5"/>
    <x v="146"/>
    <x v="158"/>
    <n v="6.4"/>
    <n v="1891"/>
    <x v="17"/>
    <x v="3"/>
    <x v="4"/>
    <x v="3"/>
  </r>
  <r>
    <n v="116"/>
    <x v="159"/>
    <x v="48"/>
    <x v="6"/>
    <x v="147"/>
    <x v="159"/>
    <n v="5"/>
    <n v="2532"/>
    <x v="40"/>
    <x v="3"/>
    <x v="2"/>
    <x v="3"/>
  </r>
  <r>
    <n v="261"/>
    <x v="160"/>
    <x v="65"/>
    <x v="53"/>
    <x v="148"/>
    <x v="160"/>
    <n v="5.8"/>
    <n v="1155"/>
    <x v="112"/>
    <x v="3"/>
    <x v="5"/>
    <x v="3"/>
  </r>
  <r>
    <n v="610"/>
    <x v="161"/>
    <x v="9"/>
    <x v="83"/>
    <x v="149"/>
    <x v="161"/>
    <n v="6.8"/>
    <n v="2807"/>
    <x v="41"/>
    <x v="3"/>
    <x v="11"/>
    <x v="3"/>
  </r>
  <r>
    <n v="1003"/>
    <x v="162"/>
    <x v="60"/>
    <x v="83"/>
    <x v="150"/>
    <x v="162"/>
    <n v="7.4"/>
    <n v="3092"/>
    <x v="14"/>
    <x v="3"/>
    <x v="5"/>
    <x v="3"/>
  </r>
  <r>
    <n v="155"/>
    <x v="163"/>
    <x v="66"/>
    <x v="32"/>
    <x v="151"/>
    <x v="163"/>
    <n v="5.5"/>
    <n v="695"/>
    <x v="113"/>
    <x v="3"/>
    <x v="5"/>
    <x v="4"/>
  </r>
  <r>
    <n v="101"/>
    <x v="164"/>
    <x v="48"/>
    <x v="86"/>
    <x v="152"/>
    <x v="164"/>
    <n v="5.4"/>
    <n v="3025"/>
    <x v="15"/>
    <x v="3"/>
    <x v="3"/>
    <x v="4"/>
  </r>
  <r>
    <n v="184"/>
    <x v="165"/>
    <x v="28"/>
    <x v="87"/>
    <x v="153"/>
    <x v="165"/>
    <n v="7.9"/>
    <n v="6571"/>
    <x v="114"/>
    <x v="3"/>
    <x v="11"/>
    <x v="2"/>
  </r>
  <r>
    <n v="36"/>
    <x v="166"/>
    <x v="67"/>
    <x v="10"/>
    <x v="154"/>
    <x v="166"/>
    <n v="6.7"/>
    <n v="4794"/>
    <x v="115"/>
    <x v="3"/>
    <x v="5"/>
    <x v="3"/>
  </r>
  <r>
    <n v="142"/>
    <x v="167"/>
    <x v="15"/>
    <x v="0"/>
    <x v="155"/>
    <x v="167"/>
    <n v="6.3"/>
    <n v="4053"/>
    <x v="116"/>
    <x v="3"/>
    <x v="5"/>
    <x v="4"/>
  </r>
  <r>
    <n v="28"/>
    <x v="168"/>
    <x v="68"/>
    <x v="28"/>
    <x v="156"/>
    <x v="168"/>
    <n v="5.7"/>
    <n v="3530"/>
    <x v="117"/>
    <x v="3"/>
    <x v="3"/>
    <x v="3"/>
  </r>
  <r>
    <n v="32"/>
    <x v="169"/>
    <x v="68"/>
    <x v="88"/>
    <x v="157"/>
    <x v="169"/>
    <n v="6.7"/>
    <n v="5560"/>
    <x v="118"/>
    <x v="3"/>
    <x v="4"/>
    <x v="3"/>
  </r>
  <r>
    <n v="11"/>
    <x v="170"/>
    <x v="69"/>
    <x v="89"/>
    <x v="158"/>
    <x v="170"/>
    <n v="6.5"/>
    <n v="6359"/>
    <x v="21"/>
    <x v="3"/>
    <x v="4"/>
    <x v="2"/>
  </r>
  <r>
    <n v="110"/>
    <x v="171"/>
    <x v="48"/>
    <x v="64"/>
    <x v="159"/>
    <x v="171"/>
    <n v="7.4"/>
    <n v="6495"/>
    <x v="56"/>
    <x v="3"/>
    <x v="10"/>
    <x v="0"/>
  </r>
  <r>
    <n v="17"/>
    <x v="172"/>
    <x v="18"/>
    <x v="21"/>
    <x v="160"/>
    <x v="172"/>
    <n v="7.6"/>
    <n v="4524"/>
    <x v="88"/>
    <x v="3"/>
    <x v="11"/>
    <x v="2"/>
  </r>
  <r>
    <n v="916"/>
    <x v="173"/>
    <x v="19"/>
    <x v="25"/>
    <x v="23"/>
    <x v="173"/>
    <n v="7"/>
    <n v="35"/>
    <x v="119"/>
    <x v="3"/>
    <x v="11"/>
    <x v="0"/>
  </r>
  <r>
    <n v="1413"/>
    <x v="174"/>
    <x v="19"/>
    <x v="25"/>
    <x v="23"/>
    <x v="174"/>
    <n v="5.4"/>
    <n v="40"/>
    <x v="120"/>
    <x v="3"/>
    <x v="8"/>
    <x v="0"/>
  </r>
  <r>
    <n v="1338"/>
    <x v="175"/>
    <x v="1"/>
    <x v="16"/>
    <x v="23"/>
    <x v="175"/>
    <n v="6.5"/>
    <n v="1211"/>
    <x v="14"/>
    <x v="3"/>
    <x v="8"/>
    <x v="3"/>
  </r>
  <r>
    <n v="1384"/>
    <x v="176"/>
    <x v="70"/>
    <x v="75"/>
    <x v="23"/>
    <x v="176"/>
    <n v="3.3"/>
    <n v="19"/>
    <x v="121"/>
    <x v="3"/>
    <x v="11"/>
    <x v="0"/>
  </r>
  <r>
    <n v="753"/>
    <x v="177"/>
    <x v="7"/>
    <x v="2"/>
    <x v="161"/>
    <x v="177"/>
    <n v="5.0999999999999996"/>
    <n v="344"/>
    <x v="59"/>
    <x v="4"/>
    <x v="2"/>
    <x v="3"/>
  </r>
  <r>
    <n v="1160"/>
    <x v="178"/>
    <x v="44"/>
    <x v="90"/>
    <x v="162"/>
    <x v="178"/>
    <n v="6"/>
    <n v="243"/>
    <x v="122"/>
    <x v="4"/>
    <x v="8"/>
    <x v="6"/>
  </r>
  <r>
    <n v="1333"/>
    <x v="179"/>
    <x v="1"/>
    <x v="27"/>
    <x v="163"/>
    <x v="179"/>
    <n v="6.5"/>
    <n v="320"/>
    <x v="68"/>
    <x v="4"/>
    <x v="7"/>
    <x v="0"/>
  </r>
  <r>
    <n v="670"/>
    <x v="180"/>
    <x v="9"/>
    <x v="90"/>
    <x v="164"/>
    <x v="180"/>
    <n v="6"/>
    <n v="373"/>
    <x v="123"/>
    <x v="4"/>
    <x v="3"/>
    <x v="2"/>
  </r>
  <r>
    <n v="689"/>
    <x v="181"/>
    <x v="71"/>
    <x v="9"/>
    <x v="165"/>
    <x v="181"/>
    <n v="7"/>
    <n v="701"/>
    <x v="61"/>
    <x v="4"/>
    <x v="8"/>
    <x v="0"/>
  </r>
  <r>
    <n v="731"/>
    <x v="182"/>
    <x v="72"/>
    <x v="55"/>
    <x v="166"/>
    <x v="182"/>
    <n v="5.0999999999999996"/>
    <n v="300"/>
    <x v="35"/>
    <x v="4"/>
    <x v="9"/>
    <x v="3"/>
  </r>
  <r>
    <n v="736"/>
    <x v="183"/>
    <x v="7"/>
    <x v="36"/>
    <x v="167"/>
    <x v="183"/>
    <n v="6.2"/>
    <n v="832"/>
    <x v="31"/>
    <x v="4"/>
    <x v="6"/>
    <x v="0"/>
  </r>
  <r>
    <n v="948"/>
    <x v="184"/>
    <x v="19"/>
    <x v="25"/>
    <x v="168"/>
    <x v="184"/>
    <n v="6.1"/>
    <n v="58"/>
    <x v="124"/>
    <x v="4"/>
    <x v="10"/>
    <x v="0"/>
  </r>
  <r>
    <n v="674"/>
    <x v="185"/>
    <x v="73"/>
    <x v="54"/>
    <x v="169"/>
    <x v="185"/>
    <n v="6.6"/>
    <n v="932"/>
    <x v="64"/>
    <x v="4"/>
    <x v="9"/>
    <x v="3"/>
  </r>
  <r>
    <n v="651"/>
    <x v="186"/>
    <x v="9"/>
    <x v="0"/>
    <x v="170"/>
    <x v="186"/>
    <n v="5.4"/>
    <n v="284"/>
    <x v="34"/>
    <x v="4"/>
    <x v="11"/>
    <x v="2"/>
  </r>
  <r>
    <n v="1147"/>
    <x v="187"/>
    <x v="74"/>
    <x v="83"/>
    <x v="171"/>
    <x v="187"/>
    <n v="7.2"/>
    <n v="1170"/>
    <x v="20"/>
    <x v="4"/>
    <x v="8"/>
    <x v="3"/>
  </r>
  <r>
    <n v="818"/>
    <x v="188"/>
    <x v="25"/>
    <x v="54"/>
    <x v="172"/>
    <x v="188"/>
    <n v="5.7"/>
    <n v="457"/>
    <x v="8"/>
    <x v="4"/>
    <x v="7"/>
    <x v="0"/>
  </r>
  <r>
    <n v="807"/>
    <x v="189"/>
    <x v="25"/>
    <x v="55"/>
    <x v="173"/>
    <x v="189"/>
    <n v="4.9000000000000004"/>
    <n v="140"/>
    <x v="78"/>
    <x v="4"/>
    <x v="7"/>
    <x v="0"/>
  </r>
  <r>
    <n v="351"/>
    <x v="190"/>
    <x v="30"/>
    <x v="76"/>
    <x v="174"/>
    <x v="190"/>
    <n v="6"/>
    <n v="385"/>
    <x v="125"/>
    <x v="4"/>
    <x v="4"/>
    <x v="2"/>
  </r>
  <r>
    <n v="1117"/>
    <x v="191"/>
    <x v="75"/>
    <x v="38"/>
    <x v="175"/>
    <x v="191"/>
    <n v="7.6"/>
    <n v="1662"/>
    <x v="79"/>
    <x v="4"/>
    <x v="2"/>
    <x v="2"/>
  </r>
  <r>
    <n v="554"/>
    <x v="192"/>
    <x v="19"/>
    <x v="91"/>
    <x v="176"/>
    <x v="192"/>
    <n v="6.5"/>
    <n v="639"/>
    <x v="44"/>
    <x v="4"/>
    <x v="8"/>
    <x v="3"/>
  </r>
  <r>
    <n v="600"/>
    <x v="193"/>
    <x v="19"/>
    <x v="91"/>
    <x v="177"/>
    <x v="193"/>
    <n v="6"/>
    <n v="593"/>
    <x v="58"/>
    <x v="4"/>
    <x v="9"/>
    <x v="3"/>
  </r>
  <r>
    <n v="986"/>
    <x v="194"/>
    <x v="8"/>
    <x v="0"/>
    <x v="178"/>
    <x v="194"/>
    <n v="5.6"/>
    <n v="546"/>
    <x v="108"/>
    <x v="4"/>
    <x v="7"/>
    <x v="0"/>
  </r>
  <r>
    <n v="691"/>
    <x v="195"/>
    <x v="9"/>
    <x v="54"/>
    <x v="179"/>
    <x v="195"/>
    <n v="5.8"/>
    <n v="594"/>
    <x v="7"/>
    <x v="4"/>
    <x v="2"/>
    <x v="3"/>
  </r>
  <r>
    <n v="582"/>
    <x v="196"/>
    <x v="72"/>
    <x v="82"/>
    <x v="180"/>
    <x v="196"/>
    <n v="6.2"/>
    <n v="766"/>
    <x v="126"/>
    <x v="4"/>
    <x v="5"/>
    <x v="0"/>
  </r>
  <r>
    <n v="718"/>
    <x v="197"/>
    <x v="7"/>
    <x v="37"/>
    <x v="181"/>
    <x v="197"/>
    <n v="5.6"/>
    <n v="896"/>
    <x v="46"/>
    <x v="4"/>
    <x v="11"/>
    <x v="3"/>
  </r>
  <r>
    <n v="1204"/>
    <x v="198"/>
    <x v="59"/>
    <x v="74"/>
    <x v="182"/>
    <x v="198"/>
    <n v="6.9"/>
    <n v="281"/>
    <x v="10"/>
    <x v="4"/>
    <x v="7"/>
    <x v="5"/>
  </r>
  <r>
    <n v="914"/>
    <x v="199"/>
    <x v="0"/>
    <x v="91"/>
    <x v="183"/>
    <x v="199"/>
    <n v="6.8"/>
    <n v="946"/>
    <x v="127"/>
    <x v="4"/>
    <x v="7"/>
    <x v="3"/>
  </r>
  <r>
    <n v="196"/>
    <x v="200"/>
    <x v="19"/>
    <x v="2"/>
    <x v="184"/>
    <x v="200"/>
    <n v="5.6"/>
    <n v="578"/>
    <x v="128"/>
    <x v="4"/>
    <x v="6"/>
    <x v="3"/>
  </r>
  <r>
    <n v="910"/>
    <x v="201"/>
    <x v="0"/>
    <x v="55"/>
    <x v="185"/>
    <x v="201"/>
    <n v="5.7"/>
    <n v="210"/>
    <x v="42"/>
    <x v="4"/>
    <x v="11"/>
    <x v="4"/>
  </r>
  <r>
    <n v="187"/>
    <x v="202"/>
    <x v="76"/>
    <x v="92"/>
    <x v="186"/>
    <x v="202"/>
    <n v="6.6"/>
    <n v="2977"/>
    <x v="129"/>
    <x v="4"/>
    <x v="9"/>
    <x v="0"/>
  </r>
  <r>
    <n v="377"/>
    <x v="203"/>
    <x v="45"/>
    <x v="37"/>
    <x v="187"/>
    <x v="203"/>
    <n v="5.9"/>
    <n v="1389"/>
    <x v="69"/>
    <x v="4"/>
    <x v="1"/>
    <x v="4"/>
  </r>
  <r>
    <n v="776"/>
    <x v="204"/>
    <x v="77"/>
    <x v="6"/>
    <x v="188"/>
    <x v="204"/>
    <n v="6.5"/>
    <n v="2415"/>
    <x v="36"/>
    <x v="4"/>
    <x v="10"/>
    <x v="0"/>
  </r>
  <r>
    <n v="1301"/>
    <x v="205"/>
    <x v="74"/>
    <x v="77"/>
    <x v="189"/>
    <x v="205"/>
    <n v="6.1"/>
    <n v="1040"/>
    <x v="104"/>
    <x v="4"/>
    <x v="4"/>
    <x v="3"/>
  </r>
  <r>
    <n v="376"/>
    <x v="206"/>
    <x v="45"/>
    <x v="82"/>
    <x v="190"/>
    <x v="206"/>
    <n v="5.9"/>
    <n v="1743"/>
    <x v="130"/>
    <x v="4"/>
    <x v="2"/>
    <x v="4"/>
  </r>
  <r>
    <n v="990"/>
    <x v="207"/>
    <x v="78"/>
    <x v="93"/>
    <x v="191"/>
    <x v="207"/>
    <n v="6.9"/>
    <n v="4742"/>
    <x v="41"/>
    <x v="4"/>
    <x v="8"/>
    <x v="1"/>
  </r>
  <r>
    <n v="379"/>
    <x v="208"/>
    <x v="45"/>
    <x v="74"/>
    <x v="192"/>
    <x v="208"/>
    <n v="5.6"/>
    <n v="1600"/>
    <x v="75"/>
    <x v="4"/>
    <x v="8"/>
    <x v="2"/>
  </r>
  <r>
    <n v="83"/>
    <x v="209"/>
    <x v="31"/>
    <x v="7"/>
    <x v="193"/>
    <x v="209"/>
    <n v="5.7"/>
    <n v="2320"/>
    <x v="64"/>
    <x v="4"/>
    <x v="2"/>
    <x v="4"/>
  </r>
  <r>
    <n v="364"/>
    <x v="210"/>
    <x v="45"/>
    <x v="65"/>
    <x v="194"/>
    <x v="210"/>
    <n v="6.7"/>
    <n v="1429"/>
    <x v="13"/>
    <x v="4"/>
    <x v="10"/>
    <x v="0"/>
  </r>
  <r>
    <n v="82"/>
    <x v="211"/>
    <x v="31"/>
    <x v="12"/>
    <x v="195"/>
    <x v="211"/>
    <n v="5.5"/>
    <n v="1431"/>
    <x v="86"/>
    <x v="4"/>
    <x v="3"/>
    <x v="4"/>
  </r>
  <r>
    <n v="21"/>
    <x v="212"/>
    <x v="79"/>
    <x v="94"/>
    <x v="196"/>
    <x v="212"/>
    <n v="5.5"/>
    <n v="2114"/>
    <x v="111"/>
    <x v="4"/>
    <x v="7"/>
    <x v="2"/>
  </r>
  <r>
    <n v="180"/>
    <x v="213"/>
    <x v="28"/>
    <x v="31"/>
    <x v="197"/>
    <x v="213"/>
    <n v="6.1"/>
    <n v="2896"/>
    <x v="59"/>
    <x v="4"/>
    <x v="6"/>
    <x v="2"/>
  </r>
  <r>
    <n v="138"/>
    <x v="214"/>
    <x v="48"/>
    <x v="13"/>
    <x v="198"/>
    <x v="214"/>
    <n v="6.3"/>
    <n v="5080"/>
    <x v="55"/>
    <x v="4"/>
    <x v="2"/>
    <x v="2"/>
  </r>
  <r>
    <n v="179"/>
    <x v="215"/>
    <x v="28"/>
    <x v="95"/>
    <x v="199"/>
    <x v="215"/>
    <n v="7.8"/>
    <n v="10099"/>
    <x v="47"/>
    <x v="4"/>
    <x v="11"/>
    <x v="4"/>
  </r>
  <r>
    <n v="135"/>
    <x v="216"/>
    <x v="15"/>
    <x v="14"/>
    <x v="200"/>
    <x v="216"/>
    <n v="7.2"/>
    <n v="5797"/>
    <x v="131"/>
    <x v="4"/>
    <x v="10"/>
    <x v="4"/>
  </r>
  <r>
    <n v="14"/>
    <x v="217"/>
    <x v="69"/>
    <x v="30"/>
    <x v="201"/>
    <x v="217"/>
    <n v="6.2"/>
    <n v="4160"/>
    <x v="132"/>
    <x v="4"/>
    <x v="2"/>
    <x v="2"/>
  </r>
  <r>
    <n v="103"/>
    <x v="218"/>
    <x v="15"/>
    <x v="89"/>
    <x v="202"/>
    <x v="218"/>
    <n v="6.1"/>
    <n v="2553"/>
    <x v="95"/>
    <x v="4"/>
    <x v="10"/>
    <x v="4"/>
  </r>
  <r>
    <n v="61"/>
    <x v="219"/>
    <x v="18"/>
    <x v="96"/>
    <x v="203"/>
    <x v="219"/>
    <n v="7"/>
    <n v="8297"/>
    <x v="88"/>
    <x v="4"/>
    <x v="10"/>
    <x v="5"/>
  </r>
  <r>
    <n v="4"/>
    <x v="220"/>
    <x v="18"/>
    <x v="97"/>
    <x v="204"/>
    <x v="220"/>
    <n v="7.6"/>
    <n v="9106"/>
    <x v="87"/>
    <x v="4"/>
    <x v="5"/>
    <x v="5"/>
  </r>
  <r>
    <n v="22"/>
    <x v="221"/>
    <x v="68"/>
    <x v="98"/>
    <x v="205"/>
    <x v="221"/>
    <n v="6.9"/>
    <n v="7604"/>
    <x v="57"/>
    <x v="4"/>
    <x v="9"/>
    <x v="3"/>
  </r>
  <r>
    <n v="1010"/>
    <x v="222"/>
    <x v="19"/>
    <x v="73"/>
    <x v="23"/>
    <x v="222"/>
    <n v="5.9"/>
    <n v="52"/>
    <x v="119"/>
    <x v="4"/>
    <x v="4"/>
    <x v="0"/>
  </r>
  <r>
    <n v="1058"/>
    <x v="223"/>
    <x v="19"/>
    <x v="90"/>
    <x v="23"/>
    <x v="223"/>
    <n v="7"/>
    <n v="216"/>
    <x v="133"/>
    <x v="4"/>
    <x v="9"/>
    <x v="3"/>
  </r>
  <r>
    <n v="1173"/>
    <x v="224"/>
    <x v="19"/>
    <x v="75"/>
    <x v="23"/>
    <x v="224"/>
    <n v="6.2"/>
    <n v="45"/>
    <x v="119"/>
    <x v="4"/>
    <x v="1"/>
    <x v="3"/>
  </r>
  <r>
    <n v="1223"/>
    <x v="225"/>
    <x v="19"/>
    <x v="99"/>
    <x v="23"/>
    <x v="225"/>
    <n v="5.3"/>
    <n v="22"/>
    <x v="134"/>
    <x v="4"/>
    <x v="7"/>
    <x v="0"/>
  </r>
  <r>
    <n v="1225"/>
    <x v="226"/>
    <x v="2"/>
    <x v="25"/>
    <x v="206"/>
    <x v="226"/>
    <n v="5.8"/>
    <n v="62"/>
    <x v="70"/>
    <x v="5"/>
    <x v="7"/>
    <x v="3"/>
  </r>
  <r>
    <n v="1376"/>
    <x v="227"/>
    <x v="26"/>
    <x v="27"/>
    <x v="207"/>
    <x v="227"/>
    <n v="5.9"/>
    <n v="316"/>
    <x v="25"/>
    <x v="5"/>
    <x v="6"/>
    <x v="0"/>
  </r>
  <r>
    <n v="1334"/>
    <x v="228"/>
    <x v="80"/>
    <x v="99"/>
    <x v="208"/>
    <x v="228"/>
    <n v="5.3"/>
    <n v="22"/>
    <x v="135"/>
    <x v="5"/>
    <x v="5"/>
    <x v="0"/>
  </r>
  <r>
    <n v="1268"/>
    <x v="229"/>
    <x v="27"/>
    <x v="75"/>
    <x v="209"/>
    <x v="229"/>
    <n v="7"/>
    <n v="54"/>
    <x v="136"/>
    <x v="5"/>
    <x v="4"/>
    <x v="0"/>
  </r>
  <r>
    <n v="829"/>
    <x v="230"/>
    <x v="25"/>
    <x v="90"/>
    <x v="210"/>
    <x v="230"/>
    <n v="6.4"/>
    <n v="286"/>
    <x v="118"/>
    <x v="5"/>
    <x v="8"/>
    <x v="0"/>
  </r>
  <r>
    <n v="1065"/>
    <x v="231"/>
    <x v="81"/>
    <x v="23"/>
    <x v="211"/>
    <x v="231"/>
    <n v="6.5"/>
    <n v="208"/>
    <x v="137"/>
    <x v="5"/>
    <x v="1"/>
    <x v="0"/>
  </r>
  <r>
    <n v="1264"/>
    <x v="232"/>
    <x v="19"/>
    <x v="23"/>
    <x v="212"/>
    <x v="232"/>
    <n v="5.9"/>
    <n v="135"/>
    <x v="74"/>
    <x v="5"/>
    <x v="1"/>
    <x v="0"/>
  </r>
  <r>
    <n v="935"/>
    <x v="233"/>
    <x v="21"/>
    <x v="24"/>
    <x v="213"/>
    <x v="233"/>
    <n v="4.9000000000000004"/>
    <n v="132"/>
    <x v="138"/>
    <x v="5"/>
    <x v="8"/>
    <x v="0"/>
  </r>
  <r>
    <n v="942"/>
    <x v="234"/>
    <x v="0"/>
    <x v="73"/>
    <x v="214"/>
    <x v="234"/>
    <n v="5.5"/>
    <n v="144"/>
    <x v="139"/>
    <x v="5"/>
    <x v="8"/>
    <x v="0"/>
  </r>
  <r>
    <n v="872"/>
    <x v="235"/>
    <x v="25"/>
    <x v="2"/>
    <x v="215"/>
    <x v="235"/>
    <n v="6.3"/>
    <n v="288"/>
    <x v="17"/>
    <x v="5"/>
    <x v="9"/>
    <x v="0"/>
  </r>
  <r>
    <n v="1214"/>
    <x v="236"/>
    <x v="59"/>
    <x v="2"/>
    <x v="216"/>
    <x v="236"/>
    <n v="5.6"/>
    <n v="364"/>
    <x v="99"/>
    <x v="5"/>
    <x v="11"/>
    <x v="0"/>
  </r>
  <r>
    <n v="940"/>
    <x v="237"/>
    <x v="0"/>
    <x v="14"/>
    <x v="217"/>
    <x v="237"/>
    <n v="7.7"/>
    <n v="1272"/>
    <x v="0"/>
    <x v="5"/>
    <x v="8"/>
    <x v="0"/>
  </r>
  <r>
    <n v="544"/>
    <x v="238"/>
    <x v="82"/>
    <x v="79"/>
    <x v="218"/>
    <x v="238"/>
    <n v="5.2"/>
    <n v="501"/>
    <x v="28"/>
    <x v="5"/>
    <x v="7"/>
    <x v="0"/>
  </r>
  <r>
    <n v="1056"/>
    <x v="239"/>
    <x v="44"/>
    <x v="54"/>
    <x v="219"/>
    <x v="239"/>
    <n v="6.2"/>
    <n v="571"/>
    <x v="140"/>
    <x v="5"/>
    <x v="8"/>
    <x v="0"/>
  </r>
  <r>
    <n v="946"/>
    <x v="240"/>
    <x v="0"/>
    <x v="57"/>
    <x v="220"/>
    <x v="240"/>
    <n v="7"/>
    <n v="738"/>
    <x v="141"/>
    <x v="5"/>
    <x v="8"/>
    <x v="0"/>
  </r>
  <r>
    <n v="969"/>
    <x v="241"/>
    <x v="83"/>
    <x v="91"/>
    <x v="221"/>
    <x v="241"/>
    <n v="5.6"/>
    <n v="505"/>
    <x v="104"/>
    <x v="5"/>
    <x v="10"/>
    <x v="6"/>
  </r>
  <r>
    <n v="928"/>
    <x v="242"/>
    <x v="0"/>
    <x v="3"/>
    <x v="222"/>
    <x v="242"/>
    <n v="5.4"/>
    <n v="325"/>
    <x v="28"/>
    <x v="5"/>
    <x v="11"/>
    <x v="0"/>
  </r>
  <r>
    <n v="599"/>
    <x v="243"/>
    <x v="9"/>
    <x v="12"/>
    <x v="223"/>
    <x v="243"/>
    <n v="6.3"/>
    <n v="1045"/>
    <x v="59"/>
    <x v="5"/>
    <x v="0"/>
    <x v="3"/>
  </r>
  <r>
    <n v="656"/>
    <x v="244"/>
    <x v="9"/>
    <x v="82"/>
    <x v="224"/>
    <x v="244"/>
    <n v="6.9"/>
    <n v="708"/>
    <x v="90"/>
    <x v="5"/>
    <x v="11"/>
    <x v="1"/>
  </r>
  <r>
    <n v="815"/>
    <x v="245"/>
    <x v="25"/>
    <x v="82"/>
    <x v="225"/>
    <x v="245"/>
    <n v="6.5"/>
    <n v="1263"/>
    <x v="44"/>
    <x v="5"/>
    <x v="7"/>
    <x v="3"/>
  </r>
  <r>
    <n v="348"/>
    <x v="246"/>
    <x v="22"/>
    <x v="55"/>
    <x v="226"/>
    <x v="246"/>
    <n v="5.2"/>
    <n v="304"/>
    <x v="39"/>
    <x v="5"/>
    <x v="0"/>
    <x v="3"/>
  </r>
  <r>
    <n v="967"/>
    <x v="247"/>
    <x v="84"/>
    <x v="57"/>
    <x v="227"/>
    <x v="247"/>
    <n v="6.5"/>
    <n v="910"/>
    <x v="77"/>
    <x v="5"/>
    <x v="8"/>
    <x v="1"/>
  </r>
  <r>
    <n v="733"/>
    <x v="248"/>
    <x v="7"/>
    <x v="3"/>
    <x v="228"/>
    <x v="248"/>
    <n v="5.6"/>
    <n v="961"/>
    <x v="142"/>
    <x v="5"/>
    <x v="8"/>
    <x v="3"/>
  </r>
  <r>
    <n v="357"/>
    <x v="249"/>
    <x v="85"/>
    <x v="54"/>
    <x v="229"/>
    <x v="249"/>
    <n v="5.4"/>
    <n v="611"/>
    <x v="78"/>
    <x v="5"/>
    <x v="1"/>
    <x v="0"/>
  </r>
  <r>
    <n v="764"/>
    <x v="250"/>
    <x v="71"/>
    <x v="0"/>
    <x v="230"/>
    <x v="250"/>
    <n v="5.3"/>
    <n v="313"/>
    <x v="143"/>
    <x v="5"/>
    <x v="1"/>
    <x v="2"/>
  </r>
  <r>
    <n v="728"/>
    <x v="251"/>
    <x v="7"/>
    <x v="56"/>
    <x v="231"/>
    <x v="251"/>
    <n v="6"/>
    <n v="741"/>
    <x v="72"/>
    <x v="5"/>
    <x v="10"/>
    <x v="2"/>
  </r>
  <r>
    <n v="876"/>
    <x v="252"/>
    <x v="86"/>
    <x v="55"/>
    <x v="232"/>
    <x v="252"/>
    <n v="4.4000000000000004"/>
    <n v="222"/>
    <x v="66"/>
    <x v="5"/>
    <x v="6"/>
    <x v="3"/>
  </r>
  <r>
    <n v="603"/>
    <x v="253"/>
    <x v="87"/>
    <x v="53"/>
    <x v="233"/>
    <x v="253"/>
    <n v="5.6"/>
    <n v="922"/>
    <x v="120"/>
    <x v="5"/>
    <x v="3"/>
    <x v="0"/>
  </r>
  <r>
    <n v="318"/>
    <x v="254"/>
    <x v="88"/>
    <x v="5"/>
    <x v="234"/>
    <x v="254"/>
    <n v="5.9"/>
    <n v="1623"/>
    <x v="21"/>
    <x v="5"/>
    <x v="3"/>
    <x v="3"/>
  </r>
  <r>
    <n v="193"/>
    <x v="255"/>
    <x v="89"/>
    <x v="27"/>
    <x v="235"/>
    <x v="255"/>
    <n v="7.1"/>
    <n v="187"/>
    <x v="91"/>
    <x v="5"/>
    <x v="11"/>
    <x v="3"/>
  </r>
  <r>
    <n v="652"/>
    <x v="256"/>
    <x v="9"/>
    <x v="77"/>
    <x v="236"/>
    <x v="256"/>
    <n v="6.1"/>
    <n v="902"/>
    <x v="144"/>
    <x v="5"/>
    <x v="7"/>
    <x v="5"/>
  </r>
  <r>
    <n v="1187"/>
    <x v="257"/>
    <x v="60"/>
    <x v="74"/>
    <x v="237"/>
    <x v="257"/>
    <n v="4.8"/>
    <n v="154"/>
    <x v="15"/>
    <x v="5"/>
    <x v="1"/>
    <x v="0"/>
  </r>
  <r>
    <n v="680"/>
    <x v="258"/>
    <x v="29"/>
    <x v="2"/>
    <x v="238"/>
    <x v="258"/>
    <n v="6.7"/>
    <n v="850"/>
    <x v="56"/>
    <x v="5"/>
    <x v="3"/>
    <x v="4"/>
  </r>
  <r>
    <n v="514"/>
    <x v="259"/>
    <x v="4"/>
    <x v="37"/>
    <x v="239"/>
    <x v="259"/>
    <n v="6.5"/>
    <n v="909"/>
    <x v="30"/>
    <x v="5"/>
    <x v="11"/>
    <x v="3"/>
  </r>
  <r>
    <n v="641"/>
    <x v="260"/>
    <x v="25"/>
    <x v="37"/>
    <x v="240"/>
    <x v="260"/>
    <n v="6.5"/>
    <n v="1265"/>
    <x v="9"/>
    <x v="5"/>
    <x v="1"/>
    <x v="2"/>
  </r>
  <r>
    <n v="238"/>
    <x v="261"/>
    <x v="30"/>
    <x v="65"/>
    <x v="241"/>
    <x v="261"/>
    <n v="5.6"/>
    <n v="924"/>
    <x v="75"/>
    <x v="5"/>
    <x v="6"/>
    <x v="2"/>
  </r>
  <r>
    <n v="1250"/>
    <x v="262"/>
    <x v="27"/>
    <x v="79"/>
    <x v="242"/>
    <x v="262"/>
    <n v="6.9"/>
    <n v="459"/>
    <x v="37"/>
    <x v="5"/>
    <x v="10"/>
    <x v="5"/>
  </r>
  <r>
    <n v="414"/>
    <x v="263"/>
    <x v="24"/>
    <x v="37"/>
    <x v="243"/>
    <x v="263"/>
    <n v="6.2"/>
    <n v="1325"/>
    <x v="104"/>
    <x v="5"/>
    <x v="8"/>
    <x v="3"/>
  </r>
  <r>
    <n v="894"/>
    <x v="264"/>
    <x v="90"/>
    <x v="79"/>
    <x v="244"/>
    <x v="264"/>
    <n v="5.7"/>
    <n v="718"/>
    <x v="145"/>
    <x v="5"/>
    <x v="11"/>
    <x v="3"/>
  </r>
  <r>
    <n v="911"/>
    <x v="265"/>
    <x v="0"/>
    <x v="37"/>
    <x v="245"/>
    <x v="265"/>
    <n v="6.1"/>
    <n v="1331"/>
    <x v="63"/>
    <x v="5"/>
    <x v="0"/>
    <x v="0"/>
  </r>
  <r>
    <n v="294"/>
    <x v="266"/>
    <x v="91"/>
    <x v="1"/>
    <x v="246"/>
    <x v="266"/>
    <n v="4.0999999999999996"/>
    <n v="604"/>
    <x v="112"/>
    <x v="5"/>
    <x v="10"/>
    <x v="0"/>
  </r>
  <r>
    <n v="104"/>
    <x v="267"/>
    <x v="48"/>
    <x v="36"/>
    <x v="247"/>
    <x v="267"/>
    <n v="5.8"/>
    <n v="373"/>
    <x v="52"/>
    <x v="5"/>
    <x v="10"/>
    <x v="3"/>
  </r>
  <r>
    <n v="800"/>
    <x v="268"/>
    <x v="25"/>
    <x v="58"/>
    <x v="248"/>
    <x v="268"/>
    <n v="7.4"/>
    <n v="1990"/>
    <x v="108"/>
    <x v="5"/>
    <x v="2"/>
    <x v="2"/>
  </r>
  <r>
    <n v="239"/>
    <x v="269"/>
    <x v="30"/>
    <x v="65"/>
    <x v="249"/>
    <x v="269"/>
    <n v="5.8"/>
    <n v="932"/>
    <x v="81"/>
    <x v="5"/>
    <x v="10"/>
    <x v="2"/>
  </r>
  <r>
    <n v="276"/>
    <x v="270"/>
    <x v="65"/>
    <x v="54"/>
    <x v="250"/>
    <x v="270"/>
    <n v="5.3"/>
    <n v="498"/>
    <x v="58"/>
    <x v="5"/>
    <x v="5"/>
    <x v="2"/>
  </r>
  <r>
    <n v="723"/>
    <x v="271"/>
    <x v="9"/>
    <x v="8"/>
    <x v="251"/>
    <x v="271"/>
    <n v="6.7"/>
    <n v="3417"/>
    <x v="26"/>
    <x v="5"/>
    <x v="9"/>
    <x v="3"/>
  </r>
  <r>
    <n v="1007"/>
    <x v="272"/>
    <x v="2"/>
    <x v="80"/>
    <x v="252"/>
    <x v="272"/>
    <n v="6.7"/>
    <n v="934"/>
    <x v="97"/>
    <x v="5"/>
    <x v="8"/>
    <x v="0"/>
  </r>
  <r>
    <n v="343"/>
    <x v="273"/>
    <x v="92"/>
    <x v="29"/>
    <x v="253"/>
    <x v="273"/>
    <n v="7"/>
    <n v="992"/>
    <x v="13"/>
    <x v="5"/>
    <x v="11"/>
    <x v="6"/>
  </r>
  <r>
    <n v="396"/>
    <x v="274"/>
    <x v="93"/>
    <x v="2"/>
    <x v="254"/>
    <x v="274"/>
    <n v="5.5"/>
    <n v="331"/>
    <x v="146"/>
    <x v="5"/>
    <x v="3"/>
    <x v="2"/>
  </r>
  <r>
    <n v="48"/>
    <x v="275"/>
    <x v="94"/>
    <x v="32"/>
    <x v="255"/>
    <x v="275"/>
    <n v="7"/>
    <n v="2141"/>
    <x v="114"/>
    <x v="5"/>
    <x v="10"/>
    <x v="4"/>
  </r>
  <r>
    <n v="477"/>
    <x v="276"/>
    <x v="49"/>
    <x v="32"/>
    <x v="256"/>
    <x v="276"/>
    <n v="5.7"/>
    <n v="751"/>
    <x v="147"/>
    <x v="5"/>
    <x v="4"/>
    <x v="0"/>
  </r>
  <r>
    <n v="340"/>
    <x v="277"/>
    <x v="22"/>
    <x v="83"/>
    <x v="257"/>
    <x v="277"/>
    <n v="5.5"/>
    <n v="1448"/>
    <x v="86"/>
    <x v="5"/>
    <x v="3"/>
    <x v="4"/>
  </r>
  <r>
    <n v="268"/>
    <x v="278"/>
    <x v="65"/>
    <x v="4"/>
    <x v="258"/>
    <x v="278"/>
    <n v="6.3"/>
    <n v="1543"/>
    <x v="112"/>
    <x v="5"/>
    <x v="1"/>
    <x v="3"/>
  </r>
  <r>
    <n v="29"/>
    <x v="279"/>
    <x v="68"/>
    <x v="14"/>
    <x v="259"/>
    <x v="279"/>
    <n v="5.0999999999999996"/>
    <n v="2487"/>
    <x v="148"/>
    <x v="5"/>
    <x v="4"/>
    <x v="3"/>
  </r>
  <r>
    <n v="214"/>
    <x v="280"/>
    <x v="12"/>
    <x v="100"/>
    <x v="260"/>
    <x v="280"/>
    <n v="7.2"/>
    <n v="2434"/>
    <x v="84"/>
    <x v="5"/>
    <x v="11"/>
    <x v="2"/>
  </r>
  <r>
    <n v="108"/>
    <x v="281"/>
    <x v="35"/>
    <x v="29"/>
    <x v="261"/>
    <x v="281"/>
    <n v="6.6"/>
    <n v="2051"/>
    <x v="107"/>
    <x v="5"/>
    <x v="3"/>
    <x v="2"/>
  </r>
  <r>
    <n v="257"/>
    <x v="282"/>
    <x v="65"/>
    <x v="101"/>
    <x v="262"/>
    <x v="282"/>
    <n v="6.2"/>
    <n v="3739"/>
    <x v="149"/>
    <x v="5"/>
    <x v="2"/>
    <x v="2"/>
  </r>
  <r>
    <n v="154"/>
    <x v="283"/>
    <x v="11"/>
    <x v="4"/>
    <x v="263"/>
    <x v="283"/>
    <n v="6.6"/>
    <n v="2692"/>
    <x v="67"/>
    <x v="5"/>
    <x v="8"/>
    <x v="2"/>
  </r>
  <r>
    <n v="125"/>
    <x v="284"/>
    <x v="53"/>
    <x v="88"/>
    <x v="264"/>
    <x v="284"/>
    <n v="7"/>
    <n v="3886"/>
    <x v="43"/>
    <x v="5"/>
    <x v="10"/>
    <x v="4"/>
  </r>
  <r>
    <n v="115"/>
    <x v="285"/>
    <x v="48"/>
    <x v="59"/>
    <x v="265"/>
    <x v="285"/>
    <n v="6.7"/>
    <n v="2061"/>
    <x v="13"/>
    <x v="5"/>
    <x v="9"/>
    <x v="4"/>
  </r>
  <r>
    <n v="81"/>
    <x v="286"/>
    <x v="31"/>
    <x v="11"/>
    <x v="266"/>
    <x v="286"/>
    <n v="6.6"/>
    <n v="6525"/>
    <x v="54"/>
    <x v="5"/>
    <x v="7"/>
    <x v="3"/>
  </r>
  <r>
    <n v="152"/>
    <x v="287"/>
    <x v="11"/>
    <x v="65"/>
    <x v="267"/>
    <x v="287"/>
    <n v="5.5"/>
    <n v="1179"/>
    <x v="113"/>
    <x v="5"/>
    <x v="5"/>
    <x v="0"/>
  </r>
  <r>
    <n v="124"/>
    <x v="288"/>
    <x v="53"/>
    <x v="73"/>
    <x v="268"/>
    <x v="288"/>
    <n v="7.1"/>
    <n v="2438"/>
    <x v="16"/>
    <x v="5"/>
    <x v="7"/>
    <x v="2"/>
  </r>
  <r>
    <n v="13"/>
    <x v="289"/>
    <x v="95"/>
    <x v="102"/>
    <x v="269"/>
    <x v="289"/>
    <n v="6.4"/>
    <n v="4948"/>
    <x v="80"/>
    <x v="5"/>
    <x v="2"/>
    <x v="1"/>
  </r>
  <r>
    <n v="37"/>
    <x v="290"/>
    <x v="64"/>
    <x v="56"/>
    <x v="270"/>
    <x v="290"/>
    <n v="6.1"/>
    <n v="3299"/>
    <x v="6"/>
    <x v="5"/>
    <x v="4"/>
    <x v="4"/>
  </r>
  <r>
    <n v="1435"/>
    <x v="291"/>
    <x v="19"/>
    <x v="25"/>
    <x v="23"/>
    <x v="291"/>
    <n v="7.7"/>
    <n v="43"/>
    <x v="10"/>
    <x v="5"/>
    <x v="8"/>
    <x v="0"/>
  </r>
  <r>
    <n v="1313"/>
    <x v="292"/>
    <x v="74"/>
    <x v="25"/>
    <x v="23"/>
    <x v="292"/>
    <n v="5"/>
    <n v="85"/>
    <x v="150"/>
    <x v="5"/>
    <x v="8"/>
    <x v="1"/>
  </r>
  <r>
    <n v="1184"/>
    <x v="293"/>
    <x v="96"/>
    <x v="34"/>
    <x v="271"/>
    <x v="293"/>
    <n v="7.4"/>
    <n v="418"/>
    <x v="62"/>
    <x v="6"/>
    <x v="6"/>
    <x v="0"/>
  </r>
  <r>
    <n v="1453"/>
    <x v="294"/>
    <x v="19"/>
    <x v="25"/>
    <x v="272"/>
    <x v="294"/>
    <n v="6.3"/>
    <n v="31"/>
    <x v="129"/>
    <x v="6"/>
    <x v="11"/>
    <x v="3"/>
  </r>
  <r>
    <n v="937"/>
    <x v="295"/>
    <x v="0"/>
    <x v="52"/>
    <x v="273"/>
    <x v="295"/>
    <n v="6.2"/>
    <n v="137"/>
    <x v="151"/>
    <x v="6"/>
    <x v="8"/>
    <x v="0"/>
  </r>
  <r>
    <n v="1295"/>
    <x v="296"/>
    <x v="97"/>
    <x v="73"/>
    <x v="274"/>
    <x v="296"/>
    <n v="7"/>
    <n v="97"/>
    <x v="60"/>
    <x v="6"/>
    <x v="10"/>
    <x v="0"/>
  </r>
  <r>
    <n v="933"/>
    <x v="297"/>
    <x v="0"/>
    <x v="73"/>
    <x v="275"/>
    <x v="297"/>
    <n v="5.2"/>
    <n v="147"/>
    <x v="144"/>
    <x v="6"/>
    <x v="9"/>
    <x v="0"/>
  </r>
  <r>
    <n v="545"/>
    <x v="298"/>
    <x v="5"/>
    <x v="27"/>
    <x v="276"/>
    <x v="298"/>
    <n v="6.5"/>
    <n v="235"/>
    <x v="85"/>
    <x v="6"/>
    <x v="2"/>
    <x v="3"/>
  </r>
  <r>
    <n v="750"/>
    <x v="299"/>
    <x v="19"/>
    <x v="90"/>
    <x v="277"/>
    <x v="299"/>
    <n v="7"/>
    <n v="291"/>
    <x v="53"/>
    <x v="6"/>
    <x v="9"/>
    <x v="2"/>
  </r>
  <r>
    <n v="1202"/>
    <x v="300"/>
    <x v="2"/>
    <x v="91"/>
    <x v="278"/>
    <x v="300"/>
    <n v="6.3"/>
    <n v="1150"/>
    <x v="66"/>
    <x v="6"/>
    <x v="8"/>
    <x v="2"/>
  </r>
  <r>
    <n v="1024"/>
    <x v="301"/>
    <x v="2"/>
    <x v="3"/>
    <x v="279"/>
    <x v="301"/>
    <n v="6"/>
    <n v="368"/>
    <x v="42"/>
    <x v="6"/>
    <x v="8"/>
    <x v="0"/>
  </r>
  <r>
    <n v="1084"/>
    <x v="302"/>
    <x v="6"/>
    <x v="30"/>
    <x v="280"/>
    <x v="302"/>
    <n v="7"/>
    <n v="2606"/>
    <x v="32"/>
    <x v="6"/>
    <x v="10"/>
    <x v="0"/>
  </r>
  <r>
    <n v="992"/>
    <x v="303"/>
    <x v="19"/>
    <x v="78"/>
    <x v="281"/>
    <x v="303"/>
    <n v="7"/>
    <n v="22"/>
    <x v="119"/>
    <x v="6"/>
    <x v="10"/>
    <x v="0"/>
  </r>
  <r>
    <n v="861"/>
    <x v="304"/>
    <x v="21"/>
    <x v="55"/>
    <x v="282"/>
    <x v="304"/>
    <n v="5.5"/>
    <n v="345"/>
    <x v="152"/>
    <x v="6"/>
    <x v="0"/>
    <x v="0"/>
  </r>
  <r>
    <n v="1021"/>
    <x v="305"/>
    <x v="2"/>
    <x v="55"/>
    <x v="283"/>
    <x v="305"/>
    <n v="6.3"/>
    <n v="257"/>
    <x v="37"/>
    <x v="6"/>
    <x v="7"/>
    <x v="6"/>
  </r>
  <r>
    <n v="695"/>
    <x v="306"/>
    <x v="25"/>
    <x v="9"/>
    <x v="284"/>
    <x v="306"/>
    <n v="5.3"/>
    <n v="511"/>
    <x v="25"/>
    <x v="6"/>
    <x v="1"/>
    <x v="0"/>
  </r>
  <r>
    <n v="1008"/>
    <x v="307"/>
    <x v="2"/>
    <x v="99"/>
    <x v="285"/>
    <x v="307"/>
    <n v="6.1"/>
    <n v="29"/>
    <x v="119"/>
    <x v="6"/>
    <x v="7"/>
    <x v="0"/>
  </r>
  <r>
    <n v="589"/>
    <x v="308"/>
    <x v="72"/>
    <x v="79"/>
    <x v="286"/>
    <x v="308"/>
    <n v="6.7"/>
    <n v="670"/>
    <x v="141"/>
    <x v="6"/>
    <x v="1"/>
    <x v="0"/>
  </r>
  <r>
    <n v="407"/>
    <x v="309"/>
    <x v="62"/>
    <x v="38"/>
    <x v="287"/>
    <x v="309"/>
    <n v="6.6"/>
    <n v="2808"/>
    <x v="12"/>
    <x v="6"/>
    <x v="9"/>
    <x v="2"/>
  </r>
  <r>
    <n v="430"/>
    <x v="310"/>
    <x v="65"/>
    <x v="34"/>
    <x v="288"/>
    <x v="310"/>
    <n v="6.2"/>
    <n v="487"/>
    <x v="148"/>
    <x v="6"/>
    <x v="0"/>
    <x v="0"/>
  </r>
  <r>
    <n v="1015"/>
    <x v="311"/>
    <x v="2"/>
    <x v="36"/>
    <x v="289"/>
    <x v="311"/>
    <n v="4.2"/>
    <n v="315"/>
    <x v="153"/>
    <x v="6"/>
    <x v="6"/>
    <x v="2"/>
  </r>
  <r>
    <n v="360"/>
    <x v="312"/>
    <x v="98"/>
    <x v="103"/>
    <x v="290"/>
    <x v="312"/>
    <n v="5.5"/>
    <n v="531"/>
    <x v="128"/>
    <x v="6"/>
    <x v="5"/>
    <x v="0"/>
  </r>
  <r>
    <n v="637"/>
    <x v="313"/>
    <x v="9"/>
    <x v="36"/>
    <x v="291"/>
    <x v="313"/>
    <n v="5.9"/>
    <n v="612"/>
    <x v="8"/>
    <x v="6"/>
    <x v="4"/>
    <x v="0"/>
  </r>
  <r>
    <n v="1230"/>
    <x v="314"/>
    <x v="0"/>
    <x v="82"/>
    <x v="292"/>
    <x v="314"/>
    <n v="7.2"/>
    <n v="1486"/>
    <x v="41"/>
    <x v="6"/>
    <x v="11"/>
    <x v="0"/>
  </r>
  <r>
    <n v="191"/>
    <x v="315"/>
    <x v="28"/>
    <x v="104"/>
    <x v="293"/>
    <x v="315"/>
    <n v="6.4"/>
    <n v="717"/>
    <x v="18"/>
    <x v="6"/>
    <x v="3"/>
    <x v="3"/>
  </r>
  <r>
    <n v="1418"/>
    <x v="316"/>
    <x v="99"/>
    <x v="101"/>
    <x v="294"/>
    <x v="316"/>
    <n v="6.8"/>
    <n v="1737"/>
    <x v="14"/>
    <x v="6"/>
    <x v="8"/>
    <x v="5"/>
  </r>
  <r>
    <n v="312"/>
    <x v="317"/>
    <x v="30"/>
    <x v="76"/>
    <x v="295"/>
    <x v="317"/>
    <n v="5.7"/>
    <n v="772"/>
    <x v="154"/>
    <x v="6"/>
    <x v="4"/>
    <x v="0"/>
  </r>
  <r>
    <n v="820"/>
    <x v="318"/>
    <x v="25"/>
    <x v="57"/>
    <x v="296"/>
    <x v="318"/>
    <n v="6.6"/>
    <n v="1233"/>
    <x v="155"/>
    <x v="6"/>
    <x v="10"/>
    <x v="5"/>
  </r>
  <r>
    <n v="531"/>
    <x v="319"/>
    <x v="4"/>
    <x v="90"/>
    <x v="297"/>
    <x v="319"/>
    <n v="5.8"/>
    <n v="510"/>
    <x v="72"/>
    <x v="6"/>
    <x v="9"/>
    <x v="0"/>
  </r>
  <r>
    <n v="931"/>
    <x v="320"/>
    <x v="0"/>
    <x v="3"/>
    <x v="298"/>
    <x v="320"/>
    <n v="6.6"/>
    <n v="1262"/>
    <x v="73"/>
    <x v="6"/>
    <x v="1"/>
    <x v="3"/>
  </r>
  <r>
    <n v="346"/>
    <x v="321"/>
    <x v="22"/>
    <x v="76"/>
    <x v="299"/>
    <x v="321"/>
    <n v="5.8"/>
    <n v="493"/>
    <x v="126"/>
    <x v="6"/>
    <x v="8"/>
    <x v="3"/>
  </r>
  <r>
    <n v="594"/>
    <x v="322"/>
    <x v="9"/>
    <x v="84"/>
    <x v="300"/>
    <x v="322"/>
    <n v="5.5"/>
    <n v="858"/>
    <x v="156"/>
    <x v="6"/>
    <x v="3"/>
    <x v="4"/>
  </r>
  <r>
    <n v="188"/>
    <x v="323"/>
    <x v="65"/>
    <x v="4"/>
    <x v="301"/>
    <x v="323"/>
    <n v="6.5"/>
    <n v="703"/>
    <x v="21"/>
    <x v="6"/>
    <x v="5"/>
    <x v="1"/>
  </r>
  <r>
    <n v="467"/>
    <x v="324"/>
    <x v="49"/>
    <x v="37"/>
    <x v="302"/>
    <x v="324"/>
    <n v="5.9"/>
    <n v="1122"/>
    <x v="67"/>
    <x v="6"/>
    <x v="7"/>
    <x v="3"/>
  </r>
  <r>
    <n v="811"/>
    <x v="325"/>
    <x v="25"/>
    <x v="9"/>
    <x v="303"/>
    <x v="325"/>
    <n v="6.6"/>
    <n v="582"/>
    <x v="15"/>
    <x v="6"/>
    <x v="6"/>
    <x v="2"/>
  </r>
  <r>
    <n v="207"/>
    <x v="326"/>
    <x v="28"/>
    <x v="4"/>
    <x v="304"/>
    <x v="326"/>
    <n v="6.3"/>
    <n v="1165"/>
    <x v="157"/>
    <x v="6"/>
    <x v="10"/>
    <x v="3"/>
  </r>
  <r>
    <n v="177"/>
    <x v="327"/>
    <x v="28"/>
    <x v="34"/>
    <x v="305"/>
    <x v="327"/>
    <n v="6.1"/>
    <n v="1383"/>
    <x v="45"/>
    <x v="6"/>
    <x v="6"/>
    <x v="0"/>
  </r>
  <r>
    <n v="369"/>
    <x v="328"/>
    <x v="45"/>
    <x v="58"/>
    <x v="306"/>
    <x v="328"/>
    <n v="6.2"/>
    <n v="1685"/>
    <x v="149"/>
    <x v="6"/>
    <x v="10"/>
    <x v="3"/>
  </r>
  <r>
    <n v="65"/>
    <x v="329"/>
    <x v="31"/>
    <x v="77"/>
    <x v="307"/>
    <x v="329"/>
    <n v="5.8"/>
    <n v="1470"/>
    <x v="110"/>
    <x v="6"/>
    <x v="5"/>
    <x v="4"/>
  </r>
  <r>
    <n v="497"/>
    <x v="330"/>
    <x v="100"/>
    <x v="9"/>
    <x v="308"/>
    <x v="330"/>
    <n v="5.7"/>
    <n v="1013"/>
    <x v="145"/>
    <x v="6"/>
    <x v="1"/>
    <x v="2"/>
  </r>
  <r>
    <n v="619"/>
    <x v="331"/>
    <x v="9"/>
    <x v="105"/>
    <x v="309"/>
    <x v="331"/>
    <n v="7.1"/>
    <n v="3391"/>
    <x v="84"/>
    <x v="6"/>
    <x v="8"/>
    <x v="3"/>
  </r>
  <r>
    <n v="205"/>
    <x v="332"/>
    <x v="36"/>
    <x v="42"/>
    <x v="310"/>
    <x v="332"/>
    <n v="6"/>
    <n v="2010"/>
    <x v="51"/>
    <x v="6"/>
    <x v="1"/>
    <x v="5"/>
  </r>
  <r>
    <n v="126"/>
    <x v="333"/>
    <x v="53"/>
    <x v="100"/>
    <x v="311"/>
    <x v="333"/>
    <n v="5.6"/>
    <n v="2233"/>
    <x v="109"/>
    <x v="6"/>
    <x v="7"/>
    <x v="3"/>
  </r>
  <r>
    <n v="708"/>
    <x v="334"/>
    <x v="29"/>
    <x v="83"/>
    <x v="312"/>
    <x v="334"/>
    <n v="7.2"/>
    <n v="1668"/>
    <x v="5"/>
    <x v="6"/>
    <x v="11"/>
    <x v="2"/>
  </r>
  <r>
    <n v="141"/>
    <x v="335"/>
    <x v="101"/>
    <x v="12"/>
    <x v="313"/>
    <x v="335"/>
    <n v="5.9"/>
    <n v="1547"/>
    <x v="116"/>
    <x v="6"/>
    <x v="4"/>
    <x v="4"/>
  </r>
  <r>
    <n v="304"/>
    <x v="336"/>
    <x v="65"/>
    <x v="37"/>
    <x v="314"/>
    <x v="336"/>
    <n v="6"/>
    <n v="1705"/>
    <x v="112"/>
    <x v="6"/>
    <x v="4"/>
    <x v="3"/>
  </r>
  <r>
    <n v="113"/>
    <x v="337"/>
    <x v="11"/>
    <x v="16"/>
    <x v="315"/>
    <x v="337"/>
    <n v="6.2"/>
    <n v="2093"/>
    <x v="71"/>
    <x v="6"/>
    <x v="5"/>
    <x v="2"/>
  </r>
  <r>
    <n v="264"/>
    <x v="338"/>
    <x v="65"/>
    <x v="88"/>
    <x v="316"/>
    <x v="338"/>
    <n v="7.8"/>
    <n v="6336"/>
    <x v="114"/>
    <x v="6"/>
    <x v="1"/>
    <x v="3"/>
  </r>
  <r>
    <n v="454"/>
    <x v="339"/>
    <x v="24"/>
    <x v="99"/>
    <x v="317"/>
    <x v="339"/>
    <n v="5.8"/>
    <n v="1363"/>
    <x v="75"/>
    <x v="6"/>
    <x v="8"/>
    <x v="3"/>
  </r>
  <r>
    <n v="176"/>
    <x v="340"/>
    <x v="28"/>
    <x v="32"/>
    <x v="318"/>
    <x v="340"/>
    <n v="5.4"/>
    <n v="1060"/>
    <x v="98"/>
    <x v="6"/>
    <x v="11"/>
    <x v="4"/>
  </r>
  <r>
    <n v="16"/>
    <x v="341"/>
    <x v="68"/>
    <x v="4"/>
    <x v="319"/>
    <x v="341"/>
    <n v="6.2"/>
    <n v="1398"/>
    <x v="55"/>
    <x v="6"/>
    <x v="2"/>
    <x v="2"/>
  </r>
  <r>
    <n v="84"/>
    <x v="342"/>
    <x v="31"/>
    <x v="84"/>
    <x v="320"/>
    <x v="342"/>
    <n v="4.7"/>
    <n v="1151"/>
    <x v="40"/>
    <x v="6"/>
    <x v="4"/>
    <x v="2"/>
  </r>
  <r>
    <n v="1188"/>
    <x v="343"/>
    <x v="60"/>
    <x v="106"/>
    <x v="321"/>
    <x v="343"/>
    <n v="7.3"/>
    <n v="4430"/>
    <x v="83"/>
    <x v="6"/>
    <x v="11"/>
    <x v="3"/>
  </r>
  <r>
    <n v="35"/>
    <x v="344"/>
    <x v="31"/>
    <x v="17"/>
    <x v="322"/>
    <x v="344"/>
    <n v="6.2"/>
    <n v="2317"/>
    <x v="158"/>
    <x v="6"/>
    <x v="2"/>
    <x v="2"/>
  </r>
  <r>
    <n v="67"/>
    <x v="345"/>
    <x v="102"/>
    <x v="83"/>
    <x v="323"/>
    <x v="345"/>
    <n v="6.2"/>
    <n v="1514"/>
    <x v="159"/>
    <x v="6"/>
    <x v="6"/>
    <x v="0"/>
  </r>
  <r>
    <n v="56"/>
    <x v="346"/>
    <x v="68"/>
    <x v="107"/>
    <x v="324"/>
    <x v="346"/>
    <n v="6.6"/>
    <n v="6849"/>
    <x v="22"/>
    <x v="6"/>
    <x v="7"/>
    <x v="2"/>
  </r>
  <r>
    <n v="60"/>
    <x v="347"/>
    <x v="38"/>
    <x v="48"/>
    <x v="325"/>
    <x v="347"/>
    <n v="8.1"/>
    <n v="13752"/>
    <x v="87"/>
    <x v="6"/>
    <x v="5"/>
    <x v="2"/>
  </r>
  <r>
    <n v="24"/>
    <x v="348"/>
    <x v="68"/>
    <x v="108"/>
    <x v="326"/>
    <x v="348"/>
    <n v="6.4"/>
    <n v="4645"/>
    <x v="64"/>
    <x v="6"/>
    <x v="3"/>
    <x v="2"/>
  </r>
  <r>
    <n v="950"/>
    <x v="349"/>
    <x v="19"/>
    <x v="25"/>
    <x v="23"/>
    <x v="349"/>
    <n v="6"/>
    <n v="21"/>
    <x v="103"/>
    <x v="6"/>
    <x v="4"/>
    <x v="2"/>
  </r>
  <r>
    <n v="805"/>
    <x v="350"/>
    <x v="25"/>
    <x v="2"/>
    <x v="23"/>
    <x v="350"/>
    <n v="6.6"/>
    <n v="796"/>
    <x v="160"/>
    <x v="6"/>
    <x v="2"/>
    <x v="0"/>
  </r>
  <r>
    <n v="1163"/>
    <x v="351"/>
    <x v="5"/>
    <x v="27"/>
    <x v="23"/>
    <x v="351"/>
    <n v="5.8"/>
    <n v="251"/>
    <x v="108"/>
    <x v="6"/>
    <x v="2"/>
    <x v="6"/>
  </r>
  <r>
    <n v="1200"/>
    <x v="352"/>
    <x v="60"/>
    <x v="103"/>
    <x v="23"/>
    <x v="352"/>
    <n v="6"/>
    <n v="173"/>
    <x v="89"/>
    <x v="6"/>
    <x v="1"/>
    <x v="0"/>
  </r>
  <r>
    <n v="1183"/>
    <x v="353"/>
    <x v="59"/>
    <x v="75"/>
    <x v="23"/>
    <x v="353"/>
    <n v="6.7"/>
    <n v="57"/>
    <x v="161"/>
    <x v="6"/>
    <x v="8"/>
    <x v="2"/>
  </r>
  <r>
    <n v="1368"/>
    <x v="354"/>
    <x v="26"/>
    <x v="23"/>
    <x v="23"/>
    <x v="354"/>
    <n v="4.5999999999999996"/>
    <n v="116"/>
    <x v="162"/>
    <x v="6"/>
    <x v="2"/>
    <x v="3"/>
  </r>
  <r>
    <n v="1394"/>
    <x v="355"/>
    <x v="42"/>
    <x v="25"/>
    <x v="23"/>
    <x v="355"/>
    <n v="6"/>
    <n v="57"/>
    <x v="100"/>
    <x v="6"/>
    <x v="0"/>
    <x v="0"/>
  </r>
  <r>
    <n v="1221"/>
    <x v="356"/>
    <x v="59"/>
    <x v="25"/>
    <x v="327"/>
    <x v="356"/>
    <n v="6.5"/>
    <n v="84"/>
    <x v="163"/>
    <x v="7"/>
    <x v="8"/>
    <x v="5"/>
  </r>
  <r>
    <n v="949"/>
    <x v="357"/>
    <x v="0"/>
    <x v="26"/>
    <x v="328"/>
    <x v="357"/>
    <n v="6.6"/>
    <n v="49"/>
    <x v="68"/>
    <x v="7"/>
    <x v="10"/>
    <x v="2"/>
  </r>
  <r>
    <n v="1195"/>
    <x v="358"/>
    <x v="44"/>
    <x v="91"/>
    <x v="329"/>
    <x v="358"/>
    <n v="5.9"/>
    <n v="498"/>
    <x v="164"/>
    <x v="7"/>
    <x v="3"/>
    <x v="2"/>
  </r>
  <r>
    <n v="971"/>
    <x v="359"/>
    <x v="83"/>
    <x v="25"/>
    <x v="330"/>
    <x v="359"/>
    <n v="5.9"/>
    <n v="56"/>
    <x v="3"/>
    <x v="7"/>
    <x v="1"/>
    <x v="4"/>
  </r>
  <r>
    <n v="550"/>
    <x v="360"/>
    <x v="4"/>
    <x v="24"/>
    <x v="331"/>
    <x v="360"/>
    <n v="3.9"/>
    <n v="112"/>
    <x v="165"/>
    <x v="7"/>
    <x v="1"/>
    <x v="0"/>
  </r>
  <r>
    <n v="606"/>
    <x v="361"/>
    <x v="58"/>
    <x v="73"/>
    <x v="332"/>
    <x v="361"/>
    <n v="6.8"/>
    <n v="148"/>
    <x v="96"/>
    <x v="7"/>
    <x v="9"/>
    <x v="2"/>
  </r>
  <r>
    <n v="994"/>
    <x v="362"/>
    <x v="8"/>
    <x v="23"/>
    <x v="333"/>
    <x v="362"/>
    <n v="6.7"/>
    <n v="189"/>
    <x v="57"/>
    <x v="7"/>
    <x v="4"/>
    <x v="0"/>
  </r>
  <r>
    <n v="1043"/>
    <x v="363"/>
    <x v="2"/>
    <x v="0"/>
    <x v="334"/>
    <x v="363"/>
    <n v="5.7"/>
    <n v="220"/>
    <x v="70"/>
    <x v="7"/>
    <x v="3"/>
    <x v="3"/>
  </r>
  <r>
    <n v="1036"/>
    <x v="364"/>
    <x v="2"/>
    <x v="23"/>
    <x v="335"/>
    <x v="364"/>
    <n v="7"/>
    <n v="167"/>
    <x v="166"/>
    <x v="7"/>
    <x v="8"/>
    <x v="6"/>
  </r>
  <r>
    <n v="1107"/>
    <x v="365"/>
    <x v="8"/>
    <x v="25"/>
    <x v="336"/>
    <x v="365"/>
    <n v="5.6"/>
    <n v="101"/>
    <x v="167"/>
    <x v="7"/>
    <x v="1"/>
    <x v="0"/>
  </r>
  <r>
    <n v="666"/>
    <x v="366"/>
    <x v="9"/>
    <x v="2"/>
    <x v="337"/>
    <x v="366"/>
    <n v="5.5"/>
    <n v="348"/>
    <x v="98"/>
    <x v="7"/>
    <x v="9"/>
    <x v="0"/>
  </r>
  <r>
    <n v="1027"/>
    <x v="367"/>
    <x v="9"/>
    <x v="75"/>
    <x v="338"/>
    <x v="367"/>
    <n v="5.0999999999999996"/>
    <n v="44"/>
    <x v="66"/>
    <x v="7"/>
    <x v="6"/>
    <x v="0"/>
  </r>
  <r>
    <n v="1106"/>
    <x v="368"/>
    <x v="8"/>
    <x v="33"/>
    <x v="339"/>
    <x v="368"/>
    <n v="6.2"/>
    <n v="293"/>
    <x v="38"/>
    <x v="7"/>
    <x v="0"/>
    <x v="0"/>
  </r>
  <r>
    <n v="1306"/>
    <x v="369"/>
    <x v="74"/>
    <x v="76"/>
    <x v="340"/>
    <x v="369"/>
    <n v="6.6"/>
    <n v="483"/>
    <x v="5"/>
    <x v="7"/>
    <x v="9"/>
    <x v="0"/>
  </r>
  <r>
    <n v="433"/>
    <x v="370"/>
    <x v="24"/>
    <x v="36"/>
    <x v="341"/>
    <x v="370"/>
    <n v="6.6"/>
    <n v="234"/>
    <x v="44"/>
    <x v="7"/>
    <x v="7"/>
    <x v="0"/>
  </r>
  <r>
    <n v="1161"/>
    <x v="371"/>
    <x v="44"/>
    <x v="79"/>
    <x v="342"/>
    <x v="371"/>
    <n v="6.8"/>
    <n v="350"/>
    <x v="108"/>
    <x v="7"/>
    <x v="4"/>
    <x v="0"/>
  </r>
  <r>
    <n v="977"/>
    <x v="372"/>
    <x v="5"/>
    <x v="36"/>
    <x v="343"/>
    <x v="372"/>
    <n v="6"/>
    <n v="301"/>
    <x v="104"/>
    <x v="7"/>
    <x v="8"/>
    <x v="0"/>
  </r>
  <r>
    <n v="1012"/>
    <x v="373"/>
    <x v="2"/>
    <x v="29"/>
    <x v="344"/>
    <x v="373"/>
    <n v="6.7"/>
    <n v="1261"/>
    <x v="9"/>
    <x v="7"/>
    <x v="5"/>
    <x v="0"/>
  </r>
  <r>
    <n v="662"/>
    <x v="374"/>
    <x v="9"/>
    <x v="38"/>
    <x v="345"/>
    <x v="374"/>
    <n v="7.5"/>
    <n v="1176"/>
    <x v="79"/>
    <x v="7"/>
    <x v="9"/>
    <x v="0"/>
  </r>
  <r>
    <n v="1128"/>
    <x v="375"/>
    <x v="75"/>
    <x v="58"/>
    <x v="346"/>
    <x v="375"/>
    <n v="7.7"/>
    <n v="1717"/>
    <x v="73"/>
    <x v="7"/>
    <x v="4"/>
    <x v="1"/>
  </r>
  <r>
    <n v="286"/>
    <x v="376"/>
    <x v="65"/>
    <x v="52"/>
    <x v="347"/>
    <x v="376"/>
    <n v="5.0999999999999996"/>
    <n v="165"/>
    <x v="80"/>
    <x v="7"/>
    <x v="11"/>
    <x v="3"/>
  </r>
  <r>
    <n v="537"/>
    <x v="377"/>
    <x v="4"/>
    <x v="90"/>
    <x v="348"/>
    <x v="377"/>
    <n v="6"/>
    <n v="368"/>
    <x v="129"/>
    <x v="7"/>
    <x v="1"/>
    <x v="4"/>
  </r>
  <r>
    <n v="322"/>
    <x v="378"/>
    <x v="30"/>
    <x v="57"/>
    <x v="349"/>
    <x v="378"/>
    <n v="5.7"/>
    <n v="390"/>
    <x v="46"/>
    <x v="7"/>
    <x v="5"/>
    <x v="0"/>
  </r>
  <r>
    <n v="426"/>
    <x v="379"/>
    <x v="24"/>
    <x v="9"/>
    <x v="350"/>
    <x v="379"/>
    <n v="4.5999999999999996"/>
    <n v="524"/>
    <x v="168"/>
    <x v="7"/>
    <x v="4"/>
    <x v="3"/>
  </r>
  <r>
    <n v="825"/>
    <x v="380"/>
    <x v="25"/>
    <x v="4"/>
    <x v="351"/>
    <x v="380"/>
    <n v="6.3"/>
    <n v="869"/>
    <x v="169"/>
    <x v="7"/>
    <x v="9"/>
    <x v="3"/>
  </r>
  <r>
    <n v="1099"/>
    <x v="381"/>
    <x v="19"/>
    <x v="26"/>
    <x v="352"/>
    <x v="381"/>
    <n v="6.4"/>
    <n v="52"/>
    <x v="119"/>
    <x v="7"/>
    <x v="1"/>
    <x v="5"/>
  </r>
  <r>
    <n v="810"/>
    <x v="382"/>
    <x v="25"/>
    <x v="53"/>
    <x v="353"/>
    <x v="382"/>
    <n v="6.2"/>
    <n v="966"/>
    <x v="117"/>
    <x v="7"/>
    <x v="3"/>
    <x v="6"/>
  </r>
  <r>
    <n v="199"/>
    <x v="383"/>
    <x v="45"/>
    <x v="29"/>
    <x v="354"/>
    <x v="383"/>
    <n v="6.6"/>
    <n v="1065"/>
    <x v="88"/>
    <x v="7"/>
    <x v="11"/>
    <x v="1"/>
  </r>
  <r>
    <n v="673"/>
    <x v="384"/>
    <x v="73"/>
    <x v="4"/>
    <x v="355"/>
    <x v="384"/>
    <n v="6.7"/>
    <n v="798"/>
    <x v="12"/>
    <x v="7"/>
    <x v="6"/>
    <x v="0"/>
  </r>
  <r>
    <n v="518"/>
    <x v="385"/>
    <x v="4"/>
    <x v="76"/>
    <x v="356"/>
    <x v="385"/>
    <n v="5.5"/>
    <n v="509"/>
    <x v="42"/>
    <x v="7"/>
    <x v="3"/>
    <x v="3"/>
  </r>
  <r>
    <n v="798"/>
    <x v="386"/>
    <x v="25"/>
    <x v="84"/>
    <x v="357"/>
    <x v="386"/>
    <n v="5.9"/>
    <n v="856"/>
    <x v="160"/>
    <x v="7"/>
    <x v="0"/>
    <x v="0"/>
  </r>
  <r>
    <n v="427"/>
    <x v="387"/>
    <x v="24"/>
    <x v="76"/>
    <x v="358"/>
    <x v="387"/>
    <n v="7"/>
    <n v="1125"/>
    <x v="72"/>
    <x v="7"/>
    <x v="11"/>
    <x v="3"/>
  </r>
  <r>
    <n v="492"/>
    <x v="388"/>
    <x v="103"/>
    <x v="83"/>
    <x v="359"/>
    <x v="388"/>
    <n v="7.2"/>
    <n v="1486"/>
    <x v="50"/>
    <x v="7"/>
    <x v="9"/>
    <x v="3"/>
  </r>
  <r>
    <n v="175"/>
    <x v="389"/>
    <x v="28"/>
    <x v="80"/>
    <x v="360"/>
    <x v="389"/>
    <n v="6.2"/>
    <n v="954"/>
    <x v="157"/>
    <x v="7"/>
    <x v="4"/>
    <x v="3"/>
  </r>
  <r>
    <n v="515"/>
    <x v="390"/>
    <x v="4"/>
    <x v="32"/>
    <x v="361"/>
    <x v="390"/>
    <n v="5.9"/>
    <n v="1486"/>
    <x v="11"/>
    <x v="7"/>
    <x v="3"/>
    <x v="3"/>
  </r>
  <r>
    <n v="791"/>
    <x v="391"/>
    <x v="7"/>
    <x v="90"/>
    <x v="362"/>
    <x v="391"/>
    <n v="6"/>
    <n v="449"/>
    <x v="170"/>
    <x v="7"/>
    <x v="7"/>
    <x v="0"/>
  </r>
  <r>
    <n v="793"/>
    <x v="392"/>
    <x v="0"/>
    <x v="84"/>
    <x v="363"/>
    <x v="392"/>
    <n v="6.7"/>
    <n v="1205"/>
    <x v="99"/>
    <x v="7"/>
    <x v="8"/>
    <x v="1"/>
  </r>
  <r>
    <n v="98"/>
    <x v="393"/>
    <x v="48"/>
    <x v="94"/>
    <x v="364"/>
    <x v="393"/>
    <n v="7"/>
    <n v="2811"/>
    <x v="21"/>
    <x v="7"/>
    <x v="3"/>
    <x v="3"/>
  </r>
  <r>
    <n v="635"/>
    <x v="394"/>
    <x v="9"/>
    <x v="32"/>
    <x v="365"/>
    <x v="394"/>
    <n v="5.4"/>
    <n v="831"/>
    <x v="138"/>
    <x v="7"/>
    <x v="6"/>
    <x v="2"/>
  </r>
  <r>
    <n v="678"/>
    <x v="395"/>
    <x v="29"/>
    <x v="1"/>
    <x v="366"/>
    <x v="395"/>
    <n v="6.4"/>
    <n v="972"/>
    <x v="154"/>
    <x v="7"/>
    <x v="5"/>
    <x v="0"/>
  </r>
  <r>
    <n v="172"/>
    <x v="396"/>
    <x v="65"/>
    <x v="84"/>
    <x v="367"/>
    <x v="396"/>
    <n v="6.5"/>
    <n v="1344"/>
    <x v="29"/>
    <x v="7"/>
    <x v="5"/>
    <x v="2"/>
  </r>
  <r>
    <n v="242"/>
    <x v="397"/>
    <x v="104"/>
    <x v="2"/>
    <x v="368"/>
    <x v="397"/>
    <n v="6.2"/>
    <n v="360"/>
    <x v="49"/>
    <x v="7"/>
    <x v="11"/>
    <x v="2"/>
  </r>
  <r>
    <n v="611"/>
    <x v="398"/>
    <x v="9"/>
    <x v="65"/>
    <x v="369"/>
    <x v="398"/>
    <n v="6.7"/>
    <n v="1804"/>
    <x v="34"/>
    <x v="7"/>
    <x v="4"/>
    <x v="5"/>
  </r>
  <r>
    <n v="333"/>
    <x v="399"/>
    <x v="22"/>
    <x v="40"/>
    <x v="370"/>
    <x v="399"/>
    <n v="7.9"/>
    <n v="6430"/>
    <x v="47"/>
    <x v="7"/>
    <x v="6"/>
    <x v="4"/>
  </r>
  <r>
    <n v="42"/>
    <x v="400"/>
    <x v="68"/>
    <x v="5"/>
    <x v="371"/>
    <x v="400"/>
    <n v="6.6"/>
    <n v="1095"/>
    <x v="36"/>
    <x v="7"/>
    <x v="10"/>
    <x v="2"/>
  </r>
  <r>
    <n v="80"/>
    <x v="401"/>
    <x v="31"/>
    <x v="61"/>
    <x v="372"/>
    <x v="401"/>
    <n v="6.5"/>
    <n v="2129"/>
    <x v="39"/>
    <x v="7"/>
    <x v="2"/>
    <x v="2"/>
  </r>
  <r>
    <n v="30"/>
    <x v="402"/>
    <x v="68"/>
    <x v="85"/>
    <x v="373"/>
    <x v="402"/>
    <n v="5.9"/>
    <n v="2463"/>
    <x v="69"/>
    <x v="7"/>
    <x v="2"/>
    <x v="2"/>
  </r>
  <r>
    <n v="76"/>
    <x v="403"/>
    <x v="31"/>
    <x v="88"/>
    <x v="374"/>
    <x v="403"/>
    <n v="5.9"/>
    <n v="1971"/>
    <x v="67"/>
    <x v="7"/>
    <x v="2"/>
    <x v="2"/>
  </r>
  <r>
    <n v="703"/>
    <x v="404"/>
    <x v="7"/>
    <x v="95"/>
    <x v="375"/>
    <x v="404"/>
    <n v="7.2"/>
    <n v="6173"/>
    <x v="149"/>
    <x v="7"/>
    <x v="4"/>
    <x v="0"/>
  </r>
  <r>
    <n v="216"/>
    <x v="405"/>
    <x v="12"/>
    <x v="39"/>
    <x v="376"/>
    <x v="405"/>
    <n v="7"/>
    <n v="5766"/>
    <x v="43"/>
    <x v="7"/>
    <x v="11"/>
    <x v="2"/>
  </r>
  <r>
    <n v="501"/>
    <x v="406"/>
    <x v="4"/>
    <x v="21"/>
    <x v="377"/>
    <x v="406"/>
    <n v="5.6"/>
    <n v="2436"/>
    <x v="136"/>
    <x v="7"/>
    <x v="3"/>
    <x v="6"/>
  </r>
  <r>
    <n v="41"/>
    <x v="407"/>
    <x v="68"/>
    <x v="53"/>
    <x v="378"/>
    <x v="407"/>
    <n v="5.6"/>
    <n v="4903"/>
    <x v="17"/>
    <x v="7"/>
    <x v="9"/>
    <x v="1"/>
  </r>
  <r>
    <n v="26"/>
    <x v="408"/>
    <x v="31"/>
    <x v="79"/>
    <x v="379"/>
    <x v="408"/>
    <n v="6"/>
    <n v="3138"/>
    <x v="6"/>
    <x v="7"/>
    <x v="4"/>
    <x v="0"/>
  </r>
  <r>
    <n v="1"/>
    <x v="409"/>
    <x v="105"/>
    <x v="109"/>
    <x v="380"/>
    <x v="409"/>
    <n v="7.2"/>
    <n v="11800"/>
    <x v="171"/>
    <x v="7"/>
    <x v="11"/>
    <x v="3"/>
  </r>
  <r>
    <n v="841"/>
    <x v="410"/>
    <x v="19"/>
    <x v="103"/>
    <x v="23"/>
    <x v="410"/>
    <n v="6.2"/>
    <n v="127"/>
    <x v="131"/>
    <x v="7"/>
    <x v="8"/>
    <x v="3"/>
  </r>
  <r>
    <n v="1063"/>
    <x v="411"/>
    <x v="19"/>
    <x v="99"/>
    <x v="23"/>
    <x v="411"/>
    <n v="6"/>
    <n v="40"/>
    <x v="119"/>
    <x v="7"/>
    <x v="8"/>
    <x v="0"/>
  </r>
  <r>
    <n v="1224"/>
    <x v="412"/>
    <x v="19"/>
    <x v="78"/>
    <x v="23"/>
    <x v="412"/>
    <n v="4.8"/>
    <n v="13"/>
    <x v="91"/>
    <x v="7"/>
    <x v="11"/>
    <x v="0"/>
  </r>
  <r>
    <n v="1292"/>
    <x v="413"/>
    <x v="19"/>
    <x v="78"/>
    <x v="23"/>
    <x v="413"/>
    <n v="5.7"/>
    <n v="9"/>
    <x v="172"/>
    <x v="7"/>
    <x v="3"/>
    <x v="1"/>
  </r>
  <r>
    <n v="1299"/>
    <x v="414"/>
    <x v="19"/>
    <x v="52"/>
    <x v="23"/>
    <x v="414"/>
    <n v="5.6"/>
    <n v="244"/>
    <x v="173"/>
    <x v="7"/>
    <x v="8"/>
    <x v="2"/>
  </r>
  <r>
    <n v="1356"/>
    <x v="415"/>
    <x v="19"/>
    <x v="73"/>
    <x v="23"/>
    <x v="415"/>
    <n v="5.8"/>
    <n v="65"/>
    <x v="174"/>
    <x v="7"/>
    <x v="1"/>
    <x v="4"/>
  </r>
  <r>
    <n v="1463"/>
    <x v="416"/>
    <x v="19"/>
    <x v="73"/>
    <x v="23"/>
    <x v="416"/>
    <n v="6"/>
    <n v="131"/>
    <x v="121"/>
    <x v="7"/>
    <x v="6"/>
    <x v="0"/>
  </r>
  <r>
    <n v="413"/>
    <x v="417"/>
    <x v="24"/>
    <x v="0"/>
    <x v="23"/>
    <x v="417"/>
    <n v="6.7"/>
    <n v="247"/>
    <x v="175"/>
    <x v="7"/>
    <x v="9"/>
    <x v="2"/>
  </r>
  <r>
    <n v="601"/>
    <x v="418"/>
    <x v="87"/>
    <x v="2"/>
    <x v="23"/>
    <x v="418"/>
    <n v="5.4"/>
    <n v="518"/>
    <x v="130"/>
    <x v="7"/>
    <x v="5"/>
    <x v="2"/>
  </r>
  <r>
    <n v="1049"/>
    <x v="419"/>
    <x v="78"/>
    <x v="0"/>
    <x v="23"/>
    <x v="419"/>
    <n v="6.5"/>
    <n v="284"/>
    <x v="7"/>
    <x v="7"/>
    <x v="11"/>
    <x v="0"/>
  </r>
  <r>
    <n v="1087"/>
    <x v="420"/>
    <x v="6"/>
    <x v="55"/>
    <x v="23"/>
    <x v="420"/>
    <n v="5.0999999999999996"/>
    <n v="197"/>
    <x v="51"/>
    <x v="7"/>
    <x v="5"/>
    <x v="0"/>
  </r>
  <r>
    <n v="1088"/>
    <x v="421"/>
    <x v="6"/>
    <x v="90"/>
    <x v="23"/>
    <x v="421"/>
    <n v="5.9"/>
    <n v="319"/>
    <x v="74"/>
    <x v="7"/>
    <x v="8"/>
    <x v="0"/>
  </r>
  <r>
    <n v="1284"/>
    <x v="422"/>
    <x v="19"/>
    <x v="25"/>
    <x v="381"/>
    <x v="422"/>
    <n v="6.7"/>
    <n v="100"/>
    <x v="23"/>
    <x v="8"/>
    <x v="5"/>
    <x v="0"/>
  </r>
  <r>
    <n v="1419"/>
    <x v="423"/>
    <x v="19"/>
    <x v="75"/>
    <x v="382"/>
    <x v="423"/>
    <n v="6.5"/>
    <n v="48"/>
    <x v="28"/>
    <x v="8"/>
    <x v="3"/>
    <x v="0"/>
  </r>
  <r>
    <n v="1164"/>
    <x v="424"/>
    <x v="44"/>
    <x v="103"/>
    <x v="383"/>
    <x v="424"/>
    <n v="6.5"/>
    <n v="195"/>
    <x v="105"/>
    <x v="8"/>
    <x v="0"/>
    <x v="0"/>
  </r>
  <r>
    <n v="879"/>
    <x v="425"/>
    <x v="0"/>
    <x v="24"/>
    <x v="384"/>
    <x v="425"/>
    <n v="5.2"/>
    <n v="127"/>
    <x v="176"/>
    <x v="8"/>
    <x v="9"/>
    <x v="0"/>
  </r>
  <r>
    <n v="1053"/>
    <x v="426"/>
    <x v="2"/>
    <x v="99"/>
    <x v="385"/>
    <x v="426"/>
    <n v="4.0999999999999996"/>
    <n v="20"/>
    <x v="177"/>
    <x v="8"/>
    <x v="9"/>
    <x v="0"/>
  </r>
  <r>
    <n v="590"/>
    <x v="427"/>
    <x v="72"/>
    <x v="103"/>
    <x v="386"/>
    <x v="427"/>
    <n v="6.3"/>
    <n v="90"/>
    <x v="93"/>
    <x v="8"/>
    <x v="8"/>
    <x v="5"/>
  </r>
  <r>
    <n v="690"/>
    <x v="428"/>
    <x v="9"/>
    <x v="26"/>
    <x v="387"/>
    <x v="428"/>
    <n v="7.1"/>
    <n v="71"/>
    <x v="101"/>
    <x v="8"/>
    <x v="9"/>
    <x v="0"/>
  </r>
  <r>
    <n v="1037"/>
    <x v="429"/>
    <x v="0"/>
    <x v="2"/>
    <x v="388"/>
    <x v="429"/>
    <n v="3"/>
    <n v="240"/>
    <x v="153"/>
    <x v="8"/>
    <x v="6"/>
    <x v="0"/>
  </r>
  <r>
    <n v="1094"/>
    <x v="430"/>
    <x v="6"/>
    <x v="82"/>
    <x v="389"/>
    <x v="430"/>
    <n v="6.9"/>
    <n v="836"/>
    <x v="43"/>
    <x v="8"/>
    <x v="8"/>
    <x v="3"/>
  </r>
  <r>
    <n v="901"/>
    <x v="431"/>
    <x v="106"/>
    <x v="23"/>
    <x v="390"/>
    <x v="431"/>
    <n v="6.1"/>
    <n v="143"/>
    <x v="126"/>
    <x v="8"/>
    <x v="9"/>
    <x v="0"/>
  </r>
  <r>
    <n v="821"/>
    <x v="432"/>
    <x v="25"/>
    <x v="23"/>
    <x v="391"/>
    <x v="432"/>
    <n v="6.3"/>
    <n v="240"/>
    <x v="0"/>
    <x v="8"/>
    <x v="8"/>
    <x v="4"/>
  </r>
  <r>
    <n v="451"/>
    <x v="433"/>
    <x v="62"/>
    <x v="73"/>
    <x v="392"/>
    <x v="433"/>
    <n v="5.7"/>
    <n v="130"/>
    <x v="77"/>
    <x v="8"/>
    <x v="3"/>
    <x v="5"/>
  </r>
  <r>
    <n v="958"/>
    <x v="434"/>
    <x v="47"/>
    <x v="54"/>
    <x v="393"/>
    <x v="434"/>
    <n v="6.1"/>
    <n v="721"/>
    <x v="25"/>
    <x v="8"/>
    <x v="8"/>
    <x v="3"/>
  </r>
  <r>
    <n v="867"/>
    <x v="435"/>
    <x v="7"/>
    <x v="74"/>
    <x v="394"/>
    <x v="435"/>
    <n v="5.7"/>
    <n v="57"/>
    <x v="106"/>
    <x v="8"/>
    <x v="1"/>
    <x v="0"/>
  </r>
  <r>
    <n v="1329"/>
    <x v="436"/>
    <x v="107"/>
    <x v="80"/>
    <x v="395"/>
    <x v="436"/>
    <n v="7.3"/>
    <n v="1000"/>
    <x v="83"/>
    <x v="8"/>
    <x v="8"/>
    <x v="6"/>
  </r>
  <r>
    <n v="442"/>
    <x v="437"/>
    <x v="24"/>
    <x v="33"/>
    <x v="396"/>
    <x v="437"/>
    <n v="5"/>
    <n v="371"/>
    <x v="123"/>
    <x v="8"/>
    <x v="5"/>
    <x v="4"/>
  </r>
  <r>
    <n v="1019"/>
    <x v="438"/>
    <x v="2"/>
    <x v="104"/>
    <x v="397"/>
    <x v="438"/>
    <n v="7.1"/>
    <n v="612"/>
    <x v="122"/>
    <x v="8"/>
    <x v="10"/>
    <x v="2"/>
  </r>
  <r>
    <n v="1023"/>
    <x v="439"/>
    <x v="2"/>
    <x v="104"/>
    <x v="398"/>
    <x v="439"/>
    <n v="6.6"/>
    <n v="697"/>
    <x v="65"/>
    <x v="8"/>
    <x v="1"/>
    <x v="3"/>
  </r>
  <r>
    <n v="1025"/>
    <x v="440"/>
    <x v="2"/>
    <x v="33"/>
    <x v="399"/>
    <x v="440"/>
    <n v="6.3"/>
    <n v="363"/>
    <x v="20"/>
    <x v="8"/>
    <x v="7"/>
    <x v="3"/>
  </r>
  <r>
    <n v="710"/>
    <x v="441"/>
    <x v="7"/>
    <x v="53"/>
    <x v="400"/>
    <x v="441"/>
    <n v="6.5"/>
    <n v="1375"/>
    <x v="154"/>
    <x v="8"/>
    <x v="3"/>
    <x v="3"/>
  </r>
  <r>
    <n v="380"/>
    <x v="442"/>
    <x v="72"/>
    <x v="6"/>
    <x v="401"/>
    <x v="442"/>
    <n v="6"/>
    <n v="1175"/>
    <x v="75"/>
    <x v="8"/>
    <x v="6"/>
    <x v="0"/>
  </r>
  <r>
    <n v="585"/>
    <x v="443"/>
    <x v="7"/>
    <x v="57"/>
    <x v="402"/>
    <x v="443"/>
    <n v="6.7"/>
    <n v="796"/>
    <x v="57"/>
    <x v="8"/>
    <x v="11"/>
    <x v="0"/>
  </r>
  <r>
    <n v="813"/>
    <x v="444"/>
    <x v="25"/>
    <x v="23"/>
    <x v="403"/>
    <x v="444"/>
    <n v="3.7"/>
    <n v="359"/>
    <x v="153"/>
    <x v="8"/>
    <x v="0"/>
    <x v="3"/>
  </r>
  <r>
    <n v="140"/>
    <x v="445"/>
    <x v="15"/>
    <x v="36"/>
    <x v="404"/>
    <x v="445"/>
    <n v="5.7"/>
    <n v="354"/>
    <x v="48"/>
    <x v="8"/>
    <x v="2"/>
    <x v="0"/>
  </r>
  <r>
    <n v="1122"/>
    <x v="446"/>
    <x v="44"/>
    <x v="32"/>
    <x v="405"/>
    <x v="446"/>
    <n v="6.7"/>
    <n v="1020"/>
    <x v="108"/>
    <x v="8"/>
    <x v="6"/>
    <x v="0"/>
  </r>
  <r>
    <n v="885"/>
    <x v="447"/>
    <x v="86"/>
    <x v="38"/>
    <x v="406"/>
    <x v="447"/>
    <n v="6.6"/>
    <n v="1148"/>
    <x v="28"/>
    <x v="8"/>
    <x v="6"/>
    <x v="2"/>
  </r>
  <r>
    <n v="796"/>
    <x v="448"/>
    <x v="25"/>
    <x v="7"/>
    <x v="407"/>
    <x v="448"/>
    <n v="6.4"/>
    <n v="1172"/>
    <x v="8"/>
    <x v="8"/>
    <x v="7"/>
    <x v="3"/>
  </r>
  <r>
    <n v="321"/>
    <x v="449"/>
    <x v="22"/>
    <x v="79"/>
    <x v="408"/>
    <x v="449"/>
    <n v="5.4"/>
    <n v="444"/>
    <x v="156"/>
    <x v="8"/>
    <x v="1"/>
    <x v="3"/>
  </r>
  <r>
    <n v="759"/>
    <x v="450"/>
    <x v="71"/>
    <x v="84"/>
    <x v="409"/>
    <x v="450"/>
    <n v="7.2"/>
    <n v="813"/>
    <x v="90"/>
    <x v="8"/>
    <x v="11"/>
    <x v="2"/>
  </r>
  <r>
    <n v="483"/>
    <x v="451"/>
    <x v="49"/>
    <x v="54"/>
    <x v="410"/>
    <x v="451"/>
    <n v="7.3"/>
    <n v="1131"/>
    <x v="72"/>
    <x v="8"/>
    <x v="0"/>
    <x v="2"/>
  </r>
  <r>
    <n v="359"/>
    <x v="452"/>
    <x v="22"/>
    <x v="4"/>
    <x v="411"/>
    <x v="452"/>
    <n v="6.5"/>
    <n v="895"/>
    <x v="55"/>
    <x v="8"/>
    <x v="9"/>
    <x v="0"/>
  </r>
  <r>
    <n v="676"/>
    <x v="453"/>
    <x v="108"/>
    <x v="55"/>
    <x v="412"/>
    <x v="453"/>
    <n v="7.1"/>
    <n v="205"/>
    <x v="161"/>
    <x v="8"/>
    <x v="5"/>
    <x v="3"/>
  </r>
  <r>
    <n v="478"/>
    <x v="454"/>
    <x v="49"/>
    <x v="36"/>
    <x v="413"/>
    <x v="454"/>
    <n v="6.3"/>
    <n v="461"/>
    <x v="82"/>
    <x v="8"/>
    <x v="7"/>
    <x v="0"/>
  </r>
  <r>
    <n v="367"/>
    <x v="455"/>
    <x v="45"/>
    <x v="1"/>
    <x v="414"/>
    <x v="455"/>
    <n v="6.5"/>
    <n v="1062"/>
    <x v="45"/>
    <x v="8"/>
    <x v="5"/>
    <x v="0"/>
  </r>
  <r>
    <n v="1002"/>
    <x v="456"/>
    <x v="2"/>
    <x v="27"/>
    <x v="415"/>
    <x v="456"/>
    <n v="4.9000000000000004"/>
    <n v="209"/>
    <x v="113"/>
    <x v="8"/>
    <x v="9"/>
    <x v="0"/>
  </r>
  <r>
    <n v="1100"/>
    <x v="457"/>
    <x v="83"/>
    <x v="56"/>
    <x v="416"/>
    <x v="457"/>
    <n v="6.5"/>
    <n v="640"/>
    <x v="15"/>
    <x v="8"/>
    <x v="1"/>
    <x v="3"/>
  </r>
  <r>
    <n v="790"/>
    <x v="458"/>
    <x v="25"/>
    <x v="104"/>
    <x v="417"/>
    <x v="458"/>
    <n v="6.1"/>
    <n v="978"/>
    <x v="34"/>
    <x v="8"/>
    <x v="0"/>
    <x v="3"/>
  </r>
  <r>
    <n v="253"/>
    <x v="459"/>
    <x v="104"/>
    <x v="101"/>
    <x v="418"/>
    <x v="459"/>
    <n v="6.5"/>
    <n v="1527"/>
    <x v="115"/>
    <x v="8"/>
    <x v="5"/>
    <x v="0"/>
  </r>
  <r>
    <n v="203"/>
    <x v="460"/>
    <x v="12"/>
    <x v="79"/>
    <x v="419"/>
    <x v="460"/>
    <n v="6.3"/>
    <n v="572"/>
    <x v="147"/>
    <x v="8"/>
    <x v="1"/>
    <x v="3"/>
  </r>
  <r>
    <n v="415"/>
    <x v="461"/>
    <x v="24"/>
    <x v="57"/>
    <x v="420"/>
    <x v="461"/>
    <n v="4.9000000000000004"/>
    <n v="950"/>
    <x v="40"/>
    <x v="8"/>
    <x v="4"/>
    <x v="2"/>
  </r>
  <r>
    <n v="105"/>
    <x v="462"/>
    <x v="31"/>
    <x v="17"/>
    <x v="421"/>
    <x v="462"/>
    <n v="6.1"/>
    <n v="3021"/>
    <x v="109"/>
    <x v="8"/>
    <x v="4"/>
    <x v="3"/>
  </r>
  <r>
    <n v="692"/>
    <x v="463"/>
    <x v="23"/>
    <x v="82"/>
    <x v="422"/>
    <x v="463"/>
    <n v="6.5"/>
    <n v="1222"/>
    <x v="5"/>
    <x v="8"/>
    <x v="8"/>
    <x v="0"/>
  </r>
  <r>
    <n v="213"/>
    <x v="464"/>
    <x v="109"/>
    <x v="58"/>
    <x v="423"/>
    <x v="464"/>
    <n v="6.5"/>
    <n v="1667"/>
    <x v="4"/>
    <x v="8"/>
    <x v="6"/>
    <x v="1"/>
  </r>
  <r>
    <n v="217"/>
    <x v="465"/>
    <x v="30"/>
    <x v="37"/>
    <x v="424"/>
    <x v="465"/>
    <n v="6.7"/>
    <n v="1173"/>
    <x v="19"/>
    <x v="8"/>
    <x v="11"/>
    <x v="3"/>
  </r>
  <r>
    <n v="218"/>
    <x v="466"/>
    <x v="12"/>
    <x v="80"/>
    <x v="425"/>
    <x v="466"/>
    <n v="5.5"/>
    <n v="1048"/>
    <x v="112"/>
    <x v="8"/>
    <x v="4"/>
    <x v="3"/>
  </r>
  <r>
    <n v="266"/>
    <x v="467"/>
    <x v="65"/>
    <x v="76"/>
    <x v="426"/>
    <x v="467"/>
    <n v="5.9"/>
    <n v="901"/>
    <x v="125"/>
    <x v="8"/>
    <x v="11"/>
    <x v="2"/>
  </r>
  <r>
    <n v="252"/>
    <x v="468"/>
    <x v="104"/>
    <x v="79"/>
    <x v="427"/>
    <x v="468"/>
    <n v="5.9"/>
    <n v="1799"/>
    <x v="85"/>
    <x v="8"/>
    <x v="1"/>
    <x v="6"/>
  </r>
  <r>
    <n v="262"/>
    <x v="469"/>
    <x v="65"/>
    <x v="76"/>
    <x v="428"/>
    <x v="469"/>
    <n v="6"/>
    <n v="1051"/>
    <x v="102"/>
    <x v="8"/>
    <x v="4"/>
    <x v="3"/>
  </r>
  <r>
    <n v="900"/>
    <x v="470"/>
    <x v="58"/>
    <x v="7"/>
    <x v="429"/>
    <x v="470"/>
    <n v="7.8"/>
    <n v="3086"/>
    <x v="72"/>
    <x v="8"/>
    <x v="11"/>
    <x v="4"/>
  </r>
  <r>
    <n v="63"/>
    <x v="471"/>
    <x v="31"/>
    <x v="8"/>
    <x v="430"/>
    <x v="471"/>
    <n v="7.3"/>
    <n v="3292"/>
    <x v="84"/>
    <x v="8"/>
    <x v="10"/>
    <x v="5"/>
  </r>
  <r>
    <n v="1169"/>
    <x v="472"/>
    <x v="44"/>
    <x v="86"/>
    <x v="431"/>
    <x v="472"/>
    <n v="7.6"/>
    <n v="2827"/>
    <x v="32"/>
    <x v="8"/>
    <x v="2"/>
    <x v="5"/>
  </r>
  <r>
    <n v="696"/>
    <x v="473"/>
    <x v="23"/>
    <x v="49"/>
    <x v="432"/>
    <x v="473"/>
    <n v="5.8"/>
    <n v="3561"/>
    <x v="120"/>
    <x v="8"/>
    <x v="10"/>
    <x v="3"/>
  </r>
  <r>
    <n v="50"/>
    <x v="474"/>
    <x v="51"/>
    <x v="8"/>
    <x v="433"/>
    <x v="474"/>
    <n v="5.2"/>
    <n v="1387"/>
    <x v="35"/>
    <x v="8"/>
    <x v="5"/>
    <x v="4"/>
  </r>
  <r>
    <n v="12"/>
    <x v="475"/>
    <x v="69"/>
    <x v="31"/>
    <x v="434"/>
    <x v="475"/>
    <n v="6.3"/>
    <n v="1630"/>
    <x v="124"/>
    <x v="8"/>
    <x v="2"/>
    <x v="3"/>
  </r>
  <r>
    <n v="47"/>
    <x v="476"/>
    <x v="10"/>
    <x v="71"/>
    <x v="435"/>
    <x v="476"/>
    <n v="7.4"/>
    <n v="8776"/>
    <x v="22"/>
    <x v="8"/>
    <x v="7"/>
    <x v="2"/>
  </r>
  <r>
    <n v="8"/>
    <x v="477"/>
    <x v="68"/>
    <x v="50"/>
    <x v="436"/>
    <x v="477"/>
    <n v="6.1"/>
    <n v="2965"/>
    <x v="118"/>
    <x v="8"/>
    <x v="9"/>
    <x v="3"/>
  </r>
  <r>
    <n v="72"/>
    <x v="478"/>
    <x v="31"/>
    <x v="10"/>
    <x v="437"/>
    <x v="478"/>
    <n v="6.2"/>
    <n v="2961"/>
    <x v="111"/>
    <x v="8"/>
    <x v="5"/>
    <x v="4"/>
  </r>
  <r>
    <n v="38"/>
    <x v="479"/>
    <x v="13"/>
    <x v="110"/>
    <x v="438"/>
    <x v="479"/>
    <n v="5.7"/>
    <n v="2495"/>
    <x v="13"/>
    <x v="8"/>
    <x v="2"/>
    <x v="2"/>
  </r>
  <r>
    <n v="46"/>
    <x v="480"/>
    <x v="13"/>
    <x v="111"/>
    <x v="439"/>
    <x v="480"/>
    <n v="8.1999999999999993"/>
    <n v="12002"/>
    <x v="87"/>
    <x v="8"/>
    <x v="5"/>
    <x v="2"/>
  </r>
  <r>
    <n v="667"/>
    <x v="481"/>
    <x v="19"/>
    <x v="25"/>
    <x v="23"/>
    <x v="481"/>
    <n v="6.3"/>
    <n v="47"/>
    <x v="106"/>
    <x v="8"/>
    <x v="10"/>
    <x v="0"/>
  </r>
  <r>
    <n v="831"/>
    <x v="482"/>
    <x v="19"/>
    <x v="2"/>
    <x v="23"/>
    <x v="482"/>
    <n v="7.2"/>
    <n v="328"/>
    <x v="39"/>
    <x v="8"/>
    <x v="9"/>
    <x v="2"/>
  </r>
  <r>
    <n v="1042"/>
    <x v="483"/>
    <x v="19"/>
    <x v="36"/>
    <x v="23"/>
    <x v="483"/>
    <n v="6.4"/>
    <n v="286"/>
    <x v="31"/>
    <x v="8"/>
    <x v="8"/>
    <x v="0"/>
  </r>
  <r>
    <n v="1216"/>
    <x v="484"/>
    <x v="19"/>
    <x v="55"/>
    <x v="23"/>
    <x v="484"/>
    <n v="6.1"/>
    <n v="163"/>
    <x v="178"/>
    <x v="8"/>
    <x v="9"/>
    <x v="0"/>
  </r>
  <r>
    <n v="1229"/>
    <x v="485"/>
    <x v="19"/>
    <x v="79"/>
    <x v="23"/>
    <x v="485"/>
    <n v="6.2"/>
    <n v="821"/>
    <x v="175"/>
    <x v="8"/>
    <x v="9"/>
    <x v="2"/>
  </r>
  <r>
    <n v="1401"/>
    <x v="486"/>
    <x v="19"/>
    <x v="52"/>
    <x v="23"/>
    <x v="486"/>
    <n v="7.2"/>
    <n v="197"/>
    <x v="130"/>
    <x v="8"/>
    <x v="9"/>
    <x v="2"/>
  </r>
  <r>
    <n v="1430"/>
    <x v="487"/>
    <x v="19"/>
    <x v="99"/>
    <x v="23"/>
    <x v="487"/>
    <n v="7.2"/>
    <n v="44"/>
    <x v="114"/>
    <x v="8"/>
    <x v="1"/>
    <x v="3"/>
  </r>
  <r>
    <n v="1271"/>
    <x v="488"/>
    <x v="27"/>
    <x v="99"/>
    <x v="23"/>
    <x v="488"/>
    <n v="6.4"/>
    <n v="22"/>
    <x v="94"/>
    <x v="8"/>
    <x v="6"/>
    <x v="0"/>
  </r>
  <r>
    <n v="988"/>
    <x v="489"/>
    <x v="110"/>
    <x v="57"/>
    <x v="440"/>
    <x v="489"/>
    <n v="6.9"/>
    <n v="497"/>
    <x v="179"/>
    <x v="9"/>
    <x v="1"/>
    <x v="0"/>
  </r>
  <r>
    <n v="1355"/>
    <x v="490"/>
    <x v="1"/>
    <x v="26"/>
    <x v="441"/>
    <x v="490"/>
    <n v="6.2"/>
    <n v="37"/>
    <x v="180"/>
    <x v="9"/>
    <x v="0"/>
    <x v="5"/>
  </r>
  <r>
    <n v="593"/>
    <x v="491"/>
    <x v="72"/>
    <x v="25"/>
    <x v="442"/>
    <x v="491"/>
    <n v="6.4"/>
    <n v="81"/>
    <x v="158"/>
    <x v="9"/>
    <x v="9"/>
    <x v="3"/>
  </r>
  <r>
    <n v="1397"/>
    <x v="492"/>
    <x v="111"/>
    <x v="0"/>
    <x v="443"/>
    <x v="492"/>
    <n v="5.4"/>
    <n v="190"/>
    <x v="162"/>
    <x v="9"/>
    <x v="8"/>
    <x v="1"/>
  </r>
  <r>
    <n v="495"/>
    <x v="493"/>
    <x v="19"/>
    <x v="74"/>
    <x v="444"/>
    <x v="493"/>
    <n v="5.4"/>
    <n v="81"/>
    <x v="133"/>
    <x v="9"/>
    <x v="2"/>
    <x v="4"/>
  </r>
  <r>
    <n v="1316"/>
    <x v="494"/>
    <x v="19"/>
    <x v="79"/>
    <x v="385"/>
    <x v="494"/>
    <n v="6.1"/>
    <n v="843"/>
    <x v="175"/>
    <x v="9"/>
    <x v="6"/>
    <x v="0"/>
  </r>
  <r>
    <n v="1051"/>
    <x v="495"/>
    <x v="2"/>
    <x v="52"/>
    <x v="445"/>
    <x v="495"/>
    <n v="4.7"/>
    <n v="78"/>
    <x v="181"/>
    <x v="9"/>
    <x v="0"/>
    <x v="0"/>
  </r>
  <r>
    <n v="1048"/>
    <x v="496"/>
    <x v="2"/>
    <x v="27"/>
    <x v="446"/>
    <x v="496"/>
    <n v="6.5"/>
    <n v="297"/>
    <x v="14"/>
    <x v="9"/>
    <x v="6"/>
    <x v="0"/>
  </r>
  <r>
    <n v="1159"/>
    <x v="497"/>
    <x v="75"/>
    <x v="52"/>
    <x v="447"/>
    <x v="497"/>
    <n v="6.7"/>
    <n v="95"/>
    <x v="89"/>
    <x v="9"/>
    <x v="0"/>
    <x v="5"/>
  </r>
  <r>
    <n v="1275"/>
    <x v="498"/>
    <x v="110"/>
    <x v="55"/>
    <x v="448"/>
    <x v="498"/>
    <n v="7.3"/>
    <n v="235"/>
    <x v="166"/>
    <x v="9"/>
    <x v="2"/>
    <x v="0"/>
  </r>
  <r>
    <n v="493"/>
    <x v="499"/>
    <x v="112"/>
    <x v="2"/>
    <x v="449"/>
    <x v="499"/>
    <n v="6.8"/>
    <n v="459"/>
    <x v="66"/>
    <x v="9"/>
    <x v="7"/>
    <x v="0"/>
  </r>
  <r>
    <n v="669"/>
    <x v="500"/>
    <x v="4"/>
    <x v="14"/>
    <x v="450"/>
    <x v="500"/>
    <n v="7"/>
    <n v="1182"/>
    <x v="32"/>
    <x v="9"/>
    <x v="7"/>
    <x v="3"/>
  </r>
  <r>
    <n v="991"/>
    <x v="501"/>
    <x v="78"/>
    <x v="36"/>
    <x v="451"/>
    <x v="501"/>
    <n v="7.5"/>
    <n v="356"/>
    <x v="92"/>
    <x v="9"/>
    <x v="0"/>
    <x v="0"/>
  </r>
  <r>
    <n v="542"/>
    <x v="502"/>
    <x v="113"/>
    <x v="77"/>
    <x v="452"/>
    <x v="502"/>
    <n v="7.2"/>
    <n v="848"/>
    <x v="140"/>
    <x v="9"/>
    <x v="8"/>
    <x v="0"/>
  </r>
  <r>
    <n v="1141"/>
    <x v="503"/>
    <x v="44"/>
    <x v="99"/>
    <x v="453"/>
    <x v="503"/>
    <n v="6.1"/>
    <n v="33"/>
    <x v="119"/>
    <x v="9"/>
    <x v="9"/>
    <x v="0"/>
  </r>
  <r>
    <n v="660"/>
    <x v="504"/>
    <x v="9"/>
    <x v="90"/>
    <x v="454"/>
    <x v="504"/>
    <n v="5.4"/>
    <n v="205"/>
    <x v="1"/>
    <x v="9"/>
    <x v="7"/>
    <x v="3"/>
  </r>
  <r>
    <n v="739"/>
    <x v="505"/>
    <x v="7"/>
    <x v="52"/>
    <x v="455"/>
    <x v="505"/>
    <n v="6"/>
    <n v="216"/>
    <x v="151"/>
    <x v="9"/>
    <x v="9"/>
    <x v="5"/>
  </r>
  <r>
    <n v="561"/>
    <x v="506"/>
    <x v="49"/>
    <x v="16"/>
    <x v="456"/>
    <x v="506"/>
    <n v="6.9"/>
    <n v="1188"/>
    <x v="116"/>
    <x v="9"/>
    <x v="8"/>
    <x v="3"/>
  </r>
  <r>
    <n v="1034"/>
    <x v="507"/>
    <x v="2"/>
    <x v="23"/>
    <x v="457"/>
    <x v="507"/>
    <n v="7.3"/>
    <n v="394"/>
    <x v="118"/>
    <x v="9"/>
    <x v="9"/>
    <x v="6"/>
  </r>
  <r>
    <n v="922"/>
    <x v="508"/>
    <x v="0"/>
    <x v="4"/>
    <x v="458"/>
    <x v="508"/>
    <n v="7.9"/>
    <n v="1537"/>
    <x v="61"/>
    <x v="9"/>
    <x v="11"/>
    <x v="0"/>
  </r>
  <r>
    <n v="765"/>
    <x v="509"/>
    <x v="25"/>
    <x v="76"/>
    <x v="459"/>
    <x v="509"/>
    <n v="6.3"/>
    <n v="1018"/>
    <x v="182"/>
    <x v="9"/>
    <x v="1"/>
    <x v="0"/>
  </r>
  <r>
    <n v="254"/>
    <x v="510"/>
    <x v="45"/>
    <x v="14"/>
    <x v="460"/>
    <x v="510"/>
    <n v="7.3"/>
    <n v="2023"/>
    <x v="84"/>
    <x v="9"/>
    <x v="3"/>
    <x v="0"/>
  </r>
  <r>
    <n v="323"/>
    <x v="511"/>
    <x v="22"/>
    <x v="91"/>
    <x v="461"/>
    <x v="511"/>
    <n v="6.5"/>
    <n v="513"/>
    <x v="111"/>
    <x v="9"/>
    <x v="6"/>
    <x v="2"/>
  </r>
  <r>
    <n v="1013"/>
    <x v="512"/>
    <x v="2"/>
    <x v="74"/>
    <x v="462"/>
    <x v="512"/>
    <n v="3.2"/>
    <n v="326"/>
    <x v="153"/>
    <x v="9"/>
    <x v="0"/>
    <x v="3"/>
  </r>
  <r>
    <n v="301"/>
    <x v="513"/>
    <x v="4"/>
    <x v="82"/>
    <x v="463"/>
    <x v="513"/>
    <n v="6.5"/>
    <n v="709"/>
    <x v="125"/>
    <x v="9"/>
    <x v="5"/>
    <x v="0"/>
  </r>
  <r>
    <n v="854"/>
    <x v="514"/>
    <x v="21"/>
    <x v="0"/>
    <x v="464"/>
    <x v="514"/>
    <n v="6.1"/>
    <n v="327"/>
    <x v="127"/>
    <x v="9"/>
    <x v="5"/>
    <x v="2"/>
  </r>
  <r>
    <n v="425"/>
    <x v="515"/>
    <x v="54"/>
    <x v="4"/>
    <x v="465"/>
    <x v="515"/>
    <n v="6.9"/>
    <n v="1462"/>
    <x v="38"/>
    <x v="9"/>
    <x v="3"/>
    <x v="3"/>
  </r>
  <r>
    <n v="307"/>
    <x v="516"/>
    <x v="30"/>
    <x v="33"/>
    <x v="466"/>
    <x v="516"/>
    <n v="6.5"/>
    <n v="338"/>
    <x v="183"/>
    <x v="9"/>
    <x v="11"/>
    <x v="2"/>
  </r>
  <r>
    <n v="804"/>
    <x v="517"/>
    <x v="25"/>
    <x v="84"/>
    <x v="467"/>
    <x v="517"/>
    <n v="7.4"/>
    <n v="1049"/>
    <x v="44"/>
    <x v="9"/>
    <x v="6"/>
    <x v="2"/>
  </r>
  <r>
    <n v="1244"/>
    <x v="518"/>
    <x v="27"/>
    <x v="29"/>
    <x v="468"/>
    <x v="518"/>
    <n v="5.9"/>
    <n v="903"/>
    <x v="23"/>
    <x v="9"/>
    <x v="9"/>
    <x v="3"/>
  </r>
  <r>
    <n v="974"/>
    <x v="519"/>
    <x v="5"/>
    <x v="57"/>
    <x v="469"/>
    <x v="519"/>
    <n v="6"/>
    <n v="428"/>
    <x v="42"/>
    <x v="9"/>
    <x v="8"/>
    <x v="0"/>
  </r>
  <r>
    <n v="803"/>
    <x v="520"/>
    <x v="25"/>
    <x v="29"/>
    <x v="470"/>
    <x v="520"/>
    <n v="6.9"/>
    <n v="977"/>
    <x v="92"/>
    <x v="9"/>
    <x v="10"/>
    <x v="3"/>
  </r>
  <r>
    <n v="907"/>
    <x v="521"/>
    <x v="0"/>
    <x v="31"/>
    <x v="471"/>
    <x v="521"/>
    <n v="7.7"/>
    <n v="3003"/>
    <x v="5"/>
    <x v="9"/>
    <x v="10"/>
    <x v="3"/>
  </r>
  <r>
    <n v="52"/>
    <x v="522"/>
    <x v="17"/>
    <x v="54"/>
    <x v="472"/>
    <x v="522"/>
    <n v="5.3"/>
    <n v="1151"/>
    <x v="184"/>
    <x v="9"/>
    <x v="4"/>
    <x v="1"/>
  </r>
  <r>
    <n v="574"/>
    <x v="523"/>
    <x v="72"/>
    <x v="82"/>
    <x v="473"/>
    <x v="523"/>
    <n v="7"/>
    <n v="1111"/>
    <x v="62"/>
    <x v="9"/>
    <x v="11"/>
    <x v="4"/>
  </r>
  <r>
    <n v="92"/>
    <x v="524"/>
    <x v="22"/>
    <x v="77"/>
    <x v="474"/>
    <x v="524"/>
    <n v="5.5"/>
    <n v="841"/>
    <x v="36"/>
    <x v="9"/>
    <x v="10"/>
    <x v="5"/>
  </r>
  <r>
    <n v="866"/>
    <x v="525"/>
    <x v="25"/>
    <x v="1"/>
    <x v="475"/>
    <x v="525"/>
    <n v="6.2"/>
    <n v="1214"/>
    <x v="46"/>
    <x v="9"/>
    <x v="4"/>
    <x v="0"/>
  </r>
  <r>
    <n v="1300"/>
    <x v="526"/>
    <x v="114"/>
    <x v="3"/>
    <x v="476"/>
    <x v="526"/>
    <n v="7"/>
    <n v="2244"/>
    <x v="99"/>
    <x v="9"/>
    <x v="11"/>
    <x v="2"/>
  </r>
  <r>
    <n v="40"/>
    <x v="527"/>
    <x v="10"/>
    <x v="1"/>
    <x v="477"/>
    <x v="527"/>
    <n v="6.1"/>
    <n v="783"/>
    <x v="81"/>
    <x v="9"/>
    <x v="6"/>
    <x v="2"/>
  </r>
  <r>
    <n v="173"/>
    <x v="528"/>
    <x v="28"/>
    <x v="6"/>
    <x v="478"/>
    <x v="528"/>
    <n v="7.4"/>
    <n v="1502"/>
    <x v="55"/>
    <x v="9"/>
    <x v="10"/>
    <x v="0"/>
  </r>
  <r>
    <n v="134"/>
    <x v="529"/>
    <x v="48"/>
    <x v="8"/>
    <x v="479"/>
    <x v="529"/>
    <n v="5.4"/>
    <n v="2589"/>
    <x v="10"/>
    <x v="9"/>
    <x v="4"/>
    <x v="2"/>
  </r>
  <r>
    <n v="243"/>
    <x v="530"/>
    <x v="104"/>
    <x v="6"/>
    <x v="480"/>
    <x v="530"/>
    <n v="6.5"/>
    <n v="1999"/>
    <x v="104"/>
    <x v="9"/>
    <x v="4"/>
    <x v="3"/>
  </r>
  <r>
    <n v="461"/>
    <x v="531"/>
    <x v="24"/>
    <x v="100"/>
    <x v="481"/>
    <x v="531"/>
    <n v="5.5"/>
    <n v="1177"/>
    <x v="146"/>
    <x v="9"/>
    <x v="11"/>
    <x v="3"/>
  </r>
  <r>
    <n v="18"/>
    <x v="532"/>
    <x v="67"/>
    <x v="6"/>
    <x v="482"/>
    <x v="532"/>
    <n v="5.8"/>
    <n v="1303"/>
    <x v="136"/>
    <x v="9"/>
    <x v="11"/>
    <x v="4"/>
  </r>
  <r>
    <n v="109"/>
    <x v="533"/>
    <x v="22"/>
    <x v="53"/>
    <x v="483"/>
    <x v="533"/>
    <n v="7.3"/>
    <n v="2888"/>
    <x v="18"/>
    <x v="9"/>
    <x v="6"/>
    <x v="0"/>
  </r>
  <r>
    <n v="73"/>
    <x v="534"/>
    <x v="31"/>
    <x v="112"/>
    <x v="484"/>
    <x v="534"/>
    <n v="6.9"/>
    <n v="4853"/>
    <x v="56"/>
    <x v="9"/>
    <x v="11"/>
    <x v="0"/>
  </r>
  <r>
    <n v="69"/>
    <x v="535"/>
    <x v="31"/>
    <x v="9"/>
    <x v="485"/>
    <x v="535"/>
    <n v="6.6"/>
    <n v="4040"/>
    <x v="6"/>
    <x v="9"/>
    <x v="4"/>
    <x v="2"/>
  </r>
  <r>
    <n v="5"/>
    <x v="536"/>
    <x v="115"/>
    <x v="60"/>
    <x v="486"/>
    <x v="536"/>
    <n v="5.9"/>
    <n v="3576"/>
    <x v="117"/>
    <x v="9"/>
    <x v="2"/>
    <x v="4"/>
  </r>
  <r>
    <n v="2"/>
    <x v="537"/>
    <x v="116"/>
    <x v="18"/>
    <x v="487"/>
    <x v="537"/>
    <n v="6.9"/>
    <n v="4500"/>
    <x v="107"/>
    <x v="9"/>
    <x v="2"/>
    <x v="1"/>
  </r>
  <r>
    <n v="1193"/>
    <x v="538"/>
    <x v="19"/>
    <x v="75"/>
    <x v="23"/>
    <x v="538"/>
    <n v="5.9"/>
    <n v="60"/>
    <x v="139"/>
    <x v="9"/>
    <x v="4"/>
    <x v="3"/>
  </r>
  <r>
    <n v="1414"/>
    <x v="539"/>
    <x v="19"/>
    <x v="78"/>
    <x v="23"/>
    <x v="539"/>
    <n v="5.9"/>
    <n v="10"/>
    <x v="166"/>
    <x v="9"/>
    <x v="8"/>
    <x v="3"/>
  </r>
  <r>
    <n v="1438"/>
    <x v="540"/>
    <x v="19"/>
    <x v="22"/>
    <x v="23"/>
    <x v="540"/>
    <n v="4.9000000000000004"/>
    <n v="8"/>
    <x v="16"/>
    <x v="9"/>
    <x v="0"/>
    <x v="6"/>
  </r>
  <r>
    <n v="445"/>
    <x v="541"/>
    <x v="24"/>
    <x v="0"/>
    <x v="23"/>
    <x v="541"/>
    <n v="4.0999999999999996"/>
    <n v="224"/>
    <x v="121"/>
    <x v="9"/>
    <x v="10"/>
    <x v="3"/>
  </r>
  <r>
    <n v="1030"/>
    <x v="542"/>
    <x v="2"/>
    <x v="73"/>
    <x v="23"/>
    <x v="542"/>
    <n v="5.6"/>
    <n v="130"/>
    <x v="145"/>
    <x v="9"/>
    <x v="2"/>
    <x v="0"/>
  </r>
  <r>
    <n v="1196"/>
    <x v="543"/>
    <x v="60"/>
    <x v="27"/>
    <x v="488"/>
    <x v="543"/>
    <n v="6.5"/>
    <n v="138"/>
    <x v="185"/>
    <x v="10"/>
    <x v="3"/>
    <x v="3"/>
  </r>
  <r>
    <n v="1180"/>
    <x v="544"/>
    <x v="19"/>
    <x v="75"/>
    <x v="489"/>
    <x v="544"/>
    <n v="6.4"/>
    <n v="25"/>
    <x v="71"/>
    <x v="10"/>
    <x v="9"/>
    <x v="0"/>
  </r>
  <r>
    <n v="772"/>
    <x v="545"/>
    <x v="71"/>
    <x v="25"/>
    <x v="490"/>
    <x v="545"/>
    <n v="5.9"/>
    <n v="86"/>
    <x v="104"/>
    <x v="10"/>
    <x v="11"/>
    <x v="0"/>
  </r>
  <r>
    <n v="1108"/>
    <x v="546"/>
    <x v="8"/>
    <x v="73"/>
    <x v="491"/>
    <x v="546"/>
    <n v="4.9000000000000004"/>
    <n v="95"/>
    <x v="98"/>
    <x v="10"/>
    <x v="3"/>
    <x v="1"/>
  </r>
  <r>
    <n v="1057"/>
    <x v="547"/>
    <x v="117"/>
    <x v="91"/>
    <x v="492"/>
    <x v="547"/>
    <n v="6.8"/>
    <n v="532"/>
    <x v="68"/>
    <x v="10"/>
    <x v="2"/>
    <x v="3"/>
  </r>
  <r>
    <n v="1192"/>
    <x v="548"/>
    <x v="60"/>
    <x v="74"/>
    <x v="493"/>
    <x v="548"/>
    <n v="6.2"/>
    <n v="123"/>
    <x v="27"/>
    <x v="10"/>
    <x v="9"/>
    <x v="6"/>
  </r>
  <r>
    <n v="943"/>
    <x v="549"/>
    <x v="0"/>
    <x v="25"/>
    <x v="494"/>
    <x v="549"/>
    <n v="6.4"/>
    <n v="60"/>
    <x v="73"/>
    <x v="10"/>
    <x v="9"/>
    <x v="1"/>
  </r>
  <r>
    <n v="1320"/>
    <x v="550"/>
    <x v="118"/>
    <x v="103"/>
    <x v="495"/>
    <x v="550"/>
    <n v="5.0999999999999996"/>
    <n v="128"/>
    <x v="100"/>
    <x v="10"/>
    <x v="8"/>
    <x v="3"/>
  </r>
  <r>
    <n v="752"/>
    <x v="551"/>
    <x v="7"/>
    <x v="34"/>
    <x v="496"/>
    <x v="551"/>
    <n v="6.8"/>
    <n v="827"/>
    <x v="83"/>
    <x v="10"/>
    <x v="8"/>
    <x v="2"/>
  </r>
  <r>
    <n v="1032"/>
    <x v="552"/>
    <x v="2"/>
    <x v="24"/>
    <x v="497"/>
    <x v="552"/>
    <n v="5.6"/>
    <n v="111"/>
    <x v="149"/>
    <x v="10"/>
    <x v="8"/>
    <x v="0"/>
  </r>
  <r>
    <n v="1283"/>
    <x v="553"/>
    <x v="59"/>
    <x v="26"/>
    <x v="498"/>
    <x v="553"/>
    <n v="6.8"/>
    <n v="50"/>
    <x v="186"/>
    <x v="10"/>
    <x v="8"/>
    <x v="1"/>
  </r>
  <r>
    <n v="984"/>
    <x v="554"/>
    <x v="78"/>
    <x v="90"/>
    <x v="499"/>
    <x v="554"/>
    <n v="7.2"/>
    <n v="277"/>
    <x v="187"/>
    <x v="10"/>
    <x v="8"/>
    <x v="0"/>
  </r>
  <r>
    <n v="1343"/>
    <x v="555"/>
    <x v="1"/>
    <x v="33"/>
    <x v="500"/>
    <x v="555"/>
    <n v="6.9"/>
    <n v="398"/>
    <x v="25"/>
    <x v="10"/>
    <x v="2"/>
    <x v="3"/>
  </r>
  <r>
    <n v="1374"/>
    <x v="556"/>
    <x v="26"/>
    <x v="36"/>
    <x v="501"/>
    <x v="556"/>
    <n v="6.4"/>
    <n v="420"/>
    <x v="108"/>
    <x v="10"/>
    <x v="5"/>
    <x v="3"/>
  </r>
  <r>
    <n v="927"/>
    <x v="557"/>
    <x v="2"/>
    <x v="23"/>
    <x v="502"/>
    <x v="557"/>
    <n v="6.4"/>
    <n v="671"/>
    <x v="42"/>
    <x v="10"/>
    <x v="3"/>
    <x v="0"/>
  </r>
  <r>
    <n v="1026"/>
    <x v="558"/>
    <x v="2"/>
    <x v="0"/>
    <x v="503"/>
    <x v="558"/>
    <n v="5.2"/>
    <n v="288"/>
    <x v="70"/>
    <x v="10"/>
    <x v="8"/>
    <x v="0"/>
  </r>
  <r>
    <n v="859"/>
    <x v="559"/>
    <x v="21"/>
    <x v="1"/>
    <x v="504"/>
    <x v="559"/>
    <n v="5.8"/>
    <n v="491"/>
    <x v="167"/>
    <x v="10"/>
    <x v="2"/>
    <x v="0"/>
  </r>
  <r>
    <n v="579"/>
    <x v="560"/>
    <x v="72"/>
    <x v="74"/>
    <x v="505"/>
    <x v="560"/>
    <n v="6.4"/>
    <n v="119"/>
    <x v="135"/>
    <x v="10"/>
    <x v="0"/>
    <x v="0"/>
  </r>
  <r>
    <n v="1014"/>
    <x v="561"/>
    <x v="2"/>
    <x v="103"/>
    <x v="506"/>
    <x v="561"/>
    <n v="5.8"/>
    <n v="129"/>
    <x v="176"/>
    <x v="10"/>
    <x v="9"/>
    <x v="5"/>
  </r>
  <r>
    <n v="745"/>
    <x v="562"/>
    <x v="7"/>
    <x v="2"/>
    <x v="507"/>
    <x v="562"/>
    <n v="6.5"/>
    <n v="357"/>
    <x v="55"/>
    <x v="10"/>
    <x v="8"/>
    <x v="1"/>
  </r>
  <r>
    <n v="337"/>
    <x v="563"/>
    <x v="30"/>
    <x v="57"/>
    <x v="508"/>
    <x v="563"/>
    <n v="5.3"/>
    <n v="409"/>
    <x v="40"/>
    <x v="10"/>
    <x v="5"/>
    <x v="0"/>
  </r>
  <r>
    <n v="385"/>
    <x v="564"/>
    <x v="45"/>
    <x v="24"/>
    <x v="509"/>
    <x v="564"/>
    <n v="6.7"/>
    <n v="186"/>
    <x v="69"/>
    <x v="10"/>
    <x v="11"/>
    <x v="4"/>
  </r>
  <r>
    <n v="500"/>
    <x v="565"/>
    <x v="19"/>
    <x v="25"/>
    <x v="510"/>
    <x v="565"/>
    <n v="5.0999999999999996"/>
    <n v="109"/>
    <x v="143"/>
    <x v="10"/>
    <x v="10"/>
    <x v="2"/>
  </r>
  <r>
    <n v="1011"/>
    <x v="566"/>
    <x v="2"/>
    <x v="23"/>
    <x v="511"/>
    <x v="566"/>
    <n v="3.6"/>
    <n v="222"/>
    <x v="153"/>
    <x v="10"/>
    <x v="1"/>
    <x v="0"/>
  </r>
  <r>
    <n v="440"/>
    <x v="567"/>
    <x v="4"/>
    <x v="0"/>
    <x v="512"/>
    <x v="567"/>
    <n v="5.7"/>
    <n v="287"/>
    <x v="180"/>
    <x v="10"/>
    <x v="8"/>
    <x v="0"/>
  </r>
  <r>
    <n v="812"/>
    <x v="568"/>
    <x v="25"/>
    <x v="32"/>
    <x v="513"/>
    <x v="568"/>
    <n v="7.1"/>
    <n v="721"/>
    <x v="118"/>
    <x v="10"/>
    <x v="8"/>
    <x v="1"/>
  </r>
  <r>
    <n v="1245"/>
    <x v="569"/>
    <x v="107"/>
    <x v="25"/>
    <x v="514"/>
    <x v="569"/>
    <n v="6"/>
    <n v="77"/>
    <x v="119"/>
    <x v="10"/>
    <x v="1"/>
    <x v="0"/>
  </r>
  <r>
    <n v="817"/>
    <x v="570"/>
    <x v="19"/>
    <x v="57"/>
    <x v="515"/>
    <x v="570"/>
    <n v="4.8"/>
    <n v="442"/>
    <x v="63"/>
    <x v="10"/>
    <x v="4"/>
    <x v="4"/>
  </r>
  <r>
    <n v="417"/>
    <x v="571"/>
    <x v="4"/>
    <x v="75"/>
    <x v="516"/>
    <x v="571"/>
    <n v="4.5"/>
    <n v="137"/>
    <x v="123"/>
    <x v="10"/>
    <x v="3"/>
    <x v="3"/>
  </r>
  <r>
    <n v="757"/>
    <x v="572"/>
    <x v="58"/>
    <x v="3"/>
    <x v="517"/>
    <x v="572"/>
    <n v="5.0999999999999996"/>
    <n v="497"/>
    <x v="138"/>
    <x v="10"/>
    <x v="6"/>
    <x v="6"/>
  </r>
  <r>
    <n v="586"/>
    <x v="573"/>
    <x v="49"/>
    <x v="32"/>
    <x v="518"/>
    <x v="573"/>
    <n v="6.2"/>
    <n v="661"/>
    <x v="188"/>
    <x v="10"/>
    <x v="3"/>
    <x v="2"/>
  </r>
  <r>
    <n v="491"/>
    <x v="574"/>
    <x v="12"/>
    <x v="76"/>
    <x v="519"/>
    <x v="574"/>
    <n v="6.7"/>
    <n v="526"/>
    <x v="72"/>
    <x v="10"/>
    <x v="9"/>
    <x v="2"/>
  </r>
  <r>
    <n v="1142"/>
    <x v="575"/>
    <x v="44"/>
    <x v="75"/>
    <x v="520"/>
    <x v="575"/>
    <n v="5.4"/>
    <n v="268"/>
    <x v="59"/>
    <x v="10"/>
    <x v="1"/>
    <x v="0"/>
  </r>
  <r>
    <n v="1191"/>
    <x v="576"/>
    <x v="119"/>
    <x v="34"/>
    <x v="521"/>
    <x v="576"/>
    <n v="7.2"/>
    <n v="541"/>
    <x v="72"/>
    <x v="10"/>
    <x v="11"/>
    <x v="4"/>
  </r>
  <r>
    <n v="1080"/>
    <x v="577"/>
    <x v="44"/>
    <x v="36"/>
    <x v="522"/>
    <x v="577"/>
    <n v="6.9"/>
    <n v="367"/>
    <x v="18"/>
    <x v="10"/>
    <x v="7"/>
    <x v="0"/>
  </r>
  <r>
    <n v="1119"/>
    <x v="578"/>
    <x v="119"/>
    <x v="19"/>
    <x v="523"/>
    <x v="578"/>
    <n v="7.6"/>
    <n v="3041"/>
    <x v="115"/>
    <x v="10"/>
    <x v="2"/>
    <x v="1"/>
  </r>
  <r>
    <n v="289"/>
    <x v="579"/>
    <x v="120"/>
    <x v="54"/>
    <x v="524"/>
    <x v="579"/>
    <n v="6"/>
    <n v="639"/>
    <x v="76"/>
    <x v="10"/>
    <x v="11"/>
    <x v="2"/>
  </r>
  <r>
    <n v="642"/>
    <x v="580"/>
    <x v="9"/>
    <x v="35"/>
    <x v="525"/>
    <x v="580"/>
    <n v="8"/>
    <n v="4391"/>
    <x v="87"/>
    <x v="10"/>
    <x v="9"/>
    <x v="3"/>
  </r>
  <r>
    <n v="1207"/>
    <x v="581"/>
    <x v="59"/>
    <x v="53"/>
    <x v="526"/>
    <x v="581"/>
    <n v="6.7"/>
    <n v="1060"/>
    <x v="34"/>
    <x v="10"/>
    <x v="6"/>
    <x v="0"/>
  </r>
  <r>
    <n v="1139"/>
    <x v="582"/>
    <x v="44"/>
    <x v="3"/>
    <x v="527"/>
    <x v="582"/>
    <n v="6.8"/>
    <n v="338"/>
    <x v="3"/>
    <x v="10"/>
    <x v="8"/>
    <x v="0"/>
  </r>
  <r>
    <n v="389"/>
    <x v="583"/>
    <x v="4"/>
    <x v="6"/>
    <x v="528"/>
    <x v="583"/>
    <n v="7.1"/>
    <n v="1165"/>
    <x v="129"/>
    <x v="10"/>
    <x v="8"/>
    <x v="2"/>
  </r>
  <r>
    <n v="1016"/>
    <x v="584"/>
    <x v="0"/>
    <x v="9"/>
    <x v="529"/>
    <x v="584"/>
    <n v="6.9"/>
    <n v="1055"/>
    <x v="53"/>
    <x v="10"/>
    <x v="8"/>
    <x v="0"/>
  </r>
  <r>
    <n v="633"/>
    <x v="585"/>
    <x v="9"/>
    <x v="36"/>
    <x v="530"/>
    <x v="585"/>
    <n v="5.4"/>
    <n v="371"/>
    <x v="143"/>
    <x v="10"/>
    <x v="0"/>
    <x v="3"/>
  </r>
  <r>
    <n v="436"/>
    <x v="586"/>
    <x v="19"/>
    <x v="2"/>
    <x v="531"/>
    <x v="586"/>
    <n v="5.0999999999999996"/>
    <n v="464"/>
    <x v="146"/>
    <x v="10"/>
    <x v="4"/>
    <x v="3"/>
  </r>
  <r>
    <n v="259"/>
    <x v="587"/>
    <x v="104"/>
    <x v="55"/>
    <x v="532"/>
    <x v="587"/>
    <n v="5.8"/>
    <n v="288"/>
    <x v="160"/>
    <x v="10"/>
    <x v="11"/>
    <x v="0"/>
  </r>
  <r>
    <n v="308"/>
    <x v="588"/>
    <x v="22"/>
    <x v="55"/>
    <x v="533"/>
    <x v="588"/>
    <n v="6.6"/>
    <n v="284"/>
    <x v="95"/>
    <x v="10"/>
    <x v="11"/>
    <x v="5"/>
  </r>
  <r>
    <n v="247"/>
    <x v="589"/>
    <x v="104"/>
    <x v="24"/>
    <x v="534"/>
    <x v="589"/>
    <n v="6.1"/>
    <n v="1705"/>
    <x v="16"/>
    <x v="10"/>
    <x v="4"/>
    <x v="1"/>
  </r>
  <r>
    <n v="374"/>
    <x v="590"/>
    <x v="93"/>
    <x v="34"/>
    <x v="535"/>
    <x v="590"/>
    <n v="5.9"/>
    <n v="447"/>
    <x v="126"/>
    <x v="10"/>
    <x v="6"/>
    <x v="2"/>
  </r>
  <r>
    <n v="324"/>
    <x v="591"/>
    <x v="121"/>
    <x v="27"/>
    <x v="536"/>
    <x v="591"/>
    <n v="6.2"/>
    <n v="491"/>
    <x v="45"/>
    <x v="10"/>
    <x v="6"/>
    <x v="0"/>
  </r>
  <r>
    <n v="1242"/>
    <x v="592"/>
    <x v="27"/>
    <x v="84"/>
    <x v="537"/>
    <x v="592"/>
    <n v="6.1"/>
    <n v="1071"/>
    <x v="23"/>
    <x v="10"/>
    <x v="9"/>
    <x v="0"/>
  </r>
  <r>
    <n v="183"/>
    <x v="593"/>
    <x v="28"/>
    <x v="30"/>
    <x v="538"/>
    <x v="593"/>
    <n v="7.3"/>
    <n v="2281"/>
    <x v="155"/>
    <x v="10"/>
    <x v="11"/>
    <x v="3"/>
  </r>
  <r>
    <n v="620"/>
    <x v="594"/>
    <x v="72"/>
    <x v="32"/>
    <x v="539"/>
    <x v="594"/>
    <n v="5.3"/>
    <n v="750"/>
    <x v="177"/>
    <x v="10"/>
    <x v="7"/>
    <x v="3"/>
  </r>
  <r>
    <n v="66"/>
    <x v="595"/>
    <x v="38"/>
    <x v="79"/>
    <x v="540"/>
    <x v="595"/>
    <n v="5.5"/>
    <n v="583"/>
    <x v="189"/>
    <x v="10"/>
    <x v="2"/>
    <x v="0"/>
  </r>
  <r>
    <n v="512"/>
    <x v="596"/>
    <x v="72"/>
    <x v="53"/>
    <x v="541"/>
    <x v="596"/>
    <n v="7.3"/>
    <n v="1630"/>
    <x v="93"/>
    <x v="10"/>
    <x v="3"/>
    <x v="3"/>
  </r>
  <r>
    <n v="240"/>
    <x v="597"/>
    <x v="104"/>
    <x v="12"/>
    <x v="542"/>
    <x v="597"/>
    <n v="6.7"/>
    <n v="1225"/>
    <x v="49"/>
    <x v="10"/>
    <x v="11"/>
    <x v="0"/>
  </r>
  <r>
    <n v="250"/>
    <x v="598"/>
    <x v="122"/>
    <x v="38"/>
    <x v="543"/>
    <x v="598"/>
    <n v="6"/>
    <n v="2104"/>
    <x v="58"/>
    <x v="10"/>
    <x v="4"/>
    <x v="3"/>
  </r>
  <r>
    <n v="1071"/>
    <x v="599"/>
    <x v="6"/>
    <x v="29"/>
    <x v="544"/>
    <x v="599"/>
    <n v="6.5"/>
    <n v="1579"/>
    <x v="130"/>
    <x v="10"/>
    <x v="10"/>
    <x v="2"/>
  </r>
  <r>
    <n v="212"/>
    <x v="600"/>
    <x v="12"/>
    <x v="93"/>
    <x v="545"/>
    <x v="600"/>
    <n v="7.9"/>
    <n v="4339"/>
    <x v="114"/>
    <x v="10"/>
    <x v="9"/>
    <x v="3"/>
  </r>
  <r>
    <n v="234"/>
    <x v="601"/>
    <x v="28"/>
    <x v="4"/>
    <x v="546"/>
    <x v="601"/>
    <n v="5.9"/>
    <n v="1410"/>
    <x v="52"/>
    <x v="10"/>
    <x v="10"/>
    <x v="3"/>
  </r>
  <r>
    <n v="7"/>
    <x v="602"/>
    <x v="123"/>
    <x v="39"/>
    <x v="547"/>
    <x v="602"/>
    <n v="5.4"/>
    <n v="1400"/>
    <x v="19"/>
    <x v="10"/>
    <x v="4"/>
    <x v="2"/>
  </r>
  <r>
    <n v="397"/>
    <x v="603"/>
    <x v="45"/>
    <x v="15"/>
    <x v="548"/>
    <x v="603"/>
    <n v="7"/>
    <n v="4997"/>
    <x v="21"/>
    <x v="10"/>
    <x v="11"/>
    <x v="1"/>
  </r>
  <r>
    <n v="25"/>
    <x v="604"/>
    <x v="56"/>
    <x v="26"/>
    <x v="549"/>
    <x v="604"/>
    <n v="6.3"/>
    <n v="3525"/>
    <x v="81"/>
    <x v="10"/>
    <x v="2"/>
    <x v="2"/>
  </r>
  <r>
    <n v="146"/>
    <x v="605"/>
    <x v="11"/>
    <x v="16"/>
    <x v="550"/>
    <x v="605"/>
    <n v="6.3"/>
    <n v="2862"/>
    <x v="67"/>
    <x v="10"/>
    <x v="9"/>
    <x v="0"/>
  </r>
  <r>
    <n v="169"/>
    <x v="606"/>
    <x v="31"/>
    <x v="113"/>
    <x v="551"/>
    <x v="606"/>
    <n v="7.3"/>
    <n v="3855"/>
    <x v="148"/>
    <x v="10"/>
    <x v="10"/>
    <x v="4"/>
  </r>
  <r>
    <n v="122"/>
    <x v="607"/>
    <x v="53"/>
    <x v="53"/>
    <x v="552"/>
    <x v="607"/>
    <n v="6.5"/>
    <n v="2704"/>
    <x v="39"/>
    <x v="10"/>
    <x v="2"/>
    <x v="2"/>
  </r>
  <r>
    <n v="9"/>
    <x v="608"/>
    <x v="68"/>
    <x v="114"/>
    <x v="553"/>
    <x v="608"/>
    <n v="7"/>
    <n v="5246"/>
    <x v="107"/>
    <x v="10"/>
    <x v="4"/>
    <x v="4"/>
  </r>
  <r>
    <n v="272"/>
    <x v="609"/>
    <x v="19"/>
    <x v="9"/>
    <x v="23"/>
    <x v="609"/>
    <n v="5.6"/>
    <n v="550"/>
    <x v="67"/>
    <x v="10"/>
    <x v="0"/>
    <x v="2"/>
  </r>
  <r>
    <n v="719"/>
    <x v="610"/>
    <x v="19"/>
    <x v="74"/>
    <x v="23"/>
    <x v="610"/>
    <n v="5.2"/>
    <n v="242"/>
    <x v="112"/>
    <x v="10"/>
    <x v="7"/>
    <x v="0"/>
  </r>
  <r>
    <n v="880"/>
    <x v="611"/>
    <x v="19"/>
    <x v="22"/>
    <x v="23"/>
    <x v="611"/>
    <n v="6.9"/>
    <n v="6"/>
    <x v="54"/>
    <x v="10"/>
    <x v="8"/>
    <x v="3"/>
  </r>
  <r>
    <n v="725"/>
    <x v="612"/>
    <x v="7"/>
    <x v="26"/>
    <x v="23"/>
    <x v="612"/>
    <n v="6.4"/>
    <n v="35"/>
    <x v="120"/>
    <x v="10"/>
    <x v="11"/>
    <x v="0"/>
  </r>
  <r>
    <n v="1118"/>
    <x v="613"/>
    <x v="75"/>
    <x v="79"/>
    <x v="23"/>
    <x v="613"/>
    <n v="5.9"/>
    <n v="402"/>
    <x v="86"/>
    <x v="10"/>
    <x v="9"/>
    <x v="0"/>
  </r>
  <r>
    <n v="1366"/>
    <x v="614"/>
    <x v="124"/>
    <x v="2"/>
    <x v="23"/>
    <x v="614"/>
    <n v="6.1"/>
    <n v="1000"/>
    <x v="175"/>
    <x v="10"/>
    <x v="0"/>
    <x v="0"/>
  </r>
  <r>
    <n v="591"/>
    <x v="615"/>
    <x v="125"/>
    <x v="52"/>
    <x v="23"/>
    <x v="615"/>
    <n v="6.6"/>
    <n v="203"/>
    <x v="91"/>
    <x v="10"/>
    <x v="11"/>
    <x v="3"/>
  </r>
  <r>
    <n v="945"/>
    <x v="616"/>
    <x v="0"/>
    <x v="73"/>
    <x v="554"/>
    <x v="616"/>
    <n v="3.5"/>
    <n v="118"/>
    <x v="121"/>
    <x v="11"/>
    <x v="9"/>
    <x v="1"/>
  </r>
  <r>
    <n v="1408"/>
    <x v="617"/>
    <x v="111"/>
    <x v="27"/>
    <x v="555"/>
    <x v="617"/>
    <n v="6.3"/>
    <n v="197"/>
    <x v="20"/>
    <x v="11"/>
    <x v="8"/>
    <x v="6"/>
  </r>
  <r>
    <n v="290"/>
    <x v="618"/>
    <x v="65"/>
    <x v="73"/>
    <x v="556"/>
    <x v="618"/>
    <n v="4.8"/>
    <n v="111"/>
    <x v="190"/>
    <x v="11"/>
    <x v="2"/>
    <x v="6"/>
  </r>
  <r>
    <n v="1059"/>
    <x v="619"/>
    <x v="2"/>
    <x v="52"/>
    <x v="557"/>
    <x v="619"/>
    <n v="3.1"/>
    <n v="173"/>
    <x v="121"/>
    <x v="11"/>
    <x v="0"/>
    <x v="0"/>
  </r>
  <r>
    <n v="1050"/>
    <x v="620"/>
    <x v="19"/>
    <x v="74"/>
    <x v="558"/>
    <x v="620"/>
    <n v="5.4"/>
    <n v="133"/>
    <x v="181"/>
    <x v="11"/>
    <x v="8"/>
    <x v="3"/>
  </r>
  <r>
    <n v="1041"/>
    <x v="621"/>
    <x v="2"/>
    <x v="55"/>
    <x v="559"/>
    <x v="621"/>
    <n v="6"/>
    <n v="289"/>
    <x v="107"/>
    <x v="11"/>
    <x v="9"/>
    <x v="3"/>
  </r>
  <r>
    <n v="938"/>
    <x v="622"/>
    <x v="0"/>
    <x v="24"/>
    <x v="560"/>
    <x v="622"/>
    <n v="7"/>
    <n v="210"/>
    <x v="120"/>
    <x v="11"/>
    <x v="4"/>
    <x v="0"/>
  </r>
  <r>
    <n v="824"/>
    <x v="623"/>
    <x v="25"/>
    <x v="74"/>
    <x v="561"/>
    <x v="623"/>
    <n v="6.7"/>
    <n v="161"/>
    <x v="73"/>
    <x v="11"/>
    <x v="8"/>
    <x v="0"/>
  </r>
  <r>
    <n v="735"/>
    <x v="624"/>
    <x v="7"/>
    <x v="103"/>
    <x v="562"/>
    <x v="624"/>
    <n v="5.0999999999999996"/>
    <n v="167"/>
    <x v="144"/>
    <x v="11"/>
    <x v="1"/>
    <x v="0"/>
  </r>
  <r>
    <n v="546"/>
    <x v="625"/>
    <x v="4"/>
    <x v="33"/>
    <x v="563"/>
    <x v="625"/>
    <n v="6"/>
    <n v="444"/>
    <x v="157"/>
    <x v="11"/>
    <x v="8"/>
    <x v="3"/>
  </r>
  <r>
    <n v="604"/>
    <x v="626"/>
    <x v="87"/>
    <x v="81"/>
    <x v="564"/>
    <x v="626"/>
    <n v="7"/>
    <n v="1335"/>
    <x v="26"/>
    <x v="11"/>
    <x v="8"/>
    <x v="0"/>
  </r>
  <r>
    <n v="1296"/>
    <x v="627"/>
    <x v="118"/>
    <x v="29"/>
    <x v="565"/>
    <x v="627"/>
    <n v="7.1"/>
    <n v="664"/>
    <x v="99"/>
    <x v="11"/>
    <x v="8"/>
    <x v="5"/>
  </r>
  <r>
    <n v="657"/>
    <x v="628"/>
    <x v="9"/>
    <x v="23"/>
    <x v="566"/>
    <x v="628"/>
    <n v="6.7"/>
    <n v="155"/>
    <x v="51"/>
    <x v="11"/>
    <x v="10"/>
    <x v="2"/>
  </r>
  <r>
    <n v="1151"/>
    <x v="629"/>
    <x v="96"/>
    <x v="26"/>
    <x v="567"/>
    <x v="629"/>
    <n v="6.1"/>
    <n v="61"/>
    <x v="135"/>
    <x v="11"/>
    <x v="1"/>
    <x v="0"/>
  </r>
  <r>
    <n v="386"/>
    <x v="630"/>
    <x v="4"/>
    <x v="57"/>
    <x v="568"/>
    <x v="630"/>
    <n v="6.7"/>
    <n v="274"/>
    <x v="141"/>
    <x v="11"/>
    <x v="8"/>
    <x v="0"/>
  </r>
  <r>
    <n v="1067"/>
    <x v="631"/>
    <x v="44"/>
    <x v="0"/>
    <x v="569"/>
    <x v="631"/>
    <n v="6"/>
    <n v="381"/>
    <x v="162"/>
    <x v="11"/>
    <x v="4"/>
    <x v="0"/>
  </r>
  <r>
    <n v="655"/>
    <x v="632"/>
    <x v="25"/>
    <x v="52"/>
    <x v="570"/>
    <x v="632"/>
    <n v="5.9"/>
    <n v="182"/>
    <x v="78"/>
    <x v="11"/>
    <x v="7"/>
    <x v="2"/>
  </r>
  <r>
    <n v="597"/>
    <x v="633"/>
    <x v="72"/>
    <x v="9"/>
    <x v="571"/>
    <x v="633"/>
    <n v="6.6"/>
    <n v="518"/>
    <x v="109"/>
    <x v="11"/>
    <x v="1"/>
    <x v="2"/>
  </r>
  <r>
    <n v="489"/>
    <x v="634"/>
    <x v="126"/>
    <x v="1"/>
    <x v="572"/>
    <x v="634"/>
    <n v="6.1"/>
    <n v="327"/>
    <x v="30"/>
    <x v="11"/>
    <x v="9"/>
    <x v="3"/>
  </r>
  <r>
    <n v="1303"/>
    <x v="635"/>
    <x v="74"/>
    <x v="36"/>
    <x v="573"/>
    <x v="635"/>
    <n v="6.8"/>
    <n v="273"/>
    <x v="77"/>
    <x v="11"/>
    <x v="8"/>
    <x v="0"/>
  </r>
  <r>
    <n v="350"/>
    <x v="636"/>
    <x v="24"/>
    <x v="29"/>
    <x v="574"/>
    <x v="636"/>
    <n v="5"/>
    <n v="609"/>
    <x v="165"/>
    <x v="11"/>
    <x v="9"/>
    <x v="3"/>
  </r>
  <r>
    <n v="888"/>
    <x v="637"/>
    <x v="41"/>
    <x v="24"/>
    <x v="575"/>
    <x v="637"/>
    <n v="6.2"/>
    <n v="455"/>
    <x v="144"/>
    <x v="11"/>
    <x v="6"/>
    <x v="3"/>
  </r>
  <r>
    <n v="768"/>
    <x v="638"/>
    <x v="71"/>
    <x v="81"/>
    <x v="576"/>
    <x v="638"/>
    <n v="6.9"/>
    <n v="832"/>
    <x v="140"/>
    <x v="11"/>
    <x v="8"/>
    <x v="0"/>
  </r>
  <r>
    <n v="383"/>
    <x v="639"/>
    <x v="45"/>
    <x v="0"/>
    <x v="577"/>
    <x v="639"/>
    <n v="6.1"/>
    <n v="779"/>
    <x v="22"/>
    <x v="11"/>
    <x v="10"/>
    <x v="6"/>
  </r>
  <r>
    <n v="726"/>
    <x v="640"/>
    <x v="9"/>
    <x v="36"/>
    <x v="578"/>
    <x v="640"/>
    <n v="5.5"/>
    <n v="677"/>
    <x v="9"/>
    <x v="11"/>
    <x v="7"/>
    <x v="1"/>
  </r>
  <r>
    <n v="527"/>
    <x v="641"/>
    <x v="4"/>
    <x v="27"/>
    <x v="579"/>
    <x v="641"/>
    <n v="4.4000000000000004"/>
    <n v="269"/>
    <x v="66"/>
    <x v="11"/>
    <x v="4"/>
    <x v="0"/>
  </r>
  <r>
    <n v="437"/>
    <x v="642"/>
    <x v="24"/>
    <x v="65"/>
    <x v="580"/>
    <x v="642"/>
    <n v="4.7"/>
    <n v="549"/>
    <x v="137"/>
    <x v="11"/>
    <x v="7"/>
    <x v="2"/>
  </r>
  <r>
    <n v="97"/>
    <x v="643"/>
    <x v="35"/>
    <x v="36"/>
    <x v="581"/>
    <x v="643"/>
    <n v="4.9000000000000004"/>
    <n v="331"/>
    <x v="35"/>
    <x v="11"/>
    <x v="5"/>
    <x v="3"/>
  </r>
  <r>
    <n v="769"/>
    <x v="644"/>
    <x v="71"/>
    <x v="100"/>
    <x v="582"/>
    <x v="644"/>
    <n v="6.2"/>
    <n v="1061"/>
    <x v="109"/>
    <x v="11"/>
    <x v="6"/>
    <x v="4"/>
  </r>
  <r>
    <n v="1152"/>
    <x v="645"/>
    <x v="44"/>
    <x v="104"/>
    <x v="583"/>
    <x v="645"/>
    <n v="7.3"/>
    <n v="1105"/>
    <x v="108"/>
    <x v="11"/>
    <x v="9"/>
    <x v="2"/>
  </r>
  <r>
    <n v="797"/>
    <x v="646"/>
    <x v="72"/>
    <x v="34"/>
    <x v="584"/>
    <x v="646"/>
    <n v="6.7"/>
    <n v="607"/>
    <x v="142"/>
    <x v="11"/>
    <x v="6"/>
    <x v="3"/>
  </r>
  <r>
    <n v="309"/>
    <x v="647"/>
    <x v="103"/>
    <x v="33"/>
    <x v="585"/>
    <x v="647"/>
    <n v="5.4"/>
    <n v="292"/>
    <x v="50"/>
    <x v="11"/>
    <x v="3"/>
    <x v="0"/>
  </r>
  <r>
    <n v="325"/>
    <x v="648"/>
    <x v="127"/>
    <x v="32"/>
    <x v="586"/>
    <x v="648"/>
    <n v="6.6"/>
    <n v="765"/>
    <x v="57"/>
    <x v="11"/>
    <x v="10"/>
    <x v="0"/>
  </r>
  <r>
    <n v="1004"/>
    <x v="649"/>
    <x v="71"/>
    <x v="90"/>
    <x v="587"/>
    <x v="649"/>
    <n v="5.2"/>
    <n v="221"/>
    <x v="152"/>
    <x v="11"/>
    <x v="0"/>
    <x v="3"/>
  </r>
  <r>
    <n v="449"/>
    <x v="650"/>
    <x v="62"/>
    <x v="90"/>
    <x v="588"/>
    <x v="650"/>
    <n v="6.5"/>
    <n v="579"/>
    <x v="147"/>
    <x v="11"/>
    <x v="8"/>
    <x v="0"/>
  </r>
  <r>
    <n v="280"/>
    <x v="651"/>
    <x v="34"/>
    <x v="80"/>
    <x v="589"/>
    <x v="651"/>
    <n v="5.6"/>
    <n v="818"/>
    <x v="169"/>
    <x v="11"/>
    <x v="6"/>
    <x v="0"/>
  </r>
  <r>
    <n v="231"/>
    <x v="652"/>
    <x v="34"/>
    <x v="34"/>
    <x v="590"/>
    <x v="652"/>
    <n v="7.3"/>
    <n v="616"/>
    <x v="39"/>
    <x v="11"/>
    <x v="4"/>
    <x v="3"/>
  </r>
  <r>
    <n v="882"/>
    <x v="653"/>
    <x v="41"/>
    <x v="37"/>
    <x v="591"/>
    <x v="653"/>
    <n v="6.2"/>
    <n v="1983"/>
    <x v="46"/>
    <x v="11"/>
    <x v="6"/>
    <x v="3"/>
  </r>
  <r>
    <n v="459"/>
    <x v="654"/>
    <x v="90"/>
    <x v="77"/>
    <x v="592"/>
    <x v="654"/>
    <n v="5.8"/>
    <n v="842"/>
    <x v="125"/>
    <x v="11"/>
    <x v="3"/>
    <x v="0"/>
  </r>
  <r>
    <n v="808"/>
    <x v="655"/>
    <x v="9"/>
    <x v="58"/>
    <x v="593"/>
    <x v="655"/>
    <n v="7.2"/>
    <n v="1894"/>
    <x v="64"/>
    <x v="11"/>
    <x v="8"/>
    <x v="0"/>
  </r>
  <r>
    <n v="856"/>
    <x v="656"/>
    <x v="21"/>
    <x v="65"/>
    <x v="594"/>
    <x v="656"/>
    <n v="7.7"/>
    <n v="1358"/>
    <x v="44"/>
    <x v="11"/>
    <x v="8"/>
    <x v="0"/>
  </r>
  <r>
    <n v="919"/>
    <x v="657"/>
    <x v="0"/>
    <x v="34"/>
    <x v="595"/>
    <x v="657"/>
    <n v="6.4"/>
    <n v="711"/>
    <x v="7"/>
    <x v="11"/>
    <x v="9"/>
    <x v="0"/>
  </r>
  <r>
    <n v="405"/>
    <x v="658"/>
    <x v="24"/>
    <x v="33"/>
    <x v="596"/>
    <x v="658"/>
    <n v="5.7"/>
    <n v="526"/>
    <x v="125"/>
    <x v="11"/>
    <x v="11"/>
    <x v="2"/>
  </r>
  <r>
    <n v="310"/>
    <x v="659"/>
    <x v="22"/>
    <x v="29"/>
    <x v="597"/>
    <x v="659"/>
    <n v="6.9"/>
    <n v="696"/>
    <x v="13"/>
    <x v="11"/>
    <x v="11"/>
    <x v="3"/>
  </r>
  <r>
    <n v="279"/>
    <x v="660"/>
    <x v="30"/>
    <x v="82"/>
    <x v="598"/>
    <x v="660"/>
    <n v="5.9"/>
    <n v="893"/>
    <x v="148"/>
    <x v="11"/>
    <x v="9"/>
    <x v="5"/>
  </r>
  <r>
    <n v="1339"/>
    <x v="661"/>
    <x v="26"/>
    <x v="6"/>
    <x v="599"/>
    <x v="661"/>
    <n v="6.3"/>
    <n v="1251"/>
    <x v="23"/>
    <x v="11"/>
    <x v="9"/>
    <x v="0"/>
  </r>
  <r>
    <n v="576"/>
    <x v="662"/>
    <x v="128"/>
    <x v="23"/>
    <x v="600"/>
    <x v="662"/>
    <n v="5.6"/>
    <n v="406"/>
    <x v="154"/>
    <x v="11"/>
    <x v="2"/>
    <x v="0"/>
  </r>
  <r>
    <n v="630"/>
    <x v="663"/>
    <x v="9"/>
    <x v="115"/>
    <x v="601"/>
    <x v="663"/>
    <n v="7.2"/>
    <n v="2691"/>
    <x v="66"/>
    <x v="11"/>
    <x v="7"/>
    <x v="0"/>
  </r>
  <r>
    <n v="246"/>
    <x v="664"/>
    <x v="104"/>
    <x v="2"/>
    <x v="602"/>
    <x v="664"/>
    <n v="7.3"/>
    <n v="652"/>
    <x v="80"/>
    <x v="11"/>
    <x v="11"/>
    <x v="4"/>
  </r>
  <r>
    <n v="224"/>
    <x v="665"/>
    <x v="65"/>
    <x v="33"/>
    <x v="603"/>
    <x v="665"/>
    <n v="6.2"/>
    <n v="392"/>
    <x v="191"/>
    <x v="11"/>
    <x v="7"/>
    <x v="0"/>
  </r>
  <r>
    <n v="164"/>
    <x v="666"/>
    <x v="129"/>
    <x v="4"/>
    <x v="604"/>
    <x v="666"/>
    <n v="6.5"/>
    <n v="1770"/>
    <x v="6"/>
    <x v="11"/>
    <x v="5"/>
    <x v="2"/>
  </r>
  <r>
    <n v="1185"/>
    <x v="667"/>
    <x v="96"/>
    <x v="12"/>
    <x v="605"/>
    <x v="667"/>
    <n v="7.5"/>
    <n v="1480"/>
    <x v="131"/>
    <x v="11"/>
    <x v="8"/>
    <x v="0"/>
  </r>
  <r>
    <n v="830"/>
    <x v="668"/>
    <x v="21"/>
    <x v="77"/>
    <x v="606"/>
    <x v="668"/>
    <n v="7.3"/>
    <n v="718"/>
    <x v="116"/>
    <x v="11"/>
    <x v="8"/>
    <x v="4"/>
  </r>
  <r>
    <n v="260"/>
    <x v="669"/>
    <x v="88"/>
    <x v="91"/>
    <x v="607"/>
    <x v="669"/>
    <n v="6.2"/>
    <n v="785"/>
    <x v="102"/>
    <x v="11"/>
    <x v="2"/>
    <x v="3"/>
  </r>
  <r>
    <n v="161"/>
    <x v="670"/>
    <x v="48"/>
    <x v="12"/>
    <x v="608"/>
    <x v="670"/>
    <n v="6.6"/>
    <n v="1157"/>
    <x v="55"/>
    <x v="11"/>
    <x v="2"/>
    <x v="4"/>
  </r>
  <r>
    <n v="471"/>
    <x v="671"/>
    <x v="49"/>
    <x v="32"/>
    <x v="609"/>
    <x v="671"/>
    <n v="6.1"/>
    <n v="772"/>
    <x v="12"/>
    <x v="11"/>
    <x v="8"/>
    <x v="3"/>
  </r>
  <r>
    <n v="465"/>
    <x v="672"/>
    <x v="22"/>
    <x v="81"/>
    <x v="610"/>
    <x v="672"/>
    <n v="6.4"/>
    <n v="1665"/>
    <x v="156"/>
    <x v="11"/>
    <x v="1"/>
    <x v="3"/>
  </r>
  <r>
    <n v="75"/>
    <x v="673"/>
    <x v="31"/>
    <x v="60"/>
    <x v="611"/>
    <x v="673"/>
    <n v="7.5"/>
    <n v="7359"/>
    <x v="87"/>
    <x v="11"/>
    <x v="4"/>
    <x v="0"/>
  </r>
  <r>
    <n v="74"/>
    <x v="674"/>
    <x v="31"/>
    <x v="31"/>
    <x v="612"/>
    <x v="674"/>
    <n v="6.7"/>
    <n v="3624"/>
    <x v="64"/>
    <x v="11"/>
    <x v="5"/>
    <x v="2"/>
  </r>
  <r>
    <n v="149"/>
    <x v="675"/>
    <x v="11"/>
    <x v="12"/>
    <x v="613"/>
    <x v="675"/>
    <n v="6.5"/>
    <n v="2965"/>
    <x v="85"/>
    <x v="11"/>
    <x v="4"/>
    <x v="4"/>
  </r>
  <r>
    <n v="19"/>
    <x v="676"/>
    <x v="130"/>
    <x v="42"/>
    <x v="614"/>
    <x v="676"/>
    <n v="6.6"/>
    <n v="2337"/>
    <x v="88"/>
    <x v="11"/>
    <x v="11"/>
    <x v="2"/>
  </r>
  <r>
    <n v="111"/>
    <x v="677"/>
    <x v="131"/>
    <x v="16"/>
    <x v="615"/>
    <x v="677"/>
    <n v="6.2"/>
    <n v="2322"/>
    <x v="13"/>
    <x v="11"/>
    <x v="4"/>
    <x v="4"/>
  </r>
  <r>
    <n v="44"/>
    <x v="678"/>
    <x v="67"/>
    <x v="61"/>
    <x v="616"/>
    <x v="678"/>
    <n v="6.7"/>
    <n v="2629"/>
    <x v="124"/>
    <x v="11"/>
    <x v="11"/>
    <x v="2"/>
  </r>
  <r>
    <n v="71"/>
    <x v="679"/>
    <x v="31"/>
    <x v="47"/>
    <x v="617"/>
    <x v="679"/>
    <n v="7.5"/>
    <n v="5608"/>
    <x v="158"/>
    <x v="11"/>
    <x v="10"/>
    <x v="1"/>
  </r>
  <r>
    <n v="1044"/>
    <x v="680"/>
    <x v="19"/>
    <x v="99"/>
    <x v="23"/>
    <x v="680"/>
    <n v="6.4"/>
    <n v="62"/>
    <x v="3"/>
    <x v="11"/>
    <x v="8"/>
    <x v="0"/>
  </r>
  <r>
    <n v="1126"/>
    <x v="681"/>
    <x v="19"/>
    <x v="75"/>
    <x v="23"/>
    <x v="681"/>
    <n v="6.9"/>
    <n v="21"/>
    <x v="172"/>
    <x v="11"/>
    <x v="9"/>
    <x v="6"/>
  </r>
  <r>
    <n v="1256"/>
    <x v="682"/>
    <x v="19"/>
    <x v="99"/>
    <x v="23"/>
    <x v="682"/>
    <n v="6.1"/>
    <n v="27"/>
    <x v="106"/>
    <x v="11"/>
    <x v="8"/>
    <x v="0"/>
  </r>
  <r>
    <n v="1360"/>
    <x v="683"/>
    <x v="19"/>
    <x v="26"/>
    <x v="23"/>
    <x v="683"/>
    <n v="6.2"/>
    <n v="43"/>
    <x v="89"/>
    <x v="11"/>
    <x v="5"/>
    <x v="6"/>
  </r>
  <r>
    <n v="540"/>
    <x v="684"/>
    <x v="9"/>
    <x v="74"/>
    <x v="23"/>
    <x v="684"/>
    <n v="5.4"/>
    <n v="120"/>
    <x v="174"/>
    <x v="11"/>
    <x v="1"/>
    <x v="0"/>
  </r>
  <r>
    <n v="944"/>
    <x v="685"/>
    <x v="0"/>
    <x v="24"/>
    <x v="23"/>
    <x v="685"/>
    <n v="7.3"/>
    <n v="166"/>
    <x v="65"/>
    <x v="11"/>
    <x v="9"/>
    <x v="2"/>
  </r>
  <r>
    <n v="947"/>
    <x v="686"/>
    <x v="0"/>
    <x v="75"/>
    <x v="23"/>
    <x v="686"/>
    <n v="5.9"/>
    <n v="66"/>
    <x v="164"/>
    <x v="11"/>
    <x v="9"/>
    <x v="0"/>
  </r>
  <r>
    <n v="1351"/>
    <x v="687"/>
    <x v="1"/>
    <x v="77"/>
    <x v="618"/>
    <x v="687"/>
    <n v="7.3"/>
    <n v="1247"/>
    <x v="105"/>
    <x v="12"/>
    <x v="1"/>
    <x v="5"/>
  </r>
  <r>
    <n v="895"/>
    <x v="688"/>
    <x v="25"/>
    <x v="26"/>
    <x v="332"/>
    <x v="688"/>
    <n v="4.8"/>
    <n v="54"/>
    <x v="167"/>
    <x v="12"/>
    <x v="1"/>
    <x v="4"/>
  </r>
  <r>
    <n v="1405"/>
    <x v="689"/>
    <x v="132"/>
    <x v="55"/>
    <x v="619"/>
    <x v="689"/>
    <n v="7.6"/>
    <n v="718"/>
    <x v="68"/>
    <x v="12"/>
    <x v="1"/>
    <x v="4"/>
  </r>
  <r>
    <n v="972"/>
    <x v="690"/>
    <x v="83"/>
    <x v="74"/>
    <x v="620"/>
    <x v="690"/>
    <n v="5.5"/>
    <n v="73"/>
    <x v="186"/>
    <x v="12"/>
    <x v="8"/>
    <x v="2"/>
  </r>
  <r>
    <n v="960"/>
    <x v="691"/>
    <x v="8"/>
    <x v="73"/>
    <x v="621"/>
    <x v="691"/>
    <n v="5.5"/>
    <n v="160"/>
    <x v="154"/>
    <x v="12"/>
    <x v="0"/>
    <x v="0"/>
  </r>
  <r>
    <n v="878"/>
    <x v="692"/>
    <x v="86"/>
    <x v="36"/>
    <x v="622"/>
    <x v="692"/>
    <n v="6.3"/>
    <n v="333"/>
    <x v="70"/>
    <x v="12"/>
    <x v="2"/>
    <x v="0"/>
  </r>
  <r>
    <n v="539"/>
    <x v="693"/>
    <x v="4"/>
    <x v="9"/>
    <x v="623"/>
    <x v="693"/>
    <n v="7.1"/>
    <n v="775"/>
    <x v="79"/>
    <x v="12"/>
    <x v="11"/>
    <x v="0"/>
  </r>
  <r>
    <n v="730"/>
    <x v="694"/>
    <x v="7"/>
    <x v="55"/>
    <x v="624"/>
    <x v="694"/>
    <n v="5.8"/>
    <n v="325"/>
    <x v="25"/>
    <x v="12"/>
    <x v="3"/>
    <x v="3"/>
  </r>
  <r>
    <n v="529"/>
    <x v="695"/>
    <x v="4"/>
    <x v="90"/>
    <x v="625"/>
    <x v="695"/>
    <n v="5.9"/>
    <n v="189"/>
    <x v="145"/>
    <x v="12"/>
    <x v="2"/>
    <x v="3"/>
  </r>
  <r>
    <n v="583"/>
    <x v="696"/>
    <x v="0"/>
    <x v="34"/>
    <x v="626"/>
    <x v="696"/>
    <n v="6.1"/>
    <n v="537"/>
    <x v="138"/>
    <x v="12"/>
    <x v="8"/>
    <x v="5"/>
  </r>
  <r>
    <n v="457"/>
    <x v="697"/>
    <x v="24"/>
    <x v="55"/>
    <x v="627"/>
    <x v="697"/>
    <n v="6"/>
    <n v="226"/>
    <x v="81"/>
    <x v="12"/>
    <x v="10"/>
    <x v="0"/>
  </r>
  <r>
    <n v="842"/>
    <x v="698"/>
    <x v="21"/>
    <x v="73"/>
    <x v="628"/>
    <x v="698"/>
    <n v="7"/>
    <n v="159"/>
    <x v="0"/>
    <x v="12"/>
    <x v="1"/>
    <x v="0"/>
  </r>
  <r>
    <n v="158"/>
    <x v="699"/>
    <x v="11"/>
    <x v="1"/>
    <x v="629"/>
    <x v="699"/>
    <n v="5.7"/>
    <n v="672"/>
    <x v="58"/>
    <x v="12"/>
    <x v="4"/>
    <x v="2"/>
  </r>
  <r>
    <n v="302"/>
    <x v="700"/>
    <x v="65"/>
    <x v="0"/>
    <x v="630"/>
    <x v="700"/>
    <n v="4.7"/>
    <n v="183"/>
    <x v="70"/>
    <x v="12"/>
    <x v="6"/>
    <x v="0"/>
  </r>
  <r>
    <n v="917"/>
    <x v="701"/>
    <x v="41"/>
    <x v="29"/>
    <x v="631"/>
    <x v="701"/>
    <n v="6.7"/>
    <n v="1493"/>
    <x v="45"/>
    <x v="12"/>
    <x v="5"/>
    <x v="0"/>
  </r>
  <r>
    <n v="1218"/>
    <x v="702"/>
    <x v="19"/>
    <x v="79"/>
    <x v="632"/>
    <x v="702"/>
    <n v="7.1"/>
    <n v="439"/>
    <x v="91"/>
    <x v="12"/>
    <x v="2"/>
    <x v="2"/>
  </r>
  <r>
    <n v="645"/>
    <x v="703"/>
    <x v="9"/>
    <x v="32"/>
    <x v="633"/>
    <x v="703"/>
    <n v="6.4"/>
    <n v="972"/>
    <x v="31"/>
    <x v="12"/>
    <x v="3"/>
    <x v="0"/>
  </r>
  <r>
    <n v="572"/>
    <x v="704"/>
    <x v="9"/>
    <x v="104"/>
    <x v="634"/>
    <x v="704"/>
    <n v="6"/>
    <n v="697"/>
    <x v="145"/>
    <x v="12"/>
    <x v="6"/>
    <x v="0"/>
  </r>
  <r>
    <n v="278"/>
    <x v="705"/>
    <x v="65"/>
    <x v="79"/>
    <x v="635"/>
    <x v="705"/>
    <n v="6.2"/>
    <n v="393"/>
    <x v="178"/>
    <x v="12"/>
    <x v="5"/>
    <x v="0"/>
  </r>
  <r>
    <n v="799"/>
    <x v="706"/>
    <x v="23"/>
    <x v="38"/>
    <x v="636"/>
    <x v="706"/>
    <n v="6.3"/>
    <n v="1204"/>
    <x v="160"/>
    <x v="12"/>
    <x v="7"/>
    <x v="4"/>
  </r>
  <r>
    <n v="420"/>
    <x v="707"/>
    <x v="92"/>
    <x v="100"/>
    <x v="637"/>
    <x v="707"/>
    <n v="6.5"/>
    <n v="2225"/>
    <x v="115"/>
    <x v="12"/>
    <x v="7"/>
    <x v="0"/>
  </r>
  <r>
    <n v="151"/>
    <x v="708"/>
    <x v="133"/>
    <x v="53"/>
    <x v="638"/>
    <x v="708"/>
    <n v="7"/>
    <n v="1489"/>
    <x v="114"/>
    <x v="12"/>
    <x v="11"/>
    <x v="0"/>
  </r>
  <r>
    <n v="194"/>
    <x v="709"/>
    <x v="12"/>
    <x v="3"/>
    <x v="638"/>
    <x v="709"/>
    <n v="5.4"/>
    <n v="334"/>
    <x v="179"/>
    <x v="12"/>
    <x v="4"/>
    <x v="3"/>
  </r>
  <r>
    <n v="843"/>
    <x v="710"/>
    <x v="21"/>
    <x v="12"/>
    <x v="639"/>
    <x v="710"/>
    <n v="6.8"/>
    <n v="1016"/>
    <x v="21"/>
    <x v="12"/>
    <x v="3"/>
    <x v="0"/>
  </r>
  <r>
    <n v="1425"/>
    <x v="711"/>
    <x v="134"/>
    <x v="93"/>
    <x v="640"/>
    <x v="711"/>
    <n v="7.2"/>
    <n v="2184"/>
    <x v="14"/>
    <x v="12"/>
    <x v="9"/>
    <x v="0"/>
  </r>
  <r>
    <n v="1102"/>
    <x v="712"/>
    <x v="75"/>
    <x v="76"/>
    <x v="641"/>
    <x v="712"/>
    <n v="6.9"/>
    <n v="478"/>
    <x v="97"/>
    <x v="12"/>
    <x v="9"/>
    <x v="0"/>
  </r>
  <r>
    <n v="727"/>
    <x v="713"/>
    <x v="86"/>
    <x v="1"/>
    <x v="642"/>
    <x v="713"/>
    <n v="6.7"/>
    <n v="811"/>
    <x v="183"/>
    <x v="12"/>
    <x v="11"/>
    <x v="2"/>
  </r>
  <r>
    <n v="915"/>
    <x v="714"/>
    <x v="0"/>
    <x v="81"/>
    <x v="643"/>
    <x v="714"/>
    <n v="7.2"/>
    <n v="1223"/>
    <x v="118"/>
    <x v="12"/>
    <x v="9"/>
    <x v="6"/>
  </r>
  <r>
    <n v="1324"/>
    <x v="715"/>
    <x v="107"/>
    <x v="2"/>
    <x v="644"/>
    <x v="715"/>
    <n v="6.8"/>
    <n v="397"/>
    <x v="166"/>
    <x v="12"/>
    <x v="4"/>
    <x v="0"/>
  </r>
  <r>
    <n v="629"/>
    <x v="716"/>
    <x v="9"/>
    <x v="79"/>
    <x v="645"/>
    <x v="716"/>
    <n v="7.2"/>
    <n v="467"/>
    <x v="103"/>
    <x v="12"/>
    <x v="9"/>
    <x v="0"/>
  </r>
  <r>
    <n v="1076"/>
    <x v="717"/>
    <x v="8"/>
    <x v="65"/>
    <x v="646"/>
    <x v="717"/>
    <n v="6.9"/>
    <n v="2320"/>
    <x v="147"/>
    <x v="12"/>
    <x v="7"/>
    <x v="0"/>
  </r>
  <r>
    <n v="416"/>
    <x v="718"/>
    <x v="22"/>
    <x v="53"/>
    <x v="647"/>
    <x v="718"/>
    <n v="7.3"/>
    <n v="1553"/>
    <x v="157"/>
    <x v="12"/>
    <x v="7"/>
    <x v="0"/>
  </r>
  <r>
    <n v="475"/>
    <x v="719"/>
    <x v="25"/>
    <x v="7"/>
    <x v="648"/>
    <x v="719"/>
    <n v="7.6"/>
    <n v="3948"/>
    <x v="47"/>
    <x v="12"/>
    <x v="7"/>
    <x v="0"/>
  </r>
  <r>
    <n v="485"/>
    <x v="720"/>
    <x v="22"/>
    <x v="33"/>
    <x v="649"/>
    <x v="720"/>
    <n v="7"/>
    <n v="438"/>
    <x v="182"/>
    <x v="12"/>
    <x v="11"/>
    <x v="2"/>
  </r>
  <r>
    <n v="70"/>
    <x v="721"/>
    <x v="102"/>
    <x v="5"/>
    <x v="650"/>
    <x v="721"/>
    <n v="5.6"/>
    <n v="927"/>
    <x v="126"/>
    <x v="12"/>
    <x v="10"/>
    <x v="6"/>
  </r>
  <r>
    <n v="638"/>
    <x v="722"/>
    <x v="4"/>
    <x v="55"/>
    <x v="651"/>
    <x v="722"/>
    <n v="5.9"/>
    <n v="297"/>
    <x v="170"/>
    <x v="12"/>
    <x v="9"/>
    <x v="0"/>
  </r>
  <r>
    <n v="418"/>
    <x v="723"/>
    <x v="24"/>
    <x v="56"/>
    <x v="652"/>
    <x v="723"/>
    <n v="5.6"/>
    <n v="644"/>
    <x v="149"/>
    <x v="12"/>
    <x v="3"/>
    <x v="0"/>
  </r>
  <r>
    <n v="338"/>
    <x v="724"/>
    <x v="22"/>
    <x v="6"/>
    <x v="653"/>
    <x v="724"/>
    <n v="5.5"/>
    <n v="1217"/>
    <x v="75"/>
    <x v="12"/>
    <x v="6"/>
    <x v="3"/>
  </r>
  <r>
    <n v="904"/>
    <x v="725"/>
    <x v="19"/>
    <x v="1"/>
    <x v="654"/>
    <x v="725"/>
    <n v="5.4"/>
    <n v="500"/>
    <x v="113"/>
    <x v="12"/>
    <x v="3"/>
    <x v="2"/>
  </r>
  <r>
    <n v="300"/>
    <x v="726"/>
    <x v="30"/>
    <x v="42"/>
    <x v="655"/>
    <x v="726"/>
    <n v="6.6"/>
    <n v="2105"/>
    <x v="102"/>
    <x v="12"/>
    <x v="1"/>
    <x v="0"/>
  </r>
  <r>
    <n v="788"/>
    <x v="727"/>
    <x v="25"/>
    <x v="112"/>
    <x v="656"/>
    <x v="727"/>
    <n v="7.7"/>
    <n v="2439"/>
    <x v="72"/>
    <x v="12"/>
    <x v="11"/>
    <x v="2"/>
  </r>
  <r>
    <n v="410"/>
    <x v="728"/>
    <x v="45"/>
    <x v="12"/>
    <x v="657"/>
    <x v="728"/>
    <n v="7"/>
    <n v="1451"/>
    <x v="29"/>
    <x v="12"/>
    <x v="6"/>
    <x v="2"/>
  </r>
  <r>
    <n v="305"/>
    <x v="729"/>
    <x v="24"/>
    <x v="39"/>
    <x v="658"/>
    <x v="729"/>
    <n v="7"/>
    <n v="1910"/>
    <x v="13"/>
    <x v="12"/>
    <x v="4"/>
    <x v="3"/>
  </r>
  <r>
    <n v="327"/>
    <x v="730"/>
    <x v="24"/>
    <x v="54"/>
    <x v="659"/>
    <x v="730"/>
    <n v="6.2"/>
    <n v="1071"/>
    <x v="40"/>
    <x v="12"/>
    <x v="5"/>
    <x v="0"/>
  </r>
  <r>
    <n v="235"/>
    <x v="731"/>
    <x v="30"/>
    <x v="31"/>
    <x v="660"/>
    <x v="731"/>
    <n v="7.2"/>
    <n v="2825"/>
    <x v="18"/>
    <x v="12"/>
    <x v="5"/>
    <x v="0"/>
  </r>
  <r>
    <n v="57"/>
    <x v="732"/>
    <x v="14"/>
    <x v="100"/>
    <x v="661"/>
    <x v="732"/>
    <n v="6.4"/>
    <n v="1474"/>
    <x v="36"/>
    <x v="12"/>
    <x v="10"/>
    <x v="2"/>
  </r>
  <r>
    <n v="160"/>
    <x v="733"/>
    <x v="15"/>
    <x v="87"/>
    <x v="662"/>
    <x v="733"/>
    <n v="6.7"/>
    <n v="3793"/>
    <x v="11"/>
    <x v="12"/>
    <x v="5"/>
    <x v="3"/>
  </r>
  <r>
    <n v="181"/>
    <x v="734"/>
    <x v="28"/>
    <x v="101"/>
    <x v="663"/>
    <x v="734"/>
    <n v="6.4"/>
    <n v="1926"/>
    <x v="110"/>
    <x v="12"/>
    <x v="10"/>
    <x v="0"/>
  </r>
  <r>
    <n v="148"/>
    <x v="735"/>
    <x v="11"/>
    <x v="64"/>
    <x v="664"/>
    <x v="735"/>
    <n v="6.4"/>
    <n v="2124"/>
    <x v="104"/>
    <x v="12"/>
    <x v="11"/>
    <x v="3"/>
  </r>
  <r>
    <n v="88"/>
    <x v="736"/>
    <x v="17"/>
    <x v="115"/>
    <x v="665"/>
    <x v="736"/>
    <n v="6.9"/>
    <n v="2759"/>
    <x v="189"/>
    <x v="12"/>
    <x v="2"/>
    <x v="3"/>
  </r>
  <r>
    <n v="398"/>
    <x v="737"/>
    <x v="65"/>
    <x v="32"/>
    <x v="666"/>
    <x v="737"/>
    <n v="6.1"/>
    <n v="1373"/>
    <x v="128"/>
    <x v="12"/>
    <x v="11"/>
    <x v="2"/>
  </r>
  <r>
    <n v="131"/>
    <x v="738"/>
    <x v="53"/>
    <x v="38"/>
    <x v="667"/>
    <x v="738"/>
    <n v="6.2"/>
    <n v="2392"/>
    <x v="17"/>
    <x v="12"/>
    <x v="2"/>
    <x v="2"/>
  </r>
  <r>
    <n v="23"/>
    <x v="739"/>
    <x v="68"/>
    <x v="77"/>
    <x v="668"/>
    <x v="739"/>
    <n v="6.7"/>
    <n v="4321"/>
    <x v="117"/>
    <x v="12"/>
    <x v="4"/>
    <x v="0"/>
  </r>
  <r>
    <n v="329"/>
    <x v="740"/>
    <x v="31"/>
    <x v="100"/>
    <x v="669"/>
    <x v="740"/>
    <n v="6.7"/>
    <n v="2988"/>
    <x v="124"/>
    <x v="12"/>
    <x v="2"/>
    <x v="2"/>
  </r>
  <r>
    <n v="722"/>
    <x v="741"/>
    <x v="19"/>
    <x v="76"/>
    <x v="23"/>
    <x v="741"/>
    <n v="6"/>
    <n v="415"/>
    <x v="5"/>
    <x v="12"/>
    <x v="3"/>
    <x v="3"/>
  </r>
  <r>
    <n v="892"/>
    <x v="742"/>
    <x v="19"/>
    <x v="0"/>
    <x v="23"/>
    <x v="742"/>
    <n v="5.9"/>
    <n v="194"/>
    <x v="98"/>
    <x v="12"/>
    <x v="11"/>
    <x v="2"/>
  </r>
  <r>
    <n v="1234"/>
    <x v="743"/>
    <x v="19"/>
    <x v="74"/>
    <x v="23"/>
    <x v="743"/>
    <n v="6.6"/>
    <n v="131"/>
    <x v="95"/>
    <x v="12"/>
    <x v="8"/>
    <x v="1"/>
  </r>
  <r>
    <n v="486"/>
    <x v="744"/>
    <x v="135"/>
    <x v="76"/>
    <x v="23"/>
    <x v="744"/>
    <n v="7.1"/>
    <n v="346"/>
    <x v="96"/>
    <x v="12"/>
    <x v="9"/>
    <x v="4"/>
  </r>
  <r>
    <n v="1038"/>
    <x v="745"/>
    <x v="9"/>
    <x v="52"/>
    <x v="23"/>
    <x v="745"/>
    <n v="4.8"/>
    <n v="139"/>
    <x v="176"/>
    <x v="12"/>
    <x v="7"/>
    <x v="0"/>
  </r>
  <r>
    <n v="983"/>
    <x v="746"/>
    <x v="5"/>
    <x v="55"/>
    <x v="23"/>
    <x v="746"/>
    <n v="6.2"/>
    <n v="239"/>
    <x v="41"/>
    <x v="12"/>
    <x v="8"/>
    <x v="0"/>
  </r>
  <r>
    <n v="1237"/>
    <x v="747"/>
    <x v="61"/>
    <x v="75"/>
    <x v="23"/>
    <x v="747"/>
    <n v="6.8"/>
    <n v="80"/>
    <x v="60"/>
    <x v="12"/>
    <x v="9"/>
    <x v="0"/>
  </r>
  <r>
    <n v="1109"/>
    <x v="748"/>
    <x v="8"/>
    <x v="52"/>
    <x v="670"/>
    <x v="748"/>
    <n v="6.8"/>
    <n v="59"/>
    <x v="182"/>
    <x v="13"/>
    <x v="5"/>
    <x v="0"/>
  </r>
  <r>
    <n v="1407"/>
    <x v="749"/>
    <x v="111"/>
    <x v="57"/>
    <x v="671"/>
    <x v="749"/>
    <n v="6.7"/>
    <n v="339"/>
    <x v="120"/>
    <x v="13"/>
    <x v="6"/>
    <x v="2"/>
  </r>
  <r>
    <n v="743"/>
    <x v="750"/>
    <x v="7"/>
    <x v="26"/>
    <x v="672"/>
    <x v="750"/>
    <n v="4.8"/>
    <n v="91"/>
    <x v="33"/>
    <x v="13"/>
    <x v="8"/>
    <x v="0"/>
  </r>
  <r>
    <n v="822"/>
    <x v="751"/>
    <x v="25"/>
    <x v="75"/>
    <x v="673"/>
    <x v="751"/>
    <n v="5"/>
    <n v="68"/>
    <x v="62"/>
    <x v="13"/>
    <x v="4"/>
    <x v="5"/>
  </r>
  <r>
    <n v="287"/>
    <x v="752"/>
    <x v="65"/>
    <x v="103"/>
    <x v="674"/>
    <x v="752"/>
    <n v="5.4"/>
    <n v="318"/>
    <x v="188"/>
    <x v="13"/>
    <x v="10"/>
    <x v="2"/>
  </r>
  <r>
    <n v="482"/>
    <x v="753"/>
    <x v="49"/>
    <x v="24"/>
    <x v="675"/>
    <x v="753"/>
    <n v="5.0999999999999996"/>
    <n v="188"/>
    <x v="78"/>
    <x v="13"/>
    <x v="11"/>
    <x v="2"/>
  </r>
  <r>
    <n v="535"/>
    <x v="754"/>
    <x v="4"/>
    <x v="3"/>
    <x v="676"/>
    <x v="754"/>
    <n v="6.2"/>
    <n v="286"/>
    <x v="192"/>
    <x v="13"/>
    <x v="7"/>
    <x v="0"/>
  </r>
  <r>
    <n v="698"/>
    <x v="755"/>
    <x v="85"/>
    <x v="3"/>
    <x v="677"/>
    <x v="755"/>
    <n v="5.8"/>
    <n v="258"/>
    <x v="50"/>
    <x v="13"/>
    <x v="7"/>
    <x v="0"/>
  </r>
  <r>
    <n v="925"/>
    <x v="756"/>
    <x v="0"/>
    <x v="27"/>
    <x v="678"/>
    <x v="756"/>
    <n v="5.8"/>
    <n v="236"/>
    <x v="165"/>
    <x v="13"/>
    <x v="1"/>
    <x v="0"/>
  </r>
  <r>
    <n v="1035"/>
    <x v="757"/>
    <x v="2"/>
    <x v="32"/>
    <x v="679"/>
    <x v="757"/>
    <n v="7.2"/>
    <n v="918"/>
    <x v="53"/>
    <x v="13"/>
    <x v="8"/>
    <x v="1"/>
  </r>
  <r>
    <n v="285"/>
    <x v="758"/>
    <x v="65"/>
    <x v="2"/>
    <x v="680"/>
    <x v="758"/>
    <n v="5.6"/>
    <n v="297"/>
    <x v="173"/>
    <x v="13"/>
    <x v="10"/>
    <x v="0"/>
  </r>
  <r>
    <n v="363"/>
    <x v="759"/>
    <x v="50"/>
    <x v="91"/>
    <x v="681"/>
    <x v="759"/>
    <n v="5.3"/>
    <n v="567"/>
    <x v="134"/>
    <x v="13"/>
    <x v="3"/>
    <x v="0"/>
  </r>
  <r>
    <n v="244"/>
    <x v="760"/>
    <x v="104"/>
    <x v="34"/>
    <x v="682"/>
    <x v="760"/>
    <n v="6.4"/>
    <n v="514"/>
    <x v="111"/>
    <x v="13"/>
    <x v="8"/>
    <x v="0"/>
  </r>
  <r>
    <n v="311"/>
    <x v="761"/>
    <x v="22"/>
    <x v="54"/>
    <x v="683"/>
    <x v="761"/>
    <n v="6.4"/>
    <n v="573"/>
    <x v="38"/>
    <x v="13"/>
    <x v="3"/>
    <x v="0"/>
  </r>
  <r>
    <n v="956"/>
    <x v="762"/>
    <x v="47"/>
    <x v="34"/>
    <x v="684"/>
    <x v="762"/>
    <n v="6.6"/>
    <n v="541"/>
    <x v="149"/>
    <x v="13"/>
    <x v="1"/>
    <x v="0"/>
  </r>
  <r>
    <n v="846"/>
    <x v="763"/>
    <x v="25"/>
    <x v="53"/>
    <x v="685"/>
    <x v="763"/>
    <n v="7.1"/>
    <n v="1061"/>
    <x v="116"/>
    <x v="13"/>
    <x v="7"/>
    <x v="0"/>
  </r>
  <r>
    <n v="889"/>
    <x v="764"/>
    <x v="41"/>
    <x v="4"/>
    <x v="686"/>
    <x v="764"/>
    <n v="5.9"/>
    <n v="1023"/>
    <x v="138"/>
    <x v="13"/>
    <x v="0"/>
    <x v="0"/>
  </r>
  <r>
    <n v="421"/>
    <x v="765"/>
    <x v="24"/>
    <x v="29"/>
    <x v="687"/>
    <x v="765"/>
    <n v="5.9"/>
    <n v="581"/>
    <x v="161"/>
    <x v="13"/>
    <x v="11"/>
    <x v="3"/>
  </r>
  <r>
    <n v="838"/>
    <x v="766"/>
    <x v="3"/>
    <x v="54"/>
    <x v="688"/>
    <x v="766"/>
    <n v="6.2"/>
    <n v="594"/>
    <x v="66"/>
    <x v="13"/>
    <x v="8"/>
    <x v="3"/>
  </r>
  <r>
    <n v="1064"/>
    <x v="767"/>
    <x v="6"/>
    <x v="33"/>
    <x v="689"/>
    <x v="767"/>
    <n v="5.3"/>
    <n v="404"/>
    <x v="67"/>
    <x v="13"/>
    <x v="0"/>
    <x v="3"/>
  </r>
  <r>
    <n v="881"/>
    <x v="768"/>
    <x v="41"/>
    <x v="34"/>
    <x v="690"/>
    <x v="768"/>
    <n v="6"/>
    <n v="879"/>
    <x v="147"/>
    <x v="13"/>
    <x v="6"/>
    <x v="6"/>
  </r>
  <r>
    <n v="429"/>
    <x v="769"/>
    <x v="24"/>
    <x v="1"/>
    <x v="691"/>
    <x v="769"/>
    <n v="5.8"/>
    <n v="391"/>
    <x v="5"/>
    <x v="13"/>
    <x v="8"/>
    <x v="4"/>
  </r>
  <r>
    <n v="341"/>
    <x v="770"/>
    <x v="22"/>
    <x v="28"/>
    <x v="692"/>
    <x v="770"/>
    <n v="7.6"/>
    <n v="1994"/>
    <x v="64"/>
    <x v="13"/>
    <x v="11"/>
    <x v="3"/>
  </r>
  <r>
    <n v="1005"/>
    <x v="771"/>
    <x v="7"/>
    <x v="58"/>
    <x v="693"/>
    <x v="771"/>
    <n v="6.7"/>
    <n v="1414"/>
    <x v="68"/>
    <x v="13"/>
    <x v="9"/>
    <x v="0"/>
  </r>
  <r>
    <n v="1000"/>
    <x v="772"/>
    <x v="2"/>
    <x v="24"/>
    <x v="694"/>
    <x v="772"/>
    <n v="5.4"/>
    <n v="183"/>
    <x v="125"/>
    <x v="13"/>
    <x v="3"/>
    <x v="0"/>
  </r>
  <r>
    <n v="225"/>
    <x v="773"/>
    <x v="36"/>
    <x v="10"/>
    <x v="695"/>
    <x v="773"/>
    <n v="5.5"/>
    <n v="1418"/>
    <x v="193"/>
    <x v="13"/>
    <x v="5"/>
    <x v="5"/>
  </r>
  <r>
    <n v="787"/>
    <x v="774"/>
    <x v="0"/>
    <x v="82"/>
    <x v="696"/>
    <x v="774"/>
    <n v="7.6"/>
    <n v="1422"/>
    <x v="72"/>
    <x v="13"/>
    <x v="9"/>
    <x v="4"/>
  </r>
  <r>
    <n v="760"/>
    <x v="775"/>
    <x v="71"/>
    <x v="2"/>
    <x v="697"/>
    <x v="775"/>
    <n v="6.4"/>
    <n v="987"/>
    <x v="22"/>
    <x v="13"/>
    <x v="9"/>
    <x v="3"/>
  </r>
  <r>
    <n v="403"/>
    <x v="776"/>
    <x v="24"/>
    <x v="17"/>
    <x v="698"/>
    <x v="776"/>
    <n v="6.6"/>
    <n v="1919"/>
    <x v="50"/>
    <x v="13"/>
    <x v="2"/>
    <x v="0"/>
  </r>
  <r>
    <n v="508"/>
    <x v="777"/>
    <x v="4"/>
    <x v="76"/>
    <x v="699"/>
    <x v="777"/>
    <n v="6.3"/>
    <n v="850"/>
    <x v="167"/>
    <x v="13"/>
    <x v="1"/>
    <x v="0"/>
  </r>
  <r>
    <n v="473"/>
    <x v="778"/>
    <x v="25"/>
    <x v="62"/>
    <x v="700"/>
    <x v="778"/>
    <n v="7.7"/>
    <n v="4949"/>
    <x v="47"/>
    <x v="13"/>
    <x v="9"/>
    <x v="0"/>
  </r>
  <r>
    <n v="221"/>
    <x v="779"/>
    <x v="12"/>
    <x v="2"/>
    <x v="701"/>
    <x v="779"/>
    <n v="5.2"/>
    <n v="466"/>
    <x v="82"/>
    <x v="13"/>
    <x v="10"/>
    <x v="4"/>
  </r>
  <r>
    <n v="616"/>
    <x v="780"/>
    <x v="9"/>
    <x v="91"/>
    <x v="702"/>
    <x v="780"/>
    <n v="6"/>
    <n v="699"/>
    <x v="67"/>
    <x v="13"/>
    <x v="11"/>
    <x v="2"/>
  </r>
  <r>
    <n v="614"/>
    <x v="781"/>
    <x v="29"/>
    <x v="79"/>
    <x v="703"/>
    <x v="781"/>
    <n v="4.7"/>
    <n v="511"/>
    <x v="66"/>
    <x v="13"/>
    <x v="5"/>
    <x v="0"/>
  </r>
  <r>
    <n v="570"/>
    <x v="782"/>
    <x v="136"/>
    <x v="65"/>
    <x v="704"/>
    <x v="782"/>
    <n v="5.8"/>
    <n v="912"/>
    <x v="177"/>
    <x v="13"/>
    <x v="9"/>
    <x v="0"/>
  </r>
  <r>
    <n v="295"/>
    <x v="783"/>
    <x v="137"/>
    <x v="23"/>
    <x v="705"/>
    <x v="783"/>
    <n v="6.2"/>
    <n v="2028"/>
    <x v="142"/>
    <x v="13"/>
    <x v="4"/>
    <x v="3"/>
  </r>
  <r>
    <n v="100"/>
    <x v="784"/>
    <x v="138"/>
    <x v="81"/>
    <x v="706"/>
    <x v="784"/>
    <n v="5.3"/>
    <n v="1533"/>
    <x v="131"/>
    <x v="13"/>
    <x v="4"/>
    <x v="3"/>
  </r>
  <r>
    <n v="137"/>
    <x v="785"/>
    <x v="15"/>
    <x v="84"/>
    <x v="707"/>
    <x v="785"/>
    <n v="5.2"/>
    <n v="914"/>
    <x v="69"/>
    <x v="13"/>
    <x v="4"/>
    <x v="0"/>
  </r>
  <r>
    <n v="263"/>
    <x v="786"/>
    <x v="65"/>
    <x v="2"/>
    <x v="708"/>
    <x v="786"/>
    <n v="6.3"/>
    <n v="410"/>
    <x v="49"/>
    <x v="13"/>
    <x v="11"/>
    <x v="0"/>
  </r>
  <r>
    <n v="112"/>
    <x v="787"/>
    <x v="48"/>
    <x v="37"/>
    <x v="709"/>
    <x v="787"/>
    <n v="6.3"/>
    <n v="1564"/>
    <x v="6"/>
    <x v="13"/>
    <x v="5"/>
    <x v="0"/>
  </r>
  <r>
    <n v="123"/>
    <x v="788"/>
    <x v="11"/>
    <x v="99"/>
    <x v="710"/>
    <x v="788"/>
    <n v="6.8"/>
    <n v="3506"/>
    <x v="19"/>
    <x v="13"/>
    <x v="7"/>
    <x v="3"/>
  </r>
  <r>
    <n v="77"/>
    <x v="789"/>
    <x v="31"/>
    <x v="92"/>
    <x v="711"/>
    <x v="789"/>
    <n v="6.4"/>
    <n v="3096"/>
    <x v="48"/>
    <x v="13"/>
    <x v="10"/>
    <x v="2"/>
  </r>
  <r>
    <n v="93"/>
    <x v="790"/>
    <x v="10"/>
    <x v="30"/>
    <x v="712"/>
    <x v="790"/>
    <n v="7.3"/>
    <n v="1895"/>
    <x v="155"/>
    <x v="13"/>
    <x v="11"/>
    <x v="0"/>
  </r>
  <r>
    <n v="255"/>
    <x v="791"/>
    <x v="65"/>
    <x v="116"/>
    <x v="713"/>
    <x v="791"/>
    <n v="6.4"/>
    <n v="3012"/>
    <x v="184"/>
    <x v="13"/>
    <x v="2"/>
    <x v="0"/>
  </r>
  <r>
    <n v="120"/>
    <x v="792"/>
    <x v="10"/>
    <x v="117"/>
    <x v="714"/>
    <x v="792"/>
    <n v="7.5"/>
    <n v="6985"/>
    <x v="107"/>
    <x v="13"/>
    <x v="5"/>
    <x v="2"/>
  </r>
  <r>
    <n v="78"/>
    <x v="793"/>
    <x v="31"/>
    <x v="112"/>
    <x v="715"/>
    <x v="793"/>
    <n v="6.7"/>
    <n v="3443"/>
    <x v="48"/>
    <x v="13"/>
    <x v="2"/>
    <x v="3"/>
  </r>
  <r>
    <n v="200"/>
    <x v="794"/>
    <x v="89"/>
    <x v="118"/>
    <x v="716"/>
    <x v="794"/>
    <n v="8.1"/>
    <n v="8064"/>
    <x v="88"/>
    <x v="13"/>
    <x v="11"/>
    <x v="5"/>
  </r>
  <r>
    <n v="827"/>
    <x v="795"/>
    <x v="19"/>
    <x v="99"/>
    <x v="23"/>
    <x v="795"/>
    <n v="6"/>
    <n v="31"/>
    <x v="163"/>
    <x v="13"/>
    <x v="7"/>
    <x v="3"/>
  </r>
  <r>
    <n v="1096"/>
    <x v="796"/>
    <x v="19"/>
    <x v="24"/>
    <x v="23"/>
    <x v="796"/>
    <n v="6.2"/>
    <n v="149"/>
    <x v="108"/>
    <x v="13"/>
    <x v="6"/>
    <x v="2"/>
  </r>
  <r>
    <n v="1149"/>
    <x v="797"/>
    <x v="19"/>
    <x v="73"/>
    <x v="23"/>
    <x v="797"/>
    <n v="4.7"/>
    <n v="77"/>
    <x v="143"/>
    <x v="13"/>
    <x v="7"/>
    <x v="3"/>
  </r>
  <r>
    <n v="1297"/>
    <x v="798"/>
    <x v="19"/>
    <x v="78"/>
    <x v="23"/>
    <x v="798"/>
    <n v="5.2"/>
    <n v="13"/>
    <x v="130"/>
    <x v="13"/>
    <x v="6"/>
    <x v="0"/>
  </r>
  <r>
    <n v="1302"/>
    <x v="799"/>
    <x v="19"/>
    <x v="103"/>
    <x v="23"/>
    <x v="799"/>
    <n v="4.9000000000000004"/>
    <n v="161"/>
    <x v="86"/>
    <x v="13"/>
    <x v="0"/>
    <x v="0"/>
  </r>
  <r>
    <n v="1415"/>
    <x v="800"/>
    <x v="19"/>
    <x v="78"/>
    <x v="23"/>
    <x v="800"/>
    <n v="6.7"/>
    <n v="24"/>
    <x v="27"/>
    <x v="13"/>
    <x v="0"/>
    <x v="2"/>
  </r>
  <r>
    <n v="1433"/>
    <x v="801"/>
    <x v="19"/>
    <x v="26"/>
    <x v="23"/>
    <x v="801"/>
    <n v="5.9"/>
    <n v="30"/>
    <x v="28"/>
    <x v="13"/>
    <x v="6"/>
    <x v="0"/>
  </r>
  <r>
    <n v="375"/>
    <x v="802"/>
    <x v="45"/>
    <x v="3"/>
    <x v="23"/>
    <x v="802"/>
    <n v="6.5"/>
    <n v="393"/>
    <x v="158"/>
    <x v="13"/>
    <x v="11"/>
    <x v="0"/>
  </r>
  <r>
    <n v="446"/>
    <x v="803"/>
    <x v="7"/>
    <x v="74"/>
    <x v="23"/>
    <x v="803"/>
    <n v="6.7"/>
    <n v="110"/>
    <x v="148"/>
    <x v="13"/>
    <x v="9"/>
    <x v="3"/>
  </r>
  <r>
    <n v="1176"/>
    <x v="804"/>
    <x v="96"/>
    <x v="55"/>
    <x v="23"/>
    <x v="804"/>
    <n v="4.4000000000000004"/>
    <n v="180"/>
    <x v="177"/>
    <x v="13"/>
    <x v="6"/>
    <x v="3"/>
  </r>
  <r>
    <n v="1298"/>
    <x v="805"/>
    <x v="114"/>
    <x v="24"/>
    <x v="23"/>
    <x v="805"/>
    <n v="6.2"/>
    <n v="116"/>
    <x v="89"/>
    <x v="13"/>
    <x v="8"/>
    <x v="4"/>
  </r>
  <r>
    <n v="1270"/>
    <x v="806"/>
    <x v="27"/>
    <x v="75"/>
    <x v="717"/>
    <x v="806"/>
    <n v="4.8"/>
    <n v="50"/>
    <x v="43"/>
    <x v="14"/>
    <x v="9"/>
    <x v="0"/>
  </r>
  <r>
    <n v="1442"/>
    <x v="807"/>
    <x v="19"/>
    <x v="73"/>
    <x v="718"/>
    <x v="807"/>
    <n v="7.2"/>
    <n v="53"/>
    <x v="18"/>
    <x v="14"/>
    <x v="0"/>
    <x v="2"/>
  </r>
  <r>
    <n v="1310"/>
    <x v="808"/>
    <x v="74"/>
    <x v="73"/>
    <x v="719"/>
    <x v="808"/>
    <n v="6.1"/>
    <n v="56"/>
    <x v="94"/>
    <x v="14"/>
    <x v="9"/>
    <x v="0"/>
  </r>
  <r>
    <n v="1409"/>
    <x v="809"/>
    <x v="111"/>
    <x v="78"/>
    <x v="720"/>
    <x v="809"/>
    <n v="4.8"/>
    <n v="26"/>
    <x v="104"/>
    <x v="14"/>
    <x v="6"/>
    <x v="0"/>
  </r>
  <r>
    <n v="1455"/>
    <x v="810"/>
    <x v="139"/>
    <x v="24"/>
    <x v="721"/>
    <x v="810"/>
    <n v="5.5"/>
    <n v="19"/>
    <x v="160"/>
    <x v="14"/>
    <x v="10"/>
    <x v="0"/>
  </r>
  <r>
    <n v="592"/>
    <x v="811"/>
    <x v="9"/>
    <x v="25"/>
    <x v="722"/>
    <x v="811"/>
    <n v="6.3"/>
    <n v="80"/>
    <x v="132"/>
    <x v="14"/>
    <x v="7"/>
    <x v="0"/>
  </r>
  <r>
    <n v="1362"/>
    <x v="812"/>
    <x v="44"/>
    <x v="104"/>
    <x v="723"/>
    <x v="812"/>
    <n v="7.2"/>
    <n v="629"/>
    <x v="93"/>
    <x v="14"/>
    <x v="11"/>
    <x v="5"/>
  </r>
  <r>
    <n v="748"/>
    <x v="813"/>
    <x v="7"/>
    <x v="52"/>
    <x v="724"/>
    <x v="813"/>
    <n v="6.2"/>
    <n v="142"/>
    <x v="180"/>
    <x v="14"/>
    <x v="10"/>
    <x v="2"/>
  </r>
  <r>
    <n v="1291"/>
    <x v="814"/>
    <x v="97"/>
    <x v="52"/>
    <x v="725"/>
    <x v="814"/>
    <n v="6.1"/>
    <n v="181"/>
    <x v="74"/>
    <x v="14"/>
    <x v="0"/>
    <x v="1"/>
  </r>
  <r>
    <n v="663"/>
    <x v="815"/>
    <x v="9"/>
    <x v="24"/>
    <x v="726"/>
    <x v="815"/>
    <n v="5.7"/>
    <n v="124"/>
    <x v="174"/>
    <x v="14"/>
    <x v="7"/>
    <x v="0"/>
  </r>
  <r>
    <n v="932"/>
    <x v="816"/>
    <x v="0"/>
    <x v="0"/>
    <x v="727"/>
    <x v="816"/>
    <n v="6.9"/>
    <n v="530"/>
    <x v="61"/>
    <x v="14"/>
    <x v="9"/>
    <x v="0"/>
  </r>
  <r>
    <n v="536"/>
    <x v="817"/>
    <x v="4"/>
    <x v="23"/>
    <x v="728"/>
    <x v="817"/>
    <n v="6.1"/>
    <n v="206"/>
    <x v="72"/>
    <x v="14"/>
    <x v="6"/>
    <x v="6"/>
  </r>
  <r>
    <n v="1040"/>
    <x v="818"/>
    <x v="25"/>
    <x v="25"/>
    <x v="729"/>
    <x v="818"/>
    <n v="6.4"/>
    <n v="81"/>
    <x v="71"/>
    <x v="14"/>
    <x v="10"/>
    <x v="0"/>
  </r>
  <r>
    <n v="832"/>
    <x v="819"/>
    <x v="25"/>
    <x v="33"/>
    <x v="730"/>
    <x v="819"/>
    <n v="6.6"/>
    <n v="275"/>
    <x v="77"/>
    <x v="14"/>
    <x v="11"/>
    <x v="5"/>
  </r>
  <r>
    <n v="1389"/>
    <x v="820"/>
    <x v="26"/>
    <x v="103"/>
    <x v="731"/>
    <x v="820"/>
    <n v="7.3"/>
    <n v="453"/>
    <x v="166"/>
    <x v="14"/>
    <x v="9"/>
    <x v="2"/>
  </r>
  <r>
    <n v="1232"/>
    <x v="821"/>
    <x v="61"/>
    <x v="84"/>
    <x v="732"/>
    <x v="821"/>
    <n v="7.5"/>
    <n v="1018"/>
    <x v="125"/>
    <x v="14"/>
    <x v="0"/>
    <x v="0"/>
  </r>
  <r>
    <n v="926"/>
    <x v="822"/>
    <x v="0"/>
    <x v="57"/>
    <x v="733"/>
    <x v="822"/>
    <n v="7"/>
    <n v="451"/>
    <x v="90"/>
    <x v="14"/>
    <x v="11"/>
    <x v="0"/>
  </r>
  <r>
    <n v="923"/>
    <x v="823"/>
    <x v="0"/>
    <x v="74"/>
    <x v="734"/>
    <x v="823"/>
    <n v="5.5"/>
    <n v="112"/>
    <x v="106"/>
    <x v="14"/>
    <x v="2"/>
    <x v="0"/>
  </r>
  <r>
    <n v="993"/>
    <x v="824"/>
    <x v="78"/>
    <x v="81"/>
    <x v="735"/>
    <x v="824"/>
    <n v="6.6"/>
    <n v="1692"/>
    <x v="109"/>
    <x v="14"/>
    <x v="9"/>
    <x v="2"/>
  </r>
  <r>
    <n v="681"/>
    <x v="825"/>
    <x v="29"/>
    <x v="103"/>
    <x v="736"/>
    <x v="825"/>
    <n v="6.2"/>
    <n v="264"/>
    <x v="159"/>
    <x v="14"/>
    <x v="2"/>
    <x v="0"/>
  </r>
  <r>
    <n v="439"/>
    <x v="826"/>
    <x v="24"/>
    <x v="24"/>
    <x v="737"/>
    <x v="826"/>
    <n v="6.1"/>
    <n v="204"/>
    <x v="184"/>
    <x v="14"/>
    <x v="1"/>
    <x v="0"/>
  </r>
  <r>
    <n v="1143"/>
    <x v="827"/>
    <x v="44"/>
    <x v="52"/>
    <x v="738"/>
    <x v="827"/>
    <n v="5.6"/>
    <n v="197"/>
    <x v="67"/>
    <x v="14"/>
    <x v="1"/>
    <x v="0"/>
  </r>
  <r>
    <n v="432"/>
    <x v="828"/>
    <x v="24"/>
    <x v="79"/>
    <x v="739"/>
    <x v="828"/>
    <n v="5.7"/>
    <n v="380"/>
    <x v="168"/>
    <x v="14"/>
    <x v="11"/>
    <x v="0"/>
  </r>
  <r>
    <n v="349"/>
    <x v="829"/>
    <x v="22"/>
    <x v="55"/>
    <x v="740"/>
    <x v="829"/>
    <n v="5.4"/>
    <n v="228"/>
    <x v="182"/>
    <x v="14"/>
    <x v="4"/>
    <x v="0"/>
  </r>
  <r>
    <n v="640"/>
    <x v="830"/>
    <x v="7"/>
    <x v="91"/>
    <x v="741"/>
    <x v="830"/>
    <n v="7.3"/>
    <n v="453"/>
    <x v="2"/>
    <x v="14"/>
    <x v="0"/>
    <x v="2"/>
  </r>
  <r>
    <n v="1205"/>
    <x v="831"/>
    <x v="59"/>
    <x v="23"/>
    <x v="742"/>
    <x v="831"/>
    <n v="6.2"/>
    <n v="137"/>
    <x v="10"/>
    <x v="14"/>
    <x v="7"/>
    <x v="5"/>
  </r>
  <r>
    <n v="143"/>
    <x v="832"/>
    <x v="140"/>
    <x v="33"/>
    <x v="743"/>
    <x v="832"/>
    <n v="5.8"/>
    <n v="341"/>
    <x v="161"/>
    <x v="14"/>
    <x v="4"/>
    <x v="0"/>
  </r>
  <r>
    <n v="1288"/>
    <x v="833"/>
    <x v="1"/>
    <x v="53"/>
    <x v="744"/>
    <x v="833"/>
    <n v="7.1"/>
    <n v="1777"/>
    <x v="32"/>
    <x v="14"/>
    <x v="9"/>
    <x v="3"/>
  </r>
  <r>
    <n v="1231"/>
    <x v="834"/>
    <x v="60"/>
    <x v="37"/>
    <x v="745"/>
    <x v="834"/>
    <n v="6.7"/>
    <n v="1062"/>
    <x v="182"/>
    <x v="14"/>
    <x v="8"/>
    <x v="5"/>
  </r>
  <r>
    <n v="721"/>
    <x v="835"/>
    <x v="58"/>
    <x v="80"/>
    <x v="746"/>
    <x v="835"/>
    <n v="6.4"/>
    <n v="2065"/>
    <x v="75"/>
    <x v="14"/>
    <x v="3"/>
    <x v="0"/>
  </r>
  <r>
    <n v="794"/>
    <x v="836"/>
    <x v="25"/>
    <x v="3"/>
    <x v="747"/>
    <x v="836"/>
    <n v="6.7"/>
    <n v="362"/>
    <x v="97"/>
    <x v="14"/>
    <x v="11"/>
    <x v="0"/>
  </r>
  <r>
    <n v="566"/>
    <x v="837"/>
    <x v="141"/>
    <x v="38"/>
    <x v="748"/>
    <x v="837"/>
    <n v="6.8"/>
    <n v="1148"/>
    <x v="87"/>
    <x v="14"/>
    <x v="2"/>
    <x v="0"/>
  </r>
  <r>
    <n v="679"/>
    <x v="838"/>
    <x v="29"/>
    <x v="34"/>
    <x v="749"/>
    <x v="838"/>
    <n v="5.3"/>
    <n v="521"/>
    <x v="66"/>
    <x v="14"/>
    <x v="6"/>
    <x v="2"/>
  </r>
  <r>
    <n v="724"/>
    <x v="839"/>
    <x v="7"/>
    <x v="7"/>
    <x v="750"/>
    <x v="839"/>
    <n v="8"/>
    <n v="1864"/>
    <x v="141"/>
    <x v="14"/>
    <x v="8"/>
    <x v="4"/>
  </r>
  <r>
    <n v="870"/>
    <x v="840"/>
    <x v="86"/>
    <x v="56"/>
    <x v="751"/>
    <x v="840"/>
    <n v="6.6"/>
    <n v="607"/>
    <x v="136"/>
    <x v="14"/>
    <x v="7"/>
    <x v="0"/>
  </r>
  <r>
    <n v="469"/>
    <x v="841"/>
    <x v="49"/>
    <x v="3"/>
    <x v="752"/>
    <x v="841"/>
    <n v="5.6"/>
    <n v="485"/>
    <x v="135"/>
    <x v="14"/>
    <x v="11"/>
    <x v="0"/>
  </r>
  <r>
    <n v="487"/>
    <x v="842"/>
    <x v="142"/>
    <x v="61"/>
    <x v="753"/>
    <x v="842"/>
    <n v="6.2"/>
    <n v="1528"/>
    <x v="115"/>
    <x v="14"/>
    <x v="3"/>
    <x v="0"/>
  </r>
  <r>
    <n v="411"/>
    <x v="843"/>
    <x v="24"/>
    <x v="4"/>
    <x v="754"/>
    <x v="843"/>
    <n v="5.3"/>
    <n v="779"/>
    <x v="24"/>
    <x v="14"/>
    <x v="7"/>
    <x v="4"/>
  </r>
  <r>
    <n v="139"/>
    <x v="844"/>
    <x v="15"/>
    <x v="54"/>
    <x v="755"/>
    <x v="844"/>
    <n v="5.4"/>
    <n v="613"/>
    <x v="82"/>
    <x v="14"/>
    <x v="5"/>
    <x v="0"/>
  </r>
  <r>
    <n v="605"/>
    <x v="845"/>
    <x v="77"/>
    <x v="76"/>
    <x v="756"/>
    <x v="845"/>
    <n v="7.2"/>
    <n v="635"/>
    <x v="91"/>
    <x v="14"/>
    <x v="11"/>
    <x v="3"/>
  </r>
  <r>
    <n v="677"/>
    <x v="846"/>
    <x v="25"/>
    <x v="33"/>
    <x v="757"/>
    <x v="846"/>
    <n v="6"/>
    <n v="394"/>
    <x v="156"/>
    <x v="14"/>
    <x v="8"/>
    <x v="3"/>
  </r>
  <r>
    <n v="267"/>
    <x v="847"/>
    <x v="65"/>
    <x v="83"/>
    <x v="758"/>
    <x v="847"/>
    <n v="7.3"/>
    <n v="1077"/>
    <x v="57"/>
    <x v="14"/>
    <x v="5"/>
    <x v="0"/>
  </r>
  <r>
    <n v="192"/>
    <x v="848"/>
    <x v="28"/>
    <x v="28"/>
    <x v="759"/>
    <x v="848"/>
    <n v="7.1"/>
    <n v="1910"/>
    <x v="114"/>
    <x v="14"/>
    <x v="11"/>
    <x v="1"/>
  </r>
  <r>
    <n v="556"/>
    <x v="849"/>
    <x v="136"/>
    <x v="31"/>
    <x v="760"/>
    <x v="849"/>
    <n v="6.5"/>
    <n v="1267"/>
    <x v="84"/>
    <x v="14"/>
    <x v="3"/>
    <x v="0"/>
  </r>
  <r>
    <n v="293"/>
    <x v="850"/>
    <x v="143"/>
    <x v="23"/>
    <x v="761"/>
    <x v="850"/>
    <n v="6.7"/>
    <n v="1115"/>
    <x v="81"/>
    <x v="14"/>
    <x v="8"/>
    <x v="6"/>
  </r>
  <r>
    <n v="400"/>
    <x v="851"/>
    <x v="24"/>
    <x v="11"/>
    <x v="762"/>
    <x v="851"/>
    <n v="7.3"/>
    <n v="3583"/>
    <x v="85"/>
    <x v="14"/>
    <x v="4"/>
    <x v="0"/>
  </r>
  <r>
    <n v="607"/>
    <x v="852"/>
    <x v="144"/>
    <x v="32"/>
    <x v="763"/>
    <x v="852"/>
    <n v="6.8"/>
    <n v="1626"/>
    <x v="133"/>
    <x v="14"/>
    <x v="10"/>
    <x v="0"/>
  </r>
  <r>
    <n v="249"/>
    <x v="853"/>
    <x v="145"/>
    <x v="82"/>
    <x v="764"/>
    <x v="853"/>
    <n v="5.4"/>
    <n v="820"/>
    <x v="113"/>
    <x v="14"/>
    <x v="4"/>
    <x v="0"/>
  </r>
  <r>
    <n v="331"/>
    <x v="854"/>
    <x v="22"/>
    <x v="28"/>
    <x v="765"/>
    <x v="854"/>
    <n v="5.8"/>
    <n v="1424"/>
    <x v="35"/>
    <x v="14"/>
    <x v="6"/>
    <x v="0"/>
  </r>
  <r>
    <n v="390"/>
    <x v="855"/>
    <x v="93"/>
    <x v="80"/>
    <x v="766"/>
    <x v="855"/>
    <n v="5.9"/>
    <n v="979"/>
    <x v="128"/>
    <x v="14"/>
    <x v="5"/>
    <x v="0"/>
  </r>
  <r>
    <n v="780"/>
    <x v="856"/>
    <x v="72"/>
    <x v="32"/>
    <x v="767"/>
    <x v="856"/>
    <n v="6.9"/>
    <n v="677"/>
    <x v="80"/>
    <x v="14"/>
    <x v="11"/>
    <x v="3"/>
  </r>
  <r>
    <n v="496"/>
    <x v="857"/>
    <x v="100"/>
    <x v="92"/>
    <x v="768"/>
    <x v="857"/>
    <n v="7.7"/>
    <n v="3795"/>
    <x v="13"/>
    <x v="14"/>
    <x v="11"/>
    <x v="2"/>
  </r>
  <r>
    <n v="167"/>
    <x v="858"/>
    <x v="76"/>
    <x v="15"/>
    <x v="769"/>
    <x v="858"/>
    <n v="7.1"/>
    <n v="2608"/>
    <x v="13"/>
    <x v="14"/>
    <x v="4"/>
    <x v="3"/>
  </r>
  <r>
    <n v="328"/>
    <x v="859"/>
    <x v="127"/>
    <x v="56"/>
    <x v="770"/>
    <x v="859"/>
    <n v="6.4"/>
    <n v="1599"/>
    <x v="40"/>
    <x v="14"/>
    <x v="6"/>
    <x v="0"/>
  </r>
  <r>
    <n v="89"/>
    <x v="860"/>
    <x v="10"/>
    <x v="119"/>
    <x v="771"/>
    <x v="860"/>
    <n v="5.8"/>
    <n v="1092"/>
    <x v="137"/>
    <x v="14"/>
    <x v="10"/>
    <x v="6"/>
  </r>
  <r>
    <n v="91"/>
    <x v="861"/>
    <x v="10"/>
    <x v="106"/>
    <x v="772"/>
    <x v="861"/>
    <n v="6"/>
    <n v="3114"/>
    <x v="132"/>
    <x v="14"/>
    <x v="5"/>
    <x v="2"/>
  </r>
  <r>
    <n v="95"/>
    <x v="862"/>
    <x v="146"/>
    <x v="95"/>
    <x v="773"/>
    <x v="862"/>
    <n v="6.8"/>
    <n v="5265"/>
    <x v="117"/>
    <x v="14"/>
    <x v="2"/>
    <x v="2"/>
  </r>
  <r>
    <n v="168"/>
    <x v="863"/>
    <x v="28"/>
    <x v="120"/>
    <x v="774"/>
    <x v="863"/>
    <n v="7.4"/>
    <n v="5815"/>
    <x v="51"/>
    <x v="14"/>
    <x v="10"/>
    <x v="2"/>
  </r>
  <r>
    <n v="201"/>
    <x v="864"/>
    <x v="91"/>
    <x v="121"/>
    <x v="775"/>
    <x v="864"/>
    <n v="8"/>
    <n v="7487"/>
    <x v="88"/>
    <x v="14"/>
    <x v="11"/>
    <x v="2"/>
  </r>
  <r>
    <n v="352"/>
    <x v="865"/>
    <x v="19"/>
    <x v="52"/>
    <x v="23"/>
    <x v="865"/>
    <n v="3.4"/>
    <n v="106"/>
    <x v="192"/>
    <x v="14"/>
    <x v="1"/>
    <x v="0"/>
  </r>
  <r>
    <n v="1129"/>
    <x v="866"/>
    <x v="19"/>
    <x v="78"/>
    <x v="23"/>
    <x v="866"/>
    <n v="5.7"/>
    <n v="16"/>
    <x v="164"/>
    <x v="14"/>
    <x v="2"/>
    <x v="5"/>
  </r>
  <r>
    <n v="1263"/>
    <x v="867"/>
    <x v="19"/>
    <x v="52"/>
    <x v="23"/>
    <x v="867"/>
    <n v="6.8"/>
    <n v="131"/>
    <x v="3"/>
    <x v="14"/>
    <x v="8"/>
    <x v="3"/>
  </r>
  <r>
    <n v="1269"/>
    <x v="868"/>
    <x v="19"/>
    <x v="74"/>
    <x v="23"/>
    <x v="868"/>
    <n v="6.4"/>
    <n v="168"/>
    <x v="140"/>
    <x v="14"/>
    <x v="11"/>
    <x v="0"/>
  </r>
  <r>
    <n v="1309"/>
    <x v="869"/>
    <x v="19"/>
    <x v="99"/>
    <x v="23"/>
    <x v="869"/>
    <n v="6.8"/>
    <n v="84"/>
    <x v="71"/>
    <x v="14"/>
    <x v="1"/>
    <x v="5"/>
  </r>
  <r>
    <n v="1448"/>
    <x v="870"/>
    <x v="19"/>
    <x v="26"/>
    <x v="23"/>
    <x v="870"/>
    <n v="6.5"/>
    <n v="27"/>
    <x v="16"/>
    <x v="14"/>
    <x v="0"/>
    <x v="1"/>
  </r>
  <r>
    <n v="762"/>
    <x v="871"/>
    <x v="58"/>
    <x v="90"/>
    <x v="23"/>
    <x v="871"/>
    <n v="5.3"/>
    <n v="185"/>
    <x v="152"/>
    <x v="14"/>
    <x v="0"/>
    <x v="0"/>
  </r>
  <r>
    <n v="1125"/>
    <x v="872"/>
    <x v="75"/>
    <x v="24"/>
    <x v="23"/>
    <x v="872"/>
    <n v="6.4"/>
    <n v="113"/>
    <x v="108"/>
    <x v="14"/>
    <x v="2"/>
    <x v="0"/>
  </r>
  <r>
    <n v="1280"/>
    <x v="873"/>
    <x v="110"/>
    <x v="99"/>
    <x v="23"/>
    <x v="873"/>
    <n v="7"/>
    <n v="33"/>
    <x v="60"/>
    <x v="14"/>
    <x v="2"/>
    <x v="0"/>
  </r>
  <r>
    <n v="1312"/>
    <x v="874"/>
    <x v="70"/>
    <x v="25"/>
    <x v="23"/>
    <x v="874"/>
    <n v="6.2"/>
    <n v="68"/>
    <x v="122"/>
    <x v="14"/>
    <x v="0"/>
    <x v="1"/>
  </r>
  <r>
    <n v="1420"/>
    <x v="875"/>
    <x v="99"/>
    <x v="103"/>
    <x v="776"/>
    <x v="875"/>
    <n v="6.2"/>
    <n v="251"/>
    <x v="105"/>
    <x v="15"/>
    <x v="6"/>
    <x v="0"/>
  </r>
  <r>
    <n v="1447"/>
    <x v="876"/>
    <x v="57"/>
    <x v="78"/>
    <x v="777"/>
    <x v="876"/>
    <n v="6.3"/>
    <n v="23"/>
    <x v="100"/>
    <x v="15"/>
    <x v="6"/>
    <x v="0"/>
  </r>
  <r>
    <n v="1347"/>
    <x v="877"/>
    <x v="1"/>
    <x v="75"/>
    <x v="778"/>
    <x v="877"/>
    <n v="6.3"/>
    <n v="55"/>
    <x v="22"/>
    <x v="15"/>
    <x v="5"/>
    <x v="0"/>
  </r>
  <r>
    <n v="165"/>
    <x v="878"/>
    <x v="12"/>
    <x v="78"/>
    <x v="779"/>
    <x v="878"/>
    <n v="3.7"/>
    <n v="16"/>
    <x v="170"/>
    <x v="15"/>
    <x v="7"/>
    <x v="0"/>
  </r>
  <r>
    <n v="1179"/>
    <x v="879"/>
    <x v="96"/>
    <x v="75"/>
    <x v="780"/>
    <x v="879"/>
    <n v="5.3"/>
    <n v="73"/>
    <x v="147"/>
    <x v="15"/>
    <x v="1"/>
    <x v="0"/>
  </r>
  <r>
    <n v="353"/>
    <x v="880"/>
    <x v="30"/>
    <x v="23"/>
    <x v="781"/>
    <x v="880"/>
    <n v="5.9"/>
    <n v="228"/>
    <x v="78"/>
    <x v="15"/>
    <x v="6"/>
    <x v="4"/>
  </r>
  <r>
    <n v="741"/>
    <x v="881"/>
    <x v="7"/>
    <x v="74"/>
    <x v="782"/>
    <x v="881"/>
    <n v="5.7"/>
    <n v="55"/>
    <x v="181"/>
    <x v="15"/>
    <x v="6"/>
    <x v="0"/>
  </r>
  <r>
    <n v="862"/>
    <x v="882"/>
    <x v="21"/>
    <x v="90"/>
    <x v="783"/>
    <x v="882"/>
    <n v="4.8"/>
    <n v="296"/>
    <x v="194"/>
    <x v="15"/>
    <x v="6"/>
    <x v="0"/>
  </r>
  <r>
    <n v="685"/>
    <x v="883"/>
    <x v="126"/>
    <x v="103"/>
    <x v="784"/>
    <x v="883"/>
    <n v="6"/>
    <n v="190"/>
    <x v="174"/>
    <x v="15"/>
    <x v="8"/>
    <x v="4"/>
  </r>
  <r>
    <n v="1213"/>
    <x v="884"/>
    <x v="59"/>
    <x v="78"/>
    <x v="785"/>
    <x v="884"/>
    <n v="5.4"/>
    <n v="33"/>
    <x v="146"/>
    <x v="15"/>
    <x v="9"/>
    <x v="0"/>
  </r>
  <r>
    <n v="978"/>
    <x v="885"/>
    <x v="5"/>
    <x v="27"/>
    <x v="786"/>
    <x v="885"/>
    <n v="5.4"/>
    <n v="154"/>
    <x v="112"/>
    <x v="15"/>
    <x v="1"/>
    <x v="0"/>
  </r>
  <r>
    <n v="1162"/>
    <x v="886"/>
    <x v="44"/>
    <x v="82"/>
    <x v="787"/>
    <x v="886"/>
    <n v="7.6"/>
    <n v="1477"/>
    <x v="195"/>
    <x v="15"/>
    <x v="2"/>
    <x v="2"/>
  </r>
  <r>
    <n v="778"/>
    <x v="887"/>
    <x v="77"/>
    <x v="73"/>
    <x v="788"/>
    <x v="887"/>
    <n v="6.4"/>
    <n v="131"/>
    <x v="127"/>
    <x v="15"/>
    <x v="8"/>
    <x v="0"/>
  </r>
  <r>
    <n v="659"/>
    <x v="888"/>
    <x v="9"/>
    <x v="26"/>
    <x v="789"/>
    <x v="888"/>
    <n v="5.2"/>
    <n v="56"/>
    <x v="190"/>
    <x v="15"/>
    <x v="8"/>
    <x v="0"/>
  </r>
  <r>
    <n v="441"/>
    <x v="889"/>
    <x v="127"/>
    <x v="0"/>
    <x v="790"/>
    <x v="889"/>
    <n v="7"/>
    <n v="285"/>
    <x v="139"/>
    <x v="15"/>
    <x v="9"/>
    <x v="0"/>
  </r>
  <r>
    <n v="1121"/>
    <x v="890"/>
    <x v="75"/>
    <x v="73"/>
    <x v="791"/>
    <x v="890"/>
    <n v="7.4"/>
    <n v="55"/>
    <x v="142"/>
    <x v="15"/>
    <x v="4"/>
    <x v="2"/>
  </r>
  <r>
    <n v="980"/>
    <x v="891"/>
    <x v="5"/>
    <x v="79"/>
    <x v="792"/>
    <x v="891"/>
    <n v="6.4"/>
    <n v="480"/>
    <x v="25"/>
    <x v="15"/>
    <x v="6"/>
    <x v="2"/>
  </r>
  <r>
    <n v="989"/>
    <x v="892"/>
    <x v="71"/>
    <x v="25"/>
    <x v="793"/>
    <x v="892"/>
    <n v="6.3"/>
    <n v="123"/>
    <x v="123"/>
    <x v="15"/>
    <x v="8"/>
    <x v="0"/>
  </r>
  <r>
    <n v="1370"/>
    <x v="893"/>
    <x v="26"/>
    <x v="55"/>
    <x v="794"/>
    <x v="893"/>
    <n v="6.5"/>
    <n v="250"/>
    <x v="118"/>
    <x v="15"/>
    <x v="10"/>
    <x v="6"/>
  </r>
  <r>
    <n v="326"/>
    <x v="894"/>
    <x v="89"/>
    <x v="24"/>
    <x v="795"/>
    <x v="894"/>
    <n v="4.5"/>
    <n v="179"/>
    <x v="70"/>
    <x v="15"/>
    <x v="7"/>
    <x v="0"/>
  </r>
  <r>
    <n v="851"/>
    <x v="895"/>
    <x v="21"/>
    <x v="37"/>
    <x v="796"/>
    <x v="895"/>
    <n v="6.1"/>
    <n v="1337"/>
    <x v="4"/>
    <x v="15"/>
    <x v="8"/>
    <x v="0"/>
  </r>
  <r>
    <n v="458"/>
    <x v="896"/>
    <x v="126"/>
    <x v="52"/>
    <x v="797"/>
    <x v="896"/>
    <n v="5.5"/>
    <n v="145"/>
    <x v="37"/>
    <x v="15"/>
    <x v="6"/>
    <x v="0"/>
  </r>
  <r>
    <n v="314"/>
    <x v="897"/>
    <x v="30"/>
    <x v="34"/>
    <x v="798"/>
    <x v="897"/>
    <n v="6.2"/>
    <n v="302"/>
    <x v="176"/>
    <x v="15"/>
    <x v="9"/>
    <x v="0"/>
  </r>
  <r>
    <n v="356"/>
    <x v="898"/>
    <x v="50"/>
    <x v="1"/>
    <x v="799"/>
    <x v="898"/>
    <n v="6.7"/>
    <n v="423"/>
    <x v="179"/>
    <x v="15"/>
    <x v="5"/>
    <x v="0"/>
  </r>
  <r>
    <n v="845"/>
    <x v="899"/>
    <x v="78"/>
    <x v="34"/>
    <x v="800"/>
    <x v="899"/>
    <n v="7.4"/>
    <n v="1286"/>
    <x v="79"/>
    <x v="15"/>
    <x v="9"/>
    <x v="0"/>
  </r>
  <r>
    <n v="849"/>
    <x v="900"/>
    <x v="21"/>
    <x v="55"/>
    <x v="801"/>
    <x v="900"/>
    <n v="6.6"/>
    <n v="521"/>
    <x v="170"/>
    <x v="15"/>
    <x v="9"/>
    <x v="0"/>
  </r>
  <r>
    <n v="755"/>
    <x v="901"/>
    <x v="4"/>
    <x v="27"/>
    <x v="802"/>
    <x v="901"/>
    <n v="5.3"/>
    <n v="110"/>
    <x v="165"/>
    <x v="15"/>
    <x v="3"/>
    <x v="4"/>
  </r>
  <r>
    <n v="159"/>
    <x v="902"/>
    <x v="147"/>
    <x v="33"/>
    <x v="803"/>
    <x v="902"/>
    <n v="6.7"/>
    <n v="447"/>
    <x v="29"/>
    <x v="15"/>
    <x v="11"/>
    <x v="4"/>
  </r>
  <r>
    <n v="844"/>
    <x v="903"/>
    <x v="7"/>
    <x v="55"/>
    <x v="804"/>
    <x v="903"/>
    <n v="5.5"/>
    <n v="427"/>
    <x v="125"/>
    <x v="15"/>
    <x v="0"/>
    <x v="0"/>
  </r>
  <r>
    <n v="519"/>
    <x v="904"/>
    <x v="4"/>
    <x v="103"/>
    <x v="805"/>
    <x v="904"/>
    <n v="6"/>
    <n v="220"/>
    <x v="101"/>
    <x v="15"/>
    <x v="8"/>
    <x v="0"/>
  </r>
  <r>
    <n v="577"/>
    <x v="905"/>
    <x v="72"/>
    <x v="30"/>
    <x v="806"/>
    <x v="905"/>
    <n v="7.3"/>
    <n v="1634"/>
    <x v="38"/>
    <x v="15"/>
    <x v="9"/>
    <x v="0"/>
  </r>
  <r>
    <n v="836"/>
    <x v="906"/>
    <x v="24"/>
    <x v="79"/>
    <x v="807"/>
    <x v="906"/>
    <n v="6.1"/>
    <n v="400"/>
    <x v="137"/>
    <x v="15"/>
    <x v="7"/>
    <x v="0"/>
  </r>
  <r>
    <n v="608"/>
    <x v="907"/>
    <x v="45"/>
    <x v="65"/>
    <x v="808"/>
    <x v="907"/>
    <n v="6.6"/>
    <n v="907"/>
    <x v="33"/>
    <x v="15"/>
    <x v="2"/>
    <x v="0"/>
  </r>
  <r>
    <n v="631"/>
    <x v="908"/>
    <x v="9"/>
    <x v="29"/>
    <x v="809"/>
    <x v="908"/>
    <n v="5.7"/>
    <n v="731"/>
    <x v="78"/>
    <x v="15"/>
    <x v="10"/>
    <x v="3"/>
  </r>
  <r>
    <n v="1072"/>
    <x v="909"/>
    <x v="6"/>
    <x v="9"/>
    <x v="810"/>
    <x v="909"/>
    <n v="6.1"/>
    <n v="882"/>
    <x v="154"/>
    <x v="15"/>
    <x v="5"/>
    <x v="0"/>
  </r>
  <r>
    <n v="228"/>
    <x v="910"/>
    <x v="109"/>
    <x v="54"/>
    <x v="811"/>
    <x v="910"/>
    <n v="6.8"/>
    <n v="579"/>
    <x v="157"/>
    <x v="15"/>
    <x v="10"/>
    <x v="6"/>
  </r>
  <r>
    <n v="634"/>
    <x v="911"/>
    <x v="126"/>
    <x v="79"/>
    <x v="812"/>
    <x v="911"/>
    <n v="5.8"/>
    <n v="441"/>
    <x v="107"/>
    <x v="15"/>
    <x v="3"/>
    <x v="3"/>
  </r>
  <r>
    <n v="707"/>
    <x v="912"/>
    <x v="7"/>
    <x v="79"/>
    <x v="813"/>
    <x v="912"/>
    <n v="5.5"/>
    <n v="867"/>
    <x v="66"/>
    <x v="15"/>
    <x v="3"/>
    <x v="6"/>
  </r>
  <r>
    <n v="785"/>
    <x v="913"/>
    <x v="23"/>
    <x v="80"/>
    <x v="814"/>
    <x v="913"/>
    <n v="6.5"/>
    <n v="1023"/>
    <x v="145"/>
    <x v="15"/>
    <x v="6"/>
    <x v="0"/>
  </r>
  <r>
    <n v="195"/>
    <x v="914"/>
    <x v="109"/>
    <x v="12"/>
    <x v="815"/>
    <x v="914"/>
    <n v="7.2"/>
    <n v="1811"/>
    <x v="55"/>
    <x v="15"/>
    <x v="11"/>
    <x v="0"/>
  </r>
  <r>
    <n v="665"/>
    <x v="915"/>
    <x v="27"/>
    <x v="92"/>
    <x v="816"/>
    <x v="915"/>
    <n v="7.8"/>
    <n v="3310"/>
    <x v="96"/>
    <x v="15"/>
    <x v="7"/>
    <x v="2"/>
  </r>
  <r>
    <n v="336"/>
    <x v="916"/>
    <x v="50"/>
    <x v="54"/>
    <x v="817"/>
    <x v="916"/>
    <n v="6.5"/>
    <n v="1078"/>
    <x v="30"/>
    <x v="15"/>
    <x v="11"/>
    <x v="5"/>
  </r>
  <r>
    <n v="62"/>
    <x v="917"/>
    <x v="29"/>
    <x v="74"/>
    <x v="818"/>
    <x v="917"/>
    <n v="6.6"/>
    <n v="3428"/>
    <x v="35"/>
    <x v="15"/>
    <x v="4"/>
    <x v="0"/>
  </r>
  <r>
    <n v="220"/>
    <x v="918"/>
    <x v="28"/>
    <x v="81"/>
    <x v="819"/>
    <x v="918"/>
    <n v="6.8"/>
    <n v="1974"/>
    <x v="13"/>
    <x v="15"/>
    <x v="4"/>
    <x v="0"/>
  </r>
  <r>
    <n v="202"/>
    <x v="919"/>
    <x v="140"/>
    <x v="38"/>
    <x v="820"/>
    <x v="919"/>
    <n v="5.7"/>
    <n v="2192"/>
    <x v="59"/>
    <x v="15"/>
    <x v="4"/>
    <x v="5"/>
  </r>
  <r>
    <n v="292"/>
    <x v="920"/>
    <x v="24"/>
    <x v="86"/>
    <x v="821"/>
    <x v="920"/>
    <n v="7.7"/>
    <n v="3009"/>
    <x v="39"/>
    <x v="15"/>
    <x v="11"/>
    <x v="4"/>
  </r>
  <r>
    <n v="208"/>
    <x v="921"/>
    <x v="12"/>
    <x v="77"/>
    <x v="822"/>
    <x v="921"/>
    <n v="6.4"/>
    <n v="1054"/>
    <x v="81"/>
    <x v="15"/>
    <x v="6"/>
    <x v="0"/>
  </r>
  <r>
    <n v="170"/>
    <x v="922"/>
    <x v="28"/>
    <x v="14"/>
    <x v="823"/>
    <x v="922"/>
    <n v="5.6"/>
    <n v="1243"/>
    <x v="64"/>
    <x v="15"/>
    <x v="5"/>
    <x v="2"/>
  </r>
  <r>
    <n v="68"/>
    <x v="923"/>
    <x v="10"/>
    <x v="81"/>
    <x v="824"/>
    <x v="923"/>
    <n v="6.6"/>
    <n v="1791"/>
    <x v="6"/>
    <x v="15"/>
    <x v="2"/>
    <x v="5"/>
  </r>
  <r>
    <n v="237"/>
    <x v="924"/>
    <x v="104"/>
    <x v="8"/>
    <x v="825"/>
    <x v="924"/>
    <n v="7.2"/>
    <n v="3783"/>
    <x v="104"/>
    <x v="15"/>
    <x v="11"/>
    <x v="0"/>
  </r>
  <r>
    <n v="502"/>
    <x v="925"/>
    <x v="24"/>
    <x v="61"/>
    <x v="826"/>
    <x v="925"/>
    <n v="7.3"/>
    <n v="4056"/>
    <x v="124"/>
    <x v="15"/>
    <x v="2"/>
    <x v="2"/>
  </r>
  <r>
    <n v="157"/>
    <x v="926"/>
    <x v="148"/>
    <x v="122"/>
    <x v="827"/>
    <x v="926"/>
    <n v="8"/>
    <n v="8705"/>
    <x v="88"/>
    <x v="15"/>
    <x v="11"/>
    <x v="4"/>
  </r>
  <r>
    <n v="118"/>
    <x v="927"/>
    <x v="53"/>
    <x v="116"/>
    <x v="828"/>
    <x v="927"/>
    <n v="7.5"/>
    <n v="7006"/>
    <x v="51"/>
    <x v="15"/>
    <x v="10"/>
    <x v="0"/>
  </r>
  <r>
    <n v="558"/>
    <x v="928"/>
    <x v="19"/>
    <x v="103"/>
    <x v="23"/>
    <x v="928"/>
    <n v="6"/>
    <n v="418"/>
    <x v="116"/>
    <x v="15"/>
    <x v="11"/>
    <x v="4"/>
  </r>
  <r>
    <n v="688"/>
    <x v="929"/>
    <x v="19"/>
    <x v="25"/>
    <x v="23"/>
    <x v="929"/>
    <n v="5.4"/>
    <n v="19"/>
    <x v="196"/>
    <x v="15"/>
    <x v="10"/>
    <x v="0"/>
  </r>
  <r>
    <n v="740"/>
    <x v="930"/>
    <x v="19"/>
    <x v="103"/>
    <x v="23"/>
    <x v="930"/>
    <n v="6.4"/>
    <n v="108"/>
    <x v="73"/>
    <x v="15"/>
    <x v="11"/>
    <x v="4"/>
  </r>
  <r>
    <n v="795"/>
    <x v="931"/>
    <x v="19"/>
    <x v="52"/>
    <x v="23"/>
    <x v="931"/>
    <n v="4.9000000000000004"/>
    <n v="95"/>
    <x v="136"/>
    <x v="15"/>
    <x v="1"/>
    <x v="0"/>
  </r>
  <r>
    <n v="896"/>
    <x v="932"/>
    <x v="19"/>
    <x v="52"/>
    <x v="23"/>
    <x v="932"/>
    <n v="6.5"/>
    <n v="165"/>
    <x v="108"/>
    <x v="15"/>
    <x v="6"/>
    <x v="6"/>
  </r>
  <r>
    <n v="1120"/>
    <x v="933"/>
    <x v="19"/>
    <x v="74"/>
    <x v="23"/>
    <x v="933"/>
    <n v="4.8"/>
    <n v="44"/>
    <x v="143"/>
    <x v="15"/>
    <x v="3"/>
    <x v="0"/>
  </r>
  <r>
    <n v="1426"/>
    <x v="934"/>
    <x v="19"/>
    <x v="24"/>
    <x v="23"/>
    <x v="934"/>
    <n v="6.8"/>
    <n v="57"/>
    <x v="186"/>
    <x v="15"/>
    <x v="6"/>
    <x v="3"/>
  </r>
  <r>
    <n v="668"/>
    <x v="935"/>
    <x v="9"/>
    <x v="52"/>
    <x v="23"/>
    <x v="935"/>
    <n v="6.1"/>
    <n v="135"/>
    <x v="101"/>
    <x v="15"/>
    <x v="11"/>
    <x v="5"/>
  </r>
  <r>
    <n v="1439"/>
    <x v="936"/>
    <x v="149"/>
    <x v="22"/>
    <x v="23"/>
    <x v="936"/>
    <n v="5"/>
    <n v="2"/>
    <x v="118"/>
    <x v="15"/>
    <x v="10"/>
    <x v="0"/>
  </r>
  <r>
    <n v="1364"/>
    <x v="937"/>
    <x v="150"/>
    <x v="103"/>
    <x v="829"/>
    <x v="937"/>
    <n v="7.9"/>
    <n v="2443"/>
    <x v="83"/>
    <x v="16"/>
    <x v="9"/>
    <x v="0"/>
  </r>
  <r>
    <n v="963"/>
    <x v="938"/>
    <x v="47"/>
    <x v="26"/>
    <x v="830"/>
    <x v="938"/>
    <n v="4.7"/>
    <n v="49"/>
    <x v="123"/>
    <x v="16"/>
    <x v="7"/>
    <x v="0"/>
  </r>
  <r>
    <n v="1406"/>
    <x v="939"/>
    <x v="111"/>
    <x v="76"/>
    <x v="831"/>
    <x v="939"/>
    <n v="7.6"/>
    <n v="521"/>
    <x v="53"/>
    <x v="16"/>
    <x v="4"/>
    <x v="0"/>
  </r>
  <r>
    <n v="283"/>
    <x v="940"/>
    <x v="65"/>
    <x v="33"/>
    <x v="832"/>
    <x v="940"/>
    <n v="6.9"/>
    <n v="189"/>
    <x v="65"/>
    <x v="16"/>
    <x v="11"/>
    <x v="6"/>
  </r>
  <r>
    <n v="1148"/>
    <x v="941"/>
    <x v="44"/>
    <x v="103"/>
    <x v="833"/>
    <x v="941"/>
    <n v="5.8"/>
    <n v="156"/>
    <x v="35"/>
    <x v="16"/>
    <x v="3"/>
    <x v="0"/>
  </r>
  <r>
    <n v="434"/>
    <x v="942"/>
    <x v="65"/>
    <x v="2"/>
    <x v="834"/>
    <x v="942"/>
    <n v="6.3"/>
    <n v="251"/>
    <x v="151"/>
    <x v="16"/>
    <x v="10"/>
    <x v="3"/>
  </r>
  <r>
    <n v="1342"/>
    <x v="943"/>
    <x v="110"/>
    <x v="8"/>
    <x v="835"/>
    <x v="943"/>
    <n v="8.1"/>
    <n v="4028"/>
    <x v="87"/>
    <x v="16"/>
    <x v="9"/>
    <x v="2"/>
  </r>
  <r>
    <n v="1022"/>
    <x v="944"/>
    <x v="25"/>
    <x v="76"/>
    <x v="836"/>
    <x v="944"/>
    <n v="7"/>
    <n v="628"/>
    <x v="3"/>
    <x v="16"/>
    <x v="3"/>
    <x v="0"/>
  </r>
  <r>
    <n v="435"/>
    <x v="945"/>
    <x v="24"/>
    <x v="79"/>
    <x v="837"/>
    <x v="945"/>
    <n v="7.4"/>
    <n v="797"/>
    <x v="30"/>
    <x v="16"/>
    <x v="8"/>
    <x v="0"/>
  </r>
  <r>
    <n v="450"/>
    <x v="946"/>
    <x v="151"/>
    <x v="74"/>
    <x v="838"/>
    <x v="946"/>
    <n v="4.4000000000000004"/>
    <n v="134"/>
    <x v="152"/>
    <x v="16"/>
    <x v="7"/>
    <x v="0"/>
  </r>
  <r>
    <n v="229"/>
    <x v="947"/>
    <x v="12"/>
    <x v="2"/>
    <x v="839"/>
    <x v="947"/>
    <n v="5.7"/>
    <n v="369"/>
    <x v="180"/>
    <x v="16"/>
    <x v="3"/>
    <x v="0"/>
  </r>
  <r>
    <n v="373"/>
    <x v="948"/>
    <x v="45"/>
    <x v="33"/>
    <x v="840"/>
    <x v="948"/>
    <n v="6"/>
    <n v="238"/>
    <x v="110"/>
    <x v="16"/>
    <x v="5"/>
    <x v="0"/>
  </r>
  <r>
    <n v="890"/>
    <x v="949"/>
    <x v="41"/>
    <x v="5"/>
    <x v="841"/>
    <x v="949"/>
    <n v="7.3"/>
    <n v="1112"/>
    <x v="5"/>
    <x v="16"/>
    <x v="6"/>
    <x v="2"/>
  </r>
  <r>
    <n v="596"/>
    <x v="950"/>
    <x v="128"/>
    <x v="3"/>
    <x v="842"/>
    <x v="950"/>
    <n v="7"/>
    <n v="302"/>
    <x v="122"/>
    <x v="16"/>
    <x v="11"/>
    <x v="3"/>
  </r>
  <r>
    <n v="1226"/>
    <x v="951"/>
    <x v="27"/>
    <x v="31"/>
    <x v="843"/>
    <x v="951"/>
    <n v="7.7"/>
    <n v="2912"/>
    <x v="43"/>
    <x v="16"/>
    <x v="8"/>
    <x v="0"/>
  </r>
  <r>
    <n v="559"/>
    <x v="952"/>
    <x v="136"/>
    <x v="3"/>
    <x v="844"/>
    <x v="952"/>
    <n v="5.6"/>
    <n v="512"/>
    <x v="168"/>
    <x v="16"/>
    <x v="9"/>
    <x v="3"/>
  </r>
  <r>
    <n v="912"/>
    <x v="953"/>
    <x v="0"/>
    <x v="3"/>
    <x v="845"/>
    <x v="953"/>
    <n v="6"/>
    <n v="330"/>
    <x v="165"/>
    <x v="16"/>
    <x v="3"/>
    <x v="5"/>
  </r>
  <r>
    <n v="490"/>
    <x v="954"/>
    <x v="141"/>
    <x v="3"/>
    <x v="846"/>
    <x v="954"/>
    <n v="5.5"/>
    <n v="308"/>
    <x v="142"/>
    <x v="16"/>
    <x v="4"/>
    <x v="3"/>
  </r>
  <r>
    <n v="1344"/>
    <x v="955"/>
    <x v="1"/>
    <x v="57"/>
    <x v="847"/>
    <x v="955"/>
    <n v="7.4"/>
    <n v="750"/>
    <x v="90"/>
    <x v="16"/>
    <x v="2"/>
    <x v="3"/>
  </r>
  <r>
    <n v="1115"/>
    <x v="956"/>
    <x v="75"/>
    <x v="55"/>
    <x v="848"/>
    <x v="956"/>
    <n v="5.9"/>
    <n v="542"/>
    <x v="149"/>
    <x v="16"/>
    <x v="2"/>
    <x v="0"/>
  </r>
  <r>
    <n v="248"/>
    <x v="957"/>
    <x v="145"/>
    <x v="36"/>
    <x v="849"/>
    <x v="957"/>
    <n v="4.7"/>
    <n v="332"/>
    <x v="102"/>
    <x v="16"/>
    <x v="5"/>
    <x v="3"/>
  </r>
  <r>
    <n v="370"/>
    <x v="958"/>
    <x v="45"/>
    <x v="0"/>
    <x v="850"/>
    <x v="958"/>
    <n v="6.3"/>
    <n v="403"/>
    <x v="72"/>
    <x v="16"/>
    <x v="5"/>
    <x v="5"/>
  </r>
  <r>
    <n v="528"/>
    <x v="959"/>
    <x v="9"/>
    <x v="38"/>
    <x v="851"/>
    <x v="959"/>
    <n v="6.3"/>
    <n v="1233"/>
    <x v="32"/>
    <x v="16"/>
    <x v="1"/>
    <x v="0"/>
  </r>
  <r>
    <n v="499"/>
    <x v="960"/>
    <x v="152"/>
    <x v="5"/>
    <x v="852"/>
    <x v="960"/>
    <n v="6.1"/>
    <n v="927"/>
    <x v="78"/>
    <x v="16"/>
    <x v="4"/>
    <x v="3"/>
  </r>
  <r>
    <n v="909"/>
    <x v="961"/>
    <x v="0"/>
    <x v="56"/>
    <x v="853"/>
    <x v="961"/>
    <n v="6.8"/>
    <n v="951"/>
    <x v="73"/>
    <x v="16"/>
    <x v="11"/>
    <x v="3"/>
  </r>
  <r>
    <n v="209"/>
    <x v="962"/>
    <x v="28"/>
    <x v="0"/>
    <x v="854"/>
    <x v="962"/>
    <n v="6.3"/>
    <n v="488"/>
    <x v="36"/>
    <x v="16"/>
    <x v="5"/>
    <x v="0"/>
  </r>
  <r>
    <n v="621"/>
    <x v="963"/>
    <x v="9"/>
    <x v="34"/>
    <x v="855"/>
    <x v="963"/>
    <n v="5.7"/>
    <n v="736"/>
    <x v="144"/>
    <x v="16"/>
    <x v="1"/>
    <x v="3"/>
  </r>
  <r>
    <n v="756"/>
    <x v="964"/>
    <x v="25"/>
    <x v="34"/>
    <x v="856"/>
    <x v="964"/>
    <n v="5.6"/>
    <n v="506"/>
    <x v="113"/>
    <x v="16"/>
    <x v="2"/>
    <x v="2"/>
  </r>
  <r>
    <n v="223"/>
    <x v="965"/>
    <x v="36"/>
    <x v="56"/>
    <x v="857"/>
    <x v="965"/>
    <n v="5.6"/>
    <n v="634"/>
    <x v="187"/>
    <x v="16"/>
    <x v="6"/>
    <x v="0"/>
  </r>
  <r>
    <n v="552"/>
    <x v="966"/>
    <x v="136"/>
    <x v="9"/>
    <x v="858"/>
    <x v="966"/>
    <n v="6.9"/>
    <n v="562"/>
    <x v="104"/>
    <x v="16"/>
    <x v="11"/>
    <x v="2"/>
  </r>
  <r>
    <n v="571"/>
    <x v="967"/>
    <x v="72"/>
    <x v="32"/>
    <x v="859"/>
    <x v="967"/>
    <n v="6.1"/>
    <n v="961"/>
    <x v="167"/>
    <x v="16"/>
    <x v="11"/>
    <x v="3"/>
  </r>
  <r>
    <n v="1133"/>
    <x v="968"/>
    <x v="8"/>
    <x v="53"/>
    <x v="860"/>
    <x v="968"/>
    <n v="7.2"/>
    <n v="927"/>
    <x v="131"/>
    <x v="16"/>
    <x v="9"/>
    <x v="6"/>
  </r>
  <r>
    <n v="147"/>
    <x v="969"/>
    <x v="11"/>
    <x v="76"/>
    <x v="861"/>
    <x v="969"/>
    <n v="6.8"/>
    <n v="1099"/>
    <x v="17"/>
    <x v="16"/>
    <x v="4"/>
    <x v="2"/>
  </r>
  <r>
    <n v="306"/>
    <x v="970"/>
    <x v="30"/>
    <x v="90"/>
    <x v="862"/>
    <x v="970"/>
    <n v="5.9"/>
    <n v="283"/>
    <x v="148"/>
    <x v="16"/>
    <x v="11"/>
    <x v="0"/>
  </r>
  <r>
    <n v="317"/>
    <x v="971"/>
    <x v="30"/>
    <x v="6"/>
    <x v="863"/>
    <x v="971"/>
    <n v="6.9"/>
    <n v="1946"/>
    <x v="40"/>
    <x v="16"/>
    <x v="10"/>
    <x v="5"/>
  </r>
  <r>
    <n v="507"/>
    <x v="972"/>
    <x v="100"/>
    <x v="104"/>
    <x v="864"/>
    <x v="972"/>
    <n v="7.1"/>
    <n v="716"/>
    <x v="104"/>
    <x v="16"/>
    <x v="3"/>
    <x v="0"/>
  </r>
  <r>
    <n v="211"/>
    <x v="973"/>
    <x v="109"/>
    <x v="80"/>
    <x v="865"/>
    <x v="973"/>
    <n v="5.6"/>
    <n v="1232"/>
    <x v="69"/>
    <x v="16"/>
    <x v="10"/>
    <x v="3"/>
  </r>
  <r>
    <n v="298"/>
    <x v="974"/>
    <x v="30"/>
    <x v="75"/>
    <x v="866"/>
    <x v="974"/>
    <n v="6.8"/>
    <n v="4097"/>
    <x v="19"/>
    <x v="16"/>
    <x v="5"/>
    <x v="3"/>
  </r>
  <r>
    <n v="133"/>
    <x v="975"/>
    <x v="15"/>
    <x v="9"/>
    <x v="867"/>
    <x v="975"/>
    <n v="6.2"/>
    <n v="597"/>
    <x v="189"/>
    <x v="16"/>
    <x v="3"/>
    <x v="2"/>
  </r>
  <r>
    <n v="462"/>
    <x v="976"/>
    <x v="49"/>
    <x v="29"/>
    <x v="868"/>
    <x v="976"/>
    <n v="6.6"/>
    <n v="1698"/>
    <x v="128"/>
    <x v="16"/>
    <x v="9"/>
    <x v="0"/>
  </r>
  <r>
    <n v="130"/>
    <x v="977"/>
    <x v="153"/>
    <x v="53"/>
    <x v="869"/>
    <x v="977"/>
    <n v="6.2"/>
    <n v="1386"/>
    <x v="39"/>
    <x v="16"/>
    <x v="10"/>
    <x v="0"/>
  </r>
  <r>
    <n v="362"/>
    <x v="978"/>
    <x v="22"/>
    <x v="82"/>
    <x v="870"/>
    <x v="978"/>
    <n v="6.1"/>
    <n v="992"/>
    <x v="49"/>
    <x v="16"/>
    <x v="11"/>
    <x v="0"/>
  </r>
  <r>
    <n v="233"/>
    <x v="979"/>
    <x v="12"/>
    <x v="39"/>
    <x v="871"/>
    <x v="979"/>
    <n v="7.5"/>
    <n v="3218"/>
    <x v="36"/>
    <x v="16"/>
    <x v="11"/>
    <x v="0"/>
  </r>
  <r>
    <n v="166"/>
    <x v="980"/>
    <x v="154"/>
    <x v="87"/>
    <x v="872"/>
    <x v="980"/>
    <n v="7.9"/>
    <n v="5439"/>
    <x v="55"/>
    <x v="16"/>
    <x v="2"/>
    <x v="5"/>
  </r>
  <r>
    <n v="132"/>
    <x v="981"/>
    <x v="53"/>
    <x v="119"/>
    <x v="873"/>
    <x v="981"/>
    <n v="5.9"/>
    <n v="1928"/>
    <x v="161"/>
    <x v="16"/>
    <x v="2"/>
    <x v="2"/>
  </r>
  <r>
    <n v="1085"/>
    <x v="982"/>
    <x v="19"/>
    <x v="103"/>
    <x v="23"/>
    <x v="982"/>
    <n v="6.4"/>
    <n v="155"/>
    <x v="108"/>
    <x v="16"/>
    <x v="2"/>
    <x v="0"/>
  </r>
  <r>
    <n v="1197"/>
    <x v="983"/>
    <x v="19"/>
    <x v="99"/>
    <x v="23"/>
    <x v="983"/>
    <n v="5.6"/>
    <n v="17"/>
    <x v="89"/>
    <x v="16"/>
    <x v="11"/>
    <x v="0"/>
  </r>
  <r>
    <n v="1267"/>
    <x v="984"/>
    <x v="19"/>
    <x v="99"/>
    <x v="23"/>
    <x v="984"/>
    <n v="6.3"/>
    <n v="24"/>
    <x v="93"/>
    <x v="16"/>
    <x v="9"/>
    <x v="0"/>
  </r>
  <r>
    <n v="1379"/>
    <x v="985"/>
    <x v="19"/>
    <x v="22"/>
    <x v="23"/>
    <x v="985"/>
    <n v="6"/>
    <n v="1"/>
    <x v="176"/>
    <x v="16"/>
    <x v="11"/>
    <x v="0"/>
  </r>
  <r>
    <n v="1387"/>
    <x v="986"/>
    <x v="19"/>
    <x v="78"/>
    <x v="23"/>
    <x v="986"/>
    <n v="6.3"/>
    <n v="15"/>
    <x v="93"/>
    <x v="16"/>
    <x v="6"/>
    <x v="0"/>
  </r>
  <r>
    <n v="1434"/>
    <x v="987"/>
    <x v="19"/>
    <x v="99"/>
    <x v="23"/>
    <x v="987"/>
    <n v="6.1"/>
    <n v="7"/>
    <x v="139"/>
    <x v="16"/>
    <x v="3"/>
    <x v="0"/>
  </r>
  <r>
    <n v="1449"/>
    <x v="988"/>
    <x v="19"/>
    <x v="22"/>
    <x v="23"/>
    <x v="988"/>
    <n v="5.7"/>
    <n v="16"/>
    <x v="74"/>
    <x v="16"/>
    <x v="0"/>
    <x v="0"/>
  </r>
  <r>
    <n v="1460"/>
    <x v="989"/>
    <x v="19"/>
    <x v="99"/>
    <x v="23"/>
    <x v="989"/>
    <n v="6.4"/>
    <n v="36"/>
    <x v="28"/>
    <x v="16"/>
    <x v="9"/>
    <x v="6"/>
  </r>
  <r>
    <n v="382"/>
    <x v="990"/>
    <x v="45"/>
    <x v="55"/>
    <x v="23"/>
    <x v="990"/>
    <n v="6"/>
    <n v="208"/>
    <x v="103"/>
    <x v="16"/>
    <x v="11"/>
    <x v="0"/>
  </r>
  <r>
    <n v="406"/>
    <x v="991"/>
    <x v="24"/>
    <x v="3"/>
    <x v="23"/>
    <x v="991"/>
    <n v="6.5"/>
    <n v="521"/>
    <x v="81"/>
    <x v="16"/>
    <x v="11"/>
    <x v="4"/>
  </r>
  <r>
    <n v="549"/>
    <x v="992"/>
    <x v="24"/>
    <x v="99"/>
    <x v="23"/>
    <x v="992"/>
    <n v="5.4"/>
    <n v="37"/>
    <x v="183"/>
    <x v="16"/>
    <x v="3"/>
    <x v="0"/>
  </r>
  <r>
    <n v="658"/>
    <x v="993"/>
    <x v="9"/>
    <x v="26"/>
    <x v="23"/>
    <x v="993"/>
    <n v="4.9000000000000004"/>
    <n v="71"/>
    <x v="24"/>
    <x v="16"/>
    <x v="6"/>
    <x v="0"/>
  </r>
  <r>
    <n v="734"/>
    <x v="994"/>
    <x v="7"/>
    <x v="52"/>
    <x v="23"/>
    <x v="994"/>
    <n v="6.9"/>
    <n v="161"/>
    <x v="133"/>
    <x v="16"/>
    <x v="1"/>
    <x v="4"/>
  </r>
  <r>
    <n v="1276"/>
    <x v="995"/>
    <x v="110"/>
    <x v="73"/>
    <x v="23"/>
    <x v="995"/>
    <n v="6.7"/>
    <n v="60"/>
    <x v="139"/>
    <x v="16"/>
    <x v="9"/>
    <x v="0"/>
  </r>
  <r>
    <n v="749"/>
    <x v="996"/>
    <x v="29"/>
    <x v="25"/>
    <x v="874"/>
    <x v="996"/>
    <n v="6.6"/>
    <n v="49"/>
    <x v="131"/>
    <x v="17"/>
    <x v="10"/>
    <x v="2"/>
  </r>
  <r>
    <n v="1445"/>
    <x v="997"/>
    <x v="155"/>
    <x v="78"/>
    <x v="875"/>
    <x v="997"/>
    <n v="6.2"/>
    <n v="11"/>
    <x v="0"/>
    <x v="17"/>
    <x v="10"/>
    <x v="6"/>
  </r>
  <r>
    <n v="995"/>
    <x v="998"/>
    <x v="44"/>
    <x v="79"/>
    <x v="876"/>
    <x v="998"/>
    <n v="6.7"/>
    <n v="475"/>
    <x v="140"/>
    <x v="17"/>
    <x v="7"/>
    <x v="2"/>
  </r>
  <r>
    <n v="1266"/>
    <x v="999"/>
    <x v="27"/>
    <x v="24"/>
    <x v="877"/>
    <x v="999"/>
    <n v="6.6"/>
    <n v="105"/>
    <x v="104"/>
    <x v="17"/>
    <x v="2"/>
    <x v="1"/>
  </r>
  <r>
    <n v="877"/>
    <x v="1000"/>
    <x v="19"/>
    <x v="25"/>
    <x v="878"/>
    <x v="1000"/>
    <n v="5.9"/>
    <n v="56"/>
    <x v="182"/>
    <x v="17"/>
    <x v="10"/>
    <x v="0"/>
  </r>
  <r>
    <n v="860"/>
    <x v="1001"/>
    <x v="21"/>
    <x v="75"/>
    <x v="879"/>
    <x v="1001"/>
    <n v="6"/>
    <n v="69"/>
    <x v="128"/>
    <x v="17"/>
    <x v="9"/>
    <x v="0"/>
  </r>
  <r>
    <n v="970"/>
    <x v="1002"/>
    <x v="83"/>
    <x v="74"/>
    <x v="880"/>
    <x v="1002"/>
    <n v="6.6"/>
    <n v="55"/>
    <x v="163"/>
    <x v="17"/>
    <x v="11"/>
    <x v="0"/>
  </r>
  <r>
    <n v="961"/>
    <x v="1003"/>
    <x v="47"/>
    <x v="74"/>
    <x v="881"/>
    <x v="1003"/>
    <n v="5.8"/>
    <n v="92"/>
    <x v="146"/>
    <x v="17"/>
    <x v="5"/>
    <x v="2"/>
  </r>
  <r>
    <n v="968"/>
    <x v="1004"/>
    <x v="83"/>
    <x v="24"/>
    <x v="882"/>
    <x v="1004"/>
    <n v="5.9"/>
    <n v="66"/>
    <x v="135"/>
    <x v="17"/>
    <x v="10"/>
    <x v="0"/>
  </r>
  <r>
    <n v="1210"/>
    <x v="1005"/>
    <x v="59"/>
    <x v="74"/>
    <x v="883"/>
    <x v="1005"/>
    <n v="6.5"/>
    <n v="330"/>
    <x v="31"/>
    <x v="17"/>
    <x v="8"/>
    <x v="0"/>
  </r>
  <r>
    <n v="1319"/>
    <x v="1006"/>
    <x v="118"/>
    <x v="103"/>
    <x v="884"/>
    <x v="1006"/>
    <n v="7"/>
    <n v="196"/>
    <x v="85"/>
    <x v="17"/>
    <x v="7"/>
    <x v="0"/>
  </r>
  <r>
    <n v="1252"/>
    <x v="1007"/>
    <x v="27"/>
    <x v="55"/>
    <x v="885"/>
    <x v="1007"/>
    <n v="6.8"/>
    <n v="823"/>
    <x v="25"/>
    <x v="17"/>
    <x v="10"/>
    <x v="0"/>
  </r>
  <r>
    <n v="1274"/>
    <x v="1008"/>
    <x v="110"/>
    <x v="26"/>
    <x v="886"/>
    <x v="1008"/>
    <n v="6.8"/>
    <n v="38"/>
    <x v="106"/>
    <x v="17"/>
    <x v="9"/>
    <x v="0"/>
  </r>
  <r>
    <n v="428"/>
    <x v="1009"/>
    <x v="45"/>
    <x v="74"/>
    <x v="887"/>
    <x v="1009"/>
    <n v="5.0999999999999996"/>
    <n v="80"/>
    <x v="167"/>
    <x v="17"/>
    <x v="1"/>
    <x v="3"/>
  </r>
  <r>
    <n v="694"/>
    <x v="1010"/>
    <x v="23"/>
    <x v="104"/>
    <x v="888"/>
    <x v="1010"/>
    <n v="7.5"/>
    <n v="825"/>
    <x v="61"/>
    <x v="17"/>
    <x v="11"/>
    <x v="2"/>
  </r>
  <r>
    <n v="871"/>
    <x v="1011"/>
    <x v="86"/>
    <x v="103"/>
    <x v="889"/>
    <x v="1011"/>
    <n v="5.5"/>
    <n v="247"/>
    <x v="196"/>
    <x v="17"/>
    <x v="5"/>
    <x v="3"/>
  </r>
  <r>
    <n v="683"/>
    <x v="1012"/>
    <x v="29"/>
    <x v="104"/>
    <x v="890"/>
    <x v="1012"/>
    <n v="6.3"/>
    <n v="756"/>
    <x v="141"/>
    <x v="17"/>
    <x v="6"/>
    <x v="4"/>
  </r>
  <r>
    <n v="533"/>
    <x v="1013"/>
    <x v="4"/>
    <x v="74"/>
    <x v="891"/>
    <x v="1013"/>
    <n v="5.9"/>
    <n v="75"/>
    <x v="62"/>
    <x v="17"/>
    <x v="9"/>
    <x v="2"/>
  </r>
  <r>
    <n v="358"/>
    <x v="1014"/>
    <x v="12"/>
    <x v="91"/>
    <x v="892"/>
    <x v="1014"/>
    <n v="7.3"/>
    <n v="481"/>
    <x v="29"/>
    <x v="17"/>
    <x v="9"/>
    <x v="3"/>
  </r>
  <r>
    <n v="128"/>
    <x v="1015"/>
    <x v="38"/>
    <x v="54"/>
    <x v="893"/>
    <x v="1015"/>
    <n v="6.4"/>
    <n v="510"/>
    <x v="192"/>
    <x v="17"/>
    <x v="6"/>
    <x v="0"/>
  </r>
  <r>
    <n v="543"/>
    <x v="1016"/>
    <x v="24"/>
    <x v="79"/>
    <x v="894"/>
    <x v="1016"/>
    <n v="6.2"/>
    <n v="367"/>
    <x v="76"/>
    <x v="17"/>
    <x v="9"/>
    <x v="5"/>
  </r>
  <r>
    <n v="412"/>
    <x v="1017"/>
    <x v="24"/>
    <x v="1"/>
    <x v="895"/>
    <x v="1017"/>
    <n v="5.6"/>
    <n v="604"/>
    <x v="70"/>
    <x v="17"/>
    <x v="5"/>
    <x v="2"/>
  </r>
  <r>
    <n v="388"/>
    <x v="1018"/>
    <x v="156"/>
    <x v="75"/>
    <x v="896"/>
    <x v="1018"/>
    <n v="5.3"/>
    <n v="63"/>
    <x v="191"/>
    <x v="17"/>
    <x v="9"/>
    <x v="0"/>
  </r>
  <r>
    <n v="271"/>
    <x v="1019"/>
    <x v="65"/>
    <x v="3"/>
    <x v="897"/>
    <x v="1019"/>
    <n v="5.2"/>
    <n v="369"/>
    <x v="193"/>
    <x v="17"/>
    <x v="5"/>
    <x v="0"/>
  </r>
  <r>
    <n v="230"/>
    <x v="1020"/>
    <x v="28"/>
    <x v="34"/>
    <x v="898"/>
    <x v="1020"/>
    <n v="6.9"/>
    <n v="963"/>
    <x v="51"/>
    <x v="17"/>
    <x v="11"/>
    <x v="0"/>
  </r>
  <r>
    <n v="653"/>
    <x v="1021"/>
    <x v="9"/>
    <x v="9"/>
    <x v="899"/>
    <x v="1021"/>
    <n v="6.1"/>
    <n v="474"/>
    <x v="182"/>
    <x v="17"/>
    <x v="1"/>
    <x v="0"/>
  </r>
  <r>
    <n v="408"/>
    <x v="1022"/>
    <x v="49"/>
    <x v="76"/>
    <x v="900"/>
    <x v="1022"/>
    <n v="6.8"/>
    <n v="422"/>
    <x v="126"/>
    <x v="17"/>
    <x v="11"/>
    <x v="3"/>
  </r>
  <r>
    <n v="384"/>
    <x v="1023"/>
    <x v="93"/>
    <x v="123"/>
    <x v="901"/>
    <x v="1023"/>
    <n v="8.3000000000000007"/>
    <n v="9413"/>
    <x v="84"/>
    <x v="17"/>
    <x v="9"/>
    <x v="0"/>
  </r>
  <r>
    <n v="557"/>
    <x v="1024"/>
    <x v="30"/>
    <x v="81"/>
    <x v="902"/>
    <x v="1024"/>
    <n v="6.6"/>
    <n v="692"/>
    <x v="41"/>
    <x v="17"/>
    <x v="8"/>
    <x v="5"/>
  </r>
  <r>
    <n v="697"/>
    <x v="1025"/>
    <x v="45"/>
    <x v="2"/>
    <x v="903"/>
    <x v="1025"/>
    <n v="6.1"/>
    <n v="352"/>
    <x v="181"/>
    <x v="17"/>
    <x v="8"/>
    <x v="0"/>
  </r>
  <r>
    <n v="564"/>
    <x v="1026"/>
    <x v="136"/>
    <x v="33"/>
    <x v="904"/>
    <x v="1026"/>
    <n v="6.6"/>
    <n v="339"/>
    <x v="192"/>
    <x v="17"/>
    <x v="6"/>
    <x v="0"/>
  </r>
  <r>
    <n v="402"/>
    <x v="1027"/>
    <x v="24"/>
    <x v="33"/>
    <x v="905"/>
    <x v="1027"/>
    <n v="6.1"/>
    <n v="205"/>
    <x v="59"/>
    <x v="17"/>
    <x v="4"/>
    <x v="0"/>
  </r>
  <r>
    <n v="555"/>
    <x v="1028"/>
    <x v="157"/>
    <x v="84"/>
    <x v="906"/>
    <x v="1028"/>
    <n v="6.5"/>
    <n v="826"/>
    <x v="71"/>
    <x v="17"/>
    <x v="10"/>
    <x v="3"/>
  </r>
  <r>
    <n v="513"/>
    <x v="1029"/>
    <x v="12"/>
    <x v="36"/>
    <x v="907"/>
    <x v="1029"/>
    <n v="6.7"/>
    <n v="548"/>
    <x v="33"/>
    <x v="17"/>
    <x v="1"/>
    <x v="0"/>
  </r>
  <r>
    <n v="789"/>
    <x v="1030"/>
    <x v="65"/>
    <x v="29"/>
    <x v="908"/>
    <x v="1030"/>
    <n v="6.4"/>
    <n v="503"/>
    <x v="168"/>
    <x v="17"/>
    <x v="3"/>
    <x v="0"/>
  </r>
  <r>
    <n v="182"/>
    <x v="1031"/>
    <x v="28"/>
    <x v="57"/>
    <x v="909"/>
    <x v="1031"/>
    <n v="5.5"/>
    <n v="482"/>
    <x v="190"/>
    <x v="17"/>
    <x v="10"/>
    <x v="2"/>
  </r>
  <r>
    <n v="49"/>
    <x v="1032"/>
    <x v="94"/>
    <x v="80"/>
    <x v="910"/>
    <x v="1032"/>
    <n v="5.0999999999999996"/>
    <n v="1020"/>
    <x v="132"/>
    <x v="17"/>
    <x v="4"/>
    <x v="4"/>
  </r>
  <r>
    <n v="781"/>
    <x v="1033"/>
    <x v="158"/>
    <x v="81"/>
    <x v="911"/>
    <x v="1033"/>
    <n v="6.1"/>
    <n v="875"/>
    <x v="112"/>
    <x v="17"/>
    <x v="4"/>
    <x v="0"/>
  </r>
  <r>
    <n v="1203"/>
    <x v="1034"/>
    <x v="61"/>
    <x v="8"/>
    <x v="912"/>
    <x v="1034"/>
    <n v="6.4"/>
    <n v="2296"/>
    <x v="136"/>
    <x v="17"/>
    <x v="5"/>
    <x v="0"/>
  </r>
  <r>
    <n v="162"/>
    <x v="1035"/>
    <x v="159"/>
    <x v="104"/>
    <x v="913"/>
    <x v="1035"/>
    <n v="5.8"/>
    <n v="959"/>
    <x v="82"/>
    <x v="17"/>
    <x v="11"/>
    <x v="0"/>
  </r>
  <r>
    <n v="330"/>
    <x v="1036"/>
    <x v="22"/>
    <x v="57"/>
    <x v="914"/>
    <x v="1036"/>
    <n v="5.7"/>
    <n v="455"/>
    <x v="145"/>
    <x v="17"/>
    <x v="5"/>
    <x v="0"/>
  </r>
  <r>
    <n v="704"/>
    <x v="1037"/>
    <x v="58"/>
    <x v="33"/>
    <x v="915"/>
    <x v="1037"/>
    <n v="6.2"/>
    <n v="1011"/>
    <x v="128"/>
    <x v="17"/>
    <x v="4"/>
    <x v="4"/>
  </r>
  <r>
    <n v="1134"/>
    <x v="1038"/>
    <x v="44"/>
    <x v="124"/>
    <x v="916"/>
    <x v="1038"/>
    <n v="7.9"/>
    <n v="3313"/>
    <x v="57"/>
    <x v="17"/>
    <x v="8"/>
    <x v="2"/>
  </r>
  <r>
    <n v="102"/>
    <x v="1039"/>
    <x v="35"/>
    <x v="5"/>
    <x v="917"/>
    <x v="1039"/>
    <n v="6"/>
    <n v="862"/>
    <x v="159"/>
    <x v="17"/>
    <x v="10"/>
    <x v="5"/>
  </r>
  <r>
    <n v="365"/>
    <x v="1040"/>
    <x v="93"/>
    <x v="125"/>
    <x v="918"/>
    <x v="1040"/>
    <n v="7.9"/>
    <n v="8907"/>
    <x v="48"/>
    <x v="17"/>
    <x v="3"/>
    <x v="4"/>
  </r>
  <r>
    <n v="609"/>
    <x v="1041"/>
    <x v="9"/>
    <x v="92"/>
    <x v="919"/>
    <x v="1041"/>
    <n v="7.7"/>
    <n v="3147"/>
    <x v="40"/>
    <x v="17"/>
    <x v="6"/>
    <x v="0"/>
  </r>
  <r>
    <n v="701"/>
    <x v="1042"/>
    <x v="19"/>
    <x v="99"/>
    <x v="23"/>
    <x v="1042"/>
    <n v="6.3"/>
    <n v="32"/>
    <x v="127"/>
    <x v="17"/>
    <x v="11"/>
    <x v="2"/>
  </r>
  <r>
    <n v="823"/>
    <x v="1043"/>
    <x v="19"/>
    <x v="26"/>
    <x v="23"/>
    <x v="1043"/>
    <n v="5.4"/>
    <n v="44"/>
    <x v="163"/>
    <x v="17"/>
    <x v="0"/>
    <x v="0"/>
  </r>
  <r>
    <n v="833"/>
    <x v="1044"/>
    <x v="19"/>
    <x v="75"/>
    <x v="23"/>
    <x v="1044"/>
    <n v="6.3"/>
    <n v="26"/>
    <x v="134"/>
    <x v="17"/>
    <x v="8"/>
    <x v="0"/>
  </r>
  <r>
    <n v="979"/>
    <x v="1045"/>
    <x v="19"/>
    <x v="26"/>
    <x v="23"/>
    <x v="1045"/>
    <n v="6.3"/>
    <n v="112"/>
    <x v="93"/>
    <x v="17"/>
    <x v="5"/>
    <x v="0"/>
  </r>
  <r>
    <n v="1055"/>
    <x v="1046"/>
    <x v="19"/>
    <x v="24"/>
    <x v="23"/>
    <x v="1046"/>
    <n v="6.7"/>
    <n v="41"/>
    <x v="60"/>
    <x v="17"/>
    <x v="8"/>
    <x v="0"/>
  </r>
  <r>
    <n v="1116"/>
    <x v="1047"/>
    <x v="19"/>
    <x v="52"/>
    <x v="23"/>
    <x v="1047"/>
    <n v="6"/>
    <n v="122"/>
    <x v="123"/>
    <x v="17"/>
    <x v="0"/>
    <x v="0"/>
  </r>
  <r>
    <n v="1165"/>
    <x v="1048"/>
    <x v="19"/>
    <x v="22"/>
    <x v="23"/>
    <x v="1048"/>
    <n v="6.6"/>
    <n v="23"/>
    <x v="164"/>
    <x v="17"/>
    <x v="10"/>
    <x v="2"/>
  </r>
  <r>
    <n v="1282"/>
    <x v="1049"/>
    <x v="19"/>
    <x v="90"/>
    <x v="23"/>
    <x v="1049"/>
    <n v="6.7"/>
    <n v="270"/>
    <x v="97"/>
    <x v="17"/>
    <x v="7"/>
    <x v="0"/>
  </r>
  <r>
    <n v="1437"/>
    <x v="1050"/>
    <x v="19"/>
    <x v="22"/>
    <x v="23"/>
    <x v="1050"/>
    <n v="7"/>
    <n v="11"/>
    <x v="27"/>
    <x v="17"/>
    <x v="5"/>
    <x v="0"/>
  </r>
  <r>
    <n v="443"/>
    <x v="1051"/>
    <x v="65"/>
    <x v="55"/>
    <x v="23"/>
    <x v="1051"/>
    <n v="5.7"/>
    <n v="166"/>
    <x v="39"/>
    <x v="17"/>
    <x v="3"/>
    <x v="0"/>
  </r>
  <r>
    <n v="481"/>
    <x v="1052"/>
    <x v="65"/>
    <x v="73"/>
    <x v="23"/>
    <x v="1052"/>
    <n v="6.2"/>
    <n v="146"/>
    <x v="110"/>
    <x v="17"/>
    <x v="4"/>
    <x v="0"/>
  </r>
  <r>
    <n v="315"/>
    <x v="1053"/>
    <x v="30"/>
    <x v="90"/>
    <x v="23"/>
    <x v="1053"/>
    <n v="6.4"/>
    <n v="197"/>
    <x v="156"/>
    <x v="17"/>
    <x v="11"/>
    <x v="3"/>
  </r>
  <r>
    <n v="474"/>
    <x v="1054"/>
    <x v="49"/>
    <x v="90"/>
    <x v="23"/>
    <x v="1054"/>
    <n v="6"/>
    <n v="254"/>
    <x v="179"/>
    <x v="17"/>
    <x v="6"/>
    <x v="3"/>
  </r>
  <r>
    <n v="530"/>
    <x v="1055"/>
    <x v="4"/>
    <x v="52"/>
    <x v="23"/>
    <x v="1055"/>
    <n v="6.3"/>
    <n v="88"/>
    <x v="117"/>
    <x v="17"/>
    <x v="8"/>
    <x v="0"/>
  </r>
  <r>
    <n v="959"/>
    <x v="1056"/>
    <x v="9"/>
    <x v="23"/>
    <x v="23"/>
    <x v="1056"/>
    <n v="7.6"/>
    <n v="721"/>
    <x v="116"/>
    <x v="17"/>
    <x v="11"/>
    <x v="4"/>
  </r>
  <r>
    <n v="758"/>
    <x v="1057"/>
    <x v="58"/>
    <x v="52"/>
    <x v="23"/>
    <x v="1057"/>
    <n v="5.7"/>
    <n v="116"/>
    <x v="158"/>
    <x v="17"/>
    <x v="7"/>
    <x v="0"/>
  </r>
  <r>
    <n v="771"/>
    <x v="1058"/>
    <x v="71"/>
    <x v="0"/>
    <x v="23"/>
    <x v="1058"/>
    <n v="6.6"/>
    <n v="225"/>
    <x v="114"/>
    <x v="17"/>
    <x v="9"/>
    <x v="0"/>
  </r>
  <r>
    <n v="1265"/>
    <x v="1059"/>
    <x v="27"/>
    <x v="0"/>
    <x v="23"/>
    <x v="1059"/>
    <n v="7.7"/>
    <n v="306"/>
    <x v="195"/>
    <x v="17"/>
    <x v="9"/>
    <x v="0"/>
  </r>
  <r>
    <n v="1459"/>
    <x v="1060"/>
    <x v="160"/>
    <x v="54"/>
    <x v="920"/>
    <x v="1060"/>
    <n v="7.1"/>
    <n v="586"/>
    <x v="83"/>
    <x v="18"/>
    <x v="5"/>
    <x v="0"/>
  </r>
  <r>
    <n v="1421"/>
    <x v="1061"/>
    <x v="161"/>
    <x v="2"/>
    <x v="921"/>
    <x v="1061"/>
    <n v="7.5"/>
    <n v="1648"/>
    <x v="43"/>
    <x v="18"/>
    <x v="3"/>
    <x v="3"/>
  </r>
  <r>
    <n v="1382"/>
    <x v="1062"/>
    <x v="27"/>
    <x v="25"/>
    <x v="922"/>
    <x v="1062"/>
    <n v="6.8"/>
    <n v="81"/>
    <x v="95"/>
    <x v="18"/>
    <x v="0"/>
    <x v="2"/>
  </r>
  <r>
    <n v="1416"/>
    <x v="1063"/>
    <x v="162"/>
    <x v="54"/>
    <x v="923"/>
    <x v="1063"/>
    <n v="7.2"/>
    <n v="664"/>
    <x v="129"/>
    <x v="18"/>
    <x v="6"/>
    <x v="3"/>
  </r>
  <r>
    <n v="1261"/>
    <x v="1064"/>
    <x v="25"/>
    <x v="25"/>
    <x v="924"/>
    <x v="1064"/>
    <n v="6.2"/>
    <n v="179"/>
    <x v="111"/>
    <x v="18"/>
    <x v="8"/>
    <x v="0"/>
  </r>
  <r>
    <n v="1068"/>
    <x v="1065"/>
    <x v="163"/>
    <x v="12"/>
    <x v="925"/>
    <x v="1065"/>
    <n v="7.2"/>
    <n v="1301"/>
    <x v="169"/>
    <x v="18"/>
    <x v="2"/>
    <x v="0"/>
  </r>
  <r>
    <n v="1215"/>
    <x v="1066"/>
    <x v="59"/>
    <x v="22"/>
    <x v="926"/>
    <x v="1066"/>
    <n v="5.3"/>
    <n v="11"/>
    <x v="92"/>
    <x v="18"/>
    <x v="9"/>
    <x v="0"/>
  </r>
  <r>
    <n v="320"/>
    <x v="1067"/>
    <x v="30"/>
    <x v="33"/>
    <x v="927"/>
    <x v="1067"/>
    <n v="5.8"/>
    <n v="476"/>
    <x v="176"/>
    <x v="18"/>
    <x v="1"/>
    <x v="0"/>
  </r>
  <r>
    <n v="316"/>
    <x v="1068"/>
    <x v="30"/>
    <x v="103"/>
    <x v="928"/>
    <x v="1068"/>
    <n v="6.1"/>
    <n v="221"/>
    <x v="75"/>
    <x v="18"/>
    <x v="9"/>
    <x v="0"/>
  </r>
  <r>
    <n v="1257"/>
    <x v="1069"/>
    <x v="110"/>
    <x v="33"/>
    <x v="929"/>
    <x v="1069"/>
    <n v="7.5"/>
    <n v="676"/>
    <x v="79"/>
    <x v="18"/>
    <x v="8"/>
    <x v="3"/>
  </r>
  <r>
    <n v="819"/>
    <x v="1070"/>
    <x v="25"/>
    <x v="52"/>
    <x v="930"/>
    <x v="1070"/>
    <n v="6"/>
    <n v="127"/>
    <x v="38"/>
    <x v="18"/>
    <x v="1"/>
    <x v="0"/>
  </r>
  <r>
    <n v="930"/>
    <x v="1071"/>
    <x v="0"/>
    <x v="23"/>
    <x v="931"/>
    <x v="1071"/>
    <n v="6.7"/>
    <n v="134"/>
    <x v="93"/>
    <x v="18"/>
    <x v="2"/>
    <x v="0"/>
  </r>
  <r>
    <n v="874"/>
    <x v="1072"/>
    <x v="86"/>
    <x v="5"/>
    <x v="932"/>
    <x v="1072"/>
    <n v="7.2"/>
    <n v="828"/>
    <x v="11"/>
    <x v="18"/>
    <x v="1"/>
    <x v="0"/>
  </r>
  <r>
    <n v="1145"/>
    <x v="1073"/>
    <x v="44"/>
    <x v="79"/>
    <x v="933"/>
    <x v="1073"/>
    <n v="6.2"/>
    <n v="492"/>
    <x v="66"/>
    <x v="18"/>
    <x v="11"/>
    <x v="0"/>
  </r>
  <r>
    <n v="524"/>
    <x v="1074"/>
    <x v="4"/>
    <x v="56"/>
    <x v="934"/>
    <x v="1074"/>
    <n v="6.8"/>
    <n v="582"/>
    <x v="50"/>
    <x v="18"/>
    <x v="5"/>
    <x v="2"/>
  </r>
  <r>
    <n v="1158"/>
    <x v="1075"/>
    <x v="44"/>
    <x v="83"/>
    <x v="935"/>
    <x v="1075"/>
    <n v="7.8"/>
    <n v="2926"/>
    <x v="5"/>
    <x v="18"/>
    <x v="3"/>
    <x v="0"/>
  </r>
  <r>
    <n v="639"/>
    <x v="1076"/>
    <x v="9"/>
    <x v="76"/>
    <x v="936"/>
    <x v="1076"/>
    <n v="6.2"/>
    <n v="511"/>
    <x v="173"/>
    <x v="18"/>
    <x v="5"/>
    <x v="0"/>
  </r>
  <r>
    <n v="886"/>
    <x v="1077"/>
    <x v="41"/>
    <x v="79"/>
    <x v="937"/>
    <x v="1077"/>
    <n v="6.8"/>
    <n v="399"/>
    <x v="156"/>
    <x v="18"/>
    <x v="5"/>
    <x v="0"/>
  </r>
  <r>
    <n v="288"/>
    <x v="1078"/>
    <x v="12"/>
    <x v="103"/>
    <x v="938"/>
    <x v="1078"/>
    <n v="5.2"/>
    <n v="305"/>
    <x v="52"/>
    <x v="18"/>
    <x v="10"/>
    <x v="2"/>
  </r>
  <r>
    <n v="875"/>
    <x v="1079"/>
    <x v="86"/>
    <x v="26"/>
    <x v="939"/>
    <x v="1079"/>
    <n v="5.9"/>
    <n v="44"/>
    <x v="68"/>
    <x v="18"/>
    <x v="3"/>
    <x v="3"/>
  </r>
  <r>
    <n v="562"/>
    <x v="1080"/>
    <x v="136"/>
    <x v="2"/>
    <x v="940"/>
    <x v="1080"/>
    <n v="6.5"/>
    <n v="333"/>
    <x v="104"/>
    <x v="18"/>
    <x v="4"/>
    <x v="0"/>
  </r>
  <r>
    <n v="319"/>
    <x v="1081"/>
    <x v="157"/>
    <x v="57"/>
    <x v="941"/>
    <x v="1081"/>
    <n v="5.8"/>
    <n v="327"/>
    <x v="180"/>
    <x v="18"/>
    <x v="6"/>
    <x v="0"/>
  </r>
  <r>
    <n v="347"/>
    <x v="1082"/>
    <x v="22"/>
    <x v="57"/>
    <x v="942"/>
    <x v="1082"/>
    <n v="6"/>
    <n v="352"/>
    <x v="155"/>
    <x v="18"/>
    <x v="10"/>
    <x v="0"/>
  </r>
  <r>
    <n v="277"/>
    <x v="1083"/>
    <x v="65"/>
    <x v="36"/>
    <x v="943"/>
    <x v="1083"/>
    <n v="5"/>
    <n v="388"/>
    <x v="1"/>
    <x v="18"/>
    <x v="7"/>
    <x v="0"/>
  </r>
  <r>
    <n v="275"/>
    <x v="1084"/>
    <x v="22"/>
    <x v="33"/>
    <x v="944"/>
    <x v="1084"/>
    <n v="5.6"/>
    <n v="332"/>
    <x v="63"/>
    <x v="18"/>
    <x v="4"/>
    <x v="0"/>
  </r>
  <r>
    <n v="964"/>
    <x v="1085"/>
    <x v="83"/>
    <x v="76"/>
    <x v="945"/>
    <x v="1085"/>
    <n v="5.9"/>
    <n v="512"/>
    <x v="58"/>
    <x v="18"/>
    <x v="10"/>
    <x v="0"/>
  </r>
  <r>
    <n v="409"/>
    <x v="1086"/>
    <x v="24"/>
    <x v="27"/>
    <x v="946"/>
    <x v="1086"/>
    <n v="6.7"/>
    <n v="292"/>
    <x v="151"/>
    <x v="18"/>
    <x v="2"/>
    <x v="3"/>
  </r>
  <r>
    <n v="505"/>
    <x v="1087"/>
    <x v="4"/>
    <x v="77"/>
    <x v="947"/>
    <x v="1087"/>
    <n v="7"/>
    <n v="832"/>
    <x v="184"/>
    <x v="18"/>
    <x v="11"/>
    <x v="0"/>
  </r>
  <r>
    <n v="368"/>
    <x v="1088"/>
    <x v="36"/>
    <x v="82"/>
    <x v="948"/>
    <x v="1088"/>
    <n v="6.3"/>
    <n v="1183"/>
    <x v="148"/>
    <x v="18"/>
    <x v="5"/>
    <x v="3"/>
  </r>
  <r>
    <n v="241"/>
    <x v="1089"/>
    <x v="12"/>
    <x v="38"/>
    <x v="949"/>
    <x v="1089"/>
    <n v="6.7"/>
    <n v="1240"/>
    <x v="157"/>
    <x v="18"/>
    <x v="10"/>
    <x v="0"/>
  </r>
  <r>
    <n v="99"/>
    <x v="1090"/>
    <x v="10"/>
    <x v="34"/>
    <x v="950"/>
    <x v="1090"/>
    <n v="6.3"/>
    <n v="767"/>
    <x v="188"/>
    <x v="18"/>
    <x v="5"/>
    <x v="0"/>
  </r>
  <r>
    <n v="883"/>
    <x v="1091"/>
    <x v="0"/>
    <x v="82"/>
    <x v="951"/>
    <x v="1091"/>
    <n v="6.8"/>
    <n v="796"/>
    <x v="37"/>
    <x v="18"/>
    <x v="11"/>
    <x v="0"/>
  </r>
  <r>
    <n v="973"/>
    <x v="1092"/>
    <x v="83"/>
    <x v="39"/>
    <x v="952"/>
    <x v="1092"/>
    <n v="6.5"/>
    <n v="1590"/>
    <x v="78"/>
    <x v="18"/>
    <x v="5"/>
    <x v="2"/>
  </r>
  <r>
    <n v="361"/>
    <x v="1093"/>
    <x v="22"/>
    <x v="64"/>
    <x v="953"/>
    <x v="1093"/>
    <n v="7.9"/>
    <n v="5048"/>
    <x v="13"/>
    <x v="18"/>
    <x v="5"/>
    <x v="0"/>
  </r>
  <r>
    <n v="90"/>
    <x v="1094"/>
    <x v="10"/>
    <x v="101"/>
    <x v="954"/>
    <x v="1094"/>
    <n v="6.4"/>
    <n v="2482"/>
    <x v="6"/>
    <x v="18"/>
    <x v="5"/>
    <x v="2"/>
  </r>
  <r>
    <n v="494"/>
    <x v="1095"/>
    <x v="19"/>
    <x v="78"/>
    <x v="23"/>
    <x v="1095"/>
    <n v="5.9"/>
    <n v="26"/>
    <x v="178"/>
    <x v="18"/>
    <x v="9"/>
    <x v="0"/>
  </r>
  <r>
    <n v="510"/>
    <x v="1096"/>
    <x v="19"/>
    <x v="2"/>
    <x v="23"/>
    <x v="1096"/>
    <n v="6.9"/>
    <n v="277"/>
    <x v="51"/>
    <x v="18"/>
    <x v="11"/>
    <x v="0"/>
  </r>
  <r>
    <n v="1105"/>
    <x v="1097"/>
    <x v="19"/>
    <x v="23"/>
    <x v="23"/>
    <x v="1097"/>
    <n v="6.9"/>
    <n v="187"/>
    <x v="117"/>
    <x v="18"/>
    <x v="11"/>
    <x v="0"/>
  </r>
  <r>
    <n v="1219"/>
    <x v="1098"/>
    <x v="19"/>
    <x v="73"/>
    <x v="23"/>
    <x v="1098"/>
    <n v="6"/>
    <n v="111"/>
    <x v="108"/>
    <x v="18"/>
    <x v="8"/>
    <x v="5"/>
  </r>
  <r>
    <n v="1388"/>
    <x v="1099"/>
    <x v="19"/>
    <x v="25"/>
    <x v="23"/>
    <x v="1099"/>
    <n v="7.4"/>
    <n v="54"/>
    <x v="7"/>
    <x v="18"/>
    <x v="8"/>
    <x v="4"/>
  </r>
  <r>
    <n v="1431"/>
    <x v="1100"/>
    <x v="19"/>
    <x v="78"/>
    <x v="23"/>
    <x v="1100"/>
    <n v="6"/>
    <n v="20"/>
    <x v="105"/>
    <x v="18"/>
    <x v="6"/>
    <x v="0"/>
  </r>
  <r>
    <n v="1458"/>
    <x v="1101"/>
    <x v="19"/>
    <x v="25"/>
    <x v="23"/>
    <x v="1101"/>
    <n v="7.1"/>
    <n v="51"/>
    <x v="170"/>
    <x v="18"/>
    <x v="9"/>
    <x v="0"/>
  </r>
  <r>
    <n v="378"/>
    <x v="1102"/>
    <x v="45"/>
    <x v="52"/>
    <x v="23"/>
    <x v="1102"/>
    <n v="6.1"/>
    <n v="94"/>
    <x v="183"/>
    <x v="18"/>
    <x v="3"/>
    <x v="0"/>
  </r>
  <r>
    <n v="447"/>
    <x v="1103"/>
    <x v="24"/>
    <x v="52"/>
    <x v="23"/>
    <x v="1103"/>
    <n v="4.9000000000000004"/>
    <n v="111"/>
    <x v="174"/>
    <x v="18"/>
    <x v="9"/>
    <x v="3"/>
  </r>
  <r>
    <n v="1029"/>
    <x v="1104"/>
    <x v="2"/>
    <x v="36"/>
    <x v="23"/>
    <x v="1104"/>
    <n v="5.8"/>
    <n v="255"/>
    <x v="194"/>
    <x v="18"/>
    <x v="7"/>
    <x v="2"/>
  </r>
  <r>
    <n v="1348"/>
    <x v="1105"/>
    <x v="1"/>
    <x v="73"/>
    <x v="955"/>
    <x v="1105"/>
    <n v="6.8"/>
    <n v="103"/>
    <x v="164"/>
    <x v="19"/>
    <x v="2"/>
    <x v="2"/>
  </r>
  <r>
    <n v="864"/>
    <x v="1106"/>
    <x v="21"/>
    <x v="73"/>
    <x v="956"/>
    <x v="1106"/>
    <n v="6.8"/>
    <n v="91"/>
    <x v="114"/>
    <x v="19"/>
    <x v="11"/>
    <x v="3"/>
  </r>
  <r>
    <n v="1090"/>
    <x v="1107"/>
    <x v="6"/>
    <x v="55"/>
    <x v="957"/>
    <x v="1107"/>
    <n v="6.9"/>
    <n v="176"/>
    <x v="131"/>
    <x v="19"/>
    <x v="8"/>
    <x v="1"/>
  </r>
  <r>
    <n v="1045"/>
    <x v="1108"/>
    <x v="2"/>
    <x v="103"/>
    <x v="958"/>
    <x v="1108"/>
    <n v="7.3"/>
    <n v="187"/>
    <x v="108"/>
    <x v="19"/>
    <x v="6"/>
    <x v="4"/>
  </r>
  <r>
    <n v="1446"/>
    <x v="1109"/>
    <x v="57"/>
    <x v="57"/>
    <x v="959"/>
    <x v="1109"/>
    <n v="6.7"/>
    <n v="433"/>
    <x v="25"/>
    <x v="19"/>
    <x v="7"/>
    <x v="0"/>
  </r>
  <r>
    <n v="702"/>
    <x v="1110"/>
    <x v="85"/>
    <x v="112"/>
    <x v="960"/>
    <x v="1110"/>
    <n v="7.5"/>
    <n v="1808"/>
    <x v="26"/>
    <x v="19"/>
    <x v="8"/>
    <x v="6"/>
  </r>
  <r>
    <n v="732"/>
    <x v="1111"/>
    <x v="7"/>
    <x v="25"/>
    <x v="961"/>
    <x v="1111"/>
    <n v="6.3"/>
    <n v="157"/>
    <x v="72"/>
    <x v="19"/>
    <x v="10"/>
    <x v="0"/>
  </r>
  <r>
    <n v="438"/>
    <x v="1112"/>
    <x v="24"/>
    <x v="29"/>
    <x v="962"/>
    <x v="1112"/>
    <n v="6.5"/>
    <n v="742"/>
    <x v="75"/>
    <x v="19"/>
    <x v="6"/>
    <x v="0"/>
  </r>
  <r>
    <n v="431"/>
    <x v="1113"/>
    <x v="24"/>
    <x v="27"/>
    <x v="963"/>
    <x v="1113"/>
    <n v="5.8"/>
    <n v="130"/>
    <x v="190"/>
    <x v="19"/>
    <x v="0"/>
    <x v="0"/>
  </r>
  <r>
    <n v="1208"/>
    <x v="1114"/>
    <x v="59"/>
    <x v="80"/>
    <x v="964"/>
    <x v="1114"/>
    <n v="7.3"/>
    <n v="1514"/>
    <x v="47"/>
    <x v="19"/>
    <x v="11"/>
    <x v="2"/>
  </r>
  <r>
    <n v="720"/>
    <x v="1115"/>
    <x v="7"/>
    <x v="80"/>
    <x v="965"/>
    <x v="1115"/>
    <n v="7.4"/>
    <n v="1147"/>
    <x v="158"/>
    <x v="19"/>
    <x v="1"/>
    <x v="3"/>
  </r>
  <r>
    <n v="1154"/>
    <x v="1116"/>
    <x v="44"/>
    <x v="3"/>
    <x v="966"/>
    <x v="1116"/>
    <n v="7.5"/>
    <n v="796"/>
    <x v="61"/>
    <x v="19"/>
    <x v="8"/>
    <x v="3"/>
  </r>
  <r>
    <n v="282"/>
    <x v="1117"/>
    <x v="19"/>
    <x v="57"/>
    <x v="967"/>
    <x v="1117"/>
    <n v="6.7"/>
    <n v="349"/>
    <x v="137"/>
    <x v="19"/>
    <x v="8"/>
    <x v="1"/>
  </r>
  <r>
    <n v="1146"/>
    <x v="1118"/>
    <x v="44"/>
    <x v="3"/>
    <x v="968"/>
    <x v="1118"/>
    <n v="6.6"/>
    <n v="382"/>
    <x v="116"/>
    <x v="19"/>
    <x v="6"/>
    <x v="0"/>
  </r>
  <r>
    <n v="647"/>
    <x v="1119"/>
    <x v="9"/>
    <x v="27"/>
    <x v="969"/>
    <x v="1119"/>
    <n v="6.7"/>
    <n v="235"/>
    <x v="150"/>
    <x v="19"/>
    <x v="10"/>
    <x v="4"/>
  </r>
  <r>
    <n v="522"/>
    <x v="1120"/>
    <x v="4"/>
    <x v="3"/>
    <x v="970"/>
    <x v="1120"/>
    <n v="6"/>
    <n v="395"/>
    <x v="55"/>
    <x v="19"/>
    <x v="6"/>
    <x v="0"/>
  </r>
  <r>
    <n v="521"/>
    <x v="1121"/>
    <x v="4"/>
    <x v="90"/>
    <x v="971"/>
    <x v="1121"/>
    <n v="6.4"/>
    <n v="223"/>
    <x v="72"/>
    <x v="19"/>
    <x v="1"/>
    <x v="0"/>
  </r>
  <r>
    <n v="868"/>
    <x v="1122"/>
    <x v="86"/>
    <x v="33"/>
    <x v="972"/>
    <x v="1122"/>
    <n v="6.2"/>
    <n v="345"/>
    <x v="101"/>
    <x v="19"/>
    <x v="9"/>
    <x v="0"/>
  </r>
  <r>
    <n v="1144"/>
    <x v="1123"/>
    <x v="44"/>
    <x v="90"/>
    <x v="973"/>
    <x v="1123"/>
    <n v="6.7"/>
    <n v="270"/>
    <x v="176"/>
    <x v="19"/>
    <x v="11"/>
    <x v="3"/>
  </r>
  <r>
    <n v="1073"/>
    <x v="1124"/>
    <x v="164"/>
    <x v="65"/>
    <x v="974"/>
    <x v="1124"/>
    <n v="6.5"/>
    <n v="1013"/>
    <x v="128"/>
    <x v="19"/>
    <x v="2"/>
    <x v="0"/>
  </r>
  <r>
    <n v="648"/>
    <x v="1125"/>
    <x v="85"/>
    <x v="26"/>
    <x v="975"/>
    <x v="1125"/>
    <n v="6.8"/>
    <n v="316"/>
    <x v="13"/>
    <x v="19"/>
    <x v="11"/>
    <x v="2"/>
  </r>
  <r>
    <n v="523"/>
    <x v="1126"/>
    <x v="4"/>
    <x v="17"/>
    <x v="976"/>
    <x v="1126"/>
    <n v="7.5"/>
    <n v="1506"/>
    <x v="84"/>
    <x v="19"/>
    <x v="8"/>
    <x v="0"/>
  </r>
  <r>
    <n v="227"/>
    <x v="1127"/>
    <x v="50"/>
    <x v="57"/>
    <x v="977"/>
    <x v="1127"/>
    <n v="5.9"/>
    <n v="302"/>
    <x v="71"/>
    <x v="19"/>
    <x v="7"/>
    <x v="3"/>
  </r>
  <r>
    <n v="186"/>
    <x v="1128"/>
    <x v="66"/>
    <x v="101"/>
    <x v="978"/>
    <x v="1128"/>
    <n v="6.7"/>
    <n v="1560"/>
    <x v="187"/>
    <x v="19"/>
    <x v="10"/>
    <x v="3"/>
  </r>
  <r>
    <n v="712"/>
    <x v="1129"/>
    <x v="7"/>
    <x v="34"/>
    <x v="979"/>
    <x v="1129"/>
    <n v="7.7"/>
    <n v="1310"/>
    <x v="133"/>
    <x v="19"/>
    <x v="8"/>
    <x v="0"/>
  </r>
  <r>
    <n v="273"/>
    <x v="1130"/>
    <x v="30"/>
    <x v="1"/>
    <x v="980"/>
    <x v="1130"/>
    <n v="6.5"/>
    <n v="431"/>
    <x v="188"/>
    <x v="19"/>
    <x v="6"/>
    <x v="3"/>
  </r>
  <r>
    <n v="455"/>
    <x v="1131"/>
    <x v="126"/>
    <x v="84"/>
    <x v="981"/>
    <x v="1131"/>
    <n v="7.2"/>
    <n v="1374"/>
    <x v="103"/>
    <x v="19"/>
    <x v="9"/>
    <x v="0"/>
  </r>
  <r>
    <n v="424"/>
    <x v="1132"/>
    <x v="22"/>
    <x v="4"/>
    <x v="982"/>
    <x v="1132"/>
    <n v="5.9"/>
    <n v="1365"/>
    <x v="96"/>
    <x v="19"/>
    <x v="10"/>
    <x v="2"/>
  </r>
  <r>
    <n v="156"/>
    <x v="1133"/>
    <x v="38"/>
    <x v="76"/>
    <x v="983"/>
    <x v="1133"/>
    <n v="4.0999999999999996"/>
    <n v="434"/>
    <x v="193"/>
    <x v="19"/>
    <x v="4"/>
    <x v="0"/>
  </r>
  <r>
    <n v="222"/>
    <x v="1134"/>
    <x v="12"/>
    <x v="126"/>
    <x v="984"/>
    <x v="1134"/>
    <n v="7.2"/>
    <n v="1308"/>
    <x v="36"/>
    <x v="19"/>
    <x v="5"/>
    <x v="0"/>
  </r>
  <r>
    <n v="953"/>
    <x v="1135"/>
    <x v="47"/>
    <x v="77"/>
    <x v="985"/>
    <x v="1135"/>
    <n v="6.1"/>
    <n v="840"/>
    <x v="144"/>
    <x v="19"/>
    <x v="11"/>
    <x v="4"/>
  </r>
  <r>
    <n v="270"/>
    <x v="1136"/>
    <x v="65"/>
    <x v="103"/>
    <x v="986"/>
    <x v="1136"/>
    <n v="5.3"/>
    <n v="695"/>
    <x v="181"/>
    <x v="19"/>
    <x v="10"/>
    <x v="2"/>
  </r>
  <r>
    <n v="145"/>
    <x v="1137"/>
    <x v="133"/>
    <x v="2"/>
    <x v="987"/>
    <x v="1137"/>
    <n v="5.7"/>
    <n v="428"/>
    <x v="65"/>
    <x v="19"/>
    <x v="1"/>
    <x v="0"/>
  </r>
  <r>
    <n v="568"/>
    <x v="1138"/>
    <x v="72"/>
    <x v="91"/>
    <x v="988"/>
    <x v="1138"/>
    <n v="6.4"/>
    <n v="1424"/>
    <x v="184"/>
    <x v="19"/>
    <x v="3"/>
    <x v="0"/>
  </r>
  <r>
    <n v="269"/>
    <x v="1139"/>
    <x v="30"/>
    <x v="53"/>
    <x v="989"/>
    <x v="1139"/>
    <n v="6.5"/>
    <n v="1270"/>
    <x v="59"/>
    <x v="19"/>
    <x v="4"/>
    <x v="6"/>
  </r>
  <r>
    <n v="1241"/>
    <x v="1140"/>
    <x v="27"/>
    <x v="58"/>
    <x v="990"/>
    <x v="1140"/>
    <n v="7.9"/>
    <n v="2811"/>
    <x v="122"/>
    <x v="19"/>
    <x v="11"/>
    <x v="0"/>
  </r>
  <r>
    <n v="297"/>
    <x v="1141"/>
    <x v="157"/>
    <x v="99"/>
    <x v="991"/>
    <x v="1141"/>
    <n v="6.2"/>
    <n v="2487"/>
    <x v="13"/>
    <x v="19"/>
    <x v="2"/>
    <x v="0"/>
  </r>
  <r>
    <n v="129"/>
    <x v="1142"/>
    <x v="53"/>
    <x v="7"/>
    <x v="992"/>
    <x v="1142"/>
    <n v="4.2"/>
    <n v="1418"/>
    <x v="182"/>
    <x v="19"/>
    <x v="4"/>
    <x v="0"/>
  </r>
  <r>
    <n v="265"/>
    <x v="1143"/>
    <x v="65"/>
    <x v="28"/>
    <x v="993"/>
    <x v="1143"/>
    <n v="6.8"/>
    <n v="1583"/>
    <x v="161"/>
    <x v="19"/>
    <x v="4"/>
    <x v="0"/>
  </r>
  <r>
    <n v="197"/>
    <x v="1144"/>
    <x v="12"/>
    <x v="116"/>
    <x v="994"/>
    <x v="1144"/>
    <n v="7.3"/>
    <n v="3885"/>
    <x v="76"/>
    <x v="19"/>
    <x v="2"/>
    <x v="2"/>
  </r>
  <r>
    <n v="236"/>
    <x v="1145"/>
    <x v="104"/>
    <x v="65"/>
    <x v="995"/>
    <x v="1145"/>
    <n v="6.2"/>
    <n v="840"/>
    <x v="189"/>
    <x v="19"/>
    <x v="5"/>
    <x v="0"/>
  </r>
  <r>
    <n v="206"/>
    <x v="1146"/>
    <x v="12"/>
    <x v="125"/>
    <x v="996"/>
    <x v="1146"/>
    <n v="6.9"/>
    <n v="4412"/>
    <x v="132"/>
    <x v="19"/>
    <x v="5"/>
    <x v="2"/>
  </r>
  <r>
    <n v="20"/>
    <x v="1147"/>
    <x v="68"/>
    <x v="46"/>
    <x v="997"/>
    <x v="1147"/>
    <n v="7.5"/>
    <n v="7562"/>
    <x v="171"/>
    <x v="19"/>
    <x v="10"/>
    <x v="4"/>
  </r>
  <r>
    <n v="921"/>
    <x v="1148"/>
    <x v="19"/>
    <x v="73"/>
    <x v="23"/>
    <x v="1148"/>
    <n v="5.9"/>
    <n v="87"/>
    <x v="81"/>
    <x v="19"/>
    <x v="6"/>
    <x v="0"/>
  </r>
  <r>
    <n v="1222"/>
    <x v="1149"/>
    <x v="19"/>
    <x v="99"/>
    <x v="23"/>
    <x v="1149"/>
    <n v="6.1"/>
    <n v="9"/>
    <x v="185"/>
    <x v="19"/>
    <x v="9"/>
    <x v="0"/>
  </r>
  <r>
    <n v="713"/>
    <x v="1150"/>
    <x v="7"/>
    <x v="103"/>
    <x v="23"/>
    <x v="1150"/>
    <n v="6.3"/>
    <n v="177"/>
    <x v="179"/>
    <x v="19"/>
    <x v="8"/>
    <x v="2"/>
  </r>
  <r>
    <n v="1353"/>
    <x v="1151"/>
    <x v="74"/>
    <x v="103"/>
    <x v="998"/>
    <x v="1151"/>
    <n v="6.8"/>
    <n v="281"/>
    <x v="79"/>
    <x v="20"/>
    <x v="1"/>
    <x v="2"/>
  </r>
  <r>
    <n v="1393"/>
    <x v="1152"/>
    <x v="42"/>
    <x v="26"/>
    <x v="999"/>
    <x v="1152"/>
    <n v="5.7"/>
    <n v="35"/>
    <x v="186"/>
    <x v="20"/>
    <x v="8"/>
    <x v="2"/>
  </r>
  <r>
    <n v="1452"/>
    <x v="1153"/>
    <x v="165"/>
    <x v="90"/>
    <x v="1000"/>
    <x v="1153"/>
    <n v="6.8"/>
    <n v="253"/>
    <x v="85"/>
    <x v="20"/>
    <x v="9"/>
    <x v="0"/>
  </r>
  <r>
    <n v="1220"/>
    <x v="1154"/>
    <x v="59"/>
    <x v="99"/>
    <x v="1001"/>
    <x v="1154"/>
    <n v="5.7"/>
    <n v="16"/>
    <x v="93"/>
    <x v="20"/>
    <x v="3"/>
    <x v="0"/>
  </r>
  <r>
    <n v="1402"/>
    <x v="1155"/>
    <x v="166"/>
    <x v="75"/>
    <x v="1002"/>
    <x v="1155"/>
    <n v="7"/>
    <n v="11"/>
    <x v="93"/>
    <x v="20"/>
    <x v="9"/>
    <x v="2"/>
  </r>
  <r>
    <n v="1363"/>
    <x v="1156"/>
    <x v="150"/>
    <x v="0"/>
    <x v="1003"/>
    <x v="1156"/>
    <n v="6.9"/>
    <n v="198"/>
    <x v="48"/>
    <x v="20"/>
    <x v="8"/>
    <x v="0"/>
  </r>
  <r>
    <n v="686"/>
    <x v="1157"/>
    <x v="29"/>
    <x v="23"/>
    <x v="1004"/>
    <x v="1157"/>
    <n v="6.3"/>
    <n v="86"/>
    <x v="55"/>
    <x v="20"/>
    <x v="1"/>
    <x v="0"/>
  </r>
  <r>
    <n v="565"/>
    <x v="1158"/>
    <x v="135"/>
    <x v="74"/>
    <x v="1005"/>
    <x v="1158"/>
    <n v="5.7"/>
    <n v="74"/>
    <x v="3"/>
    <x v="20"/>
    <x v="1"/>
    <x v="0"/>
  </r>
  <r>
    <n v="1305"/>
    <x v="1159"/>
    <x v="74"/>
    <x v="25"/>
    <x v="1006"/>
    <x v="1159"/>
    <n v="6.3"/>
    <n v="66"/>
    <x v="41"/>
    <x v="20"/>
    <x v="3"/>
    <x v="0"/>
  </r>
  <r>
    <n v="1386"/>
    <x v="1160"/>
    <x v="26"/>
    <x v="93"/>
    <x v="1007"/>
    <x v="1160"/>
    <n v="7.8"/>
    <n v="2655"/>
    <x v="32"/>
    <x v="20"/>
    <x v="1"/>
    <x v="0"/>
  </r>
  <r>
    <n v="941"/>
    <x v="1161"/>
    <x v="21"/>
    <x v="24"/>
    <x v="1008"/>
    <x v="1161"/>
    <n v="6.7"/>
    <n v="97"/>
    <x v="163"/>
    <x v="20"/>
    <x v="9"/>
    <x v="0"/>
  </r>
  <r>
    <n v="684"/>
    <x v="1162"/>
    <x v="29"/>
    <x v="26"/>
    <x v="1009"/>
    <x v="1162"/>
    <n v="5.7"/>
    <n v="80"/>
    <x v="159"/>
    <x v="20"/>
    <x v="8"/>
    <x v="0"/>
  </r>
  <r>
    <n v="484"/>
    <x v="1163"/>
    <x v="49"/>
    <x v="75"/>
    <x v="1010"/>
    <x v="1163"/>
    <n v="5.7"/>
    <n v="194"/>
    <x v="157"/>
    <x v="20"/>
    <x v="6"/>
    <x v="3"/>
  </r>
  <r>
    <n v="929"/>
    <x v="1164"/>
    <x v="86"/>
    <x v="36"/>
    <x v="1011"/>
    <x v="1164"/>
    <n v="6.7"/>
    <n v="244"/>
    <x v="78"/>
    <x v="20"/>
    <x v="5"/>
    <x v="3"/>
  </r>
  <r>
    <n v="1033"/>
    <x v="1165"/>
    <x v="119"/>
    <x v="94"/>
    <x v="1012"/>
    <x v="1165"/>
    <n v="6.9"/>
    <n v="1603"/>
    <x v="66"/>
    <x v="20"/>
    <x v="0"/>
    <x v="0"/>
  </r>
  <r>
    <n v="1248"/>
    <x v="1166"/>
    <x v="59"/>
    <x v="91"/>
    <x v="1013"/>
    <x v="1166"/>
    <n v="6.5"/>
    <n v="755"/>
    <x v="112"/>
    <x v="20"/>
    <x v="1"/>
    <x v="0"/>
  </r>
  <r>
    <n v="1273"/>
    <x v="1167"/>
    <x v="110"/>
    <x v="74"/>
    <x v="1014"/>
    <x v="1167"/>
    <n v="6.9"/>
    <n v="66"/>
    <x v="50"/>
    <x v="20"/>
    <x v="10"/>
    <x v="2"/>
  </r>
  <r>
    <n v="538"/>
    <x v="1168"/>
    <x v="4"/>
    <x v="79"/>
    <x v="1015"/>
    <x v="1168"/>
    <n v="5.6"/>
    <n v="373"/>
    <x v="194"/>
    <x v="20"/>
    <x v="6"/>
    <x v="0"/>
  </r>
  <r>
    <n v="480"/>
    <x v="1169"/>
    <x v="4"/>
    <x v="27"/>
    <x v="1016"/>
    <x v="1169"/>
    <n v="6.4"/>
    <n v="236"/>
    <x v="1"/>
    <x v="20"/>
    <x v="9"/>
    <x v="0"/>
  </r>
  <r>
    <n v="381"/>
    <x v="1170"/>
    <x v="45"/>
    <x v="0"/>
    <x v="1017"/>
    <x v="1170"/>
    <n v="6.5"/>
    <n v="314"/>
    <x v="70"/>
    <x v="20"/>
    <x v="9"/>
    <x v="0"/>
  </r>
  <r>
    <n v="567"/>
    <x v="1171"/>
    <x v="141"/>
    <x v="27"/>
    <x v="1018"/>
    <x v="1171"/>
    <n v="6.2"/>
    <n v="232"/>
    <x v="155"/>
    <x v="20"/>
    <x v="5"/>
    <x v="3"/>
  </r>
  <r>
    <n v="281"/>
    <x v="1172"/>
    <x v="22"/>
    <x v="12"/>
    <x v="1019"/>
    <x v="1172"/>
    <n v="6.1"/>
    <n v="1509"/>
    <x v="64"/>
    <x v="20"/>
    <x v="11"/>
    <x v="3"/>
  </r>
  <r>
    <n v="563"/>
    <x v="1173"/>
    <x v="135"/>
    <x v="3"/>
    <x v="1020"/>
    <x v="1173"/>
    <n v="5.7"/>
    <n v="594"/>
    <x v="4"/>
    <x v="20"/>
    <x v="4"/>
    <x v="5"/>
  </r>
  <r>
    <n v="456"/>
    <x v="1174"/>
    <x v="126"/>
    <x v="82"/>
    <x v="1021"/>
    <x v="1174"/>
    <n v="6.4"/>
    <n v="535"/>
    <x v="35"/>
    <x v="20"/>
    <x v="2"/>
    <x v="0"/>
  </r>
  <r>
    <n v="464"/>
    <x v="1175"/>
    <x v="142"/>
    <x v="57"/>
    <x v="1022"/>
    <x v="1175"/>
    <n v="5.4"/>
    <n v="702"/>
    <x v="184"/>
    <x v="20"/>
    <x v="4"/>
    <x v="2"/>
  </r>
  <r>
    <n v="419"/>
    <x v="1176"/>
    <x v="24"/>
    <x v="1"/>
    <x v="1023"/>
    <x v="1176"/>
    <n v="5.5"/>
    <n v="575"/>
    <x v="152"/>
    <x v="20"/>
    <x v="10"/>
    <x v="0"/>
  </r>
  <r>
    <n v="372"/>
    <x v="1177"/>
    <x v="4"/>
    <x v="1"/>
    <x v="1024"/>
    <x v="1177"/>
    <n v="5.7"/>
    <n v="453"/>
    <x v="161"/>
    <x v="20"/>
    <x v="1"/>
    <x v="0"/>
  </r>
  <r>
    <n v="761"/>
    <x v="1178"/>
    <x v="71"/>
    <x v="0"/>
    <x v="1025"/>
    <x v="1178"/>
    <n v="6.2"/>
    <n v="323"/>
    <x v="110"/>
    <x v="20"/>
    <x v="5"/>
    <x v="0"/>
  </r>
  <r>
    <n v="615"/>
    <x v="1179"/>
    <x v="9"/>
    <x v="9"/>
    <x v="1026"/>
    <x v="1179"/>
    <n v="7"/>
    <n v="509"/>
    <x v="182"/>
    <x v="20"/>
    <x v="5"/>
    <x v="2"/>
  </r>
  <r>
    <n v="284"/>
    <x v="1180"/>
    <x v="65"/>
    <x v="2"/>
    <x v="1027"/>
    <x v="1180"/>
    <n v="5.8"/>
    <n v="378"/>
    <x v="35"/>
    <x v="20"/>
    <x v="11"/>
    <x v="0"/>
  </r>
  <r>
    <n v="595"/>
    <x v="1181"/>
    <x v="32"/>
    <x v="2"/>
    <x v="1028"/>
    <x v="1181"/>
    <n v="7.3"/>
    <n v="715"/>
    <x v="176"/>
    <x v="20"/>
    <x v="9"/>
    <x v="0"/>
  </r>
  <r>
    <n v="1061"/>
    <x v="1182"/>
    <x v="96"/>
    <x v="53"/>
    <x v="1029"/>
    <x v="1182"/>
    <n v="7"/>
    <n v="1476"/>
    <x v="144"/>
    <x v="20"/>
    <x v="11"/>
    <x v="0"/>
  </r>
  <r>
    <n v="178"/>
    <x v="1183"/>
    <x v="28"/>
    <x v="34"/>
    <x v="1030"/>
    <x v="1183"/>
    <n v="5.6"/>
    <n v="543"/>
    <x v="24"/>
    <x v="20"/>
    <x v="4"/>
    <x v="0"/>
  </r>
  <r>
    <n v="504"/>
    <x v="1184"/>
    <x v="4"/>
    <x v="54"/>
    <x v="1031"/>
    <x v="1184"/>
    <n v="6.7"/>
    <n v="913"/>
    <x v="30"/>
    <x v="20"/>
    <x v="11"/>
    <x v="0"/>
  </r>
  <r>
    <n v="332"/>
    <x v="1185"/>
    <x v="65"/>
    <x v="2"/>
    <x v="1032"/>
    <x v="1185"/>
    <n v="6.4"/>
    <n v="470"/>
    <x v="39"/>
    <x v="20"/>
    <x v="10"/>
    <x v="0"/>
  </r>
  <r>
    <n v="299"/>
    <x v="1186"/>
    <x v="30"/>
    <x v="14"/>
    <x v="1033"/>
    <x v="1186"/>
    <n v="6.9"/>
    <n v="1456"/>
    <x v="6"/>
    <x v="20"/>
    <x v="4"/>
    <x v="3"/>
  </r>
  <r>
    <n v="256"/>
    <x v="1187"/>
    <x v="65"/>
    <x v="110"/>
    <x v="1034"/>
    <x v="1187"/>
    <n v="6.7"/>
    <n v="2631"/>
    <x v="180"/>
    <x v="20"/>
    <x v="2"/>
    <x v="2"/>
  </r>
  <r>
    <n v="232"/>
    <x v="1188"/>
    <x v="109"/>
    <x v="32"/>
    <x v="1035"/>
    <x v="1188"/>
    <n v="6.1"/>
    <n v="950"/>
    <x v="193"/>
    <x v="20"/>
    <x v="2"/>
    <x v="0"/>
  </r>
  <r>
    <n v="296"/>
    <x v="1189"/>
    <x v="30"/>
    <x v="8"/>
    <x v="1036"/>
    <x v="1189"/>
    <n v="6.7"/>
    <n v="3260"/>
    <x v="17"/>
    <x v="20"/>
    <x v="4"/>
    <x v="4"/>
  </r>
  <r>
    <n v="700"/>
    <x v="1190"/>
    <x v="19"/>
    <x v="24"/>
    <x v="23"/>
    <x v="1190"/>
    <n v="6.2"/>
    <n v="40"/>
    <x v="62"/>
    <x v="20"/>
    <x v="11"/>
    <x v="0"/>
  </r>
  <r>
    <n v="985"/>
    <x v="1191"/>
    <x v="19"/>
    <x v="99"/>
    <x v="23"/>
    <x v="1191"/>
    <n v="6.3"/>
    <n v="46"/>
    <x v="102"/>
    <x v="20"/>
    <x v="11"/>
    <x v="0"/>
  </r>
  <r>
    <n v="1095"/>
    <x v="1192"/>
    <x v="19"/>
    <x v="52"/>
    <x v="23"/>
    <x v="1192"/>
    <n v="7.3"/>
    <n v="117"/>
    <x v="54"/>
    <x v="20"/>
    <x v="11"/>
    <x v="2"/>
  </r>
  <r>
    <n v="1336"/>
    <x v="1193"/>
    <x v="19"/>
    <x v="23"/>
    <x v="23"/>
    <x v="1193"/>
    <n v="7.3"/>
    <n v="131"/>
    <x v="127"/>
    <x v="20"/>
    <x v="0"/>
    <x v="6"/>
  </r>
  <r>
    <n v="1432"/>
    <x v="1194"/>
    <x v="19"/>
    <x v="22"/>
    <x v="23"/>
    <x v="1194"/>
    <n v="6.6"/>
    <n v="7"/>
    <x v="100"/>
    <x v="20"/>
    <x v="5"/>
    <x v="2"/>
  </r>
  <r>
    <n v="587"/>
    <x v="1195"/>
    <x v="72"/>
    <x v="103"/>
    <x v="23"/>
    <x v="1195"/>
    <n v="5.5"/>
    <n v="154"/>
    <x v="168"/>
    <x v="20"/>
    <x v="5"/>
    <x v="0"/>
  </r>
  <r>
    <n v="1047"/>
    <x v="1196"/>
    <x v="2"/>
    <x v="27"/>
    <x v="23"/>
    <x v="1196"/>
    <n v="6.5"/>
    <n v="147"/>
    <x v="108"/>
    <x v="20"/>
    <x v="11"/>
    <x v="0"/>
  </r>
  <r>
    <n v="1166"/>
    <x v="1197"/>
    <x v="97"/>
    <x v="74"/>
    <x v="1037"/>
    <x v="1197"/>
    <n v="6.7"/>
    <n v="85"/>
    <x v="101"/>
    <x v="21"/>
    <x v="11"/>
    <x v="0"/>
  </r>
  <r>
    <n v="1322"/>
    <x v="1198"/>
    <x v="107"/>
    <x v="2"/>
    <x v="1038"/>
    <x v="1198"/>
    <n v="6.8"/>
    <n v="392"/>
    <x v="25"/>
    <x v="21"/>
    <x v="9"/>
    <x v="0"/>
  </r>
  <r>
    <n v="1181"/>
    <x v="1199"/>
    <x v="96"/>
    <x v="22"/>
    <x v="1039"/>
    <x v="1199"/>
    <n v="5.2"/>
    <n v="10"/>
    <x v="172"/>
    <x v="21"/>
    <x v="3"/>
    <x v="0"/>
  </r>
  <r>
    <n v="1238"/>
    <x v="1200"/>
    <x v="61"/>
    <x v="78"/>
    <x v="1040"/>
    <x v="1200"/>
    <n v="6.6"/>
    <n v="9"/>
    <x v="186"/>
    <x v="21"/>
    <x v="2"/>
    <x v="0"/>
  </r>
  <r>
    <n v="1400"/>
    <x v="1201"/>
    <x v="167"/>
    <x v="76"/>
    <x v="1041"/>
    <x v="1201"/>
    <n v="7.7"/>
    <n v="959"/>
    <x v="68"/>
    <x v="21"/>
    <x v="0"/>
    <x v="0"/>
  </r>
  <r>
    <n v="204"/>
    <x v="1202"/>
    <x v="168"/>
    <x v="73"/>
    <x v="1042"/>
    <x v="1202"/>
    <n v="5.7"/>
    <n v="136"/>
    <x v="70"/>
    <x v="21"/>
    <x v="11"/>
    <x v="0"/>
  </r>
  <r>
    <n v="588"/>
    <x v="1203"/>
    <x v="32"/>
    <x v="26"/>
    <x v="1043"/>
    <x v="1203"/>
    <n v="7.1"/>
    <n v="71"/>
    <x v="126"/>
    <x v="21"/>
    <x v="11"/>
    <x v="0"/>
  </r>
  <r>
    <n v="770"/>
    <x v="1204"/>
    <x v="71"/>
    <x v="2"/>
    <x v="1044"/>
    <x v="1204"/>
    <n v="6.3"/>
    <n v="427"/>
    <x v="117"/>
    <x v="21"/>
    <x v="1"/>
    <x v="3"/>
  </r>
  <r>
    <n v="1175"/>
    <x v="1205"/>
    <x v="96"/>
    <x v="74"/>
    <x v="1045"/>
    <x v="1205"/>
    <n v="4.5"/>
    <n v="111"/>
    <x v="144"/>
    <x v="21"/>
    <x v="9"/>
    <x v="0"/>
  </r>
  <r>
    <n v="661"/>
    <x v="1206"/>
    <x v="72"/>
    <x v="55"/>
    <x v="1046"/>
    <x v="1206"/>
    <n v="4.9000000000000004"/>
    <n v="256"/>
    <x v="187"/>
    <x v="21"/>
    <x v="8"/>
    <x v="0"/>
  </r>
  <r>
    <n v="1028"/>
    <x v="1207"/>
    <x v="2"/>
    <x v="27"/>
    <x v="1047"/>
    <x v="1207"/>
    <n v="6.7"/>
    <n v="175"/>
    <x v="122"/>
    <x v="21"/>
    <x v="2"/>
    <x v="1"/>
  </r>
  <r>
    <n v="1327"/>
    <x v="1208"/>
    <x v="107"/>
    <x v="94"/>
    <x v="1048"/>
    <x v="1208"/>
    <n v="8.1"/>
    <n v="3254"/>
    <x v="19"/>
    <x v="21"/>
    <x v="5"/>
    <x v="2"/>
  </r>
  <r>
    <n v="1304"/>
    <x v="1209"/>
    <x v="74"/>
    <x v="9"/>
    <x v="1049"/>
    <x v="1209"/>
    <n v="6.8"/>
    <n v="881"/>
    <x v="66"/>
    <x v="21"/>
    <x v="6"/>
    <x v="0"/>
  </r>
  <r>
    <n v="1381"/>
    <x v="1210"/>
    <x v="70"/>
    <x v="9"/>
    <x v="1050"/>
    <x v="1210"/>
    <n v="7"/>
    <n v="503"/>
    <x v="50"/>
    <x v="21"/>
    <x v="7"/>
    <x v="2"/>
  </r>
  <r>
    <n v="532"/>
    <x v="1211"/>
    <x v="4"/>
    <x v="76"/>
    <x v="1051"/>
    <x v="1211"/>
    <n v="6"/>
    <n v="387"/>
    <x v="188"/>
    <x v="21"/>
    <x v="9"/>
    <x v="0"/>
  </r>
  <r>
    <n v="774"/>
    <x v="1212"/>
    <x v="19"/>
    <x v="74"/>
    <x v="1052"/>
    <x v="1212"/>
    <n v="6.9"/>
    <n v="113"/>
    <x v="174"/>
    <x v="21"/>
    <x v="11"/>
    <x v="0"/>
  </r>
  <r>
    <n v="394"/>
    <x v="1213"/>
    <x v="169"/>
    <x v="103"/>
    <x v="1053"/>
    <x v="1213"/>
    <n v="6.5"/>
    <n v="195"/>
    <x v="62"/>
    <x v="21"/>
    <x v="10"/>
    <x v="0"/>
  </r>
  <r>
    <n v="714"/>
    <x v="1214"/>
    <x v="7"/>
    <x v="76"/>
    <x v="1054"/>
    <x v="1214"/>
    <n v="5.5"/>
    <n v="453"/>
    <x v="65"/>
    <x v="21"/>
    <x v="5"/>
    <x v="0"/>
  </r>
  <r>
    <n v="779"/>
    <x v="1215"/>
    <x v="170"/>
    <x v="0"/>
    <x v="1055"/>
    <x v="1215"/>
    <n v="6.4"/>
    <n v="302"/>
    <x v="132"/>
    <x v="21"/>
    <x v="9"/>
    <x v="0"/>
  </r>
  <r>
    <n v="498"/>
    <x v="1216"/>
    <x v="100"/>
    <x v="80"/>
    <x v="1056"/>
    <x v="1216"/>
    <n v="7.8"/>
    <n v="1307"/>
    <x v="114"/>
    <x v="21"/>
    <x v="10"/>
    <x v="2"/>
  </r>
  <r>
    <n v="1006"/>
    <x v="1217"/>
    <x v="6"/>
    <x v="2"/>
    <x v="1057"/>
    <x v="1217"/>
    <n v="5.4"/>
    <n v="442"/>
    <x v="75"/>
    <x v="21"/>
    <x v="6"/>
    <x v="0"/>
  </r>
  <r>
    <n v="1111"/>
    <x v="1218"/>
    <x v="164"/>
    <x v="57"/>
    <x v="1058"/>
    <x v="1218"/>
    <n v="7.2"/>
    <n v="352"/>
    <x v="131"/>
    <x v="21"/>
    <x v="11"/>
    <x v="2"/>
  </r>
  <r>
    <n v="965"/>
    <x v="1219"/>
    <x v="119"/>
    <x v="84"/>
    <x v="1059"/>
    <x v="1219"/>
    <n v="6.5"/>
    <n v="1699"/>
    <x v="6"/>
    <x v="21"/>
    <x v="7"/>
    <x v="0"/>
  </r>
  <r>
    <n v="470"/>
    <x v="1220"/>
    <x v="103"/>
    <x v="57"/>
    <x v="1060"/>
    <x v="1220"/>
    <n v="7"/>
    <n v="498"/>
    <x v="157"/>
    <x v="21"/>
    <x v="2"/>
    <x v="0"/>
  </r>
  <r>
    <n v="975"/>
    <x v="1221"/>
    <x v="47"/>
    <x v="36"/>
    <x v="1061"/>
    <x v="1221"/>
    <n v="7.3"/>
    <n v="385"/>
    <x v="72"/>
    <x v="21"/>
    <x v="2"/>
    <x v="6"/>
  </r>
  <r>
    <n v="516"/>
    <x v="1222"/>
    <x v="4"/>
    <x v="104"/>
    <x v="1062"/>
    <x v="1222"/>
    <n v="6.3"/>
    <n v="513"/>
    <x v="189"/>
    <x v="21"/>
    <x v="3"/>
    <x v="0"/>
  </r>
  <r>
    <n v="54"/>
    <x v="1223"/>
    <x v="17"/>
    <x v="12"/>
    <x v="1063"/>
    <x v="1223"/>
    <n v="5.9"/>
    <n v="992"/>
    <x v="2"/>
    <x v="21"/>
    <x v="5"/>
    <x v="0"/>
  </r>
  <r>
    <n v="786"/>
    <x v="1224"/>
    <x v="58"/>
    <x v="62"/>
    <x v="1064"/>
    <x v="1224"/>
    <n v="8.1"/>
    <n v="5765"/>
    <x v="84"/>
    <x v="21"/>
    <x v="8"/>
    <x v="0"/>
  </r>
  <r>
    <n v="185"/>
    <x v="1225"/>
    <x v="28"/>
    <x v="16"/>
    <x v="1065"/>
    <x v="1225"/>
    <n v="5.2"/>
    <n v="1498"/>
    <x v="182"/>
    <x v="21"/>
    <x v="2"/>
    <x v="2"/>
  </r>
  <r>
    <n v="401"/>
    <x v="1226"/>
    <x v="62"/>
    <x v="86"/>
    <x v="1066"/>
    <x v="1226"/>
    <n v="6.6"/>
    <n v="1174"/>
    <x v="148"/>
    <x v="21"/>
    <x v="10"/>
    <x v="3"/>
  </r>
  <r>
    <n v="366"/>
    <x v="1227"/>
    <x v="100"/>
    <x v="13"/>
    <x v="1067"/>
    <x v="1227"/>
    <n v="7.3"/>
    <n v="1599"/>
    <x v="39"/>
    <x v="21"/>
    <x v="4"/>
    <x v="0"/>
  </r>
  <r>
    <n v="215"/>
    <x v="1228"/>
    <x v="12"/>
    <x v="14"/>
    <x v="1068"/>
    <x v="1228"/>
    <n v="6.9"/>
    <n v="2066"/>
    <x v="192"/>
    <x v="21"/>
    <x v="2"/>
    <x v="0"/>
  </r>
  <r>
    <n v="581"/>
    <x v="1229"/>
    <x v="72"/>
    <x v="103"/>
    <x v="23"/>
    <x v="1229"/>
    <n v="5.9"/>
    <n v="134"/>
    <x v="179"/>
    <x v="21"/>
    <x v="5"/>
    <x v="0"/>
  </r>
  <r>
    <n v="1060"/>
    <x v="1230"/>
    <x v="2"/>
    <x v="26"/>
    <x v="1069"/>
    <x v="1230"/>
    <n v="6.2"/>
    <n v="33"/>
    <x v="2"/>
    <x v="22"/>
    <x v="8"/>
    <x v="0"/>
  </r>
  <r>
    <n v="1349"/>
    <x v="1231"/>
    <x v="1"/>
    <x v="24"/>
    <x v="1070"/>
    <x v="1231"/>
    <n v="7"/>
    <n v="294"/>
    <x v="88"/>
    <x v="22"/>
    <x v="8"/>
    <x v="0"/>
  </r>
  <r>
    <n v="1462"/>
    <x v="1232"/>
    <x v="171"/>
    <x v="3"/>
    <x v="1071"/>
    <x v="1232"/>
    <n v="7.4"/>
    <n v="755"/>
    <x v="25"/>
    <x v="22"/>
    <x v="8"/>
    <x v="4"/>
  </r>
  <r>
    <n v="1092"/>
    <x v="1233"/>
    <x v="6"/>
    <x v="34"/>
    <x v="1072"/>
    <x v="1233"/>
    <n v="7.3"/>
    <n v="630"/>
    <x v="64"/>
    <x v="22"/>
    <x v="8"/>
    <x v="4"/>
  </r>
  <r>
    <n v="1290"/>
    <x v="1234"/>
    <x v="96"/>
    <x v="55"/>
    <x v="1073"/>
    <x v="1234"/>
    <n v="6.4"/>
    <n v="291"/>
    <x v="144"/>
    <x v="22"/>
    <x v="9"/>
    <x v="3"/>
  </r>
  <r>
    <n v="392"/>
    <x v="1235"/>
    <x v="93"/>
    <x v="90"/>
    <x v="1074"/>
    <x v="1235"/>
    <n v="6.5"/>
    <n v="202"/>
    <x v="134"/>
    <x v="22"/>
    <x v="4"/>
    <x v="0"/>
  </r>
  <r>
    <n v="801"/>
    <x v="1236"/>
    <x v="25"/>
    <x v="56"/>
    <x v="1075"/>
    <x v="1236"/>
    <n v="6.3"/>
    <n v="521"/>
    <x v="102"/>
    <x v="22"/>
    <x v="3"/>
    <x v="0"/>
  </r>
  <r>
    <n v="672"/>
    <x v="1237"/>
    <x v="44"/>
    <x v="12"/>
    <x v="1076"/>
    <x v="1237"/>
    <n v="7.3"/>
    <n v="953"/>
    <x v="11"/>
    <x v="22"/>
    <x v="2"/>
    <x v="2"/>
  </r>
  <r>
    <n v="850"/>
    <x v="1238"/>
    <x v="86"/>
    <x v="90"/>
    <x v="1077"/>
    <x v="1238"/>
    <n v="5.5"/>
    <n v="282"/>
    <x v="190"/>
    <x v="22"/>
    <x v="8"/>
    <x v="3"/>
  </r>
  <r>
    <n v="1206"/>
    <x v="1239"/>
    <x v="44"/>
    <x v="38"/>
    <x v="1078"/>
    <x v="1239"/>
    <n v="6.4"/>
    <n v="1648"/>
    <x v="184"/>
    <x v="22"/>
    <x v="1"/>
    <x v="0"/>
  </r>
  <r>
    <n v="573"/>
    <x v="1240"/>
    <x v="72"/>
    <x v="36"/>
    <x v="1079"/>
    <x v="1240"/>
    <n v="6.4"/>
    <n v="278"/>
    <x v="182"/>
    <x v="22"/>
    <x v="5"/>
    <x v="2"/>
  </r>
  <r>
    <n v="525"/>
    <x v="1241"/>
    <x v="4"/>
    <x v="57"/>
    <x v="1080"/>
    <x v="1241"/>
    <n v="5.5"/>
    <n v="434"/>
    <x v="197"/>
    <x v="22"/>
    <x v="2"/>
    <x v="4"/>
  </r>
  <r>
    <n v="792"/>
    <x v="1242"/>
    <x v="25"/>
    <x v="91"/>
    <x v="1081"/>
    <x v="1242"/>
    <n v="7.2"/>
    <n v="619"/>
    <x v="155"/>
    <x v="22"/>
    <x v="11"/>
    <x v="0"/>
  </r>
  <r>
    <n v="1285"/>
    <x v="1243"/>
    <x v="97"/>
    <x v="127"/>
    <x v="1082"/>
    <x v="1243"/>
    <n v="8.3000000000000007"/>
    <n v="8428"/>
    <x v="47"/>
    <x v="22"/>
    <x v="9"/>
    <x v="1"/>
  </r>
  <r>
    <n v="472"/>
    <x v="1244"/>
    <x v="49"/>
    <x v="0"/>
    <x v="1083"/>
    <x v="1244"/>
    <n v="5.9"/>
    <n v="210"/>
    <x v="176"/>
    <x v="22"/>
    <x v="11"/>
    <x v="0"/>
  </r>
  <r>
    <n v="393"/>
    <x v="1245"/>
    <x v="169"/>
    <x v="33"/>
    <x v="1084"/>
    <x v="1245"/>
    <n v="6.4"/>
    <n v="386"/>
    <x v="71"/>
    <x v="22"/>
    <x v="6"/>
    <x v="2"/>
  </r>
  <r>
    <n v="509"/>
    <x v="1246"/>
    <x v="24"/>
    <x v="7"/>
    <x v="1085"/>
    <x v="1246"/>
    <n v="7.2"/>
    <n v="1516"/>
    <x v="163"/>
    <x v="22"/>
    <x v="10"/>
    <x v="0"/>
  </r>
  <r>
    <n v="1112"/>
    <x v="1247"/>
    <x v="75"/>
    <x v="77"/>
    <x v="1086"/>
    <x v="1247"/>
    <n v="6.5"/>
    <n v="1859"/>
    <x v="78"/>
    <x v="22"/>
    <x v="11"/>
    <x v="0"/>
  </r>
  <r>
    <n v="1361"/>
    <x v="1248"/>
    <x v="107"/>
    <x v="29"/>
    <x v="1087"/>
    <x v="1248"/>
    <n v="6.6"/>
    <n v="632"/>
    <x v="158"/>
    <x v="22"/>
    <x v="3"/>
    <x v="2"/>
  </r>
  <r>
    <n v="569"/>
    <x v="1249"/>
    <x v="141"/>
    <x v="56"/>
    <x v="1088"/>
    <x v="1249"/>
    <n v="5"/>
    <n v="543"/>
    <x v="152"/>
    <x v="22"/>
    <x v="2"/>
    <x v="3"/>
  </r>
  <r>
    <n v="782"/>
    <x v="1250"/>
    <x v="25"/>
    <x v="83"/>
    <x v="1089"/>
    <x v="1250"/>
    <n v="6.8"/>
    <n v="1783"/>
    <x v="193"/>
    <x v="22"/>
    <x v="4"/>
    <x v="3"/>
  </r>
  <r>
    <n v="1070"/>
    <x v="1251"/>
    <x v="83"/>
    <x v="41"/>
    <x v="1090"/>
    <x v="1251"/>
    <n v="6.6"/>
    <n v="2472"/>
    <x v="24"/>
    <x v="22"/>
    <x v="5"/>
    <x v="0"/>
  </r>
  <r>
    <n v="174"/>
    <x v="1252"/>
    <x v="140"/>
    <x v="37"/>
    <x v="1091"/>
    <x v="1252"/>
    <n v="6.8"/>
    <n v="1116"/>
    <x v="171"/>
    <x v="22"/>
    <x v="5"/>
    <x v="3"/>
  </r>
  <r>
    <n v="460"/>
    <x v="1253"/>
    <x v="49"/>
    <x v="122"/>
    <x v="1092"/>
    <x v="1253"/>
    <n v="8.1999999999999993"/>
    <n v="7927"/>
    <x v="36"/>
    <x v="22"/>
    <x v="5"/>
    <x v="2"/>
  </r>
  <r>
    <n v="342"/>
    <x v="1254"/>
    <x v="19"/>
    <x v="90"/>
    <x v="23"/>
    <x v="1254"/>
    <n v="6"/>
    <n v="216"/>
    <x v="183"/>
    <x v="22"/>
    <x v="4"/>
    <x v="0"/>
  </r>
  <r>
    <n v="1039"/>
    <x v="1255"/>
    <x v="19"/>
    <x v="73"/>
    <x v="23"/>
    <x v="1255"/>
    <n v="7"/>
    <n v="130"/>
    <x v="108"/>
    <x v="22"/>
    <x v="9"/>
    <x v="0"/>
  </r>
  <r>
    <n v="1178"/>
    <x v="1256"/>
    <x v="19"/>
    <x v="78"/>
    <x v="23"/>
    <x v="1256"/>
    <n v="6.7"/>
    <n v="31"/>
    <x v="93"/>
    <x v="22"/>
    <x v="2"/>
    <x v="0"/>
  </r>
  <r>
    <n v="1417"/>
    <x v="1257"/>
    <x v="19"/>
    <x v="25"/>
    <x v="23"/>
    <x v="1257"/>
    <n v="6.5"/>
    <n v="64"/>
    <x v="164"/>
    <x v="22"/>
    <x v="8"/>
    <x v="1"/>
  </r>
  <r>
    <n v="580"/>
    <x v="1258"/>
    <x v="72"/>
    <x v="27"/>
    <x v="23"/>
    <x v="1258"/>
    <n v="6.1"/>
    <n v="210"/>
    <x v="133"/>
    <x v="22"/>
    <x v="8"/>
    <x v="0"/>
  </r>
  <r>
    <n v="650"/>
    <x v="1259"/>
    <x v="9"/>
    <x v="55"/>
    <x v="23"/>
    <x v="1259"/>
    <n v="5.4"/>
    <n v="415"/>
    <x v="167"/>
    <x v="22"/>
    <x v="11"/>
    <x v="5"/>
  </r>
  <r>
    <n v="671"/>
    <x v="1260"/>
    <x v="25"/>
    <x v="55"/>
    <x v="23"/>
    <x v="1260"/>
    <n v="7.1"/>
    <n v="275"/>
    <x v="5"/>
    <x v="22"/>
    <x v="3"/>
    <x v="0"/>
  </r>
  <r>
    <n v="1315"/>
    <x v="1261"/>
    <x v="172"/>
    <x v="91"/>
    <x v="1093"/>
    <x v="1261"/>
    <n v="7.4"/>
    <n v="583"/>
    <x v="68"/>
    <x v="23"/>
    <x v="8"/>
    <x v="0"/>
  </r>
  <r>
    <n v="1199"/>
    <x v="1262"/>
    <x v="84"/>
    <x v="77"/>
    <x v="1094"/>
    <x v="1262"/>
    <n v="7.5"/>
    <n v="749"/>
    <x v="157"/>
    <x v="23"/>
    <x v="8"/>
    <x v="3"/>
  </r>
  <r>
    <n v="1153"/>
    <x v="1263"/>
    <x v="173"/>
    <x v="0"/>
    <x v="1095"/>
    <x v="1263"/>
    <n v="7.5"/>
    <n v="202"/>
    <x v="172"/>
    <x v="23"/>
    <x v="10"/>
    <x v="0"/>
  </r>
  <r>
    <n v="1174"/>
    <x v="1264"/>
    <x v="96"/>
    <x v="26"/>
    <x v="1096"/>
    <x v="1264"/>
    <n v="6.9"/>
    <n v="47"/>
    <x v="142"/>
    <x v="23"/>
    <x v="5"/>
    <x v="0"/>
  </r>
  <r>
    <n v="1236"/>
    <x v="1265"/>
    <x v="61"/>
    <x v="84"/>
    <x v="1097"/>
    <x v="1265"/>
    <n v="7.5"/>
    <n v="919"/>
    <x v="73"/>
    <x v="23"/>
    <x v="11"/>
    <x v="0"/>
  </r>
  <r>
    <n v="751"/>
    <x v="1266"/>
    <x v="174"/>
    <x v="52"/>
    <x v="1098"/>
    <x v="1266"/>
    <n v="7"/>
    <n v="169"/>
    <x v="114"/>
    <x v="23"/>
    <x v="8"/>
    <x v="0"/>
  </r>
  <r>
    <n v="853"/>
    <x v="1267"/>
    <x v="21"/>
    <x v="33"/>
    <x v="1099"/>
    <x v="1267"/>
    <n v="6.4"/>
    <n v="471"/>
    <x v="175"/>
    <x v="23"/>
    <x v="5"/>
    <x v="0"/>
  </r>
  <r>
    <n v="1167"/>
    <x v="1268"/>
    <x v="175"/>
    <x v="30"/>
    <x v="1100"/>
    <x v="1268"/>
    <n v="7.4"/>
    <n v="2301"/>
    <x v="168"/>
    <x v="23"/>
    <x v="1"/>
    <x v="3"/>
  </r>
  <r>
    <n v="245"/>
    <x v="1269"/>
    <x v="104"/>
    <x v="32"/>
    <x v="1101"/>
    <x v="1269"/>
    <n v="6.1"/>
    <n v="712"/>
    <x v="192"/>
    <x v="23"/>
    <x v="4"/>
    <x v="0"/>
  </r>
  <r>
    <n v="1172"/>
    <x v="1270"/>
    <x v="96"/>
    <x v="1"/>
    <x v="1102"/>
    <x v="1270"/>
    <n v="6.8"/>
    <n v="491"/>
    <x v="110"/>
    <x v="23"/>
    <x v="8"/>
    <x v="3"/>
  </r>
  <r>
    <n v="1124"/>
    <x v="1271"/>
    <x v="41"/>
    <x v="12"/>
    <x v="1103"/>
    <x v="1271"/>
    <n v="7.6"/>
    <n v="988"/>
    <x v="178"/>
    <x v="23"/>
    <x v="11"/>
    <x v="2"/>
  </r>
  <r>
    <n v="371"/>
    <x v="1272"/>
    <x v="22"/>
    <x v="91"/>
    <x v="1104"/>
    <x v="1272"/>
    <n v="6.1"/>
    <n v="588"/>
    <x v="70"/>
    <x v="23"/>
    <x v="2"/>
    <x v="0"/>
  </r>
  <r>
    <n v="598"/>
    <x v="1273"/>
    <x v="87"/>
    <x v="76"/>
    <x v="1105"/>
    <x v="1273"/>
    <n v="6.6"/>
    <n v="501"/>
    <x v="191"/>
    <x v="23"/>
    <x v="4"/>
    <x v="2"/>
  </r>
  <r>
    <n v="902"/>
    <x v="1274"/>
    <x v="5"/>
    <x v="125"/>
    <x v="1106"/>
    <x v="1274"/>
    <n v="8.3000000000000007"/>
    <n v="4329"/>
    <x v="13"/>
    <x v="23"/>
    <x v="10"/>
    <x v="5"/>
  </r>
  <r>
    <n v="898"/>
    <x v="1275"/>
    <x v="0"/>
    <x v="104"/>
    <x v="1107"/>
    <x v="1275"/>
    <n v="7"/>
    <n v="1591"/>
    <x v="51"/>
    <x v="23"/>
    <x v="10"/>
    <x v="2"/>
  </r>
  <r>
    <n v="391"/>
    <x v="1276"/>
    <x v="93"/>
    <x v="80"/>
    <x v="1108"/>
    <x v="1276"/>
    <n v="7.6"/>
    <n v="4856"/>
    <x v="13"/>
    <x v="23"/>
    <x v="4"/>
    <x v="0"/>
  </r>
  <r>
    <n v="747"/>
    <x v="1277"/>
    <x v="7"/>
    <x v="52"/>
    <x v="23"/>
    <x v="1277"/>
    <n v="7.7"/>
    <n v="115"/>
    <x v="103"/>
    <x v="23"/>
    <x v="1"/>
    <x v="0"/>
  </r>
  <r>
    <n v="1289"/>
    <x v="1278"/>
    <x v="97"/>
    <x v="23"/>
    <x v="23"/>
    <x v="1278"/>
    <n v="7.2"/>
    <n v="189"/>
    <x v="54"/>
    <x v="23"/>
    <x v="2"/>
    <x v="0"/>
  </r>
  <r>
    <n v="1465"/>
    <x v="1279"/>
    <x v="176"/>
    <x v="55"/>
    <x v="1109"/>
    <x v="1279"/>
    <n v="6.6"/>
    <n v="238"/>
    <x v="66"/>
    <x v="24"/>
    <x v="8"/>
    <x v="0"/>
  </r>
  <r>
    <n v="746"/>
    <x v="1280"/>
    <x v="7"/>
    <x v="26"/>
    <x v="1110"/>
    <x v="1280"/>
    <n v="6.6"/>
    <n v="53"/>
    <x v="188"/>
    <x v="24"/>
    <x v="1"/>
    <x v="0"/>
  </r>
  <r>
    <n v="664"/>
    <x v="1281"/>
    <x v="9"/>
    <x v="73"/>
    <x v="1111"/>
    <x v="1281"/>
    <n v="5.7"/>
    <n v="125"/>
    <x v="194"/>
    <x v="24"/>
    <x v="1"/>
    <x v="0"/>
  </r>
  <r>
    <n v="1427"/>
    <x v="1282"/>
    <x v="134"/>
    <x v="115"/>
    <x v="1112"/>
    <x v="1282"/>
    <n v="8"/>
    <n v="3697"/>
    <x v="47"/>
    <x v="24"/>
    <x v="8"/>
    <x v="2"/>
  </r>
  <r>
    <n v="1294"/>
    <x v="1283"/>
    <x v="19"/>
    <x v="25"/>
    <x v="1113"/>
    <x v="1283"/>
    <n v="6.9"/>
    <n v="95"/>
    <x v="172"/>
    <x v="24"/>
    <x v="3"/>
    <x v="0"/>
  </r>
  <r>
    <n v="1233"/>
    <x v="1284"/>
    <x v="59"/>
    <x v="73"/>
    <x v="1114"/>
    <x v="1284"/>
    <n v="5.9"/>
    <n v="65"/>
    <x v="180"/>
    <x v="24"/>
    <x v="6"/>
    <x v="0"/>
  </r>
  <r>
    <n v="717"/>
    <x v="1285"/>
    <x v="174"/>
    <x v="3"/>
    <x v="1115"/>
    <x v="1285"/>
    <n v="7.2"/>
    <n v="370"/>
    <x v="93"/>
    <x v="24"/>
    <x v="10"/>
    <x v="2"/>
  </r>
  <r>
    <n v="1247"/>
    <x v="1286"/>
    <x v="27"/>
    <x v="24"/>
    <x v="1116"/>
    <x v="1286"/>
    <n v="6.4"/>
    <n v="198"/>
    <x v="174"/>
    <x v="24"/>
    <x v="9"/>
    <x v="3"/>
  </r>
  <r>
    <n v="1367"/>
    <x v="1287"/>
    <x v="177"/>
    <x v="24"/>
    <x v="1117"/>
    <x v="1287"/>
    <n v="6.9"/>
    <n v="176"/>
    <x v="163"/>
    <x v="24"/>
    <x v="8"/>
    <x v="2"/>
  </r>
  <r>
    <n v="628"/>
    <x v="1288"/>
    <x v="9"/>
    <x v="4"/>
    <x v="1118"/>
    <x v="1288"/>
    <n v="7.1"/>
    <n v="732"/>
    <x v="29"/>
    <x v="24"/>
    <x v="8"/>
    <x v="0"/>
  </r>
  <r>
    <n v="476"/>
    <x v="1289"/>
    <x v="49"/>
    <x v="29"/>
    <x v="1119"/>
    <x v="1289"/>
    <n v="6.3"/>
    <n v="636"/>
    <x v="36"/>
    <x v="24"/>
    <x v="5"/>
    <x v="3"/>
  </r>
  <r>
    <n v="1168"/>
    <x v="1290"/>
    <x v="96"/>
    <x v="4"/>
    <x v="1120"/>
    <x v="1290"/>
    <n v="7.7"/>
    <n v="1113"/>
    <x v="72"/>
    <x v="24"/>
    <x v="6"/>
    <x v="0"/>
  </r>
  <r>
    <n v="479"/>
    <x v="1291"/>
    <x v="4"/>
    <x v="53"/>
    <x v="1121"/>
    <x v="1291"/>
    <n v="6.2"/>
    <n v="1633"/>
    <x v="84"/>
    <x v="24"/>
    <x v="2"/>
    <x v="0"/>
  </r>
  <r>
    <n v="575"/>
    <x v="1292"/>
    <x v="72"/>
    <x v="3"/>
    <x v="1122"/>
    <x v="1292"/>
    <n v="6.3"/>
    <n v="433"/>
    <x v="71"/>
    <x v="24"/>
    <x v="4"/>
    <x v="3"/>
  </r>
  <r>
    <n v="623"/>
    <x v="1293"/>
    <x v="9"/>
    <x v="53"/>
    <x v="1123"/>
    <x v="1293"/>
    <n v="7.1"/>
    <n v="1056"/>
    <x v="150"/>
    <x v="24"/>
    <x v="10"/>
    <x v="0"/>
  </r>
  <r>
    <n v="754"/>
    <x v="1294"/>
    <x v="9"/>
    <x v="80"/>
    <x v="1124"/>
    <x v="1294"/>
    <n v="7.1"/>
    <n v="877"/>
    <x v="62"/>
    <x v="24"/>
    <x v="11"/>
    <x v="0"/>
  </r>
  <r>
    <n v="258"/>
    <x v="1295"/>
    <x v="65"/>
    <x v="86"/>
    <x v="1125"/>
    <x v="1295"/>
    <n v="6.6"/>
    <n v="1673"/>
    <x v="64"/>
    <x v="24"/>
    <x v="4"/>
    <x v="0"/>
  </r>
  <r>
    <n v="706"/>
    <x v="1296"/>
    <x v="7"/>
    <x v="65"/>
    <x v="1126"/>
    <x v="1296"/>
    <n v="6.4"/>
    <n v="811"/>
    <x v="188"/>
    <x v="24"/>
    <x v="2"/>
    <x v="0"/>
  </r>
  <r>
    <n v="997"/>
    <x v="1297"/>
    <x v="6"/>
    <x v="88"/>
    <x v="1127"/>
    <x v="1297"/>
    <n v="6.3"/>
    <n v="2395"/>
    <x v="51"/>
    <x v="24"/>
    <x v="10"/>
    <x v="3"/>
  </r>
  <r>
    <n v="649"/>
    <x v="1298"/>
    <x v="9"/>
    <x v="73"/>
    <x v="23"/>
    <x v="1298"/>
    <n v="5.8"/>
    <n v="114"/>
    <x v="192"/>
    <x v="24"/>
    <x v="1"/>
    <x v="0"/>
  </r>
  <r>
    <n v="1235"/>
    <x v="1299"/>
    <x v="61"/>
    <x v="84"/>
    <x v="23"/>
    <x v="1299"/>
    <n v="7.3"/>
    <n v="838"/>
    <x v="117"/>
    <x v="24"/>
    <x v="9"/>
    <x v="0"/>
  </r>
  <r>
    <n v="1352"/>
    <x v="1300"/>
    <x v="1"/>
    <x v="74"/>
    <x v="23"/>
    <x v="1300"/>
    <n v="5.7"/>
    <n v="15"/>
    <x v="94"/>
    <x v="24"/>
    <x v="6"/>
    <x v="0"/>
  </r>
  <r>
    <n v="654"/>
    <x v="1301"/>
    <x v="29"/>
    <x v="23"/>
    <x v="1128"/>
    <x v="1301"/>
    <n v="6.7"/>
    <n v="275"/>
    <x v="126"/>
    <x v="25"/>
    <x v="3"/>
    <x v="0"/>
  </r>
  <r>
    <n v="957"/>
    <x v="1302"/>
    <x v="47"/>
    <x v="2"/>
    <x v="1129"/>
    <x v="1302"/>
    <n v="7.2"/>
    <n v="341"/>
    <x v="169"/>
    <x v="25"/>
    <x v="8"/>
    <x v="5"/>
  </r>
  <r>
    <n v="1317"/>
    <x v="1303"/>
    <x v="118"/>
    <x v="36"/>
    <x v="1130"/>
    <x v="1303"/>
    <n v="7.4"/>
    <n v="364"/>
    <x v="142"/>
    <x v="25"/>
    <x v="5"/>
    <x v="0"/>
  </r>
  <r>
    <n v="966"/>
    <x v="1304"/>
    <x v="83"/>
    <x v="54"/>
    <x v="1131"/>
    <x v="1304"/>
    <n v="6.6"/>
    <n v="546"/>
    <x v="177"/>
    <x v="25"/>
    <x v="4"/>
    <x v="0"/>
  </r>
  <r>
    <n v="709"/>
    <x v="1305"/>
    <x v="7"/>
    <x v="54"/>
    <x v="1132"/>
    <x v="1305"/>
    <n v="7"/>
    <n v="675"/>
    <x v="114"/>
    <x v="25"/>
    <x v="10"/>
    <x v="0"/>
  </r>
  <r>
    <n v="784"/>
    <x v="1306"/>
    <x v="25"/>
    <x v="4"/>
    <x v="1133"/>
    <x v="1306"/>
    <n v="6.7"/>
    <n v="848"/>
    <x v="132"/>
    <x v="25"/>
    <x v="10"/>
    <x v="0"/>
  </r>
  <r>
    <n v="632"/>
    <x v="1307"/>
    <x v="9"/>
    <x v="91"/>
    <x v="1134"/>
    <x v="1307"/>
    <n v="7.5"/>
    <n v="502"/>
    <x v="126"/>
    <x v="25"/>
    <x v="11"/>
    <x v="0"/>
  </r>
  <r>
    <n v="1001"/>
    <x v="1308"/>
    <x v="119"/>
    <x v="33"/>
    <x v="1135"/>
    <x v="1308"/>
    <n v="8.1"/>
    <n v="4443"/>
    <x v="178"/>
    <x v="25"/>
    <x v="1"/>
    <x v="0"/>
  </r>
  <r>
    <n v="334"/>
    <x v="1309"/>
    <x v="22"/>
    <x v="84"/>
    <x v="1136"/>
    <x v="1309"/>
    <n v="6.6"/>
    <n v="1532"/>
    <x v="13"/>
    <x v="25"/>
    <x v="11"/>
    <x v="2"/>
  </r>
  <r>
    <n v="503"/>
    <x v="1310"/>
    <x v="136"/>
    <x v="56"/>
    <x v="1137"/>
    <x v="1310"/>
    <n v="6.6"/>
    <n v="909"/>
    <x v="2"/>
    <x v="25"/>
    <x v="4"/>
    <x v="0"/>
  </r>
  <r>
    <n v="171"/>
    <x v="1311"/>
    <x v="28"/>
    <x v="47"/>
    <x v="1138"/>
    <x v="1311"/>
    <n v="7.7"/>
    <n v="4185"/>
    <x v="171"/>
    <x v="25"/>
    <x v="5"/>
    <x v="5"/>
  </r>
  <r>
    <n v="1399"/>
    <x v="1312"/>
    <x v="167"/>
    <x v="23"/>
    <x v="23"/>
    <x v="1312"/>
    <n v="7.1"/>
    <n v="212"/>
    <x v="122"/>
    <x v="25"/>
    <x v="9"/>
    <x v="3"/>
  </r>
  <r>
    <n v="1259"/>
    <x v="1313"/>
    <x v="27"/>
    <x v="26"/>
    <x v="1139"/>
    <x v="1313"/>
    <n v="6.3"/>
    <n v="47"/>
    <x v="93"/>
    <x v="26"/>
    <x v="6"/>
    <x v="0"/>
  </r>
  <r>
    <n v="551"/>
    <x v="1314"/>
    <x v="178"/>
    <x v="99"/>
    <x v="1140"/>
    <x v="1314"/>
    <n v="6.2"/>
    <n v="71"/>
    <x v="70"/>
    <x v="26"/>
    <x v="5"/>
    <x v="2"/>
  </r>
  <r>
    <n v="526"/>
    <x v="1315"/>
    <x v="4"/>
    <x v="84"/>
    <x v="1141"/>
    <x v="1315"/>
    <n v="6.2"/>
    <n v="652"/>
    <x v="173"/>
    <x v="26"/>
    <x v="4"/>
    <x v="0"/>
  </r>
  <r>
    <n v="918"/>
    <x v="1316"/>
    <x v="0"/>
    <x v="93"/>
    <x v="1142"/>
    <x v="1316"/>
    <n v="8.1999999999999993"/>
    <n v="3128"/>
    <x v="114"/>
    <x v="26"/>
    <x v="8"/>
    <x v="2"/>
  </r>
  <r>
    <n v="1009"/>
    <x v="1317"/>
    <x v="2"/>
    <x v="100"/>
    <x v="1143"/>
    <x v="1317"/>
    <n v="7.5"/>
    <n v="3601"/>
    <x v="64"/>
    <x v="26"/>
    <x v="11"/>
    <x v="2"/>
  </r>
  <r>
    <n v="729"/>
    <x v="1318"/>
    <x v="7"/>
    <x v="54"/>
    <x v="1144"/>
    <x v="1318"/>
    <n v="5.9"/>
    <n v="730"/>
    <x v="1"/>
    <x v="26"/>
    <x v="10"/>
    <x v="4"/>
  </r>
  <r>
    <n v="887"/>
    <x v="1319"/>
    <x v="41"/>
    <x v="34"/>
    <x v="1145"/>
    <x v="1319"/>
    <n v="6.3"/>
    <n v="404"/>
    <x v="182"/>
    <x v="26"/>
    <x v="6"/>
    <x v="3"/>
  </r>
  <r>
    <n v="488"/>
    <x v="1320"/>
    <x v="142"/>
    <x v="86"/>
    <x v="1146"/>
    <x v="1320"/>
    <n v="7.1"/>
    <n v="1546"/>
    <x v="150"/>
    <x v="26"/>
    <x v="11"/>
    <x v="5"/>
  </r>
  <r>
    <n v="404"/>
    <x v="1321"/>
    <x v="24"/>
    <x v="2"/>
    <x v="1147"/>
    <x v="1321"/>
    <n v="5.9"/>
    <n v="353"/>
    <x v="157"/>
    <x v="26"/>
    <x v="4"/>
    <x v="2"/>
  </r>
  <r>
    <n v="783"/>
    <x v="1322"/>
    <x v="25"/>
    <x v="28"/>
    <x v="1148"/>
    <x v="1322"/>
    <n v="7.2"/>
    <n v="957"/>
    <x v="192"/>
    <x v="26"/>
    <x v="3"/>
    <x v="0"/>
  </r>
  <r>
    <n v="884"/>
    <x v="1323"/>
    <x v="44"/>
    <x v="25"/>
    <x v="1149"/>
    <x v="1323"/>
    <n v="5.8"/>
    <n v="628"/>
    <x v="63"/>
    <x v="26"/>
    <x v="11"/>
    <x v="0"/>
  </r>
  <r>
    <n v="335"/>
    <x v="1324"/>
    <x v="22"/>
    <x v="39"/>
    <x v="1150"/>
    <x v="1324"/>
    <n v="6.6"/>
    <n v="1896"/>
    <x v="70"/>
    <x v="26"/>
    <x v="5"/>
    <x v="5"/>
  </r>
  <r>
    <n v="622"/>
    <x v="1325"/>
    <x v="9"/>
    <x v="53"/>
    <x v="1151"/>
    <x v="1325"/>
    <n v="7.1"/>
    <n v="2900"/>
    <x v="36"/>
    <x v="26"/>
    <x v="2"/>
    <x v="0"/>
  </r>
  <r>
    <n v="127"/>
    <x v="1326"/>
    <x v="45"/>
    <x v="58"/>
    <x v="1152"/>
    <x v="1326"/>
    <n v="7.1"/>
    <n v="1710"/>
    <x v="187"/>
    <x v="26"/>
    <x v="4"/>
    <x v="0"/>
  </r>
  <r>
    <n v="1170"/>
    <x v="1327"/>
    <x v="96"/>
    <x v="53"/>
    <x v="1153"/>
    <x v="1327"/>
    <n v="7"/>
    <n v="1746"/>
    <x v="145"/>
    <x v="26"/>
    <x v="3"/>
    <x v="0"/>
  </r>
  <r>
    <n v="1130"/>
    <x v="1328"/>
    <x v="6"/>
    <x v="99"/>
    <x v="1154"/>
    <x v="1328"/>
    <n v="7.1"/>
    <n v="2414"/>
    <x v="51"/>
    <x v="26"/>
    <x v="10"/>
    <x v="0"/>
  </r>
  <r>
    <n v="1464"/>
    <x v="1329"/>
    <x v="19"/>
    <x v="26"/>
    <x v="23"/>
    <x v="1329"/>
    <n v="6.4"/>
    <n v="77"/>
    <x v="68"/>
    <x v="26"/>
    <x v="5"/>
    <x v="0"/>
  </r>
  <r>
    <n v="1279"/>
    <x v="1330"/>
    <x v="110"/>
    <x v="24"/>
    <x v="23"/>
    <x v="1330"/>
    <n v="6"/>
    <n v="35"/>
    <x v="162"/>
    <x v="26"/>
    <x v="0"/>
    <x v="3"/>
  </r>
  <r>
    <n v="1456"/>
    <x v="1331"/>
    <x v="179"/>
    <x v="26"/>
    <x v="1155"/>
    <x v="1331"/>
    <n v="7.4"/>
    <n v="90"/>
    <x v="166"/>
    <x v="27"/>
    <x v="8"/>
    <x v="0"/>
  </r>
  <r>
    <n v="1328"/>
    <x v="1332"/>
    <x v="97"/>
    <x v="27"/>
    <x v="1156"/>
    <x v="1332"/>
    <n v="5.5"/>
    <n v="245"/>
    <x v="1"/>
    <x v="27"/>
    <x v="6"/>
    <x v="0"/>
  </r>
  <r>
    <n v="826"/>
    <x v="1333"/>
    <x v="6"/>
    <x v="2"/>
    <x v="1157"/>
    <x v="1333"/>
    <n v="7.4"/>
    <n v="383"/>
    <x v="155"/>
    <x v="27"/>
    <x v="11"/>
    <x v="0"/>
  </r>
  <r>
    <n v="1337"/>
    <x v="1334"/>
    <x v="118"/>
    <x v="0"/>
    <x v="1158"/>
    <x v="1334"/>
    <n v="7.6"/>
    <n v="292"/>
    <x v="93"/>
    <x v="27"/>
    <x v="4"/>
    <x v="0"/>
  </r>
  <r>
    <n v="1249"/>
    <x v="1335"/>
    <x v="27"/>
    <x v="9"/>
    <x v="1159"/>
    <x v="1335"/>
    <n v="6.7"/>
    <n v="454"/>
    <x v="174"/>
    <x v="27"/>
    <x v="1"/>
    <x v="0"/>
  </r>
  <r>
    <n v="806"/>
    <x v="1336"/>
    <x v="25"/>
    <x v="103"/>
    <x v="1160"/>
    <x v="1336"/>
    <n v="6.2"/>
    <n v="243"/>
    <x v="55"/>
    <x v="27"/>
    <x v="8"/>
    <x v="0"/>
  </r>
  <r>
    <n v="345"/>
    <x v="1337"/>
    <x v="22"/>
    <x v="34"/>
    <x v="1161"/>
    <x v="1337"/>
    <n v="7.1"/>
    <n v="808"/>
    <x v="171"/>
    <x v="27"/>
    <x v="6"/>
    <x v="2"/>
  </r>
  <r>
    <n v="1113"/>
    <x v="1338"/>
    <x v="75"/>
    <x v="33"/>
    <x v="1162"/>
    <x v="1338"/>
    <n v="7.3"/>
    <n v="950"/>
    <x v="62"/>
    <x v="27"/>
    <x v="5"/>
    <x v="0"/>
  </r>
  <r>
    <n v="602"/>
    <x v="1339"/>
    <x v="71"/>
    <x v="56"/>
    <x v="1163"/>
    <x v="1339"/>
    <n v="5.9"/>
    <n v="541"/>
    <x v="198"/>
    <x v="27"/>
    <x v="5"/>
    <x v="0"/>
  </r>
  <r>
    <n v="1171"/>
    <x v="1340"/>
    <x v="96"/>
    <x v="9"/>
    <x v="1164"/>
    <x v="1340"/>
    <n v="6.7"/>
    <n v="395"/>
    <x v="126"/>
    <x v="27"/>
    <x v="11"/>
    <x v="2"/>
  </r>
  <r>
    <n v="612"/>
    <x v="1341"/>
    <x v="9"/>
    <x v="58"/>
    <x v="1165"/>
    <x v="1341"/>
    <n v="7.4"/>
    <n v="3829"/>
    <x v="36"/>
    <x v="27"/>
    <x v="10"/>
    <x v="5"/>
  </r>
  <r>
    <n v="705"/>
    <x v="1342"/>
    <x v="7"/>
    <x v="12"/>
    <x v="1166"/>
    <x v="1342"/>
    <n v="7"/>
    <n v="2096"/>
    <x v="64"/>
    <x v="27"/>
    <x v="4"/>
    <x v="0"/>
  </r>
  <r>
    <n v="553"/>
    <x v="1343"/>
    <x v="136"/>
    <x v="124"/>
    <x v="1167"/>
    <x v="1343"/>
    <n v="7.6"/>
    <n v="3152"/>
    <x v="13"/>
    <x v="27"/>
    <x v="2"/>
    <x v="2"/>
  </r>
  <r>
    <n v="1046"/>
    <x v="1344"/>
    <x v="2"/>
    <x v="52"/>
    <x v="23"/>
    <x v="1344"/>
    <n v="5.6"/>
    <n v="105"/>
    <x v="163"/>
    <x v="27"/>
    <x v="11"/>
    <x v="0"/>
  </r>
  <r>
    <n v="1156"/>
    <x v="1345"/>
    <x v="44"/>
    <x v="74"/>
    <x v="23"/>
    <x v="1345"/>
    <n v="6.2"/>
    <n v="64"/>
    <x v="150"/>
    <x v="27"/>
    <x v="3"/>
    <x v="0"/>
  </r>
  <r>
    <n v="1278"/>
    <x v="1346"/>
    <x v="110"/>
    <x v="75"/>
    <x v="23"/>
    <x v="1346"/>
    <n v="7.4"/>
    <n v="71"/>
    <x v="54"/>
    <x v="27"/>
    <x v="9"/>
    <x v="3"/>
  </r>
  <r>
    <n v="1307"/>
    <x v="1347"/>
    <x v="74"/>
    <x v="52"/>
    <x v="23"/>
    <x v="1347"/>
    <n v="5.8"/>
    <n v="95"/>
    <x v="196"/>
    <x v="27"/>
    <x v="4"/>
    <x v="3"/>
  </r>
  <r>
    <n v="1424"/>
    <x v="1348"/>
    <x v="134"/>
    <x v="23"/>
    <x v="23"/>
    <x v="1348"/>
    <n v="6.7"/>
    <n v="185"/>
    <x v="104"/>
    <x v="27"/>
    <x v="6"/>
    <x v="0"/>
  </r>
  <r>
    <n v="1378"/>
    <x v="1349"/>
    <x v="180"/>
    <x v="73"/>
    <x v="1168"/>
    <x v="1349"/>
    <n v="6.7"/>
    <n v="27"/>
    <x v="70"/>
    <x v="28"/>
    <x v="3"/>
    <x v="0"/>
  </r>
  <r>
    <n v="1375"/>
    <x v="1350"/>
    <x v="26"/>
    <x v="75"/>
    <x v="1169"/>
    <x v="1350"/>
    <n v="6.7"/>
    <n v="46"/>
    <x v="126"/>
    <x v="28"/>
    <x v="11"/>
    <x v="2"/>
  </r>
  <r>
    <n v="1308"/>
    <x v="1351"/>
    <x v="74"/>
    <x v="55"/>
    <x v="1170"/>
    <x v="1351"/>
    <n v="7"/>
    <n v="201"/>
    <x v="114"/>
    <x v="28"/>
    <x v="6"/>
    <x v="0"/>
  </r>
  <r>
    <n v="1372"/>
    <x v="1352"/>
    <x v="26"/>
    <x v="29"/>
    <x v="1171"/>
    <x v="1352"/>
    <n v="7.1"/>
    <n v="550"/>
    <x v="194"/>
    <x v="28"/>
    <x v="10"/>
    <x v="2"/>
  </r>
  <r>
    <n v="952"/>
    <x v="1353"/>
    <x v="96"/>
    <x v="55"/>
    <x v="1172"/>
    <x v="1353"/>
    <n v="7"/>
    <n v="257"/>
    <x v="3"/>
    <x v="28"/>
    <x v="11"/>
    <x v="0"/>
  </r>
  <r>
    <n v="763"/>
    <x v="1354"/>
    <x v="19"/>
    <x v="79"/>
    <x v="1173"/>
    <x v="1354"/>
    <n v="6.7"/>
    <n v="390"/>
    <x v="188"/>
    <x v="28"/>
    <x v="10"/>
    <x v="4"/>
  </r>
  <r>
    <n v="1189"/>
    <x v="1355"/>
    <x v="74"/>
    <x v="36"/>
    <x v="1174"/>
    <x v="1355"/>
    <n v="5.8"/>
    <n v="281"/>
    <x v="70"/>
    <x v="28"/>
    <x v="6"/>
    <x v="0"/>
  </r>
  <r>
    <n v="1140"/>
    <x v="1356"/>
    <x v="44"/>
    <x v="101"/>
    <x v="1175"/>
    <x v="1356"/>
    <n v="7.1"/>
    <n v="1444"/>
    <x v="64"/>
    <x v="28"/>
    <x v="1"/>
    <x v="5"/>
  </r>
  <r>
    <n v="839"/>
    <x v="1357"/>
    <x v="21"/>
    <x v="115"/>
    <x v="1176"/>
    <x v="1357"/>
    <n v="7.5"/>
    <n v="3948"/>
    <x v="192"/>
    <x v="28"/>
    <x v="5"/>
    <x v="0"/>
  </r>
  <r>
    <n v="1135"/>
    <x v="1358"/>
    <x v="44"/>
    <x v="36"/>
    <x v="1177"/>
    <x v="1358"/>
    <n v="5.7"/>
    <n v="559"/>
    <x v="63"/>
    <x v="28"/>
    <x v="11"/>
    <x v="0"/>
  </r>
  <r>
    <n v="899"/>
    <x v="1359"/>
    <x v="0"/>
    <x v="83"/>
    <x v="1178"/>
    <x v="1359"/>
    <n v="7.6"/>
    <n v="1709"/>
    <x v="176"/>
    <x v="28"/>
    <x v="11"/>
    <x v="6"/>
  </r>
  <r>
    <n v="1331"/>
    <x v="1360"/>
    <x v="19"/>
    <x v="26"/>
    <x v="23"/>
    <x v="1360"/>
    <n v="6.2"/>
    <n v="26"/>
    <x v="93"/>
    <x v="28"/>
    <x v="1"/>
    <x v="0"/>
  </r>
  <r>
    <n v="1332"/>
    <x v="1361"/>
    <x v="19"/>
    <x v="74"/>
    <x v="23"/>
    <x v="1361"/>
    <n v="5.9"/>
    <n v="123"/>
    <x v="167"/>
    <x v="28"/>
    <x v="9"/>
    <x v="3"/>
  </r>
  <r>
    <n v="1383"/>
    <x v="1362"/>
    <x v="181"/>
    <x v="77"/>
    <x v="1179"/>
    <x v="1362"/>
    <n v="7.6"/>
    <n v="742"/>
    <x v="117"/>
    <x v="29"/>
    <x v="3"/>
    <x v="0"/>
  </r>
  <r>
    <n v="1150"/>
    <x v="1363"/>
    <x v="75"/>
    <x v="12"/>
    <x v="1180"/>
    <x v="1363"/>
    <n v="7.6"/>
    <n v="1486"/>
    <x v="62"/>
    <x v="29"/>
    <x v="8"/>
    <x v="0"/>
  </r>
  <r>
    <n v="1281"/>
    <x v="1364"/>
    <x v="182"/>
    <x v="34"/>
    <x v="1181"/>
    <x v="1364"/>
    <n v="6.8"/>
    <n v="538"/>
    <x v="182"/>
    <x v="29"/>
    <x v="5"/>
    <x v="0"/>
  </r>
  <r>
    <n v="1110"/>
    <x v="1365"/>
    <x v="44"/>
    <x v="34"/>
    <x v="1182"/>
    <x v="1365"/>
    <n v="7"/>
    <n v="546"/>
    <x v="126"/>
    <x v="29"/>
    <x v="11"/>
    <x v="3"/>
  </r>
  <r>
    <n v="1340"/>
    <x v="1366"/>
    <x v="1"/>
    <x v="36"/>
    <x v="1183"/>
    <x v="1366"/>
    <n v="6.5"/>
    <n v="354"/>
    <x v="24"/>
    <x v="29"/>
    <x v="1"/>
    <x v="0"/>
  </r>
  <r>
    <n v="906"/>
    <x v="1367"/>
    <x v="0"/>
    <x v="37"/>
    <x v="1184"/>
    <x v="1367"/>
    <n v="7.6"/>
    <n v="1384"/>
    <x v="180"/>
    <x v="29"/>
    <x v="4"/>
    <x v="4"/>
  </r>
  <r>
    <n v="1075"/>
    <x v="1368"/>
    <x v="6"/>
    <x v="7"/>
    <x v="1185"/>
    <x v="1368"/>
    <n v="7.3"/>
    <n v="2093"/>
    <x v="192"/>
    <x v="29"/>
    <x v="4"/>
    <x v="3"/>
  </r>
  <r>
    <n v="1186"/>
    <x v="1369"/>
    <x v="60"/>
    <x v="33"/>
    <x v="1186"/>
    <x v="1369"/>
    <n v="7.1"/>
    <n v="642"/>
    <x v="176"/>
    <x v="29"/>
    <x v="11"/>
    <x v="2"/>
  </r>
  <r>
    <n v="643"/>
    <x v="1370"/>
    <x v="9"/>
    <x v="76"/>
    <x v="1187"/>
    <x v="1370"/>
    <n v="6.2"/>
    <n v="440"/>
    <x v="198"/>
    <x v="29"/>
    <x v="4"/>
    <x v="5"/>
  </r>
  <r>
    <n v="999"/>
    <x v="1371"/>
    <x v="2"/>
    <x v="9"/>
    <x v="1188"/>
    <x v="1371"/>
    <n v="6.1"/>
    <n v="613"/>
    <x v="157"/>
    <x v="29"/>
    <x v="2"/>
    <x v="5"/>
  </r>
  <r>
    <n v="1398"/>
    <x v="1372"/>
    <x v="19"/>
    <x v="103"/>
    <x v="23"/>
    <x v="1372"/>
    <n v="7.1"/>
    <n v="61"/>
    <x v="172"/>
    <x v="29"/>
    <x v="8"/>
    <x v="0"/>
  </r>
  <r>
    <n v="1123"/>
    <x v="1373"/>
    <x v="75"/>
    <x v="73"/>
    <x v="23"/>
    <x v="1373"/>
    <n v="7"/>
    <n v="127"/>
    <x v="108"/>
    <x v="29"/>
    <x v="0"/>
    <x v="0"/>
  </r>
  <r>
    <n v="939"/>
    <x v="1374"/>
    <x v="0"/>
    <x v="29"/>
    <x v="1189"/>
    <x v="1374"/>
    <n v="7.1"/>
    <n v="705"/>
    <x v="194"/>
    <x v="30"/>
    <x v="2"/>
    <x v="0"/>
  </r>
  <r>
    <n v="814"/>
    <x v="1375"/>
    <x v="0"/>
    <x v="27"/>
    <x v="1190"/>
    <x v="1375"/>
    <n v="6.6"/>
    <n v="384"/>
    <x v="179"/>
    <x v="30"/>
    <x v="11"/>
    <x v="0"/>
  </r>
  <r>
    <n v="1077"/>
    <x v="1376"/>
    <x v="6"/>
    <x v="27"/>
    <x v="1191"/>
    <x v="1376"/>
    <n v="5.9"/>
    <n v="136"/>
    <x v="150"/>
    <x v="30"/>
    <x v="9"/>
    <x v="6"/>
  </r>
  <r>
    <n v="1287"/>
    <x v="1377"/>
    <x v="97"/>
    <x v="14"/>
    <x v="1192"/>
    <x v="1377"/>
    <n v="7.8"/>
    <n v="1522"/>
    <x v="62"/>
    <x v="30"/>
    <x v="6"/>
    <x v="0"/>
  </r>
  <r>
    <n v="1246"/>
    <x v="1378"/>
    <x v="183"/>
    <x v="36"/>
    <x v="1193"/>
    <x v="1378"/>
    <n v="6.7"/>
    <n v="291"/>
    <x v="114"/>
    <x v="30"/>
    <x v="9"/>
    <x v="4"/>
  </r>
  <r>
    <n v="1323"/>
    <x v="1379"/>
    <x v="107"/>
    <x v="83"/>
    <x v="1194"/>
    <x v="1379"/>
    <n v="7.5"/>
    <n v="1205"/>
    <x v="126"/>
    <x v="30"/>
    <x v="11"/>
    <x v="3"/>
  </r>
  <r>
    <n v="1101"/>
    <x v="1380"/>
    <x v="163"/>
    <x v="61"/>
    <x v="1195"/>
    <x v="1380"/>
    <n v="7.7"/>
    <n v="3220"/>
    <x v="171"/>
    <x v="30"/>
    <x v="5"/>
    <x v="0"/>
  </r>
  <r>
    <n v="1132"/>
    <x v="1381"/>
    <x v="44"/>
    <x v="101"/>
    <x v="1196"/>
    <x v="1381"/>
    <n v="6.7"/>
    <n v="1698"/>
    <x v="157"/>
    <x v="30"/>
    <x v="2"/>
    <x v="0"/>
  </r>
  <r>
    <n v="644"/>
    <x v="1382"/>
    <x v="19"/>
    <x v="73"/>
    <x v="23"/>
    <x v="1382"/>
    <n v="5.8"/>
    <n v="51"/>
    <x v="63"/>
    <x v="30"/>
    <x v="4"/>
    <x v="2"/>
  </r>
  <r>
    <n v="1454"/>
    <x v="1383"/>
    <x v="19"/>
    <x v="74"/>
    <x v="23"/>
    <x v="1383"/>
    <n v="6.1"/>
    <n v="25"/>
    <x v="93"/>
    <x v="30"/>
    <x v="6"/>
    <x v="0"/>
  </r>
  <r>
    <n v="1365"/>
    <x v="1384"/>
    <x v="150"/>
    <x v="26"/>
    <x v="23"/>
    <x v="1384"/>
    <n v="7"/>
    <n v="71"/>
    <x v="126"/>
    <x v="30"/>
    <x v="7"/>
    <x v="2"/>
  </r>
  <r>
    <n v="1410"/>
    <x v="1385"/>
    <x v="111"/>
    <x v="25"/>
    <x v="1197"/>
    <x v="1385"/>
    <n v="6.3"/>
    <n v="86"/>
    <x v="76"/>
    <x v="31"/>
    <x v="7"/>
    <x v="2"/>
  </r>
  <r>
    <n v="1443"/>
    <x v="1386"/>
    <x v="184"/>
    <x v="26"/>
    <x v="1198"/>
    <x v="1386"/>
    <n v="6.6"/>
    <n v="51"/>
    <x v="3"/>
    <x v="31"/>
    <x v="8"/>
    <x v="1"/>
  </r>
  <r>
    <n v="1031"/>
    <x v="1387"/>
    <x v="2"/>
    <x v="55"/>
    <x v="1199"/>
    <x v="1387"/>
    <n v="6.8"/>
    <n v="260"/>
    <x v="188"/>
    <x v="31"/>
    <x v="3"/>
    <x v="2"/>
  </r>
  <r>
    <n v="1391"/>
    <x v="1388"/>
    <x v="42"/>
    <x v="73"/>
    <x v="1200"/>
    <x v="1388"/>
    <n v="6.9"/>
    <n v="156"/>
    <x v="172"/>
    <x v="31"/>
    <x v="11"/>
    <x v="0"/>
  </r>
  <r>
    <n v="1097"/>
    <x v="1389"/>
    <x v="70"/>
    <x v="33"/>
    <x v="1201"/>
    <x v="1389"/>
    <n v="6.9"/>
    <n v="270"/>
    <x v="162"/>
    <x v="31"/>
    <x v="5"/>
    <x v="0"/>
  </r>
  <r>
    <n v="1251"/>
    <x v="1390"/>
    <x v="185"/>
    <x v="65"/>
    <x v="1202"/>
    <x v="1390"/>
    <n v="5.9"/>
    <n v="748"/>
    <x v="52"/>
    <x v="31"/>
    <x v="4"/>
    <x v="1"/>
  </r>
  <r>
    <n v="1314"/>
    <x v="1391"/>
    <x v="19"/>
    <x v="55"/>
    <x v="1203"/>
    <x v="1391"/>
    <n v="7"/>
    <n v="251"/>
    <x v="72"/>
    <x v="31"/>
    <x v="4"/>
    <x v="0"/>
  </r>
  <r>
    <n v="775"/>
    <x v="1392"/>
    <x v="77"/>
    <x v="90"/>
    <x v="1204"/>
    <x v="1392"/>
    <n v="7"/>
    <n v="279"/>
    <x v="191"/>
    <x v="31"/>
    <x v="11"/>
    <x v="0"/>
  </r>
  <r>
    <n v="1136"/>
    <x v="1393"/>
    <x v="44"/>
    <x v="36"/>
    <x v="1205"/>
    <x v="1393"/>
    <n v="7.7"/>
    <n v="338"/>
    <x v="13"/>
    <x v="31"/>
    <x v="11"/>
    <x v="2"/>
  </r>
  <r>
    <n v="802"/>
    <x v="1394"/>
    <x v="25"/>
    <x v="54"/>
    <x v="1206"/>
    <x v="1394"/>
    <n v="6"/>
    <n v="506"/>
    <x v="198"/>
    <x v="31"/>
    <x v="2"/>
    <x v="0"/>
  </r>
  <r>
    <n v="1062"/>
    <x v="1395"/>
    <x v="119"/>
    <x v="64"/>
    <x v="1207"/>
    <x v="1395"/>
    <n v="8"/>
    <n v="6079"/>
    <x v="36"/>
    <x v="31"/>
    <x v="5"/>
    <x v="2"/>
  </r>
  <r>
    <n v="893"/>
    <x v="1396"/>
    <x v="41"/>
    <x v="23"/>
    <x v="23"/>
    <x v="1396"/>
    <n v="7.1"/>
    <n v="146"/>
    <x v="134"/>
    <x v="31"/>
    <x v="5"/>
    <x v="2"/>
  </r>
  <r>
    <n v="1083"/>
    <x v="1397"/>
    <x v="6"/>
    <x v="24"/>
    <x v="23"/>
    <x v="1397"/>
    <n v="6.7"/>
    <n v="167"/>
    <x v="176"/>
    <x v="31"/>
    <x v="11"/>
    <x v="2"/>
  </r>
  <r>
    <n v="1157"/>
    <x v="1398"/>
    <x v="44"/>
    <x v="38"/>
    <x v="23"/>
    <x v="1398"/>
    <n v="7.5"/>
    <n v="861"/>
    <x v="169"/>
    <x v="31"/>
    <x v="1"/>
    <x v="2"/>
  </r>
  <r>
    <n v="1066"/>
    <x v="1399"/>
    <x v="0"/>
    <x v="73"/>
    <x v="1208"/>
    <x v="1399"/>
    <n v="6.5"/>
    <n v="108"/>
    <x v="65"/>
    <x v="32"/>
    <x v="2"/>
    <x v="0"/>
  </r>
  <r>
    <n v="1262"/>
    <x v="1400"/>
    <x v="27"/>
    <x v="52"/>
    <x v="1209"/>
    <x v="1400"/>
    <n v="6.4"/>
    <n v="137"/>
    <x v="180"/>
    <x v="32"/>
    <x v="9"/>
    <x v="3"/>
  </r>
  <r>
    <n v="873"/>
    <x v="1401"/>
    <x v="86"/>
    <x v="100"/>
    <x v="1210"/>
    <x v="1401"/>
    <n v="7"/>
    <n v="1002"/>
    <x v="189"/>
    <x v="32"/>
    <x v="7"/>
    <x v="3"/>
  </r>
  <r>
    <n v="715"/>
    <x v="1402"/>
    <x v="186"/>
    <x v="37"/>
    <x v="1211"/>
    <x v="1402"/>
    <n v="7.2"/>
    <n v="1180"/>
    <x v="144"/>
    <x v="32"/>
    <x v="10"/>
    <x v="2"/>
  </r>
  <r>
    <n v="560"/>
    <x v="1403"/>
    <x v="62"/>
    <x v="24"/>
    <x v="1212"/>
    <x v="1403"/>
    <n v="6.6"/>
    <n v="68"/>
    <x v="150"/>
    <x v="32"/>
    <x v="11"/>
    <x v="0"/>
  </r>
  <r>
    <n v="584"/>
    <x v="1404"/>
    <x v="9"/>
    <x v="9"/>
    <x v="1213"/>
    <x v="1404"/>
    <n v="6.5"/>
    <n v="562"/>
    <x v="195"/>
    <x v="32"/>
    <x v="11"/>
    <x v="0"/>
  </r>
  <r>
    <n v="1286"/>
    <x v="1405"/>
    <x v="97"/>
    <x v="79"/>
    <x v="1214"/>
    <x v="1405"/>
    <n v="6.1"/>
    <n v="321"/>
    <x v="39"/>
    <x v="32"/>
    <x v="3"/>
    <x v="0"/>
  </r>
  <r>
    <n v="1321"/>
    <x v="1406"/>
    <x v="187"/>
    <x v="35"/>
    <x v="1215"/>
    <x v="1406"/>
    <n v="7.3"/>
    <n v="4128"/>
    <x v="171"/>
    <x v="32"/>
    <x v="9"/>
    <x v="0"/>
  </r>
  <r>
    <n v="1227"/>
    <x v="1407"/>
    <x v="61"/>
    <x v="53"/>
    <x v="1216"/>
    <x v="1407"/>
    <n v="6.9"/>
    <n v="1596"/>
    <x v="173"/>
    <x v="32"/>
    <x v="4"/>
    <x v="3"/>
  </r>
  <r>
    <n v="835"/>
    <x v="1408"/>
    <x v="21"/>
    <x v="115"/>
    <x v="1217"/>
    <x v="1408"/>
    <n v="7.1"/>
    <n v="2781"/>
    <x v="13"/>
    <x v="32"/>
    <x v="2"/>
    <x v="2"/>
  </r>
  <r>
    <n v="1311"/>
    <x v="1409"/>
    <x v="74"/>
    <x v="99"/>
    <x v="1218"/>
    <x v="1409"/>
    <n v="4.5"/>
    <n v="31"/>
    <x v="133"/>
    <x v="33"/>
    <x v="7"/>
    <x v="0"/>
  </r>
  <r>
    <n v="1335"/>
    <x v="1410"/>
    <x v="188"/>
    <x v="33"/>
    <x v="1219"/>
    <x v="1410"/>
    <n v="7.1"/>
    <n v="454"/>
    <x v="140"/>
    <x v="33"/>
    <x v="1"/>
    <x v="0"/>
  </r>
  <r>
    <n v="1255"/>
    <x v="1411"/>
    <x v="27"/>
    <x v="2"/>
    <x v="1220"/>
    <x v="1411"/>
    <n v="6.9"/>
    <n v="311"/>
    <x v="140"/>
    <x v="33"/>
    <x v="9"/>
    <x v="0"/>
  </r>
  <r>
    <n v="1253"/>
    <x v="1412"/>
    <x v="27"/>
    <x v="27"/>
    <x v="1221"/>
    <x v="1412"/>
    <n v="6.2"/>
    <n v="161"/>
    <x v="13"/>
    <x v="33"/>
    <x v="4"/>
    <x v="0"/>
  </r>
  <r>
    <n v="1254"/>
    <x v="1413"/>
    <x v="27"/>
    <x v="90"/>
    <x v="1222"/>
    <x v="1413"/>
    <n v="6.9"/>
    <n v="291"/>
    <x v="150"/>
    <x v="33"/>
    <x v="3"/>
    <x v="0"/>
  </r>
  <r>
    <n v="1138"/>
    <x v="1414"/>
    <x v="44"/>
    <x v="1"/>
    <x v="1223"/>
    <x v="1414"/>
    <n v="7.1"/>
    <n v="410"/>
    <x v="168"/>
    <x v="33"/>
    <x v="5"/>
    <x v="3"/>
  </r>
  <r>
    <n v="920"/>
    <x v="1415"/>
    <x v="0"/>
    <x v="112"/>
    <x v="1224"/>
    <x v="1415"/>
    <n v="8"/>
    <n v="2948"/>
    <x v="180"/>
    <x v="33"/>
    <x v="11"/>
    <x v="3"/>
  </r>
  <r>
    <n v="1277"/>
    <x v="1416"/>
    <x v="189"/>
    <x v="81"/>
    <x v="1225"/>
    <x v="1416"/>
    <n v="7.1"/>
    <n v="738"/>
    <x v="197"/>
    <x v="33"/>
    <x v="4"/>
    <x v="4"/>
  </r>
  <r>
    <n v="865"/>
    <x v="1417"/>
    <x v="190"/>
    <x v="9"/>
    <x v="1226"/>
    <x v="1417"/>
    <n v="6.2"/>
    <n v="527"/>
    <x v="198"/>
    <x v="33"/>
    <x v="4"/>
    <x v="6"/>
  </r>
  <r>
    <n v="687"/>
    <x v="1418"/>
    <x v="44"/>
    <x v="30"/>
    <x v="1227"/>
    <x v="1418"/>
    <n v="7.8"/>
    <n v="1588"/>
    <x v="194"/>
    <x v="34"/>
    <x v="4"/>
    <x v="0"/>
  </r>
  <r>
    <n v="251"/>
    <x v="1419"/>
    <x v="97"/>
    <x v="90"/>
    <x v="1228"/>
    <x v="1419"/>
    <n v="6.7"/>
    <n v="226"/>
    <x v="162"/>
    <x v="34"/>
    <x v="10"/>
    <x v="0"/>
  </r>
  <r>
    <n v="857"/>
    <x v="1420"/>
    <x v="21"/>
    <x v="21"/>
    <x v="1229"/>
    <x v="1420"/>
    <n v="7.9"/>
    <n v="3509"/>
    <x v="55"/>
    <x v="34"/>
    <x v="4"/>
    <x v="0"/>
  </r>
  <r>
    <n v="1403"/>
    <x v="1421"/>
    <x v="26"/>
    <x v="55"/>
    <x v="1230"/>
    <x v="1421"/>
    <n v="5.7"/>
    <n v="254"/>
    <x v="196"/>
    <x v="34"/>
    <x v="6"/>
    <x v="0"/>
  </r>
  <r>
    <n v="1114"/>
    <x v="1422"/>
    <x v="75"/>
    <x v="73"/>
    <x v="1231"/>
    <x v="1422"/>
    <n v="7.4"/>
    <n v="131"/>
    <x v="185"/>
    <x v="34"/>
    <x v="11"/>
    <x v="2"/>
  </r>
  <r>
    <n v="987"/>
    <x v="1423"/>
    <x v="6"/>
    <x v="24"/>
    <x v="1232"/>
    <x v="1423"/>
    <n v="5.5"/>
    <n v="139"/>
    <x v="72"/>
    <x v="34"/>
    <x v="4"/>
    <x v="6"/>
  </r>
  <r>
    <n v="1131"/>
    <x v="1424"/>
    <x v="78"/>
    <x v="57"/>
    <x v="1233"/>
    <x v="1424"/>
    <n v="6.9"/>
    <n v="421"/>
    <x v="191"/>
    <x v="34"/>
    <x v="11"/>
    <x v="3"/>
  </r>
  <r>
    <n v="1240"/>
    <x v="1425"/>
    <x v="191"/>
    <x v="10"/>
    <x v="1234"/>
    <x v="1425"/>
    <n v="7.3"/>
    <n v="3269"/>
    <x v="13"/>
    <x v="34"/>
    <x v="7"/>
    <x v="1"/>
  </r>
  <r>
    <n v="1201"/>
    <x v="1426"/>
    <x v="19"/>
    <x v="25"/>
    <x v="23"/>
    <x v="1426"/>
    <n v="6"/>
    <n v="94"/>
    <x v="94"/>
    <x v="34"/>
    <x v="7"/>
    <x v="0"/>
  </r>
  <r>
    <n v="1346"/>
    <x v="1427"/>
    <x v="19"/>
    <x v="25"/>
    <x v="23"/>
    <x v="1427"/>
    <n v="6.9"/>
    <n v="83"/>
    <x v="176"/>
    <x v="34"/>
    <x v="7"/>
    <x v="0"/>
  </r>
  <r>
    <n v="1089"/>
    <x v="1428"/>
    <x v="6"/>
    <x v="90"/>
    <x v="1235"/>
    <x v="1428"/>
    <n v="7.3"/>
    <n v="236"/>
    <x v="180"/>
    <x v="35"/>
    <x v="5"/>
    <x v="0"/>
  </r>
  <r>
    <n v="1429"/>
    <x v="1429"/>
    <x v="192"/>
    <x v="74"/>
    <x v="1236"/>
    <x v="1429"/>
    <n v="6.4"/>
    <n v="161"/>
    <x v="173"/>
    <x v="35"/>
    <x v="7"/>
    <x v="0"/>
  </r>
  <r>
    <n v="1422"/>
    <x v="1430"/>
    <x v="193"/>
    <x v="2"/>
    <x v="1237"/>
    <x v="1430"/>
    <n v="6"/>
    <n v="315"/>
    <x v="196"/>
    <x v="35"/>
    <x v="2"/>
    <x v="0"/>
  </r>
  <r>
    <n v="1404"/>
    <x v="1431"/>
    <x v="111"/>
    <x v="4"/>
    <x v="1238"/>
    <x v="1431"/>
    <n v="7.3"/>
    <n v="957"/>
    <x v="52"/>
    <x v="35"/>
    <x v="11"/>
    <x v="3"/>
  </r>
  <r>
    <n v="1444"/>
    <x v="1432"/>
    <x v="194"/>
    <x v="77"/>
    <x v="1239"/>
    <x v="1432"/>
    <n v="7.3"/>
    <n v="894"/>
    <x v="117"/>
    <x v="35"/>
    <x v="9"/>
    <x v="3"/>
  </r>
  <r>
    <n v="1209"/>
    <x v="1433"/>
    <x v="1"/>
    <x v="55"/>
    <x v="1240"/>
    <x v="1433"/>
    <n v="6.6"/>
    <n v="249"/>
    <x v="169"/>
    <x v="35"/>
    <x v="5"/>
    <x v="5"/>
  </r>
  <r>
    <n v="1330"/>
    <x v="1434"/>
    <x v="107"/>
    <x v="34"/>
    <x v="1241"/>
    <x v="1434"/>
    <n v="6.9"/>
    <n v="703"/>
    <x v="194"/>
    <x v="35"/>
    <x v="2"/>
    <x v="0"/>
  </r>
  <r>
    <n v="1217"/>
    <x v="1435"/>
    <x v="96"/>
    <x v="91"/>
    <x v="1242"/>
    <x v="1435"/>
    <n v="7.9"/>
    <n v="613"/>
    <x v="189"/>
    <x v="35"/>
    <x v="8"/>
    <x v="2"/>
  </r>
  <r>
    <n v="1243"/>
    <x v="1436"/>
    <x v="27"/>
    <x v="23"/>
    <x v="1243"/>
    <x v="1436"/>
    <n v="6.5"/>
    <n v="249"/>
    <x v="63"/>
    <x v="35"/>
    <x v="4"/>
    <x v="3"/>
  </r>
  <r>
    <n v="848"/>
    <x v="1437"/>
    <x v="21"/>
    <x v="91"/>
    <x v="1244"/>
    <x v="1437"/>
    <n v="6.3"/>
    <n v="490"/>
    <x v="198"/>
    <x v="35"/>
    <x v="4"/>
    <x v="4"/>
  </r>
  <r>
    <n v="996"/>
    <x v="1438"/>
    <x v="6"/>
    <x v="13"/>
    <x v="1245"/>
    <x v="1438"/>
    <n v="7.7"/>
    <n v="3854"/>
    <x v="13"/>
    <x v="35"/>
    <x v="4"/>
    <x v="0"/>
  </r>
  <r>
    <n v="1081"/>
    <x v="1439"/>
    <x v="192"/>
    <x v="55"/>
    <x v="1246"/>
    <x v="1439"/>
    <n v="6.4"/>
    <n v="311"/>
    <x v="194"/>
    <x v="36"/>
    <x v="1"/>
    <x v="0"/>
  </r>
  <r>
    <n v="1082"/>
    <x v="1440"/>
    <x v="6"/>
    <x v="77"/>
    <x v="1247"/>
    <x v="1440"/>
    <n v="7.7"/>
    <n v="938"/>
    <x v="114"/>
    <x v="36"/>
    <x v="10"/>
    <x v="0"/>
  </r>
  <r>
    <n v="1341"/>
    <x v="1441"/>
    <x v="1"/>
    <x v="104"/>
    <x v="1248"/>
    <x v="1441"/>
    <n v="7.9"/>
    <n v="719"/>
    <x v="195"/>
    <x v="36"/>
    <x v="9"/>
    <x v="3"/>
  </r>
  <r>
    <n v="1318"/>
    <x v="1442"/>
    <x v="118"/>
    <x v="103"/>
    <x v="1249"/>
    <x v="1442"/>
    <n v="6.8"/>
    <n v="157"/>
    <x v="180"/>
    <x v="36"/>
    <x v="4"/>
    <x v="2"/>
  </r>
  <r>
    <n v="1326"/>
    <x v="1443"/>
    <x v="107"/>
    <x v="0"/>
    <x v="1250"/>
    <x v="1443"/>
    <n v="6.6"/>
    <n v="365"/>
    <x v="168"/>
    <x v="36"/>
    <x v="5"/>
    <x v="0"/>
  </r>
  <r>
    <n v="1137"/>
    <x v="1444"/>
    <x v="44"/>
    <x v="26"/>
    <x v="1251"/>
    <x v="1444"/>
    <n v="7.2"/>
    <n v="67"/>
    <x v="159"/>
    <x v="36"/>
    <x v="3"/>
    <x v="0"/>
  </r>
  <r>
    <n v="869"/>
    <x v="1445"/>
    <x v="86"/>
    <x v="12"/>
    <x v="1252"/>
    <x v="1445"/>
    <n v="7.5"/>
    <n v="1065"/>
    <x v="197"/>
    <x v="36"/>
    <x v="4"/>
    <x v="4"/>
  </r>
  <r>
    <n v="1325"/>
    <x v="1446"/>
    <x v="107"/>
    <x v="27"/>
    <x v="23"/>
    <x v="1446"/>
    <n v="7.4"/>
    <n v="145"/>
    <x v="151"/>
    <x v="36"/>
    <x v="8"/>
    <x v="0"/>
  </r>
  <r>
    <n v="767"/>
    <x v="1447"/>
    <x v="7"/>
    <x v="23"/>
    <x v="1253"/>
    <x v="1447"/>
    <n v="5.6"/>
    <n v="143"/>
    <x v="13"/>
    <x v="37"/>
    <x v="11"/>
    <x v="3"/>
  </r>
  <r>
    <n v="773"/>
    <x v="1448"/>
    <x v="195"/>
    <x v="83"/>
    <x v="1254"/>
    <x v="1448"/>
    <n v="8"/>
    <n v="2055"/>
    <x v="150"/>
    <x v="37"/>
    <x v="6"/>
    <x v="2"/>
  </r>
  <r>
    <n v="1451"/>
    <x v="1449"/>
    <x v="196"/>
    <x v="84"/>
    <x v="1255"/>
    <x v="1449"/>
    <n v="6.6"/>
    <n v="1213"/>
    <x v="52"/>
    <x v="37"/>
    <x v="7"/>
    <x v="3"/>
  </r>
  <r>
    <n v="1272"/>
    <x v="1450"/>
    <x v="61"/>
    <x v="21"/>
    <x v="1256"/>
    <x v="1450"/>
    <n v="7.9"/>
    <n v="4470"/>
    <x v="55"/>
    <x v="37"/>
    <x v="2"/>
    <x v="0"/>
  </r>
  <r>
    <n v="1461"/>
    <x v="1451"/>
    <x v="19"/>
    <x v="26"/>
    <x v="1257"/>
    <x v="1451"/>
    <n v="7.9"/>
    <n v="64"/>
    <x v="114"/>
    <x v="38"/>
    <x v="2"/>
    <x v="5"/>
  </r>
  <r>
    <n v="962"/>
    <x v="1452"/>
    <x v="47"/>
    <x v="99"/>
    <x v="1258"/>
    <x v="1452"/>
    <n v="5.9"/>
    <n v="58"/>
    <x v="185"/>
    <x v="38"/>
    <x v="9"/>
    <x v="4"/>
  </r>
  <r>
    <n v="1103"/>
    <x v="1453"/>
    <x v="197"/>
    <x v="104"/>
    <x v="1259"/>
    <x v="1453"/>
    <n v="7.4"/>
    <n v="1035"/>
    <x v="194"/>
    <x v="38"/>
    <x v="9"/>
    <x v="2"/>
  </r>
  <r>
    <n v="1385"/>
    <x v="1454"/>
    <x v="132"/>
    <x v="36"/>
    <x v="1260"/>
    <x v="1454"/>
    <n v="7"/>
    <n v="418"/>
    <x v="197"/>
    <x v="38"/>
    <x v="5"/>
    <x v="3"/>
  </r>
  <r>
    <n v="463"/>
    <x v="1455"/>
    <x v="49"/>
    <x v="16"/>
    <x v="1261"/>
    <x v="1455"/>
    <n v="6.9"/>
    <n v="1022"/>
    <x v="188"/>
    <x v="38"/>
    <x v="11"/>
    <x v="2"/>
  </r>
  <r>
    <n v="1457"/>
    <x v="1456"/>
    <x v="198"/>
    <x v="57"/>
    <x v="385"/>
    <x v="1456"/>
    <n v="7.5"/>
    <n v="485"/>
    <x v="195"/>
    <x v="39"/>
    <x v="3"/>
    <x v="1"/>
  </r>
  <r>
    <n v="1369"/>
    <x v="1457"/>
    <x v="26"/>
    <x v="77"/>
    <x v="1262"/>
    <x v="1457"/>
    <n v="7.8"/>
    <n v="1010"/>
    <x v="108"/>
    <x v="39"/>
    <x v="7"/>
    <x v="4"/>
  </r>
  <r>
    <n v="998"/>
    <x v="1458"/>
    <x v="2"/>
    <x v="30"/>
    <x v="1263"/>
    <x v="1458"/>
    <n v="7.2"/>
    <n v="1098"/>
    <x v="13"/>
    <x v="39"/>
    <x v="10"/>
    <x v="2"/>
  </r>
  <r>
    <n v="1177"/>
    <x v="1459"/>
    <x v="19"/>
    <x v="26"/>
    <x v="23"/>
    <x v="1459"/>
    <n v="6.1"/>
    <n v="67"/>
    <x v="114"/>
    <x v="39"/>
    <x v="4"/>
    <x v="4"/>
  </r>
  <r>
    <n v="1358"/>
    <x v="1460"/>
    <x v="1"/>
    <x v="103"/>
    <x v="23"/>
    <x v="1460"/>
    <n v="6.4"/>
    <n v="131"/>
    <x v="190"/>
    <x v="39"/>
    <x v="11"/>
    <x v="1"/>
  </r>
  <r>
    <n v="1436"/>
    <x v="1461"/>
    <x v="199"/>
    <x v="23"/>
    <x v="23"/>
    <x v="1461"/>
    <n v="6.4"/>
    <n v="66"/>
    <x v="197"/>
    <x v="39"/>
    <x v="6"/>
    <x v="2"/>
  </r>
  <r>
    <n v="1380"/>
    <x v="1462"/>
    <x v="200"/>
    <x v="36"/>
    <x v="1264"/>
    <x v="1462"/>
    <n v="7.7"/>
    <n v="381"/>
    <x v="185"/>
    <x v="40"/>
    <x v="10"/>
    <x v="5"/>
  </r>
  <r>
    <n v="1428"/>
    <x v="1463"/>
    <x v="180"/>
    <x v="101"/>
    <x v="1265"/>
    <x v="1463"/>
    <n v="8"/>
    <n v="2535"/>
    <x v="114"/>
    <x v="40"/>
    <x v="1"/>
    <x v="1"/>
  </r>
  <r>
    <n v="913"/>
    <x v="1464"/>
    <x v="43"/>
    <x v="9"/>
    <x v="1266"/>
    <x v="1464"/>
    <n v="7.2"/>
    <n v="476"/>
    <x v="188"/>
    <x v="40"/>
    <x v="4"/>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3C46F1-CD73-4784-9BA7-48700439586E}"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rowHeaderCaption="Year/Movie">
  <location ref="A3:B18" firstHeaderRow="1" firstDataRow="1" firstDataCol="1"/>
  <pivotFields count="12">
    <pivotField showAll="0"/>
    <pivotField showAll="0">
      <items count="1466">
        <item x="409"/>
        <item x="537"/>
        <item x="61"/>
        <item x="220"/>
        <item x="536"/>
        <item x="21"/>
        <item x="602"/>
        <item x="477"/>
        <item x="608"/>
        <item x="144"/>
        <item x="170"/>
        <item x="475"/>
        <item x="289"/>
        <item x="217"/>
        <item x="112"/>
        <item x="341"/>
        <item x="172"/>
        <item x="532"/>
        <item x="676"/>
        <item x="1147"/>
        <item x="212"/>
        <item x="221"/>
        <item x="739"/>
        <item x="348"/>
        <item x="604"/>
        <item x="408"/>
        <item x="113"/>
        <item x="168"/>
        <item x="279"/>
        <item x="402"/>
        <item x="62"/>
        <item x="169"/>
        <item x="110"/>
        <item x="157"/>
        <item x="344"/>
        <item x="166"/>
        <item x="290"/>
        <item x="479"/>
        <item x="16"/>
        <item x="527"/>
        <item x="407"/>
        <item x="400"/>
        <item x="51"/>
        <item x="678"/>
        <item x="19"/>
        <item x="480"/>
        <item x="476"/>
        <item x="275"/>
        <item x="1032"/>
        <item x="474"/>
        <item x="20"/>
        <item x="522"/>
        <item x="106"/>
        <item x="1223"/>
        <item x="22"/>
        <item x="346"/>
        <item x="732"/>
        <item x="17"/>
        <item x="109"/>
        <item x="347"/>
        <item x="219"/>
        <item x="917"/>
        <item x="471"/>
        <item x="60"/>
        <item x="329"/>
        <item x="595"/>
        <item x="345"/>
        <item x="923"/>
        <item x="535"/>
        <item x="721"/>
        <item x="679"/>
        <item x="478"/>
        <item x="534"/>
        <item x="674"/>
        <item x="673"/>
        <item x="403"/>
        <item x="789"/>
        <item x="793"/>
        <item x="56"/>
        <item x="401"/>
        <item x="286"/>
        <item x="211"/>
        <item x="209"/>
        <item x="342"/>
        <item x="158"/>
        <item x="46"/>
        <item x="102"/>
        <item x="736"/>
        <item x="860"/>
        <item x="1094"/>
        <item x="861"/>
        <item x="524"/>
        <item x="790"/>
        <item x="100"/>
        <item x="862"/>
        <item x="11"/>
        <item x="643"/>
        <item x="393"/>
        <item x="1090"/>
        <item x="784"/>
        <item x="164"/>
        <item x="1039"/>
        <item x="218"/>
        <item x="267"/>
        <item x="462"/>
        <item x="13"/>
        <item x="57"/>
        <item x="281"/>
        <item x="533"/>
        <item x="171"/>
        <item x="677"/>
        <item x="787"/>
        <item x="337"/>
        <item x="104"/>
        <item x="285"/>
        <item x="159"/>
        <item x="103"/>
        <item x="927"/>
        <item x="136"/>
        <item x="792"/>
        <item x="111"/>
        <item x="607"/>
        <item x="788"/>
        <item x="288"/>
        <item x="284"/>
        <item x="333"/>
        <item x="1326"/>
        <item x="1015"/>
        <item x="1142"/>
        <item x="977"/>
        <item x="738"/>
        <item x="981"/>
        <item x="975"/>
        <item x="529"/>
        <item x="216"/>
        <item x="18"/>
        <item x="785"/>
        <item x="214"/>
        <item x="844"/>
        <item x="445"/>
        <item x="335"/>
        <item x="167"/>
        <item x="832"/>
        <item x="107"/>
        <item x="1137"/>
        <item x="605"/>
        <item x="969"/>
        <item x="735"/>
        <item x="675"/>
        <item x="55"/>
        <item x="708"/>
        <item x="287"/>
        <item x="12"/>
        <item x="283"/>
        <item x="163"/>
        <item x="1133"/>
        <item x="926"/>
        <item x="699"/>
        <item x="902"/>
        <item x="733"/>
        <item x="670"/>
        <item x="1035"/>
        <item x="59"/>
        <item x="666"/>
        <item x="878"/>
        <item x="980"/>
        <item x="858"/>
        <item x="863"/>
        <item x="606"/>
        <item x="922"/>
        <item x="1311"/>
        <item x="396"/>
        <item x="528"/>
        <item x="1252"/>
        <item x="389"/>
        <item x="340"/>
        <item x="327"/>
        <item x="1183"/>
        <item x="215"/>
        <item x="213"/>
        <item x="734"/>
        <item x="1031"/>
        <item x="593"/>
        <item x="165"/>
        <item x="1225"/>
        <item x="1128"/>
        <item x="202"/>
        <item x="323"/>
        <item x="99"/>
        <item x="41"/>
        <item x="315"/>
        <item x="848"/>
        <item x="255"/>
        <item x="709"/>
        <item x="914"/>
        <item x="200"/>
        <item x="1144"/>
        <item x="58"/>
        <item x="383"/>
        <item x="794"/>
        <item x="864"/>
        <item x="919"/>
        <item x="460"/>
        <item x="1202"/>
        <item x="332"/>
        <item x="1146"/>
        <item x="326"/>
        <item x="921"/>
        <item x="962"/>
        <item x="156"/>
        <item x="973"/>
        <item x="600"/>
        <item x="464"/>
        <item x="280"/>
        <item x="1228"/>
        <item x="405"/>
        <item x="465"/>
        <item x="466"/>
        <item x="54"/>
        <item x="918"/>
        <item x="779"/>
        <item x="1134"/>
        <item x="965"/>
        <item x="665"/>
        <item x="773"/>
        <item x="15"/>
        <item x="1127"/>
        <item x="910"/>
        <item x="947"/>
        <item x="1020"/>
        <item x="652"/>
        <item x="1188"/>
        <item x="979"/>
        <item x="601"/>
        <item x="731"/>
        <item x="1145"/>
        <item x="924"/>
        <item x="261"/>
        <item x="269"/>
        <item x="597"/>
        <item x="1089"/>
        <item x="397"/>
        <item x="530"/>
        <item x="760"/>
        <item x="1269"/>
        <item x="664"/>
        <item x="589"/>
        <item x="957"/>
        <item x="853"/>
        <item x="598"/>
        <item x="1419"/>
        <item x="468"/>
        <item x="459"/>
        <item x="510"/>
        <item x="791"/>
        <item x="1187"/>
        <item x="282"/>
        <item x="1295"/>
        <item x="587"/>
        <item x="669"/>
        <item x="160"/>
        <item x="469"/>
        <item x="786"/>
        <item x="338"/>
        <item x="1143"/>
        <item x="467"/>
        <item x="847"/>
        <item x="278"/>
        <item x="1139"/>
        <item x="1136"/>
        <item x="1019"/>
        <item x="609"/>
        <item x="1130"/>
        <item x="96"/>
        <item x="1084"/>
        <item x="270"/>
        <item x="1083"/>
        <item x="705"/>
        <item x="660"/>
        <item x="651"/>
        <item x="1172"/>
        <item x="1117"/>
        <item x="940"/>
        <item x="1180"/>
        <item x="758"/>
        <item x="376"/>
        <item x="752"/>
        <item x="1078"/>
        <item x="579"/>
        <item x="618"/>
        <item x="88"/>
        <item x="920"/>
        <item x="850"/>
        <item x="266"/>
        <item x="783"/>
        <item x="1189"/>
        <item x="1141"/>
        <item x="974"/>
        <item x="1186"/>
        <item x="726"/>
        <item x="513"/>
        <item x="700"/>
        <item x="151"/>
        <item x="336"/>
        <item x="729"/>
        <item x="970"/>
        <item x="516"/>
        <item x="588"/>
        <item x="647"/>
        <item x="659"/>
        <item x="761"/>
        <item x="317"/>
        <item x="45"/>
        <item x="897"/>
        <item x="1053"/>
        <item x="1068"/>
        <item x="971"/>
        <item x="254"/>
        <item x="1081"/>
        <item x="1067"/>
        <item x="449"/>
        <item x="378"/>
        <item x="511"/>
        <item x="591"/>
        <item x="648"/>
        <item x="894"/>
        <item x="730"/>
        <item x="859"/>
        <item x="740"/>
        <item x="1036"/>
        <item x="854"/>
        <item x="1185"/>
        <item x="399"/>
        <item x="1309"/>
        <item x="1324"/>
        <item x="916"/>
        <item x="563"/>
        <item x="724"/>
        <item x="154"/>
        <item x="277"/>
        <item x="770"/>
        <item x="1254"/>
        <item x="273"/>
        <item x="92"/>
        <item x="1337"/>
        <item x="321"/>
        <item x="1082"/>
        <item x="246"/>
        <item x="829"/>
        <item x="636"/>
        <item x="190"/>
        <item x="865"/>
        <item x="880"/>
        <item x="30"/>
        <item x="81"/>
        <item x="898"/>
        <item x="249"/>
        <item x="1014"/>
        <item x="452"/>
        <item x="312"/>
        <item x="1093"/>
        <item x="978"/>
        <item x="759"/>
        <item x="210"/>
        <item x="1040"/>
        <item x="1227"/>
        <item x="455"/>
        <item x="1088"/>
        <item x="328"/>
        <item x="958"/>
        <item x="1272"/>
        <item x="1177"/>
        <item x="948"/>
        <item x="590"/>
        <item x="802"/>
        <item x="206"/>
        <item x="203"/>
        <item x="1102"/>
        <item x="208"/>
        <item x="442"/>
        <item x="1170"/>
        <item x="990"/>
        <item x="639"/>
        <item x="1023"/>
        <item x="564"/>
        <item x="630"/>
        <item x="76"/>
        <item x="1018"/>
        <item x="583"/>
        <item x="855"/>
        <item x="1276"/>
        <item x="1235"/>
        <item x="1245"/>
        <item x="1213"/>
        <item x="49"/>
        <item x="274"/>
        <item x="603"/>
        <item x="737"/>
        <item x="105"/>
        <item x="851"/>
        <item x="1226"/>
        <item x="1027"/>
        <item x="776"/>
        <item x="1321"/>
        <item x="658"/>
        <item x="991"/>
        <item x="309"/>
        <item x="1022"/>
        <item x="1086"/>
        <item x="728"/>
        <item x="843"/>
        <item x="1017"/>
        <item x="417"/>
        <item x="263"/>
        <item x="461"/>
        <item x="718"/>
        <item x="571"/>
        <item x="723"/>
        <item x="1176"/>
        <item x="707"/>
        <item x="765"/>
        <item x="79"/>
        <item x="43"/>
        <item x="1132"/>
        <item x="515"/>
        <item x="379"/>
        <item x="387"/>
        <item x="1009"/>
        <item x="769"/>
        <item x="310"/>
        <item x="1113"/>
        <item x="828"/>
        <item x="370"/>
        <item x="942"/>
        <item x="945"/>
        <item x="586"/>
        <item x="642"/>
        <item x="1112"/>
        <item x="826"/>
        <item x="567"/>
        <item x="889"/>
        <item x="437"/>
        <item x="1051"/>
        <item x="32"/>
        <item x="541"/>
        <item x="803"/>
        <item x="1103"/>
        <item x="108"/>
        <item x="650"/>
        <item x="946"/>
        <item x="433"/>
        <item x="63"/>
        <item x="132"/>
        <item x="339"/>
        <item x="1131"/>
        <item x="1174"/>
        <item x="697"/>
        <item x="896"/>
        <item x="654"/>
        <item x="1253"/>
        <item x="531"/>
        <item x="976"/>
        <item x="1455"/>
        <item x="1175"/>
        <item x="672"/>
        <item x="146"/>
        <item x="324"/>
        <item x="95"/>
        <item x="841"/>
        <item x="1220"/>
        <item x="671"/>
        <item x="1244"/>
        <item x="778"/>
        <item x="1054"/>
        <item x="719"/>
        <item x="1289"/>
        <item x="276"/>
        <item x="454"/>
        <item x="1291"/>
        <item x="1169"/>
        <item x="1052"/>
        <item x="753"/>
        <item x="451"/>
        <item x="1163"/>
        <item x="720"/>
        <item x="744"/>
        <item x="842"/>
        <item x="1320"/>
        <item x="634"/>
        <item x="954"/>
        <item x="574"/>
        <item x="388"/>
        <item x="499"/>
        <item x="1095"/>
        <item x="493"/>
        <item x="857"/>
        <item x="330"/>
        <item x="1216"/>
        <item x="960"/>
        <item x="565"/>
        <item x="406"/>
        <item x="925"/>
        <item x="1310"/>
        <item x="1184"/>
        <item x="1087"/>
        <item x="155"/>
        <item x="972"/>
        <item x="777"/>
        <item x="1246"/>
        <item x="1096"/>
        <item x="97"/>
        <item x="596"/>
        <item x="1029"/>
        <item x="259"/>
        <item x="390"/>
        <item x="1222"/>
        <item x="98"/>
        <item x="385"/>
        <item x="904"/>
        <item x="6"/>
        <item x="1121"/>
        <item x="1120"/>
        <item x="1126"/>
        <item x="1074"/>
        <item x="1241"/>
        <item x="1315"/>
        <item x="641"/>
        <item x="959"/>
        <item x="695"/>
        <item x="1055"/>
        <item x="319"/>
        <item x="1211"/>
        <item x="1013"/>
        <item x="137"/>
        <item x="754"/>
        <item x="817"/>
        <item x="377"/>
        <item x="1168"/>
        <item x="693"/>
        <item x="684"/>
        <item x="38"/>
        <item x="502"/>
        <item x="1016"/>
        <item x="238"/>
        <item x="298"/>
        <item x="625"/>
        <item x="135"/>
        <item x="4"/>
        <item x="992"/>
        <item x="360"/>
        <item x="1314"/>
        <item x="966"/>
        <item x="1343"/>
        <item x="192"/>
        <item x="1028"/>
        <item x="849"/>
        <item x="1024"/>
        <item x="928"/>
        <item x="952"/>
        <item x="1403"/>
        <item x="506"/>
        <item x="1080"/>
        <item x="1173"/>
        <item x="1026"/>
        <item x="1158"/>
        <item x="837"/>
        <item x="1171"/>
        <item x="1138"/>
        <item x="1249"/>
        <item x="782"/>
        <item x="967"/>
        <item x="704"/>
        <item x="1240"/>
        <item x="523"/>
        <item x="1292"/>
        <item x="662"/>
        <item x="905"/>
        <item x="89"/>
        <item x="560"/>
        <item x="1258"/>
        <item x="1229"/>
        <item x="196"/>
        <item x="696"/>
        <item x="1404"/>
        <item x="443"/>
        <item x="573"/>
        <item x="1195"/>
        <item x="1203"/>
        <item x="308"/>
        <item x="427"/>
        <item x="615"/>
        <item x="811"/>
        <item x="491"/>
        <item x="322"/>
        <item x="1181"/>
        <item x="950"/>
        <item x="633"/>
        <item x="1273"/>
        <item x="243"/>
        <item x="193"/>
        <item x="418"/>
        <item x="1339"/>
        <item x="253"/>
        <item x="626"/>
        <item x="845"/>
        <item x="361"/>
        <item x="852"/>
        <item x="907"/>
        <item x="1041"/>
        <item x="161"/>
        <item x="398"/>
        <item x="1341"/>
        <item x="90"/>
        <item x="781"/>
        <item x="1179"/>
        <item x="780"/>
        <item x="153"/>
        <item x="14"/>
        <item x="331"/>
        <item x="594"/>
        <item x="963"/>
        <item x="1325"/>
        <item x="1293"/>
        <item x="147"/>
        <item x="93"/>
        <item x="52"/>
        <item x="10"/>
        <item x="1288"/>
        <item x="716"/>
        <item x="663"/>
        <item x="908"/>
        <item x="1307"/>
        <item x="585"/>
        <item x="911"/>
        <item x="394"/>
        <item x="50"/>
        <item x="313"/>
        <item x="722"/>
        <item x="1076"/>
        <item x="830"/>
        <item x="260"/>
        <item x="580"/>
        <item x="1370"/>
        <item x="1382"/>
        <item x="703"/>
        <item x="83"/>
        <item x="1119"/>
        <item x="1125"/>
        <item x="1298"/>
        <item x="1259"/>
        <item x="186"/>
        <item x="256"/>
        <item x="1021"/>
        <item x="1301"/>
        <item x="632"/>
        <item x="244"/>
        <item x="628"/>
        <item x="993"/>
        <item x="888"/>
        <item x="504"/>
        <item x="1206"/>
        <item x="374"/>
        <item x="815"/>
        <item x="1281"/>
        <item x="915"/>
        <item x="366"/>
        <item x="481"/>
        <item x="935"/>
        <item x="500"/>
        <item x="180"/>
        <item x="1260"/>
        <item x="1237"/>
        <item x="384"/>
        <item x="185"/>
        <item x="133"/>
        <item x="453"/>
        <item x="846"/>
        <item x="395"/>
        <item x="838"/>
        <item x="258"/>
        <item x="825"/>
        <item x="44"/>
        <item x="1012"/>
        <item x="1162"/>
        <item x="883"/>
        <item x="1157"/>
        <item x="1418"/>
        <item x="929"/>
        <item x="181"/>
        <item x="428"/>
        <item x="195"/>
        <item x="463"/>
        <item x="145"/>
        <item x="1010"/>
        <item x="306"/>
        <item x="473"/>
        <item x="1025"/>
        <item x="755"/>
        <item x="31"/>
        <item x="1190"/>
        <item x="1042"/>
        <item x="1110"/>
        <item x="404"/>
        <item x="1037"/>
        <item x="1342"/>
        <item x="1296"/>
        <item x="912"/>
        <item x="334"/>
        <item x="1305"/>
        <item x="441"/>
        <item x="48"/>
        <item x="1129"/>
        <item x="1150"/>
        <item x="1214"/>
        <item x="1402"/>
        <item x="8"/>
        <item x="1285"/>
        <item x="197"/>
        <item x="610"/>
        <item x="1115"/>
        <item x="835"/>
        <item x="741"/>
        <item x="271"/>
        <item x="839"/>
        <item x="612"/>
        <item x="640"/>
        <item x="713"/>
        <item x="251"/>
        <item x="1318"/>
        <item x="694"/>
        <item x="182"/>
        <item x="1111"/>
        <item x="248"/>
        <item x="994"/>
        <item x="624"/>
        <item x="183"/>
        <item x="35"/>
        <item x="134"/>
        <item x="505"/>
        <item x="930"/>
        <item x="881"/>
        <item x="71"/>
        <item x="750"/>
        <item x="37"/>
        <item x="562"/>
        <item x="1280"/>
        <item x="1277"/>
        <item x="813"/>
        <item x="996"/>
        <item x="299"/>
        <item x="1266"/>
        <item x="551"/>
        <item x="177"/>
        <item x="1294"/>
        <item x="901"/>
        <item x="964"/>
        <item x="572"/>
        <item x="1057"/>
        <item x="450"/>
        <item x="775"/>
        <item x="1178"/>
        <item x="871"/>
        <item x="1354"/>
        <item x="250"/>
        <item x="509"/>
        <item x="122"/>
        <item x="1447"/>
        <item x="638"/>
        <item x="644"/>
        <item x="1204"/>
        <item x="1058"/>
        <item x="545"/>
        <item x="1448"/>
        <item x="1212"/>
        <item x="1392"/>
        <item x="204"/>
        <item x="94"/>
        <item x="887"/>
        <item x="1215"/>
        <item x="856"/>
        <item x="1033"/>
        <item x="1250"/>
        <item x="1322"/>
        <item x="1306"/>
        <item x="913"/>
        <item x="1224"/>
        <item x="774"/>
        <item x="727"/>
        <item x="1030"/>
        <item x="458"/>
        <item x="391"/>
        <item x="1242"/>
        <item x="392"/>
        <item x="836"/>
        <item x="931"/>
        <item x="448"/>
        <item x="646"/>
        <item x="386"/>
        <item x="706"/>
        <item x="268"/>
        <item x="1236"/>
        <item x="1394"/>
        <item x="520"/>
        <item x="517"/>
        <item x="350"/>
        <item x="1336"/>
        <item x="189"/>
        <item x="655"/>
        <item x="40"/>
        <item x="382"/>
        <item x="325"/>
        <item x="568"/>
        <item x="444"/>
        <item x="1375"/>
        <item x="245"/>
        <item x="138"/>
        <item x="570"/>
        <item x="188"/>
        <item x="1070"/>
        <item x="318"/>
        <item x="432"/>
        <item x="751"/>
        <item x="1043"/>
        <item x="623"/>
        <item x="380"/>
        <item x="1333"/>
        <item x="795"/>
        <item x="64"/>
        <item x="230"/>
        <item x="668"/>
        <item x="482"/>
        <item x="819"/>
        <item x="1044"/>
        <item x="53"/>
        <item x="1408"/>
        <item x="906"/>
        <item x="3"/>
        <item x="766"/>
        <item x="1357"/>
        <item x="47"/>
        <item x="410"/>
        <item x="698"/>
        <item x="710"/>
        <item x="903"/>
        <item x="899"/>
        <item x="763"/>
        <item x="152"/>
        <item x="1437"/>
        <item x="900"/>
        <item x="1238"/>
        <item x="895"/>
        <item x="148"/>
        <item x="1267"/>
        <item x="514"/>
        <item x="86"/>
        <item x="656"/>
        <item x="1420"/>
        <item x="80"/>
        <item x="559"/>
        <item x="1001"/>
        <item x="304"/>
        <item x="882"/>
        <item x="29"/>
        <item x="1106"/>
        <item x="1417"/>
        <item x="525"/>
        <item x="435"/>
        <item x="1122"/>
        <item x="1445"/>
        <item x="840"/>
        <item x="1011"/>
        <item x="235"/>
        <item x="1401"/>
        <item x="1072"/>
        <item x="1079"/>
        <item x="252"/>
        <item x="1000"/>
        <item x="692"/>
        <item x="425"/>
        <item x="611"/>
        <item x="768"/>
        <item x="653"/>
        <item x="1091"/>
        <item x="1323"/>
        <item x="447"/>
        <item x="1077"/>
        <item x="1319"/>
        <item x="637"/>
        <item x="764"/>
        <item x="949"/>
        <item x="143"/>
        <item x="742"/>
        <item x="1396"/>
        <item x="264"/>
        <item x="688"/>
        <item x="932"/>
        <item x="65"/>
        <item x="1275"/>
        <item x="1359"/>
        <item x="470"/>
        <item x="431"/>
        <item x="1274"/>
        <item x="121"/>
        <item x="725"/>
        <item x="114"/>
        <item x="1367"/>
        <item x="521"/>
        <item x="91"/>
        <item x="961"/>
        <item x="201"/>
        <item x="265"/>
        <item x="953"/>
        <item x="1464"/>
        <item x="199"/>
        <item x="714"/>
        <item x="173"/>
        <item x="701"/>
        <item x="1316"/>
        <item x="657"/>
        <item x="1415"/>
        <item x="1148"/>
        <item x="508"/>
        <item x="823"/>
        <item x="82"/>
        <item x="756"/>
        <item x="822"/>
        <item x="557"/>
        <item x="242"/>
        <item x="1164"/>
        <item x="1071"/>
        <item x="320"/>
        <item x="816"/>
        <item x="297"/>
        <item x="34"/>
        <item x="233"/>
        <item x="73"/>
        <item x="295"/>
        <item x="622"/>
        <item x="1374"/>
        <item x="237"/>
        <item x="1161"/>
        <item x="234"/>
        <item x="549"/>
        <item x="685"/>
        <item x="616"/>
        <item x="240"/>
        <item x="686"/>
        <item x="184"/>
        <item x="357"/>
        <item x="349"/>
        <item x="140"/>
        <item x="1353"/>
        <item x="1135"/>
        <item x="0"/>
        <item x="84"/>
        <item x="762"/>
        <item x="1302"/>
        <item x="434"/>
        <item x="1056"/>
        <item x="691"/>
        <item x="1003"/>
        <item x="1452"/>
        <item x="938"/>
        <item x="1085"/>
        <item x="1219"/>
        <item x="1304"/>
        <item x="247"/>
        <item x="1004"/>
        <item x="241"/>
        <item x="1002"/>
        <item x="359"/>
        <item x="690"/>
        <item x="1092"/>
        <item x="519"/>
        <item x="1221"/>
        <item x="85"/>
        <item x="372"/>
        <item x="885"/>
        <item x="1045"/>
        <item x="891"/>
        <item x="5"/>
        <item x="131"/>
        <item x="746"/>
        <item x="554"/>
        <item x="1191"/>
        <item x="194"/>
        <item x="1423"/>
        <item x="489"/>
        <item x="892"/>
        <item x="207"/>
        <item x="501"/>
        <item x="303"/>
        <item x="824"/>
        <item x="362"/>
        <item x="998"/>
        <item x="1438"/>
        <item x="1297"/>
        <item x="1458"/>
        <item x="1371"/>
        <item x="772"/>
        <item x="1308"/>
        <item x="456"/>
        <item x="162"/>
        <item x="649"/>
        <item x="771"/>
        <item x="1217"/>
        <item x="272"/>
        <item x="307"/>
        <item x="1317"/>
        <item x="222"/>
        <item x="566"/>
        <item x="373"/>
        <item x="512"/>
        <item x="561"/>
        <item x="311"/>
        <item x="584"/>
        <item x="77"/>
        <item x="142"/>
        <item x="438"/>
        <item x="2"/>
        <item x="305"/>
        <item x="944"/>
        <item x="439"/>
        <item x="301"/>
        <item x="440"/>
        <item x="558"/>
        <item x="367"/>
        <item x="1207"/>
        <item x="1104"/>
        <item x="542"/>
        <item x="1387"/>
        <item x="552"/>
        <item x="1165"/>
        <item x="507"/>
        <item x="757"/>
        <item x="364"/>
        <item x="429"/>
        <item x="745"/>
        <item x="1255"/>
        <item x="818"/>
        <item x="621"/>
        <item x="483"/>
        <item x="363"/>
        <item x="680"/>
        <item x="1108"/>
        <item x="1344"/>
        <item x="1196"/>
        <item x="496"/>
        <item x="419"/>
        <item x="620"/>
        <item x="495"/>
        <item x="70"/>
        <item x="426"/>
        <item x="124"/>
        <item x="1046"/>
        <item x="239"/>
        <item x="547"/>
        <item x="223"/>
        <item x="619"/>
        <item x="1230"/>
        <item x="1182"/>
        <item x="1395"/>
        <item x="411"/>
        <item x="767"/>
        <item x="231"/>
        <item x="1399"/>
        <item x="631"/>
        <item x="1065"/>
        <item x="101"/>
        <item x="1251"/>
        <item x="599"/>
        <item x="909"/>
        <item x="1124"/>
        <item x="7"/>
        <item x="1368"/>
        <item x="717"/>
        <item x="1376"/>
        <item x="87"/>
        <item x="149"/>
        <item x="577"/>
        <item x="1439"/>
        <item x="1440"/>
        <item x="1397"/>
        <item x="302"/>
        <item x="982"/>
        <item x="33"/>
        <item x="420"/>
        <item x="421"/>
        <item x="1428"/>
        <item x="1107"/>
        <item x="72"/>
        <item x="1233"/>
        <item x="127"/>
        <item x="430"/>
        <item x="1192"/>
        <item x="796"/>
        <item x="1389"/>
        <item x="24"/>
        <item x="381"/>
        <item x="457"/>
        <item x="1380"/>
        <item x="712"/>
        <item x="1453"/>
        <item x="141"/>
        <item x="1097"/>
        <item x="368"/>
        <item x="365"/>
        <item x="546"/>
        <item x="748"/>
        <item x="1365"/>
        <item x="1218"/>
        <item x="1247"/>
        <item x="1338"/>
        <item x="1422"/>
        <item x="956"/>
        <item x="1047"/>
        <item x="191"/>
        <item x="613"/>
        <item x="578"/>
        <item x="933"/>
        <item x="890"/>
        <item x="446"/>
        <item x="1373"/>
        <item x="1271"/>
        <item x="872"/>
        <item x="681"/>
        <item x="128"/>
        <item x="375"/>
        <item x="866"/>
        <item x="1328"/>
        <item x="1424"/>
        <item x="1381"/>
        <item x="968"/>
        <item x="1038"/>
        <item x="1358"/>
        <item x="1393"/>
        <item x="1444"/>
        <item x="1414"/>
        <item x="582"/>
        <item x="1356"/>
        <item x="503"/>
        <item x="575"/>
        <item x="827"/>
        <item x="1123"/>
        <item x="1073"/>
        <item x="1118"/>
        <item x="187"/>
        <item x="941"/>
        <item x="797"/>
        <item x="1363"/>
        <item x="629"/>
        <item x="645"/>
        <item x="1263"/>
        <item x="1116"/>
        <item x="75"/>
        <item x="1345"/>
        <item x="1398"/>
        <item x="1075"/>
        <item x="497"/>
        <item x="178"/>
        <item x="371"/>
        <item x="886"/>
        <item x="351"/>
        <item x="424"/>
        <item x="1048"/>
        <item x="1197"/>
        <item x="1268"/>
        <item x="1290"/>
        <item x="472"/>
        <item x="1327"/>
        <item x="1340"/>
        <item x="1270"/>
        <item x="224"/>
        <item x="1264"/>
        <item x="1205"/>
        <item x="804"/>
        <item x="1459"/>
        <item x="1256"/>
        <item x="879"/>
        <item x="544"/>
        <item x="1199"/>
        <item x="69"/>
        <item x="353"/>
        <item x="293"/>
        <item x="667"/>
        <item x="1369"/>
        <item x="257"/>
        <item x="343"/>
        <item x="1355"/>
        <item x="9"/>
        <item x="576"/>
        <item x="548"/>
        <item x="538"/>
        <item x="126"/>
        <item x="358"/>
        <item x="543"/>
        <item x="983"/>
        <item x="139"/>
        <item x="1262"/>
        <item x="352"/>
        <item x="1426"/>
        <item x="300"/>
        <item x="1034"/>
        <item x="198"/>
        <item x="831"/>
        <item x="1239"/>
        <item x="581"/>
        <item x="1114"/>
        <item x="1433"/>
        <item x="1005"/>
        <item x="150"/>
        <item x="125"/>
        <item x="884"/>
        <item x="236"/>
        <item x="1066"/>
        <item x="484"/>
        <item x="1435"/>
        <item x="702"/>
        <item x="1098"/>
        <item x="1154"/>
        <item x="356"/>
        <item x="1149"/>
        <item x="225"/>
        <item x="412"/>
        <item x="226"/>
        <item x="951"/>
        <item x="1407"/>
        <item x="115"/>
        <item x="485"/>
        <item x="314"/>
        <item x="834"/>
        <item x="821"/>
        <item x="1284"/>
        <item x="743"/>
        <item x="1299"/>
        <item x="1265"/>
        <item x="747"/>
        <item x="1200"/>
        <item x="130"/>
        <item x="1425"/>
        <item x="1140"/>
        <item x="592"/>
        <item x="1436"/>
        <item x="518"/>
        <item x="569"/>
        <item x="1378"/>
        <item x="1286"/>
        <item x="1166"/>
        <item x="1335"/>
        <item x="262"/>
        <item x="1390"/>
        <item x="1007"/>
        <item x="1412"/>
        <item x="1413"/>
        <item x="1411"/>
        <item x="682"/>
        <item x="1069"/>
        <item x="39"/>
        <item x="1313"/>
        <item x="74"/>
        <item x="1064"/>
        <item x="1400"/>
        <item x="867"/>
        <item x="232"/>
        <item x="1059"/>
        <item x="999"/>
        <item x="984"/>
        <item x="229"/>
        <item x="868"/>
        <item x="806"/>
        <item x="488"/>
        <item x="1450"/>
        <item x="1167"/>
        <item x="1008"/>
        <item x="498"/>
        <item x="995"/>
        <item x="1416"/>
        <item x="1346"/>
        <item x="1330"/>
        <item x="873"/>
        <item x="1364"/>
        <item x="1049"/>
        <item x="553"/>
        <item x="422"/>
        <item x="1243"/>
        <item x="1405"/>
        <item x="1377"/>
        <item x="833"/>
        <item x="1278"/>
        <item x="1234"/>
        <item x="814"/>
        <item x="413"/>
        <item x="129"/>
        <item x="1283"/>
        <item x="296"/>
        <item x="627"/>
        <item x="798"/>
        <item x="805"/>
        <item x="414"/>
        <item x="526"/>
        <item x="205"/>
        <item x="799"/>
        <item x="635"/>
        <item x="1209"/>
        <item x="1159"/>
        <item x="369"/>
        <item x="1347"/>
        <item x="1351"/>
        <item x="869"/>
        <item x="808"/>
        <item x="1409"/>
        <item x="874"/>
        <item x="292"/>
        <item x="1391"/>
        <item x="1261"/>
        <item x="494"/>
        <item x="1303"/>
        <item x="1442"/>
        <item x="1006"/>
        <item x="550"/>
        <item x="1406"/>
        <item x="1198"/>
        <item x="1379"/>
        <item x="715"/>
        <item x="1446"/>
        <item x="1443"/>
        <item x="1208"/>
        <item x="1332"/>
        <item x="436"/>
        <item x="1434"/>
        <item x="1360"/>
        <item x="1361"/>
        <item x="179"/>
        <item x="228"/>
        <item x="1410"/>
        <item x="1193"/>
        <item x="1334"/>
        <item x="175"/>
        <item x="661"/>
        <item x="1366"/>
        <item x="1441"/>
        <item x="943"/>
        <item x="555"/>
        <item x="955"/>
        <item x="1"/>
        <item x="1427"/>
        <item x="877"/>
        <item x="1105"/>
        <item x="1231"/>
        <item x="28"/>
        <item x="687"/>
        <item x="1300"/>
        <item x="1151"/>
        <item x="42"/>
        <item x="490"/>
        <item x="415"/>
        <item x="119"/>
        <item x="1460"/>
        <item x="25"/>
        <item x="683"/>
        <item x="1248"/>
        <item x="812"/>
        <item x="1156"/>
        <item x="937"/>
        <item x="1384"/>
        <item x="614"/>
        <item x="1287"/>
        <item x="354"/>
        <item x="1457"/>
        <item x="893"/>
        <item x="36"/>
        <item x="1352"/>
        <item x="78"/>
        <item x="556"/>
        <item x="1350"/>
        <item x="227"/>
        <item x="68"/>
        <item x="1349"/>
        <item x="985"/>
        <item x="1462"/>
        <item x="1210"/>
        <item x="1062"/>
        <item x="1362"/>
        <item x="176"/>
        <item x="1454"/>
        <item x="1160"/>
        <item x="986"/>
        <item x="1099"/>
        <item x="820"/>
        <item x="116"/>
        <item x="1388"/>
        <item x="123"/>
        <item x="1152"/>
        <item x="355"/>
        <item x="67"/>
        <item x="66"/>
        <item x="492"/>
        <item x="1372"/>
        <item x="1312"/>
        <item x="1201"/>
        <item x="486"/>
        <item x="1155"/>
        <item x="1421"/>
        <item x="1431"/>
        <item x="689"/>
        <item x="939"/>
        <item x="749"/>
        <item x="617"/>
        <item x="809"/>
        <item x="1385"/>
        <item x="26"/>
        <item x="117"/>
        <item x="174"/>
        <item x="539"/>
        <item x="800"/>
        <item x="1063"/>
        <item x="1257"/>
        <item x="316"/>
        <item x="423"/>
        <item x="875"/>
        <item x="1061"/>
        <item x="1430"/>
        <item x="118"/>
        <item x="1348"/>
        <item x="711"/>
        <item x="934"/>
        <item x="1282"/>
        <item x="1463"/>
        <item x="1429"/>
        <item x="487"/>
        <item x="1100"/>
        <item x="1194"/>
        <item x="801"/>
        <item x="987"/>
        <item x="291"/>
        <item x="1461"/>
        <item x="1050"/>
        <item x="540"/>
        <item x="936"/>
        <item x="27"/>
        <item x="23"/>
        <item x="807"/>
        <item x="1386"/>
        <item x="1432"/>
        <item x="997"/>
        <item x="1109"/>
        <item x="876"/>
        <item x="870"/>
        <item x="988"/>
        <item x="120"/>
        <item x="1449"/>
        <item x="1153"/>
        <item x="294"/>
        <item x="1383"/>
        <item x="810"/>
        <item x="1331"/>
        <item x="1456"/>
        <item x="1101"/>
        <item x="1060"/>
        <item x="989"/>
        <item x="1451"/>
        <item x="1232"/>
        <item x="416"/>
        <item x="1329"/>
        <item x="1279"/>
        <item t="default"/>
      </items>
    </pivotField>
    <pivotField showAll="0"/>
    <pivotField showAll="0"/>
    <pivotField dataField="1" showAll="0" sumSubtotal="1">
      <items count="1268">
        <item x="206"/>
        <item x="24"/>
        <item x="381"/>
        <item x="1069"/>
        <item x="25"/>
        <item x="1257"/>
        <item x="1168"/>
        <item x="776"/>
        <item x="1197"/>
        <item x="382"/>
        <item x="440"/>
        <item x="1037"/>
        <item x="998"/>
        <item x="108"/>
        <item x="717"/>
        <item x="874"/>
        <item x="718"/>
        <item x="441"/>
        <item x="207"/>
        <item x="1218"/>
        <item x="875"/>
        <item x="208"/>
        <item x="0"/>
        <item x="670"/>
        <item x="327"/>
        <item x="271"/>
        <item x="209"/>
        <item x="61"/>
        <item x="1109"/>
        <item x="719"/>
        <item x="161"/>
        <item x="1219"/>
        <item x="1038"/>
        <item x="328"/>
        <item x="62"/>
        <item x="554"/>
        <item x="1198"/>
        <item x="1039"/>
        <item x="720"/>
        <item x="210"/>
        <item x="272"/>
        <item x="488"/>
        <item x="1040"/>
        <item x="876"/>
        <item x="721"/>
        <item x="1070"/>
        <item x="1071"/>
        <item x="877"/>
        <item x="920"/>
        <item x="955"/>
        <item x="1169"/>
        <item x="921"/>
        <item x="999"/>
        <item x="777"/>
        <item x="489"/>
        <item x="878"/>
        <item x="1000"/>
        <item x="671"/>
        <item x="442"/>
        <item x="1110"/>
        <item x="26"/>
        <item x="1001"/>
        <item x="443"/>
        <item x="63"/>
        <item x="778"/>
        <item x="1041"/>
        <item x="956"/>
        <item x="211"/>
        <item x="1002"/>
        <item x="444"/>
        <item x="1072"/>
        <item x="490"/>
        <item x="1179"/>
        <item x="383"/>
        <item x="555"/>
        <item x="556"/>
        <item x="922"/>
        <item x="384"/>
        <item x="1155"/>
        <item x="212"/>
        <item x="385"/>
        <item x="27"/>
        <item x="1003"/>
        <item x="923"/>
        <item x="491"/>
        <item x="829"/>
        <item x="492"/>
        <item x="1093"/>
        <item x="957"/>
        <item x="162"/>
        <item x="618"/>
        <item x="1170"/>
        <item x="329"/>
        <item x="722"/>
        <item x="109"/>
        <item x="1208"/>
        <item x="1209"/>
        <item x="879"/>
        <item x="163"/>
        <item x="386"/>
        <item x="330"/>
        <item x="110"/>
        <item x="387"/>
        <item x="924"/>
        <item x="1042"/>
        <item x="213"/>
        <item x="1004"/>
        <item x="214"/>
        <item x="445"/>
        <item x="779"/>
        <item x="780"/>
        <item x="557"/>
        <item x="925"/>
        <item x="958"/>
        <item x="880"/>
        <item x="1189"/>
        <item x="64"/>
        <item x="493"/>
        <item x="111"/>
        <item x="672"/>
        <item x="494"/>
        <item x="1235"/>
        <item x="959"/>
        <item x="1094"/>
        <item x="830"/>
        <item x="1005"/>
        <item x="558"/>
        <item x="559"/>
        <item x="960"/>
        <item x="331"/>
        <item x="926"/>
        <item x="1171"/>
        <item x="723"/>
        <item x="927"/>
        <item x="495"/>
        <item x="560"/>
        <item x="781"/>
        <item x="782"/>
        <item x="1043"/>
        <item x="332"/>
        <item x="783"/>
        <item x="388"/>
        <item x="1111"/>
        <item x="928"/>
        <item x="1112"/>
        <item x="1006"/>
        <item x="333"/>
        <item x="112"/>
        <item x="496"/>
        <item x="673"/>
        <item x="215"/>
        <item x="273"/>
        <item x="619"/>
        <item x="620"/>
        <item x="1139"/>
        <item x="881"/>
        <item x="1007"/>
        <item x="724"/>
        <item x="725"/>
        <item x="726"/>
        <item x="1008"/>
        <item x="446"/>
        <item x="621"/>
        <item x="784"/>
        <item x="727"/>
        <item x="929"/>
        <item x="334"/>
        <item x="785"/>
        <item x="1009"/>
        <item x="335"/>
        <item x="65"/>
        <item x="113"/>
        <item x="28"/>
        <item x="497"/>
        <item x="1236"/>
        <item x="114"/>
        <item x="1073"/>
        <item x="274"/>
        <item x="1199"/>
        <item x="1044"/>
        <item x="561"/>
        <item x="1010"/>
        <item x="882"/>
        <item x="447"/>
        <item x="930"/>
        <item x="562"/>
        <item x="786"/>
        <item x="674"/>
        <item x="1227"/>
        <item x="1045"/>
        <item x="275"/>
        <item x="787"/>
        <item x="498"/>
        <item x="1210"/>
        <item x="115"/>
        <item x="1046"/>
        <item x="1140"/>
        <item x="336"/>
        <item x="1220"/>
        <item x="831"/>
        <item x="1200"/>
        <item x="1228"/>
        <item x="1258"/>
        <item x="883"/>
        <item x="622"/>
        <item x="1047"/>
        <item x="1246"/>
        <item x="931"/>
        <item x="1237"/>
        <item x="164"/>
        <item x="1156"/>
        <item x="216"/>
        <item x="563"/>
        <item x="1247"/>
        <item x="217"/>
        <item x="1095"/>
        <item x="1048"/>
        <item x="1264"/>
        <item x="564"/>
        <item x="788"/>
        <item x="276"/>
        <item x="116"/>
        <item x="448"/>
        <item x="1238"/>
        <item x="565"/>
        <item x="1"/>
        <item x="1011"/>
        <item x="449"/>
        <item x="1074"/>
        <item x="961"/>
        <item x="277"/>
        <item x="117"/>
        <item x="66"/>
        <item x="1049"/>
        <item x="1211"/>
        <item x="389"/>
        <item x="1012"/>
        <item x="1212"/>
        <item x="1113"/>
        <item x="1248"/>
        <item x="218"/>
        <item x="499"/>
        <item x="728"/>
        <item x="29"/>
        <item x="962"/>
        <item x="1157"/>
        <item x="500"/>
        <item x="789"/>
        <item x="932"/>
        <item x="219"/>
        <item x="1096"/>
        <item x="220"/>
        <item x="790"/>
        <item x="729"/>
        <item x="337"/>
        <item x="1050"/>
        <item x="165"/>
        <item x="1265"/>
        <item x="884"/>
        <item x="67"/>
        <item x="68"/>
        <item x="338"/>
        <item x="791"/>
        <item x="1239"/>
        <item x="1221"/>
        <item x="390"/>
        <item x="339"/>
        <item x="1097"/>
        <item x="1051"/>
        <item x="166"/>
        <item x="30"/>
        <item x="885"/>
        <item x="1180"/>
        <item x="1213"/>
        <item x="167"/>
        <item x="391"/>
        <item x="278"/>
        <item x="340"/>
        <item x="501"/>
        <item x="566"/>
        <item x="341"/>
        <item x="1253"/>
        <item x="1249"/>
        <item x="279"/>
        <item x="450"/>
        <item x="1181"/>
        <item x="1098"/>
        <item x="69"/>
        <item x="567"/>
        <item x="118"/>
        <item x="730"/>
        <item x="1229"/>
        <item x="221"/>
        <item x="1222"/>
        <item x="792"/>
        <item x="675"/>
        <item x="502"/>
        <item x="963"/>
        <item x="1201"/>
        <item x="168"/>
        <item x="1128"/>
        <item x="31"/>
        <item x="832"/>
        <item x="886"/>
        <item x="1172"/>
        <item x="623"/>
        <item x="222"/>
        <item x="833"/>
        <item x="342"/>
        <item x="169"/>
        <item x="343"/>
        <item x="731"/>
        <item x="280"/>
        <item x="624"/>
        <item x="1202"/>
        <item x="1230"/>
        <item x="887"/>
        <item x="281"/>
        <item x="1114"/>
        <item x="1158"/>
        <item x="503"/>
        <item x="504"/>
        <item x="1262"/>
        <item x="505"/>
        <item x="1190"/>
        <item x="70"/>
        <item x="834"/>
        <item x="1099"/>
        <item x="964"/>
        <item x="835"/>
        <item x="1250"/>
        <item x="793"/>
        <item x="933"/>
        <item x="1159"/>
        <item x="451"/>
        <item x="1013"/>
        <item x="732"/>
        <item x="506"/>
        <item x="71"/>
        <item x="392"/>
        <item x="1191"/>
        <item x="1203"/>
        <item x="1141"/>
        <item x="1014"/>
        <item x="344"/>
        <item x="733"/>
        <item x="734"/>
        <item x="170"/>
        <item x="1129"/>
        <item x="965"/>
        <item x="507"/>
        <item x="568"/>
        <item x="393"/>
        <item x="1015"/>
        <item x="508"/>
        <item x="1240"/>
        <item x="676"/>
        <item x="32"/>
        <item x="119"/>
        <item x="966"/>
        <item x="967"/>
        <item x="509"/>
        <item x="394"/>
        <item x="1182"/>
        <item x="735"/>
        <item x="120"/>
        <item x="72"/>
        <item x="677"/>
        <item x="934"/>
        <item x="395"/>
        <item x="1183"/>
        <item x="968"/>
        <item x="121"/>
        <item x="794"/>
        <item x="282"/>
        <item x="283"/>
        <item x="1160"/>
        <item x="969"/>
        <item x="2"/>
        <item x="935"/>
        <item x="122"/>
        <item x="345"/>
        <item x="569"/>
        <item x="1142"/>
        <item x="836"/>
        <item x="510"/>
        <item x="837"/>
        <item x="346"/>
        <item x="171"/>
        <item x="970"/>
        <item x="1115"/>
        <item x="888"/>
        <item x="511"/>
        <item x="3"/>
        <item x="512"/>
        <item x="625"/>
        <item x="971"/>
        <item x="1241"/>
        <item x="570"/>
        <item x="73"/>
        <item x="396"/>
        <item x="1116"/>
        <item x="571"/>
        <item x="223"/>
        <item x="1075"/>
        <item x="33"/>
        <item x="736"/>
        <item x="572"/>
        <item x="1192"/>
        <item x="1193"/>
        <item x="737"/>
        <item x="34"/>
        <item x="74"/>
        <item x="738"/>
        <item x="1143"/>
        <item x="513"/>
        <item x="347"/>
        <item x="172"/>
        <item x="1231"/>
        <item x="397"/>
        <item x="573"/>
        <item x="936"/>
        <item x="795"/>
        <item x="173"/>
        <item x="739"/>
        <item x="452"/>
        <item x="453"/>
        <item x="224"/>
        <item x="284"/>
        <item x="4"/>
        <item x="574"/>
        <item x="626"/>
        <item x="678"/>
        <item x="889"/>
        <item x="1144"/>
        <item x="514"/>
        <item x="1130"/>
        <item x="575"/>
        <item x="890"/>
        <item x="891"/>
        <item x="174"/>
        <item x="838"/>
        <item x="123"/>
        <item x="285"/>
        <item x="348"/>
        <item x="286"/>
        <item x="892"/>
        <item x="1173"/>
        <item x="679"/>
        <item x="972"/>
        <item x="576"/>
        <item x="796"/>
        <item x="839"/>
        <item x="515"/>
        <item x="1266"/>
        <item x="516"/>
        <item x="35"/>
        <item x="75"/>
        <item x="627"/>
        <item x="1223"/>
        <item x="349"/>
        <item x="1145"/>
        <item x="124"/>
        <item x="893"/>
        <item x="517"/>
        <item x="797"/>
        <item x="350"/>
        <item x="1117"/>
        <item x="454"/>
        <item x="455"/>
        <item x="125"/>
        <item x="126"/>
        <item x="5"/>
        <item x="225"/>
        <item x="973"/>
        <item x="577"/>
        <item x="351"/>
        <item x="628"/>
        <item x="398"/>
        <item x="399"/>
        <item x="518"/>
        <item x="937"/>
        <item x="1224"/>
        <item x="519"/>
        <item x="740"/>
        <item x="520"/>
        <item x="894"/>
        <item x="76"/>
        <item x="226"/>
        <item x="1251"/>
        <item x="77"/>
        <item x="798"/>
        <item x="974"/>
        <item x="175"/>
        <item x="680"/>
        <item x="127"/>
        <item x="521"/>
        <item x="578"/>
        <item x="176"/>
        <item x="938"/>
        <item x="6"/>
        <item x="579"/>
        <item x="840"/>
        <item x="1214"/>
        <item x="400"/>
        <item x="1259"/>
        <item x="456"/>
        <item x="78"/>
        <item x="1232"/>
        <item x="1100"/>
        <item x="128"/>
        <item x="799"/>
        <item x="580"/>
        <item x="800"/>
        <item x="36"/>
        <item x="129"/>
        <item x="287"/>
        <item x="841"/>
        <item x="629"/>
        <item x="1174"/>
        <item x="177"/>
        <item x="178"/>
        <item x="457"/>
        <item x="1175"/>
        <item x="895"/>
        <item x="401"/>
        <item x="975"/>
        <item x="896"/>
        <item x="288"/>
        <item x="1016"/>
        <item x="402"/>
        <item x="741"/>
        <item x="1118"/>
        <item x="681"/>
        <item x="742"/>
        <item x="227"/>
        <item x="939"/>
        <item x="1184"/>
        <item x="522"/>
        <item x="581"/>
        <item x="458"/>
        <item x="801"/>
        <item x="459"/>
        <item x="743"/>
        <item x="940"/>
        <item x="630"/>
        <item x="1215"/>
        <item x="130"/>
        <item x="179"/>
        <item x="802"/>
        <item x="842"/>
        <item x="289"/>
        <item x="682"/>
        <item x="228"/>
        <item x="744"/>
        <item x="180"/>
        <item x="229"/>
        <item x="523"/>
        <item x="843"/>
        <item x="230"/>
        <item x="231"/>
        <item x="403"/>
        <item x="460"/>
        <item x="1242"/>
        <item x="582"/>
        <item x="1243"/>
        <item x="583"/>
        <item x="232"/>
        <item x="683"/>
        <item x="37"/>
        <item x="131"/>
        <item x="290"/>
        <item x="461"/>
        <item x="462"/>
        <item x="1131"/>
        <item x="684"/>
        <item x="803"/>
        <item x="181"/>
        <item x="79"/>
        <item x="7"/>
        <item x="233"/>
        <item x="132"/>
        <item x="1017"/>
        <item x="1254"/>
        <item x="234"/>
        <item x="1161"/>
        <item x="291"/>
        <item x="133"/>
        <item x="685"/>
        <item x="844"/>
        <item x="1225"/>
        <item x="686"/>
        <item x="463"/>
        <item x="352"/>
        <item x="631"/>
        <item x="353"/>
        <item x="845"/>
        <item x="897"/>
        <item x="38"/>
        <item x="584"/>
        <item x="464"/>
        <item x="1162"/>
        <item x="632"/>
        <item x="633"/>
        <item x="354"/>
        <item x="292"/>
        <item x="898"/>
        <item x="39"/>
        <item x="404"/>
        <item x="1076"/>
        <item x="804"/>
        <item x="293"/>
        <item x="134"/>
        <item x="135"/>
        <item x="634"/>
        <item x="585"/>
        <item x="235"/>
        <item x="465"/>
        <item x="182"/>
        <item x="635"/>
        <item x="687"/>
        <item x="405"/>
        <item x="636"/>
        <item x="899"/>
        <item x="586"/>
        <item x="294"/>
        <item x="236"/>
        <item x="136"/>
        <item x="745"/>
        <item x="587"/>
        <item x="295"/>
        <item x="688"/>
        <item x="1185"/>
        <item x="237"/>
        <item x="40"/>
        <item x="137"/>
        <item x="637"/>
        <item x="183"/>
        <item x="1255"/>
        <item x="805"/>
        <item x="138"/>
        <item x="900"/>
        <item x="80"/>
        <item x="901"/>
        <item x="1018"/>
        <item x="41"/>
        <item x="355"/>
        <item x="1019"/>
        <item x="689"/>
        <item x="406"/>
        <item x="1077"/>
        <item x="638"/>
        <item x="639"/>
        <item x="296"/>
        <item x="1020"/>
        <item x="588"/>
        <item x="746"/>
        <item x="81"/>
        <item x="941"/>
        <item x="640"/>
        <item x="806"/>
        <item x="184"/>
        <item x="1256"/>
        <item x="407"/>
        <item x="807"/>
        <item x="297"/>
        <item x="589"/>
        <item x="747"/>
        <item x="1052"/>
        <item x="356"/>
        <item x="846"/>
        <item x="1078"/>
        <item x="42"/>
        <item x="1053"/>
        <item x="524"/>
        <item x="902"/>
        <item x="43"/>
        <item x="590"/>
        <item x="8"/>
        <item x="976"/>
        <item x="591"/>
        <item x="641"/>
        <item x="525"/>
        <item x="847"/>
        <item x="690"/>
        <item x="408"/>
        <item x="592"/>
        <item x="409"/>
        <item x="410"/>
        <item x="411"/>
        <item x="1054"/>
        <item x="748"/>
        <item x="238"/>
        <item x="526"/>
        <item x="357"/>
        <item x="298"/>
        <item x="1055"/>
        <item x="1252"/>
        <item x="1021"/>
        <item x="642"/>
        <item x="1056"/>
        <item x="942"/>
        <item x="643"/>
        <item x="593"/>
        <item x="808"/>
        <item x="1079"/>
        <item x="139"/>
        <item x="903"/>
        <item x="82"/>
        <item x="977"/>
        <item x="466"/>
        <item x="9"/>
        <item x="644"/>
        <item x="1080"/>
        <item x="749"/>
        <item x="848"/>
        <item x="185"/>
        <item x="691"/>
        <item x="750"/>
        <item x="239"/>
        <item x="594"/>
        <item x="978"/>
        <item x="1057"/>
        <item x="358"/>
        <item x="595"/>
        <item x="692"/>
        <item x="849"/>
        <item x="527"/>
        <item x="83"/>
        <item x="1186"/>
        <item x="904"/>
        <item x="645"/>
        <item x="10"/>
        <item x="979"/>
        <item x="84"/>
        <item x="359"/>
        <item x="412"/>
        <item x="413"/>
        <item x="414"/>
        <item x="44"/>
        <item x="1204"/>
        <item x="1022"/>
        <item x="850"/>
        <item x="751"/>
        <item x="646"/>
        <item x="596"/>
        <item x="467"/>
        <item x="1023"/>
        <item x="647"/>
        <item x="597"/>
        <item x="186"/>
        <item x="240"/>
        <item x="693"/>
        <item x="528"/>
        <item x="241"/>
        <item x="694"/>
        <item x="45"/>
        <item x="140"/>
        <item x="299"/>
        <item x="1058"/>
        <item x="529"/>
        <item x="300"/>
        <item x="943"/>
        <item x="1146"/>
        <item x="242"/>
        <item x="980"/>
        <item x="1101"/>
        <item x="243"/>
        <item x="530"/>
        <item x="1194"/>
        <item x="468"/>
        <item x="301"/>
        <item x="1176"/>
        <item x="46"/>
        <item x="1260"/>
        <item x="809"/>
        <item x="1059"/>
        <item x="531"/>
        <item x="810"/>
        <item x="244"/>
        <item x="598"/>
        <item x="811"/>
        <item x="532"/>
        <item x="851"/>
        <item x="1205"/>
        <item x="245"/>
        <item x="812"/>
        <item x="469"/>
        <item x="813"/>
        <item x="1119"/>
        <item x="852"/>
        <item x="415"/>
        <item x="141"/>
        <item x="246"/>
        <item x="905"/>
        <item x="360"/>
        <item x="1024"/>
        <item x="247"/>
        <item x="11"/>
        <item x="416"/>
        <item x="248"/>
        <item x="906"/>
        <item x="1025"/>
        <item x="648"/>
        <item x="302"/>
        <item x="1026"/>
        <item x="1206"/>
        <item x="853"/>
        <item x="599"/>
        <item x="249"/>
        <item x="981"/>
        <item x="1216"/>
        <item x="85"/>
        <item x="649"/>
        <item x="600"/>
        <item x="1102"/>
        <item x="752"/>
        <item x="533"/>
        <item x="86"/>
        <item x="753"/>
        <item x="361"/>
        <item x="854"/>
        <item x="362"/>
        <item x="47"/>
        <item x="1163"/>
        <item x="695"/>
        <item x="696"/>
        <item x="470"/>
        <item x="187"/>
        <item x="1060"/>
        <item x="1147"/>
        <item x="534"/>
        <item x="601"/>
        <item x="1120"/>
        <item x="1027"/>
        <item x="303"/>
        <item x="1121"/>
        <item x="417"/>
        <item x="418"/>
        <item x="1081"/>
        <item x="1164"/>
        <item x="142"/>
        <item x="907"/>
        <item x="188"/>
        <item x="855"/>
        <item x="982"/>
        <item x="602"/>
        <item x="419"/>
        <item x="603"/>
        <item x="535"/>
        <item x="604"/>
        <item x="536"/>
        <item x="420"/>
        <item x="363"/>
        <item x="421"/>
        <item x="422"/>
        <item x="537"/>
        <item x="944"/>
        <item x="983"/>
        <item x="754"/>
        <item x="814"/>
        <item x="48"/>
        <item x="1028"/>
        <item x="189"/>
        <item x="650"/>
        <item x="304"/>
        <item x="87"/>
        <item x="250"/>
        <item x="755"/>
        <item x="651"/>
        <item x="652"/>
        <item x="305"/>
        <item x="538"/>
        <item x="984"/>
        <item x="653"/>
        <item x="471"/>
        <item x="985"/>
        <item x="815"/>
        <item x="472"/>
        <item x="1029"/>
        <item x="697"/>
        <item x="143"/>
        <item x="816"/>
        <item x="251"/>
        <item x="856"/>
        <item x="88"/>
        <item x="473"/>
        <item x="698"/>
        <item x="908"/>
        <item x="1233"/>
        <item x="252"/>
        <item x="699"/>
        <item x="756"/>
        <item x="253"/>
        <item x="986"/>
        <item x="605"/>
        <item x="1122"/>
        <item x="987"/>
        <item x="539"/>
        <item x="12"/>
        <item x="190"/>
        <item x="757"/>
        <item x="700"/>
        <item x="988"/>
        <item x="758"/>
        <item x="654"/>
        <item x="540"/>
        <item x="1061"/>
        <item x="701"/>
        <item x="1132"/>
        <item x="1195"/>
        <item x="13"/>
        <item x="254"/>
        <item x="49"/>
        <item x="541"/>
        <item x="364"/>
        <item x="255"/>
        <item x="945"/>
        <item x="365"/>
        <item x="606"/>
        <item x="946"/>
        <item x="256"/>
        <item x="1226"/>
        <item x="423"/>
        <item x="144"/>
        <item x="1062"/>
        <item x="702"/>
        <item x="857"/>
        <item x="607"/>
        <item x="1187"/>
        <item x="1133"/>
        <item x="89"/>
        <item x="759"/>
        <item x="542"/>
        <item x="50"/>
        <item x="1244"/>
        <item x="474"/>
        <item x="760"/>
        <item x="655"/>
        <item x="703"/>
        <item x="145"/>
        <item x="1148"/>
        <item x="424"/>
        <item x="425"/>
        <item x="51"/>
        <item x="1149"/>
        <item x="947"/>
        <item x="257"/>
        <item x="817"/>
        <item x="366"/>
        <item x="146"/>
        <item x="1134"/>
        <item x="191"/>
        <item x="1103"/>
        <item x="818"/>
        <item x="858"/>
        <item x="761"/>
        <item x="608"/>
        <item x="306"/>
        <item x="90"/>
        <item x="909"/>
        <item x="859"/>
        <item x="426"/>
        <item x="91"/>
        <item x="860"/>
        <item x="1082"/>
        <item x="1083"/>
        <item x="762"/>
        <item x="367"/>
        <item x="258"/>
        <item x="763"/>
        <item x="307"/>
        <item x="861"/>
        <item x="862"/>
        <item x="1123"/>
        <item x="1084"/>
        <item x="308"/>
        <item x="1177"/>
        <item x="656"/>
        <item x="657"/>
        <item x="475"/>
        <item x="368"/>
        <item x="658"/>
        <item x="259"/>
        <item x="704"/>
        <item x="910"/>
        <item x="427"/>
        <item x="92"/>
        <item x="609"/>
        <item x="1085"/>
        <item x="989"/>
        <item x="309"/>
        <item x="990"/>
        <item x="310"/>
        <item x="991"/>
        <item x="428"/>
        <item x="476"/>
        <item x="260"/>
        <item x="311"/>
        <item x="911"/>
        <item x="912"/>
        <item x="819"/>
        <item x="705"/>
        <item x="543"/>
        <item x="992"/>
        <item x="1150"/>
        <item x="192"/>
        <item x="1030"/>
        <item x="1124"/>
        <item x="93"/>
        <item x="52"/>
        <item x="147"/>
        <item x="1151"/>
        <item x="706"/>
        <item x="193"/>
        <item x="993"/>
        <item x="261"/>
        <item x="148"/>
        <item x="1086"/>
        <item x="863"/>
        <item x="948"/>
        <item x="949"/>
        <item x="149"/>
        <item x="312"/>
        <item x="262"/>
        <item x="1087"/>
        <item x="1104"/>
        <item x="864"/>
        <item x="659"/>
        <item x="477"/>
        <item x="707"/>
        <item x="1152"/>
        <item x="544"/>
        <item x="313"/>
        <item x="994"/>
        <item x="865"/>
        <item x="1063"/>
        <item x="478"/>
        <item x="708"/>
        <item x="94"/>
        <item x="95"/>
        <item x="429"/>
        <item x="1105"/>
        <item x="314"/>
        <item x="1135"/>
        <item x="96"/>
        <item x="709"/>
        <item x="1031"/>
        <item x="820"/>
        <item x="194"/>
        <item x="764"/>
        <item x="765"/>
        <item x="1125"/>
        <item x="950"/>
        <item x="660"/>
        <item x="479"/>
        <item x="951"/>
        <item x="545"/>
        <item x="315"/>
        <item x="316"/>
        <item x="53"/>
        <item x="866"/>
        <item x="766"/>
        <item x="263"/>
        <item x="1188"/>
        <item x="913"/>
        <item x="1261"/>
        <item x="317"/>
        <item x="1136"/>
        <item x="195"/>
        <item x="196"/>
        <item x="1263"/>
        <item x="661"/>
        <item x="767"/>
        <item x="914"/>
        <item x="1032"/>
        <item x="318"/>
        <item x="319"/>
        <item x="915"/>
        <item x="480"/>
        <item x="197"/>
        <item x="821"/>
        <item x="995"/>
        <item x="369"/>
        <item x="150"/>
        <item x="320"/>
        <item x="370"/>
        <item x="14"/>
        <item x="1106"/>
        <item x="1126"/>
        <item x="371"/>
        <item x="867"/>
        <item x="1064"/>
        <item x="321"/>
        <item x="868"/>
        <item x="1165"/>
        <item x="1217"/>
        <item x="430"/>
        <item x="264"/>
        <item x="15"/>
        <item x="1033"/>
        <item x="322"/>
        <item x="1065"/>
        <item x="1088"/>
        <item x="16"/>
        <item x="869"/>
        <item x="662"/>
        <item x="822"/>
        <item x="151"/>
        <item x="663"/>
        <item x="97"/>
        <item x="1089"/>
        <item x="1090"/>
        <item x="768"/>
        <item x="1066"/>
        <item x="1067"/>
        <item x="916"/>
        <item x="372"/>
        <item x="1196"/>
        <item x="769"/>
        <item x="1127"/>
        <item x="481"/>
        <item x="917"/>
        <item x="823"/>
        <item x="98"/>
        <item x="664"/>
        <item x="1068"/>
        <item x="610"/>
        <item x="99"/>
        <item x="952"/>
        <item x="100"/>
        <item x="373"/>
        <item x="152"/>
        <item x="265"/>
        <item x="482"/>
        <item x="870"/>
        <item x="611"/>
        <item x="431"/>
        <item x="54"/>
        <item x="1091"/>
        <item x="1207"/>
        <item x="546"/>
        <item x="17"/>
        <item x="1245"/>
        <item x="1137"/>
        <item x="547"/>
        <item x="153"/>
        <item x="432"/>
        <item x="433"/>
        <item x="198"/>
        <item x="154"/>
        <item x="710"/>
        <item x="770"/>
        <item x="1166"/>
        <item x="1178"/>
        <item x="374"/>
        <item x="155"/>
        <item x="18"/>
        <item x="323"/>
        <item x="434"/>
        <item x="548"/>
        <item x="711"/>
        <item x="199"/>
        <item x="871"/>
        <item x="771"/>
        <item x="1107"/>
        <item x="772"/>
        <item x="483"/>
        <item x="824"/>
        <item x="266"/>
        <item x="825"/>
        <item x="712"/>
        <item x="872"/>
        <item x="1034"/>
        <item x="375"/>
        <item x="549"/>
        <item x="1153"/>
        <item x="918"/>
        <item x="1167"/>
        <item x="612"/>
        <item x="1154"/>
        <item x="101"/>
        <item x="613"/>
        <item x="953"/>
        <item x="826"/>
        <item x="713"/>
        <item x="156"/>
        <item x="1035"/>
        <item x="665"/>
        <item x="666"/>
        <item x="1138"/>
        <item x="376"/>
        <item x="157"/>
        <item x="55"/>
        <item x="102"/>
        <item x="56"/>
        <item x="19"/>
        <item x="667"/>
        <item x="873"/>
        <item x="614"/>
        <item x="954"/>
        <item x="267"/>
        <item x="550"/>
        <item x="435"/>
        <item x="484"/>
        <item x="436"/>
        <item x="996"/>
        <item x="615"/>
        <item x="551"/>
        <item x="200"/>
        <item x="324"/>
        <item x="201"/>
        <item x="437"/>
        <item x="268"/>
        <item x="57"/>
        <item x="58"/>
        <item x="714"/>
        <item x="158"/>
        <item x="919"/>
        <item x="103"/>
        <item x="1092"/>
        <item x="485"/>
        <item x="377"/>
        <item x="715"/>
        <item x="20"/>
        <item x="104"/>
        <item x="616"/>
        <item x="105"/>
        <item x="552"/>
        <item x="378"/>
        <item x="668"/>
        <item x="438"/>
        <item x="1234"/>
        <item x="1036"/>
        <item x="773"/>
        <item x="325"/>
        <item x="202"/>
        <item x="379"/>
        <item x="159"/>
        <item x="827"/>
        <item x="21"/>
        <item x="774"/>
        <item x="59"/>
        <item x="486"/>
        <item x="617"/>
        <item x="669"/>
        <item x="1108"/>
        <item x="775"/>
        <item x="106"/>
        <item x="160"/>
        <item x="487"/>
        <item x="22"/>
        <item x="828"/>
        <item x="439"/>
        <item x="203"/>
        <item x="326"/>
        <item x="269"/>
        <item x="553"/>
        <item x="204"/>
        <item x="107"/>
        <item x="205"/>
        <item x="716"/>
        <item x="270"/>
        <item x="60"/>
        <item x="997"/>
        <item x="380"/>
        <item x="23"/>
        <item t="sum"/>
      </items>
    </pivotField>
    <pivotField axis="axisRow" showAll="0" measureFilter="1">
      <items count="1466">
        <item x="1210"/>
        <item x="363"/>
        <item x="302"/>
        <item x="706"/>
        <item x="6"/>
        <item x="573"/>
        <item x="1447"/>
        <item x="783"/>
        <item x="407"/>
        <item x="441"/>
        <item x="757"/>
        <item x="812"/>
        <item x="458"/>
        <item x="833"/>
        <item x="80"/>
        <item x="506"/>
        <item x="603"/>
        <item x="147"/>
        <item x="226"/>
        <item x="726"/>
        <item x="852"/>
        <item x="1021"/>
        <item x="28"/>
        <item x="920"/>
        <item x="229"/>
        <item x="400"/>
        <item x="683"/>
        <item x="239"/>
        <item x="1294"/>
        <item x="562"/>
        <item x="638"/>
        <item x="907"/>
        <item x="173"/>
        <item x="755"/>
        <item x="497"/>
        <item x="1402"/>
        <item x="1366"/>
        <item x="1355"/>
        <item x="1332"/>
        <item x="1388"/>
        <item x="547"/>
        <item x="369"/>
        <item x="1097"/>
        <item x="618"/>
        <item x="180"/>
        <item x="1179"/>
        <item x="744"/>
        <item x="1394"/>
        <item x="821"/>
        <item x="412"/>
        <item x="918"/>
        <item x="248"/>
        <item x="840"/>
        <item x="836"/>
        <item x="1121"/>
        <item x="65"/>
        <item x="1239"/>
        <item x="488"/>
        <item x="126"/>
        <item x="159"/>
        <item x="697"/>
        <item x="1145"/>
        <item x="751"/>
        <item x="182"/>
        <item x="721"/>
        <item x="86"/>
        <item x="902"/>
        <item x="348"/>
        <item x="1450"/>
        <item x="1132"/>
        <item x="1291"/>
        <item x="1380"/>
        <item x="873"/>
        <item x="801"/>
        <item x="12"/>
        <item x="23"/>
        <item x="945"/>
        <item x="31"/>
        <item x="619"/>
        <item x="906"/>
        <item x="531"/>
        <item x="915"/>
        <item x="1038"/>
        <item x="546"/>
        <item x="528"/>
        <item x="161"/>
        <item x="881"/>
        <item x="1034"/>
        <item x="108"/>
        <item x="1125"/>
        <item x="66"/>
        <item x="939"/>
        <item x="426"/>
        <item x="985"/>
        <item x="623"/>
        <item x="828"/>
        <item x="1030"/>
        <item x="155"/>
        <item x="701"/>
        <item x="72"/>
        <item x="401"/>
        <item x="1454"/>
        <item x="1053"/>
        <item x="192"/>
        <item x="1457"/>
        <item x="235"/>
        <item x="296"/>
        <item x="1022"/>
        <item x="796"/>
        <item x="1004"/>
        <item x="1448"/>
        <item x="1227"/>
        <item x="866"/>
        <item x="649"/>
        <item x="1094"/>
        <item x="1299"/>
        <item x="699"/>
        <item x="579"/>
        <item x="1211"/>
        <item x="517"/>
        <item x="855"/>
        <item x="1124"/>
        <item x="1037"/>
        <item x="808"/>
        <item x="409"/>
        <item x="724"/>
        <item x="362"/>
        <item x="1078"/>
        <item x="584"/>
        <item x="890"/>
        <item x="1395"/>
        <item x="1341"/>
        <item x="1325"/>
        <item x="1219"/>
        <item x="787"/>
        <item x="829"/>
        <item x="984"/>
        <item x="897"/>
        <item x="831"/>
        <item x="754"/>
        <item x="1342"/>
        <item x="1142"/>
        <item x="673"/>
        <item x="1225"/>
        <item x="1295"/>
        <item x="21"/>
        <item x="277"/>
        <item x="212"/>
        <item x="647"/>
        <item x="135"/>
        <item x="629"/>
        <item x="952"/>
        <item x="467"/>
        <item x="1356"/>
        <item x="123"/>
        <item x="1201"/>
        <item x="689"/>
        <item x="1095"/>
        <item x="524"/>
        <item x="179"/>
        <item x="870"/>
        <item x="456"/>
        <item x="1371"/>
        <item x="1241"/>
        <item x="803"/>
        <item x="1020"/>
        <item x="1033"/>
        <item x="74"/>
        <item x="827"/>
        <item x="770"/>
        <item x="964"/>
        <item x="585"/>
        <item x="250"/>
        <item x="811"/>
        <item x="1374"/>
        <item x="1335"/>
        <item x="955"/>
        <item x="87"/>
        <item x="299"/>
        <item x="554"/>
        <item x="914"/>
        <item x="1336"/>
        <item x="343"/>
        <item x="30"/>
        <item x="842"/>
        <item x="1420"/>
        <item x="89"/>
        <item x="993"/>
        <item x="593"/>
        <item x="817"/>
        <item x="616"/>
        <item x="807"/>
        <item x="1428"/>
        <item x="149"/>
        <item x="1025"/>
        <item x="1400"/>
        <item x="452"/>
        <item x="1116"/>
        <item x="599"/>
        <item x="1340"/>
        <item x="1151"/>
        <item x="1156"/>
        <item x="1277"/>
        <item x="1054"/>
        <item x="820"/>
        <item x="78"/>
        <item x="1303"/>
        <item x="1398"/>
        <item x="386"/>
        <item x="50"/>
        <item x="772"/>
        <item x="1058"/>
        <item x="667"/>
        <item x="1177"/>
        <item x="368"/>
        <item x="791"/>
        <item x="418"/>
        <item x="1255"/>
        <item x="463"/>
        <item x="1443"/>
        <item x="1305"/>
        <item x="364"/>
        <item x="1460"/>
        <item x="896"/>
        <item x="146"/>
        <item x="240"/>
        <item x="1216"/>
        <item x="606"/>
        <item x="979"/>
        <item x="1426"/>
        <item x="544"/>
        <item x="857"/>
        <item x="232"/>
        <item x="1098"/>
        <item x="696"/>
        <item x="451"/>
        <item x="674"/>
        <item x="516"/>
        <item x="973"/>
        <item x="785"/>
        <item x="587"/>
        <item x="1109"/>
        <item x="223"/>
        <item x="780"/>
        <item x="658"/>
        <item x="359"/>
        <item x="856"/>
        <item x="358"/>
        <item x="961"/>
        <item x="988"/>
        <item x="58"/>
        <item x="652"/>
        <item x="366"/>
        <item x="184"/>
        <item x="333"/>
        <item x="1245"/>
        <item x="1232"/>
        <item x="555"/>
        <item x="598"/>
        <item x="1272"/>
        <item x="1458"/>
        <item x="713"/>
        <item x="202"/>
        <item x="1444"/>
        <item x="805"/>
        <item x="495"/>
        <item x="728"/>
        <item x="116"/>
        <item x="1139"/>
        <item x="819"/>
        <item x="1130"/>
        <item x="1134"/>
        <item x="263"/>
        <item x="1270"/>
        <item x="1118"/>
        <item x="306"/>
        <item x="655"/>
        <item x="1171"/>
        <item x="756"/>
        <item x="1419"/>
        <item x="1220"/>
        <item x="1149"/>
        <item x="1256"/>
        <item x="968"/>
        <item x="615"/>
        <item x="624"/>
        <item x="1202"/>
        <item x="118"/>
        <item x="1353"/>
        <item x="1137"/>
        <item x="1072"/>
        <item x="209"/>
        <item x="799"/>
        <item x="225"/>
        <item x="1435"/>
        <item x="566"/>
        <item x="324"/>
        <item x="710"/>
        <item x="1389"/>
        <item x="1180"/>
        <item x="1321"/>
        <item x="1261"/>
        <item x="415"/>
        <item x="320"/>
        <item x="489"/>
        <item x="1289"/>
        <item x="442"/>
        <item x="496"/>
        <item x="565"/>
        <item x="1108"/>
        <item x="1017"/>
        <item x="1209"/>
        <item x="987"/>
        <item x="492"/>
        <item x="860"/>
        <item x="1357"/>
        <item x="1324"/>
        <item x="1228"/>
        <item x="1427"/>
        <item x="312"/>
        <item x="867"/>
        <item x="429"/>
        <item x="1244"/>
        <item x="215"/>
        <item x="1334"/>
        <item x="1007"/>
        <item x="625"/>
        <item x="1115"/>
        <item x="904"/>
        <item x="636"/>
        <item x="931"/>
        <item x="1293"/>
        <item x="73"/>
        <item x="382"/>
        <item x="826"/>
        <item x="1174"/>
        <item x="759"/>
        <item x="588"/>
        <item x="1442"/>
        <item x="894"/>
        <item x="328"/>
        <item x="1247"/>
        <item x="93"/>
        <item x="1404"/>
        <item x="119"/>
        <item x="1425"/>
        <item x="502"/>
        <item x="1233"/>
        <item x="310"/>
        <item x="106"/>
        <item x="1051"/>
        <item x="1317"/>
        <item x="1279"/>
        <item x="1049"/>
        <item x="775"/>
        <item x="634"/>
        <item x="1031"/>
        <item x="187"/>
        <item x="1089"/>
        <item x="825"/>
        <item x="129"/>
        <item x="745"/>
        <item x="512"/>
        <item x="1183"/>
        <item x="1456"/>
        <item x="972"/>
        <item x="1168"/>
        <item x="1434"/>
        <item x="522"/>
        <item x="1112"/>
        <item x="1077"/>
        <item x="419"/>
        <item x="1196"/>
        <item x="936"/>
        <item x="1362"/>
        <item x="998"/>
        <item x="901"/>
        <item x="100"/>
        <item x="700"/>
        <item x="1257"/>
        <item x="1162"/>
        <item x="244"/>
        <item x="1143"/>
        <item x="715"/>
        <item x="298"/>
        <item x="529"/>
        <item x="374"/>
        <item x="288"/>
        <item x="1065"/>
        <item x="1048"/>
        <item x="813"/>
        <item x="632"/>
        <item x="1023"/>
        <item x="764"/>
        <item x="543"/>
        <item x="950"/>
        <item x="714"/>
        <item x="540"/>
        <item x="1423"/>
        <item x="574"/>
        <item x="1319"/>
        <item x="1000"/>
        <item x="204"/>
        <item x="671"/>
        <item x="293"/>
        <item x="1159"/>
        <item x="3"/>
        <item x="1136"/>
        <item x="449"/>
        <item x="303"/>
        <item x="1055"/>
        <item x="1437"/>
        <item x="448"/>
        <item x="1253"/>
        <item x="646"/>
        <item x="1248"/>
        <item x="185"/>
        <item x="768"/>
        <item x="501"/>
        <item x="1430"/>
        <item x="1421"/>
        <item x="550"/>
        <item x="1165"/>
        <item x="482"/>
        <item x="809"/>
        <item x="378"/>
        <item x="62"/>
        <item x="96"/>
        <item x="1120"/>
        <item x="164"/>
        <item x="848"/>
        <item x="586"/>
        <item x="1110"/>
        <item x="989"/>
        <item x="542"/>
        <item x="874"/>
        <item x="313"/>
        <item x="1155"/>
        <item x="1215"/>
        <item x="469"/>
        <item x="483"/>
        <item x="882"/>
        <item x="1190"/>
        <item x="1154"/>
        <item x="1056"/>
        <item x="980"/>
        <item x="1333"/>
        <item x="1006"/>
        <item x="1062"/>
        <item x="11"/>
        <item x="1226"/>
        <item x="105"/>
        <item x="224"/>
        <item x="27"/>
        <item x="1369"/>
        <item x="635"/>
        <item x="1140"/>
        <item x="1316"/>
        <item x="470"/>
        <item x="279"/>
        <item x="315"/>
        <item x="1407"/>
        <item x="1315"/>
        <item x="499"/>
        <item x="1268"/>
        <item x="336"/>
        <item x="160"/>
        <item x="133"/>
        <item x="375"/>
        <item x="5"/>
        <item x="513"/>
        <item x="249"/>
        <item x="1453"/>
        <item x="1192"/>
        <item x="478"/>
        <item x="245"/>
        <item x="391"/>
        <item x="601"/>
        <item x="267"/>
        <item x="1166"/>
        <item x="892"/>
        <item x="863"/>
        <item x="679"/>
        <item x="927"/>
        <item x="617"/>
        <item x="241"/>
        <item x="1071"/>
        <item x="879"/>
        <item x="887"/>
        <item x="1231"/>
        <item x="707"/>
        <item x="459"/>
        <item x="1346"/>
        <item x="99"/>
        <item x="193"/>
        <item x="319"/>
        <item x="845"/>
        <item x="944"/>
        <item x="614"/>
        <item x="494"/>
        <item x="485"/>
        <item x="672"/>
        <item x="1267"/>
        <item x="965"/>
        <item x="872"/>
        <item x="1103"/>
        <item x="1328"/>
        <item x="1297"/>
        <item x="131"/>
        <item x="1309"/>
        <item x="274"/>
        <item x="35"/>
        <item x="702"/>
        <item x="640"/>
        <item x="977"/>
        <item x="777"/>
        <item x="1283"/>
        <item x="275"/>
        <item x="784"/>
        <item x="534"/>
        <item x="24"/>
        <item x="411"/>
        <item x="746"/>
        <item x="420"/>
        <item x="733"/>
        <item x="763"/>
        <item x="935"/>
        <item x="1150"/>
        <item x="1043"/>
        <item x="742"/>
        <item x="41"/>
        <item x="176"/>
        <item x="541"/>
        <item x="271"/>
        <item x="347"/>
        <item x="1189"/>
        <item x="17"/>
        <item x="479"/>
        <item x="1343"/>
        <item x="1408"/>
        <item x="399"/>
        <item x="70"/>
        <item x="130"/>
        <item x="596"/>
        <item x="316"/>
        <item x="175"/>
        <item x="837"/>
        <item x="1052"/>
        <item x="55"/>
        <item x="109"/>
        <item x="1246"/>
        <item x="97"/>
        <item x="769"/>
        <item x="387"/>
        <item x="476"/>
        <item x="346"/>
        <item x="397"/>
        <item x="251"/>
        <item x="266"/>
        <item x="79"/>
        <item x="157"/>
        <item x="1114"/>
        <item x="0"/>
        <item x="648"/>
        <item x="18"/>
        <item x="891"/>
        <item x="1199"/>
        <item x="1184"/>
        <item x="83"/>
        <item x="694"/>
        <item x="1307"/>
        <item x="1176"/>
        <item x="68"/>
        <item x="43"/>
        <item x="468"/>
        <item x="526"/>
        <item x="51"/>
        <item x="1276"/>
        <item x="278"/>
        <item x="650"/>
        <item x="767"/>
        <item x="559"/>
        <item x="257"/>
        <item x="1152"/>
        <item x="928"/>
        <item x="291"/>
        <item x="778"/>
        <item x="719"/>
        <item x="317"/>
        <item x="1323"/>
        <item x="676"/>
        <item x="670"/>
        <item x="1164"/>
        <item x="743"/>
        <item x="1122"/>
        <item x="335"/>
        <item x="525"/>
        <item x="390"/>
        <item x="1106"/>
        <item x="1129"/>
        <item x="127"/>
        <item x="563"/>
        <item x="1387"/>
        <item x="1011"/>
        <item x="631"/>
        <item x="773"/>
        <item x="919"/>
        <item x="1269"/>
        <item x="560"/>
        <item x="152"/>
        <item x="388"/>
        <item x="433"/>
        <item x="1382"/>
        <item x="909"/>
        <item x="34"/>
        <item x="323"/>
        <item x="1242"/>
        <item x="1296"/>
        <item x="1090"/>
        <item x="576"/>
        <item x="350"/>
        <item x="1138"/>
        <item x="1339"/>
        <item x="216"/>
        <item x="815"/>
        <item x="1300"/>
        <item x="210"/>
        <item x="505"/>
        <item x="340"/>
        <item x="1375"/>
        <item x="1066"/>
        <item x="1061"/>
        <item x="153"/>
        <item x="758"/>
        <item x="626"/>
        <item x="622"/>
        <item x="1409"/>
        <item x="1083"/>
        <item x="318"/>
        <item x="491"/>
        <item x="349"/>
        <item x="876"/>
        <item x="493"/>
        <item x="90"/>
        <item x="300"/>
        <item x="124"/>
        <item x="230"/>
        <item x="1449"/>
        <item x="1431"/>
        <item x="1390"/>
        <item x="56"/>
        <item x="877"/>
        <item x="381"/>
        <item x="569"/>
        <item x="222"/>
        <item x="205"/>
        <item x="1010"/>
        <item x="841"/>
        <item x="1285"/>
        <item x="797"/>
        <item x="1198"/>
        <item x="170"/>
        <item x="684"/>
        <item x="561"/>
        <item x="718"/>
        <item x="1172"/>
        <item x="1158"/>
        <item x="798"/>
        <item x="645"/>
        <item x="1372"/>
        <item x="884"/>
        <item x="357"/>
        <item x="960"/>
        <item x="717"/>
        <item x="1298"/>
        <item x="437"/>
        <item x="737"/>
        <item x="976"/>
        <item x="444"/>
        <item x="943"/>
        <item x="664"/>
        <item x="1281"/>
        <item x="1146"/>
        <item x="217"/>
        <item x="861"/>
        <item x="1161"/>
        <item x="361"/>
        <item x="268"/>
        <item x="1111"/>
        <item x="438"/>
        <item x="727"/>
        <item x="692"/>
        <item x="858"/>
        <item x="698"/>
        <item x="427"/>
        <item x="967"/>
        <item x="947"/>
        <item x="1187"/>
        <item x="981"/>
        <item x="1313"/>
        <item x="802"/>
        <item x="1148"/>
        <item x="934"/>
        <item x="662"/>
        <item x="893"/>
        <item x="191"/>
        <item x="1217"/>
        <item x="32"/>
        <item x="675"/>
        <item x="1212"/>
        <item x="102"/>
        <item x="276"/>
        <item x="69"/>
        <item x="680"/>
        <item x="1275"/>
        <item x="1278"/>
        <item x="886"/>
        <item x="1195"/>
        <item x="1044"/>
        <item x="659"/>
        <item x="1003"/>
        <item x="1386"/>
        <item x="7"/>
        <item x="804"/>
        <item x="1009"/>
        <item x="1191"/>
        <item x="365"/>
        <item x="1312"/>
        <item x="297"/>
        <item x="570"/>
        <item x="1001"/>
        <item x="1361"/>
        <item x="774"/>
        <item x="657"/>
        <item x="1414"/>
        <item x="734"/>
        <item x="125"/>
        <item x="101"/>
        <item x="8"/>
        <item x="1462"/>
        <item x="1234"/>
        <item x="264"/>
        <item x="1345"/>
        <item x="1459"/>
        <item x="1100"/>
        <item x="605"/>
        <item x="403"/>
        <item x="103"/>
        <item x="376"/>
        <item x="1203"/>
        <item x="521"/>
        <item x="514"/>
        <item x="265"/>
        <item x="104"/>
        <item x="98"/>
        <item x="800"/>
        <item x="151"/>
        <item x="15"/>
        <item x="957"/>
        <item x="949"/>
        <item x="924"/>
        <item x="530"/>
        <item x="735"/>
        <item x="1417"/>
        <item x="762"/>
        <item x="630"/>
        <item x="154"/>
        <item x="766"/>
        <item x="356"/>
        <item x="1446"/>
        <item x="373"/>
        <item x="880"/>
        <item x="29"/>
        <item x="1392"/>
        <item x="1080"/>
        <item x="1222"/>
        <item x="168"/>
        <item x="520"/>
        <item x="166"/>
        <item x="143"/>
        <item x="1391"/>
        <item x="46"/>
        <item x="849"/>
        <item x="578"/>
        <item x="201"/>
        <item x="134"/>
        <item x="1087"/>
        <item x="1292"/>
        <item x="44"/>
        <item x="1029"/>
        <item x="765"/>
        <item x="923"/>
        <item x="1376"/>
        <item x="332"/>
        <item x="583"/>
        <item x="1178"/>
        <item x="1271"/>
        <item x="150"/>
        <item x="834"/>
        <item x="1060"/>
        <item x="447"/>
        <item x="537"/>
        <item x="608"/>
        <item x="289"/>
        <item x="792"/>
        <item x="54"/>
        <item x="922"/>
        <item x="1379"/>
        <item x="355"/>
        <item x="174"/>
        <item x="1264"/>
        <item x="88"/>
        <item x="595"/>
        <item x="1368"/>
        <item x="1318"/>
        <item x="183"/>
        <item x="1327"/>
        <item x="656"/>
        <item x="432"/>
        <item x="1102"/>
        <item x="344"/>
        <item x="1349"/>
        <item x="214"/>
        <item x="178"/>
        <item x="990"/>
        <item x="396"/>
        <item x="1243"/>
        <item x="816"/>
        <item x="1057"/>
        <item x="477"/>
        <item x="136"/>
        <item x="869"/>
        <item x="1"/>
        <item x="385"/>
        <item x="484"/>
        <item x="1373"/>
        <item x="1280"/>
        <item x="1440"/>
        <item x="1438"/>
        <item x="1359"/>
        <item x="1284"/>
        <item x="695"/>
        <item x="416"/>
        <item x="1018"/>
        <item x="281"/>
        <item x="1185"/>
        <item x="1230"/>
        <item x="716"/>
        <item x="938"/>
        <item x="283"/>
        <item x="309"/>
        <item x="453"/>
        <item x="850"/>
        <item x="637"/>
        <item x="253"/>
        <item x="227"/>
        <item x="490"/>
        <item x="353"/>
        <item x="486"/>
        <item x="628"/>
        <item x="422"/>
        <item x="937"/>
        <item x="1282"/>
        <item x="835"/>
        <item x="339"/>
        <item x="208"/>
        <item x="538"/>
        <item x="443"/>
        <item x="1259"/>
        <item x="91"/>
        <item x="10"/>
        <item x="996"/>
        <item x="2"/>
        <item x="847"/>
        <item x="956"/>
        <item x="341"/>
        <item x="1310"/>
        <item x="190"/>
        <item x="883"/>
        <item x="430"/>
        <item x="1331"/>
        <item x="682"/>
        <item x="865"/>
        <item x="953"/>
        <item x="38"/>
        <item x="1063"/>
        <item x="1036"/>
        <item x="145"/>
        <item x="921"/>
        <item x="527"/>
        <item x="1069"/>
        <item x="71"/>
        <item x="148"/>
        <item x="337"/>
        <item x="1384"/>
        <item x="196"/>
        <item x="1093"/>
        <item x="885"/>
        <item x="711"/>
        <item x="661"/>
        <item x="592"/>
        <item x="518"/>
        <item x="1415"/>
        <item x="782"/>
        <item x="594"/>
        <item x="142"/>
        <item x="1274"/>
        <item x="1360"/>
        <item x="552"/>
        <item x="771"/>
        <item x="853"/>
        <item x="725"/>
        <item x="556"/>
        <item x="1182"/>
        <item x="1135"/>
        <item x="963"/>
        <item x="256"/>
        <item x="1354"/>
        <item x="1224"/>
        <item x="703"/>
        <item x="933"/>
        <item x="1218"/>
        <item x="900"/>
        <item x="875"/>
        <item x="1167"/>
        <item x="1348"/>
        <item x="954"/>
        <item x="1091"/>
        <item x="722"/>
        <item x="908"/>
        <item x="233"/>
        <item x="405"/>
        <item x="284"/>
        <item x="1383"/>
        <item x="557"/>
        <item x="1193"/>
        <item x="487"/>
        <item x="515"/>
        <item x="367"/>
        <item x="1206"/>
        <item x="925"/>
        <item x="740"/>
        <item x="338"/>
        <item x="498"/>
        <item x="138"/>
        <item x="712"/>
        <item x="859"/>
        <item x="207"/>
        <item x="1396"/>
        <item x="663"/>
        <item x="76"/>
        <item x="1084"/>
        <item x="221"/>
        <item x="1329"/>
        <item x="539"/>
        <item x="1181"/>
        <item x="472"/>
        <item x="1076"/>
        <item x="982"/>
        <item x="1081"/>
        <item x="572"/>
        <item x="951"/>
        <item x="423"/>
        <item x="871"/>
        <item x="1042"/>
        <item x="228"/>
        <item x="1068"/>
        <item x="786"/>
        <item x="481"/>
        <item x="40"/>
        <item x="958"/>
        <item x="1214"/>
        <item x="61"/>
        <item x="1250"/>
        <item x="1133"/>
        <item x="445"/>
        <item x="1067"/>
        <item x="868"/>
        <item x="862"/>
        <item x="739"/>
        <item x="536"/>
        <item x="1405"/>
        <item x="910"/>
        <item x="912"/>
        <item x="838"/>
        <item x="781"/>
        <item x="252"/>
        <item x="1377"/>
        <item x="16"/>
        <item x="1128"/>
        <item x="723"/>
        <item x="643"/>
        <item x="455"/>
        <item x="581"/>
        <item x="457"/>
        <item x="325"/>
        <item x="1096"/>
        <item x="33"/>
        <item x="1005"/>
        <item x="177"/>
        <item x="26"/>
        <item x="53"/>
        <item x="568"/>
        <item x="234"/>
        <item x="360"/>
        <item x="440"/>
        <item x="1436"/>
        <item x="1035"/>
        <item x="844"/>
        <item x="753"/>
        <item x="1385"/>
        <item x="254"/>
        <item x="20"/>
        <item x="1045"/>
        <item x="500"/>
        <item x="1455"/>
        <item x="602"/>
        <item x="354"/>
        <item x="846"/>
        <item x="806"/>
        <item x="1153"/>
        <item x="810"/>
        <item x="410"/>
        <item x="1350"/>
        <item x="591"/>
        <item x="1463"/>
        <item x="761"/>
        <item x="107"/>
        <item x="1311"/>
        <item x="402"/>
        <item x="929"/>
        <item x="627"/>
        <item x="1015"/>
        <item x="653"/>
        <item x="1337"/>
        <item x="1306"/>
        <item x="1314"/>
        <item x="641"/>
        <item x="285"/>
        <item x="1266"/>
        <item x="1213"/>
        <item x="548"/>
        <item x="708"/>
        <item x="439"/>
        <item x="959"/>
        <item x="610"/>
        <item x="262"/>
        <item x="1008"/>
        <item x="141"/>
        <item x="13"/>
        <item x="1075"/>
        <item x="47"/>
        <item x="567"/>
        <item x="1445"/>
        <item x="1028"/>
        <item x="1399"/>
        <item x="322"/>
        <item x="851"/>
        <item x="731"/>
        <item x="533"/>
        <item x="36"/>
        <item x="1221"/>
        <item x="651"/>
        <item x="523"/>
        <item x="1173"/>
        <item x="139"/>
        <item x="200"/>
        <item x="120"/>
        <item x="475"/>
        <item x="678"/>
        <item x="345"/>
        <item x="413"/>
        <item x="983"/>
        <item x="1240"/>
        <item x="1378"/>
        <item x="1393"/>
        <item x="162"/>
        <item x="14"/>
        <item x="295"/>
        <item x="995"/>
        <item x="1403"/>
        <item x="140"/>
        <item x="830"/>
        <item x="558"/>
        <item x="1237"/>
        <item x="1287"/>
        <item x="471"/>
        <item x="932"/>
        <item x="607"/>
        <item x="480"/>
        <item x="220"/>
        <item x="738"/>
        <item x="1411"/>
        <item x="305"/>
        <item x="600"/>
        <item x="272"/>
        <item x="1131"/>
        <item x="231"/>
        <item x="206"/>
        <item x="246"/>
        <item x="1301"/>
        <item x="1117"/>
        <item x="1441"/>
        <item x="1002"/>
        <item x="95"/>
        <item x="1432"/>
        <item x="213"/>
        <item x="428"/>
        <item x="114"/>
        <item x="1073"/>
        <item x="991"/>
        <item x="1163"/>
        <item x="917"/>
        <item x="589"/>
        <item x="1144"/>
        <item x="121"/>
        <item x="314"/>
        <item x="394"/>
        <item x="1273"/>
        <item x="1302"/>
        <item x="188"/>
        <item x="1249"/>
        <item x="946"/>
        <item x="255"/>
        <item x="1439"/>
        <item x="454"/>
        <item x="551"/>
        <item x="1126"/>
        <item x="519"/>
        <item x="1027"/>
        <item x="1169"/>
        <item x="308"/>
        <item x="280"/>
        <item x="82"/>
        <item x="1320"/>
        <item x="532"/>
        <item x="545"/>
        <item x="814"/>
        <item x="795"/>
        <item x="94"/>
        <item x="186"/>
        <item x="404"/>
        <item x="282"/>
        <item x="461"/>
        <item x="49"/>
        <item x="779"/>
        <item x="1019"/>
        <item x="549"/>
        <item x="219"/>
        <item x="112"/>
        <item x="172"/>
        <item x="414"/>
        <item x="597"/>
        <item x="1086"/>
        <item x="137"/>
        <item x="822"/>
        <item x="1429"/>
        <item x="1260"/>
        <item x="85"/>
        <item x="171"/>
        <item x="111"/>
        <item x="60"/>
        <item x="1322"/>
        <item x="1107"/>
        <item x="247"/>
        <item x="380"/>
        <item x="462"/>
        <item x="1229"/>
        <item x="372"/>
        <item x="1014"/>
        <item x="52"/>
        <item x="377"/>
        <item x="132"/>
        <item x="665"/>
        <item x="666"/>
        <item x="776"/>
        <item x="22"/>
        <item x="1461"/>
        <item x="948"/>
        <item x="352"/>
        <item x="511"/>
        <item x="507"/>
        <item x="741"/>
        <item x="342"/>
        <item x="889"/>
        <item x="117"/>
        <item x="1288"/>
        <item x="790"/>
        <item x="1351"/>
        <item x="1451"/>
        <item x="942"/>
        <item x="81"/>
        <item x="660"/>
        <item x="693"/>
        <item x="999"/>
        <item x="1370"/>
        <item x="144"/>
        <item x="1170"/>
        <item x="669"/>
        <item x="926"/>
        <item x="794"/>
        <item x="864"/>
        <item x="1364"/>
        <item x="1141"/>
        <item x="383"/>
        <item x="199"/>
        <item x="687"/>
        <item x="611"/>
        <item x="620"/>
        <item x="45"/>
        <item x="705"/>
        <item x="59"/>
        <item x="1251"/>
        <item x="1088"/>
        <item x="181"/>
        <item x="1040"/>
        <item x="793"/>
        <item x="789"/>
        <item x="243"/>
        <item x="1016"/>
        <item x="911"/>
        <item x="1101"/>
        <item x="1286"/>
        <item x="92"/>
        <item x="474"/>
        <item x="888"/>
        <item x="1304"/>
        <item x="1236"/>
        <item x="553"/>
        <item x="612"/>
        <item x="1074"/>
        <item x="1401"/>
        <item x="1079"/>
        <item x="1012"/>
        <item x="75"/>
        <item x="509"/>
        <item x="1175"/>
        <item x="1464"/>
        <item x="750"/>
        <item x="986"/>
        <item x="327"/>
        <item x="1413"/>
        <item x="654"/>
        <item x="969"/>
        <item x="1200"/>
        <item x="975"/>
        <item x="720"/>
        <item x="839"/>
        <item x="609"/>
        <item x="732"/>
        <item x="580"/>
        <item x="1363"/>
        <item x="913"/>
        <item x="704"/>
        <item x="398"/>
        <item x="582"/>
        <item x="1204"/>
        <item x="818"/>
        <item x="1119"/>
        <item x="450"/>
        <item x="504"/>
        <item x="1113"/>
        <item x="1263"/>
        <item x="1070"/>
        <item x="57"/>
        <item x="63"/>
        <item x="1258"/>
        <item x="1186"/>
        <item x="899"/>
        <item x="760"/>
        <item x="1127"/>
        <item x="898"/>
        <item x="843"/>
        <item x="39"/>
        <item x="156"/>
        <item x="571"/>
        <item x="9"/>
        <item x="930"/>
        <item x="1082"/>
        <item x="1308"/>
        <item x="242"/>
        <item x="1041"/>
        <item x="941"/>
        <item x="287"/>
        <item x="163"/>
        <item x="331"/>
        <item x="370"/>
        <item x="329"/>
        <item x="460"/>
        <item x="304"/>
        <item x="709"/>
        <item x="1013"/>
        <item x="1059"/>
        <item x="1105"/>
        <item x="389"/>
        <item x="729"/>
        <item x="1406"/>
        <item x="613"/>
        <item x="1418"/>
        <item x="1026"/>
        <item x="261"/>
        <item x="189"/>
        <item x="384"/>
        <item x="824"/>
        <item x="218"/>
        <item x="406"/>
        <item x="395"/>
        <item x="1367"/>
        <item x="1208"/>
        <item x="1422"/>
        <item x="730"/>
        <item x="42"/>
        <item x="37"/>
        <item x="1085"/>
        <item x="621"/>
        <item x="903"/>
        <item x="681"/>
        <item x="1452"/>
        <item x="165"/>
        <item x="167"/>
        <item x="1039"/>
        <item x="685"/>
        <item x="436"/>
        <item x="122"/>
        <item x="508"/>
        <item x="1092"/>
        <item x="1352"/>
        <item x="1197"/>
        <item x="198"/>
        <item x="84"/>
        <item x="749"/>
        <item x="940"/>
        <item x="197"/>
        <item x="417"/>
        <item x="77"/>
        <item x="203"/>
        <item x="286"/>
        <item x="294"/>
        <item x="1024"/>
        <item x="1433"/>
        <item x="1238"/>
        <item x="752"/>
        <item x="1147"/>
        <item x="1207"/>
        <item x="194"/>
        <item x="1424"/>
        <item x="1381"/>
        <item x="1046"/>
        <item x="1326"/>
        <item x="269"/>
        <item x="878"/>
        <item x="1416"/>
        <item x="966"/>
        <item x="905"/>
        <item x="1160"/>
        <item x="48"/>
        <item x="128"/>
        <item x="535"/>
        <item x="113"/>
        <item x="290"/>
        <item x="408"/>
        <item x="644"/>
        <item x="424"/>
        <item x="115"/>
        <item x="464"/>
        <item x="736"/>
        <item x="334"/>
        <item x="1252"/>
        <item x="1262"/>
        <item x="997"/>
        <item x="67"/>
        <item x="473"/>
        <item x="1412"/>
        <item x="1050"/>
        <item x="1358"/>
        <item x="1188"/>
        <item x="292"/>
        <item x="1330"/>
        <item x="971"/>
        <item x="823"/>
        <item x="1290"/>
        <item x="577"/>
        <item x="260"/>
        <item x="633"/>
        <item x="326"/>
        <item x="392"/>
        <item x="330"/>
        <item x="465"/>
        <item x="1205"/>
        <item x="1104"/>
        <item x="311"/>
        <item x="916"/>
        <item x="690"/>
        <item x="1047"/>
        <item x="747"/>
        <item x="748"/>
        <item x="970"/>
        <item x="1064"/>
        <item x="446"/>
        <item x="1410"/>
        <item x="431"/>
        <item x="1123"/>
        <item x="1099"/>
        <item x="668"/>
        <item x="1194"/>
        <item x="1365"/>
        <item x="321"/>
        <item x="273"/>
        <item x="677"/>
        <item x="1347"/>
        <item x="237"/>
        <item x="393"/>
        <item x="258"/>
        <item x="1223"/>
        <item x="564"/>
        <item x="259"/>
        <item x="435"/>
        <item x="688"/>
        <item x="1344"/>
        <item x="425"/>
        <item x="962"/>
        <item x="992"/>
        <item x="195"/>
        <item x="978"/>
        <item x="371"/>
        <item x="1265"/>
        <item x="575"/>
        <item x="1338"/>
        <item x="686"/>
        <item x="158"/>
        <item x="1157"/>
        <item x="307"/>
        <item x="503"/>
        <item x="64"/>
        <item x="1032"/>
        <item x="691"/>
        <item x="832"/>
        <item x="1254"/>
        <item x="994"/>
        <item x="590"/>
        <item x="169"/>
        <item x="211"/>
        <item x="1235"/>
        <item x="788"/>
        <item x="974"/>
        <item x="19"/>
        <item x="110"/>
        <item x="604"/>
        <item x="854"/>
        <item x="642"/>
        <item x="379"/>
        <item x="25"/>
        <item x="301"/>
        <item x="466"/>
        <item x="351"/>
        <item x="236"/>
        <item x="1397"/>
        <item x="238"/>
        <item x="421"/>
        <item x="434"/>
        <item x="639"/>
        <item x="510"/>
        <item x="270"/>
        <item x="895"/>
        <item x="4"/>
        <item t="default"/>
      </items>
    </pivotField>
    <pivotField showAll="0"/>
    <pivotField showAll="0"/>
    <pivotField showAll="0">
      <items count="200">
        <item x="171"/>
        <item x="107"/>
        <item x="57"/>
        <item x="87"/>
        <item x="117"/>
        <item x="21"/>
        <item x="19"/>
        <item x="118"/>
        <item x="124"/>
        <item x="80"/>
        <item x="132"/>
        <item x="88"/>
        <item x="55"/>
        <item x="136"/>
        <item x="111"/>
        <item x="64"/>
        <item x="81"/>
        <item x="6"/>
        <item x="148"/>
        <item x="69"/>
        <item x="14"/>
        <item x="158"/>
        <item x="115"/>
        <item x="13"/>
        <item x="16"/>
        <item x="17"/>
        <item x="36"/>
        <item x="48"/>
        <item x="22"/>
        <item x="114"/>
        <item x="35"/>
        <item x="20"/>
        <item x="184"/>
        <item x="85"/>
        <item x="2"/>
        <item x="84"/>
        <item x="56"/>
        <item x="110"/>
        <item x="189"/>
        <item x="159"/>
        <item x="126"/>
        <item x="67"/>
        <item x="52"/>
        <item x="39"/>
        <item x="54"/>
        <item x="86"/>
        <item x="40"/>
        <item x="44"/>
        <item x="82"/>
        <item x="137"/>
        <item x="155"/>
        <item x="11"/>
        <item x="188"/>
        <item x="131"/>
        <item x="15"/>
        <item x="95"/>
        <item x="109"/>
        <item x="53"/>
        <item x="18"/>
        <item x="71"/>
        <item x="83"/>
        <item x="51"/>
        <item x="12"/>
        <item x="43"/>
        <item x="187"/>
        <item x="192"/>
        <item x="182"/>
        <item x="161"/>
        <item x="10"/>
        <item x="116"/>
        <item x="65"/>
        <item x="104"/>
        <item x="113"/>
        <item x="193"/>
        <item x="58"/>
        <item x="29"/>
        <item x="170"/>
        <item x="157"/>
        <item x="98"/>
        <item x="45"/>
        <item x="24"/>
        <item x="47"/>
        <item x="59"/>
        <item x="190"/>
        <item x="129"/>
        <item x="91"/>
        <item x="179"/>
        <item x="128"/>
        <item x="76"/>
        <item x="147"/>
        <item x="70"/>
        <item x="4"/>
        <item x="112"/>
        <item x="191"/>
        <item x="180"/>
        <item x="75"/>
        <item x="49"/>
        <item x="102"/>
        <item x="162"/>
        <item x="149"/>
        <item x="160"/>
        <item x="125"/>
        <item x="181"/>
        <item x="63"/>
        <item x="1"/>
        <item x="178"/>
        <item x="169"/>
        <item x="173"/>
        <item x="142"/>
        <item x="183"/>
        <item x="50"/>
        <item x="38"/>
        <item x="154"/>
        <item x="176"/>
        <item x="156"/>
        <item x="46"/>
        <item x="145"/>
        <item x="30"/>
        <item x="77"/>
        <item x="165"/>
        <item x="78"/>
        <item x="134"/>
        <item x="72"/>
        <item x="130"/>
        <item x="103"/>
        <item x="141"/>
        <item x="66"/>
        <item x="62"/>
        <item x="146"/>
        <item x="151"/>
        <item x="175"/>
        <item x="123"/>
        <item x="152"/>
        <item x="41"/>
        <item x="96"/>
        <item x="168"/>
        <item x="167"/>
        <item x="5"/>
        <item x="139"/>
        <item x="31"/>
        <item x="121"/>
        <item x="174"/>
        <item x="37"/>
        <item x="135"/>
        <item x="150"/>
        <item x="133"/>
        <item x="143"/>
        <item x="163"/>
        <item x="93"/>
        <item x="33"/>
        <item x="9"/>
        <item x="42"/>
        <item x="101"/>
        <item x="197"/>
        <item x="32"/>
        <item x="26"/>
        <item x="194"/>
        <item x="79"/>
        <item x="140"/>
        <item x="28"/>
        <item x="92"/>
        <item x="3"/>
        <item x="177"/>
        <item x="138"/>
        <item x="195"/>
        <item x="122"/>
        <item x="198"/>
        <item x="120"/>
        <item x="34"/>
        <item x="144"/>
        <item x="8"/>
        <item x="90"/>
        <item x="106"/>
        <item x="196"/>
        <item x="61"/>
        <item x="7"/>
        <item x="25"/>
        <item x="127"/>
        <item x="73"/>
        <item x="99"/>
        <item x="97"/>
        <item x="108"/>
        <item x="153"/>
        <item x="0"/>
        <item x="74"/>
        <item x="68"/>
        <item x="89"/>
        <item x="119"/>
        <item x="164"/>
        <item x="185"/>
        <item x="186"/>
        <item x="166"/>
        <item x="60"/>
        <item x="172"/>
        <item x="105"/>
        <item x="27"/>
        <item x="94"/>
        <item x="23"/>
        <item x="100"/>
        <item t="default"/>
      </items>
    </pivotField>
    <pivotField axis="axisRow" showAll="0" measureFilter="1">
      <items count="42">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3">
        <item x="0"/>
        <item x="1"/>
        <item x="3"/>
        <item x="7"/>
        <item x="2"/>
        <item x="4"/>
        <item x="5"/>
        <item x="6"/>
        <item x="8"/>
        <item x="9"/>
        <item x="10"/>
        <item x="11"/>
        <item t="default"/>
      </items>
    </pivotField>
    <pivotField showAll="0">
      <items count="8">
        <item x="6"/>
        <item x="5"/>
        <item x="4"/>
        <item x="2"/>
        <item x="3"/>
        <item x="0"/>
        <item x="1"/>
        <item t="default"/>
      </items>
    </pivotField>
  </pivotFields>
  <rowFields count="2">
    <field x="9"/>
    <field x="5"/>
  </rowFields>
  <rowItems count="15">
    <i>
      <x v="32"/>
    </i>
    <i r="1">
      <x v="537"/>
    </i>
    <i r="1">
      <x v="1089"/>
    </i>
    <i>
      <x v="33"/>
    </i>
    <i r="1">
      <x v="124"/>
    </i>
    <i r="1">
      <x v="1360"/>
    </i>
    <i>
      <x v="35"/>
    </i>
    <i r="1">
      <x v="803"/>
    </i>
    <i r="1">
      <x v="1359"/>
    </i>
    <i>
      <x v="36"/>
    </i>
    <i r="1">
      <x v="952"/>
    </i>
    <i r="1">
      <x v="1090"/>
    </i>
    <i>
      <x v="38"/>
    </i>
    <i r="1">
      <x v="1149"/>
    </i>
    <i r="1">
      <x v="1358"/>
    </i>
  </rowItems>
  <colItems count="1">
    <i/>
  </colItems>
  <dataFields count="1">
    <dataField name="Sum of Revenue" fld="4" baseField="9" baseItem="0"/>
  </dataFields>
  <formats count="62">
    <format dxfId="62">
      <pivotArea type="all" dataOnly="0" outline="0" fieldPosition="0"/>
    </format>
    <format dxfId="63">
      <pivotArea outline="0" collapsedLevelsAreSubtotals="1" fieldPosition="0"/>
    </format>
    <format dxfId="64">
      <pivotArea field="9" type="button" dataOnly="0" labelOnly="1" outline="0" axis="axisRow" fieldPosition="0"/>
    </format>
    <format dxfId="65">
      <pivotArea dataOnly="0" labelOnly="1" fieldPosition="0">
        <references count="1">
          <reference field="9" count="0"/>
        </references>
      </pivotArea>
    </format>
    <format dxfId="66">
      <pivotArea dataOnly="0" labelOnly="1" grandRow="1" outline="0" fieldPosition="0"/>
    </format>
    <format dxfId="67">
      <pivotArea dataOnly="0" labelOnly="1" fieldPosition="0">
        <references count="2">
          <reference field="5" count="3">
            <x v="739"/>
            <x v="1025"/>
            <x v="1237"/>
          </reference>
          <reference field="9" count="1" selected="0">
            <x v="0"/>
          </reference>
        </references>
      </pivotArea>
    </format>
    <format dxfId="68">
      <pivotArea dataOnly="0" labelOnly="1" fieldPosition="0">
        <references count="2">
          <reference field="5" count="6">
            <x v="104"/>
            <x v="222"/>
            <x v="260"/>
            <x v="364"/>
            <x v="743"/>
            <x v="1177"/>
          </reference>
          <reference field="9" count="1" selected="0">
            <x v="1"/>
          </reference>
        </references>
      </pivotArea>
    </format>
    <format dxfId="69">
      <pivotArea dataOnly="0" labelOnly="1" fieldPosition="0">
        <references count="2">
          <reference field="5" count="5">
            <x v="101"/>
            <x v="472"/>
            <x v="1015"/>
            <x v="1189"/>
            <x v="1317"/>
          </reference>
          <reference field="9" count="1" selected="0">
            <x v="2"/>
          </reference>
        </references>
      </pivotArea>
    </format>
    <format dxfId="70">
      <pivotArea dataOnly="0" labelOnly="1" fieldPosition="0">
        <references count="2">
          <reference field="5" count="4">
            <x v="6"/>
            <x v="68"/>
            <x v="110"/>
            <x v="647"/>
          </reference>
          <reference field="9" count="1" selected="0">
            <x v="3"/>
          </reference>
        </references>
      </pivotArea>
    </format>
    <format dxfId="71">
      <pivotArea dataOnly="0" labelOnly="1" fieldPosition="0">
        <references count="2">
          <reference field="5" count="8">
            <x v="219"/>
            <x v="263"/>
            <x v="338"/>
            <x v="769"/>
            <x v="837"/>
            <x v="1053"/>
            <x v="1102"/>
            <x v="1124"/>
          </reference>
          <reference field="9" count="1" selected="0">
            <x v="4"/>
          </reference>
        </references>
      </pivotArea>
    </format>
    <format dxfId="72">
      <pivotArea dataOnly="0" labelOnly="1" fieldPosition="0">
        <references count="2">
          <reference field="5" count="11">
            <x v="192"/>
            <x v="294"/>
            <x v="367"/>
            <x v="411"/>
            <x v="419"/>
            <x v="648"/>
            <x v="838"/>
            <x v="1006"/>
            <x v="1105"/>
            <x v="1156"/>
            <x v="1339"/>
          </reference>
          <reference field="9" count="1" selected="0">
            <x v="5"/>
          </reference>
        </references>
      </pivotArea>
    </format>
    <format dxfId="73">
      <pivotArea dataOnly="0" labelOnly="1" fieldPosition="0">
        <references count="2">
          <reference field="5" count="10">
            <x v="185"/>
            <x v="229"/>
            <x v="279"/>
            <x v="318"/>
            <x v="345"/>
            <x v="398"/>
            <x v="420"/>
            <x v="1298"/>
            <x v="1309"/>
            <x v="1345"/>
          </reference>
          <reference field="9" count="1" selected="0">
            <x v="6"/>
          </reference>
        </references>
      </pivotArea>
    </format>
    <format dxfId="74">
      <pivotArea dataOnly="0" labelOnly="1" fieldPosition="0">
        <references count="2">
          <reference field="5" count="9">
            <x v="636"/>
            <x v="734"/>
            <x v="763"/>
            <x v="902"/>
            <x v="1092"/>
            <x v="1241"/>
            <x v="1351"/>
            <x v="1372"/>
            <x v="1399"/>
          </reference>
          <reference field="9" count="1" selected="0">
            <x v="7"/>
          </reference>
        </references>
      </pivotArea>
    </format>
    <format dxfId="75">
      <pivotArea dataOnly="0" labelOnly="1" fieldPosition="0">
        <references count="2">
          <reference field="5" count="10">
            <x v="35"/>
            <x v="195"/>
            <x v="343"/>
            <x v="461"/>
            <x v="539"/>
            <x v="981"/>
            <x v="1055"/>
            <x v="1080"/>
            <x v="1231"/>
            <x v="1296"/>
          </reference>
          <reference field="9" count="1" selected="0">
            <x v="8"/>
          </reference>
        </references>
      </pivotArea>
    </format>
    <format dxfId="76">
      <pivotArea dataOnly="0" labelOnly="1" fieldPosition="0">
        <references count="2">
          <reference field="5" count="14">
            <x v="39"/>
            <x v="47"/>
            <x v="130"/>
            <x v="207"/>
            <x v="298"/>
            <x v="602"/>
            <x v="649"/>
            <x v="721"/>
            <x v="773"/>
            <x v="780"/>
            <x v="948"/>
            <x v="1010"/>
            <x v="1075"/>
            <x v="1456"/>
          </reference>
          <reference field="9" count="1" selected="0">
            <x v="9"/>
          </reference>
        </references>
      </pivotArea>
    </format>
    <format dxfId="77">
      <pivotArea dataOnly="0" labelOnly="1" fieldPosition="0">
        <references count="2">
          <reference field="5" count="11">
            <x v="71"/>
            <x v="174"/>
            <x v="612"/>
            <x v="629"/>
            <x v="792"/>
            <x v="807"/>
            <x v="894"/>
            <x v="933"/>
            <x v="987"/>
            <x v="1074"/>
            <x v="1346"/>
          </reference>
          <reference field="9" count="1" selected="0">
            <x v="10"/>
          </reference>
        </references>
      </pivotArea>
    </format>
    <format dxfId="78">
      <pivotArea dataOnly="0" labelOnly="1" fieldPosition="0">
        <references count="2">
          <reference field="5" count="12">
            <x v="36"/>
            <x v="162"/>
            <x v="374"/>
            <x v="454"/>
            <x v="669"/>
            <x v="813"/>
            <x v="835"/>
            <x v="1195"/>
            <x v="1202"/>
            <x v="1251"/>
            <x v="1307"/>
            <x v="1405"/>
          </reference>
          <reference field="9" count="1" selected="0">
            <x v="11"/>
          </reference>
        </references>
      </pivotArea>
    </format>
    <format dxfId="79">
      <pivotArea dataOnly="0" labelOnly="1" fieldPosition="0">
        <references count="2">
          <reference field="5" count="13">
            <x v="37"/>
            <x v="153"/>
            <x v="288"/>
            <x v="315"/>
            <x v="731"/>
            <x v="821"/>
            <x v="839"/>
            <x v="907"/>
            <x v="917"/>
            <x v="1023"/>
            <x v="1188"/>
            <x v="1326"/>
            <x v="1374"/>
          </reference>
          <reference field="9" count="1" selected="0">
            <x v="12"/>
          </reference>
        </references>
      </pivotArea>
    </format>
    <format dxfId="80">
      <pivotArea dataOnly="0" labelOnly="1" fieldPosition="0">
        <references count="2">
          <reference field="5" count="18">
            <x v="38"/>
            <x v="131"/>
            <x v="140"/>
            <x v="175"/>
            <x v="181"/>
            <x v="199"/>
            <x v="324"/>
            <x v="446"/>
            <x v="492"/>
            <x v="538"/>
            <x v="622"/>
            <x v="742"/>
            <x v="880"/>
            <x v="925"/>
            <x v="1034"/>
            <x v="1409"/>
            <x v="1418"/>
            <x v="1427"/>
          </reference>
          <reference field="9" count="1" selected="0">
            <x v="13"/>
          </reference>
        </references>
      </pivotArea>
    </format>
    <format dxfId="81">
      <pivotArea dataOnly="0" labelOnly="1" fieldPosition="0">
        <references count="2">
          <reference field="5" count="18">
            <x v="132"/>
            <x v="300"/>
            <x v="316"/>
            <x v="351"/>
            <x v="400"/>
            <x v="457"/>
            <x v="462"/>
            <x v="506"/>
            <x v="589"/>
            <x v="699"/>
            <x v="814"/>
            <x v="816"/>
            <x v="953"/>
            <x v="1036"/>
            <x v="1134"/>
            <x v="1162"/>
            <x v="1348"/>
            <x v="1377"/>
          </reference>
          <reference field="9" count="1" selected="0">
            <x v="14"/>
          </reference>
        </references>
      </pivotArea>
    </format>
    <format dxfId="82">
      <pivotArea dataOnly="0" labelOnly="1" fieldPosition="0">
        <references count="2">
          <reference field="5" count="12">
            <x v="206"/>
            <x v="220"/>
            <x v="509"/>
            <x v="570"/>
            <x v="727"/>
            <x v="876"/>
            <x v="1028"/>
            <x v="1035"/>
            <x v="1100"/>
            <x v="1119"/>
            <x v="1226"/>
            <x v="1279"/>
          </reference>
          <reference field="9" count="1" selected="0">
            <x v="15"/>
          </reference>
        </references>
      </pivotArea>
    </format>
    <format dxfId="83">
      <pivotArea dataOnly="0" labelOnly="1" fieldPosition="0">
        <references count="2">
          <reference field="5" count="22">
            <x v="28"/>
            <x v="70"/>
            <x v="115"/>
            <x v="144"/>
            <x v="305"/>
            <x v="331"/>
            <x v="352"/>
            <x v="507"/>
            <x v="516"/>
            <x v="617"/>
            <x v="625"/>
            <x v="658"/>
            <x v="674"/>
            <x v="681"/>
            <x v="787"/>
            <x v="836"/>
            <x v="840"/>
            <x v="862"/>
            <x v="1085"/>
            <x v="1186"/>
            <x v="1222"/>
            <x v="1380"/>
          </reference>
          <reference field="9" count="1" selected="0">
            <x v="16"/>
          </reference>
        </references>
      </pivotArea>
    </format>
    <format dxfId="84">
      <pivotArea dataOnly="0" labelOnly="1" fieldPosition="0">
        <references count="2">
          <reference field="5" count="18">
            <x v="202"/>
            <x v="259"/>
            <x v="273"/>
            <x v="301"/>
            <x v="464"/>
            <x v="502"/>
            <x v="577"/>
            <x v="607"/>
            <x v="714"/>
            <x v="715"/>
            <x v="796"/>
            <x v="810"/>
            <x v="906"/>
            <x v="1039"/>
            <x v="1118"/>
            <x v="1262"/>
            <x v="1368"/>
            <x v="1425"/>
          </reference>
          <reference field="9" count="1" selected="0">
            <x v="17"/>
          </reference>
        </references>
      </pivotArea>
    </format>
    <format dxfId="85">
      <pivotArea dataOnly="0" labelOnly="1" fieldPosition="0">
        <references count="2">
          <reference field="5" count="31">
            <x v="56"/>
            <x v="163"/>
            <x v="217"/>
            <x v="255"/>
            <x v="256"/>
            <x v="282"/>
            <x v="322"/>
            <x v="341"/>
            <x v="347"/>
            <x v="379"/>
            <x v="413"/>
            <x v="415"/>
            <x v="489"/>
            <x v="550"/>
            <x v="616"/>
            <x v="740"/>
            <x v="826"/>
            <x v="846"/>
            <x v="868"/>
            <x v="973"/>
            <x v="1073"/>
            <x v="1084"/>
            <x v="1121"/>
            <x v="1157"/>
            <x v="1212"/>
            <x v="1227"/>
            <x v="1266"/>
            <x v="1340"/>
            <x v="1367"/>
            <x v="1437"/>
            <x v="1442"/>
          </reference>
          <reference field="9" count="1" selected="0">
            <x v="18"/>
          </reference>
        </references>
      </pivotArea>
    </format>
    <format dxfId="86">
      <pivotArea dataOnly="0" labelOnly="1" fieldPosition="0">
        <references count="2">
          <reference field="5" count="33">
            <x v="0"/>
            <x v="111"/>
            <x v="118"/>
            <x v="133"/>
            <x v="143"/>
            <x v="155"/>
            <x v="226"/>
            <x v="280"/>
            <x v="286"/>
            <x v="311"/>
            <x v="317"/>
            <x v="438"/>
            <x v="450"/>
            <x v="566"/>
            <x v="660"/>
            <x v="706"/>
            <x v="709"/>
            <x v="749"/>
            <x v="775"/>
            <x v="918"/>
            <x v="921"/>
            <x v="939"/>
            <x v="971"/>
            <x v="1040"/>
            <x v="1061"/>
            <x v="1167"/>
            <x v="1244"/>
            <x v="1256"/>
            <x v="1308"/>
            <x v="1327"/>
            <x v="1343"/>
            <x v="1388"/>
            <x v="1413"/>
          </reference>
          <reference field="9" count="1" selected="0">
            <x v="19"/>
          </reference>
        </references>
      </pivotArea>
    </format>
    <format dxfId="87">
      <pivotArea dataOnly="0" labelOnly="1" fieldPosition="0">
        <references count="2">
          <reference field="5" count="46">
            <x v="45"/>
            <x v="200"/>
            <x v="201"/>
            <x v="213"/>
            <x v="277"/>
            <x v="299"/>
            <x v="335"/>
            <x v="363"/>
            <x v="366"/>
            <x v="372"/>
            <x v="380"/>
            <x v="405"/>
            <x v="422"/>
            <x v="437"/>
            <x v="442"/>
            <x v="443"/>
            <x v="473"/>
            <x v="479"/>
            <x v="535"/>
            <x v="567"/>
            <x v="571"/>
            <x v="583"/>
            <x v="592"/>
            <x v="665"/>
            <x v="666"/>
            <x v="685"/>
            <x v="697"/>
            <x v="717"/>
            <x v="725"/>
            <x v="795"/>
            <x v="845"/>
            <x v="913"/>
            <x v="924"/>
            <x v="935"/>
            <x v="955"/>
            <x v="1020"/>
            <x v="1064"/>
            <x v="1111"/>
            <x v="1130"/>
            <x v="1197"/>
            <x v="1236"/>
            <x v="1267"/>
            <x v="1354"/>
            <x v="1375"/>
            <x v="1404"/>
            <x v="1430"/>
          </reference>
          <reference field="9" count="1" selected="0">
            <x v="20"/>
          </reference>
        </references>
      </pivotArea>
    </format>
    <format dxfId="88">
      <pivotArea dataOnly="0" labelOnly="1" fieldPosition="0">
        <references count="2">
          <reference field="5" count="46">
            <x v="54"/>
            <x v="61"/>
            <x v="69"/>
            <x v="89"/>
            <x v="121"/>
            <x v="141"/>
            <x v="197"/>
            <x v="241"/>
            <x v="268"/>
            <x v="270"/>
            <x v="271"/>
            <x v="274"/>
            <x v="281"/>
            <x v="289"/>
            <x v="309"/>
            <x v="327"/>
            <x v="369"/>
            <x v="382"/>
            <x v="407"/>
            <x v="428"/>
            <x v="432"/>
            <x v="456"/>
            <x v="527"/>
            <x v="561"/>
            <x v="594"/>
            <x v="598"/>
            <x v="599"/>
            <x v="621"/>
            <x v="682"/>
            <x v="688"/>
            <x v="701"/>
            <x v="914"/>
            <x v="974"/>
            <x v="989"/>
            <x v="1096"/>
            <x v="1101"/>
            <x v="1114"/>
            <x v="1127"/>
            <x v="1163"/>
            <x v="1203"/>
            <x v="1258"/>
            <x v="1261"/>
            <x v="1270"/>
            <x v="1293"/>
            <x v="1342"/>
            <x v="1401"/>
          </reference>
          <reference field="9" count="1" selected="0">
            <x v="21"/>
          </reference>
        </references>
      </pivotArea>
    </format>
    <format dxfId="89">
      <pivotArea dataOnly="0" labelOnly="1" fieldPosition="0">
        <references count="2">
          <reference field="5" count="45">
            <x v="42"/>
            <x v="114"/>
            <x v="127"/>
            <x v="157"/>
            <x v="233"/>
            <x v="290"/>
            <x v="358"/>
            <x v="370"/>
            <x v="388"/>
            <x v="448"/>
            <x v="486"/>
            <x v="505"/>
            <x v="618"/>
            <x v="630"/>
            <x v="631"/>
            <x v="637"/>
            <x v="744"/>
            <x v="774"/>
            <x v="786"/>
            <x v="799"/>
            <x v="819"/>
            <x v="885"/>
            <x v="890"/>
            <x v="896"/>
            <x v="927"/>
            <x v="951"/>
            <x v="957"/>
            <x v="959"/>
            <x v="966"/>
            <x v="976"/>
            <x v="996"/>
            <x v="1050"/>
            <x v="1109"/>
            <x v="1153"/>
            <x v="1213"/>
            <x v="1221"/>
            <x v="1230"/>
            <x v="1232"/>
            <x v="1263"/>
            <x v="1278"/>
            <x v="1313"/>
            <x v="1325"/>
            <x v="1389"/>
            <x v="1397"/>
            <x v="1402"/>
          </reference>
          <reference field="9" count="1" selected="0">
            <x v="22"/>
          </reference>
        </references>
      </pivotArea>
    </format>
    <format dxfId="90">
      <pivotArea dataOnly="0" labelOnly="1" fieldPosition="0">
        <references count="2">
          <reference field="5" count="50">
            <x v="21"/>
            <x v="82"/>
            <x v="87"/>
            <x v="96"/>
            <x v="102"/>
            <x v="107"/>
            <x v="109"/>
            <x v="122"/>
            <x v="165"/>
            <x v="166"/>
            <x v="194"/>
            <x v="203"/>
            <x v="211"/>
            <x v="310"/>
            <x v="325"/>
            <x v="350"/>
            <x v="353"/>
            <x v="356"/>
            <x v="375"/>
            <x v="389"/>
            <x v="392"/>
            <x v="401"/>
            <x v="410"/>
            <x v="444"/>
            <x v="447"/>
            <x v="528"/>
            <x v="547"/>
            <x v="603"/>
            <x v="656"/>
            <x v="718"/>
            <x v="720"/>
            <x v="724"/>
            <x v="730"/>
            <x v="789"/>
            <x v="828"/>
            <x v="843"/>
            <x v="871"/>
            <x v="886"/>
            <x v="964"/>
            <x v="998"/>
            <x v="1007"/>
            <x v="1013"/>
            <x v="1032"/>
            <x v="1047"/>
            <x v="1054"/>
            <x v="1103"/>
            <x v="1129"/>
            <x v="1146"/>
            <x v="1169"/>
            <x v="1194"/>
          </reference>
          <reference field="9" count="1" selected="0">
            <x v="23"/>
          </reference>
        </references>
      </pivotArea>
    </format>
    <format dxfId="91">
      <pivotArea dataOnly="0" labelOnly="1" fieldPosition="0">
        <references count="2">
          <reference field="5" count="14">
            <x v="1215"/>
            <x v="1219"/>
            <x v="1233"/>
            <x v="1281"/>
            <x v="1291"/>
            <x v="1292"/>
            <x v="1299"/>
            <x v="1320"/>
            <x v="1338"/>
            <x v="1347"/>
            <x v="1369"/>
            <x v="1373"/>
            <x v="1393"/>
            <x v="1434"/>
          </reference>
          <reference field="9" count="1" selected="0">
            <x v="23"/>
          </reference>
        </references>
      </pivotArea>
    </format>
    <format dxfId="92">
      <pivotArea dataOnly="0" labelOnly="1" fieldPosition="0">
        <references count="2">
          <reference field="5" count="50">
            <x v="76"/>
            <x v="91"/>
            <x v="93"/>
            <x v="136"/>
            <x v="151"/>
            <x v="170"/>
            <x v="176"/>
            <x v="187"/>
            <x v="228"/>
            <x v="238"/>
            <x v="248"/>
            <x v="249"/>
            <x v="283"/>
            <x v="312"/>
            <x v="365"/>
            <x v="395"/>
            <x v="433"/>
            <x v="445"/>
            <x v="497"/>
            <x v="503"/>
            <x v="514"/>
            <x v="672"/>
            <x v="677"/>
            <x v="679"/>
            <x v="695"/>
            <x v="696"/>
            <x v="698"/>
            <x v="758"/>
            <x v="759"/>
            <x v="824"/>
            <x v="848"/>
            <x v="861"/>
            <x v="874"/>
            <x v="883"/>
            <x v="915"/>
            <x v="926"/>
            <x v="958"/>
            <x v="961"/>
            <x v="970"/>
            <x v="1044"/>
            <x v="1072"/>
            <x v="1079"/>
            <x v="1110"/>
            <x v="1122"/>
            <x v="1178"/>
            <x v="1190"/>
            <x v="1239"/>
            <x v="1243"/>
            <x v="1245"/>
            <x v="1282"/>
          </reference>
          <reference field="9" count="1" selected="0">
            <x v="24"/>
          </reference>
        </references>
      </pivotArea>
    </format>
    <format dxfId="93">
      <pivotArea dataOnly="0" labelOnly="1" fieldPosition="0">
        <references count="2">
          <reference field="5" count="9">
            <x v="1331"/>
            <x v="1352"/>
            <x v="1378"/>
            <x v="1396"/>
            <x v="1420"/>
            <x v="1421"/>
            <x v="1423"/>
            <x v="1438"/>
            <x v="1444"/>
          </reference>
          <reference field="9" count="1" selected="0">
            <x v="24"/>
          </reference>
        </references>
      </pivotArea>
    </format>
    <format dxfId="94">
      <pivotArea dataOnly="0" labelOnly="1" fieldPosition="0">
        <references count="2">
          <reference field="5" count="50">
            <x v="23"/>
            <x v="31"/>
            <x v="50"/>
            <x v="66"/>
            <x v="79"/>
            <x v="81"/>
            <x v="86"/>
            <x v="129"/>
            <x v="137"/>
            <x v="180"/>
            <x v="223"/>
            <x v="328"/>
            <x v="330"/>
            <x v="339"/>
            <x v="373"/>
            <x v="376"/>
            <x v="441"/>
            <x v="480"/>
            <x v="483"/>
            <x v="487"/>
            <x v="488"/>
            <x v="526"/>
            <x v="565"/>
            <x v="584"/>
            <x v="606"/>
            <x v="613"/>
            <x v="641"/>
            <x v="651"/>
            <x v="670"/>
            <x v="702"/>
            <x v="704"/>
            <x v="716"/>
            <x v="760"/>
            <x v="771"/>
            <x v="791"/>
            <x v="806"/>
            <x v="878"/>
            <x v="888"/>
            <x v="897"/>
            <x v="920"/>
            <x v="922"/>
            <x v="923"/>
            <x v="929"/>
            <x v="940"/>
            <x v="982"/>
            <x v="983"/>
            <x v="1030"/>
            <x v="1087"/>
            <x v="1112"/>
            <x v="1184"/>
          </reference>
          <reference field="9" count="1" selected="0">
            <x v="25"/>
          </reference>
        </references>
      </pivotArea>
    </format>
    <format dxfId="95">
      <pivotArea dataOnly="0" labelOnly="1" fieldPosition="0">
        <references count="2">
          <reference field="5" count="12">
            <x v="1199"/>
            <x v="1220"/>
            <x v="1225"/>
            <x v="1252"/>
            <x v="1268"/>
            <x v="1271"/>
            <x v="1277"/>
            <x v="1315"/>
            <x v="1350"/>
            <x v="1353"/>
            <x v="1391"/>
            <x v="1463"/>
          </reference>
          <reference field="9" count="1" selected="0">
            <x v="25"/>
          </reference>
        </references>
      </pivotArea>
    </format>
    <format dxfId="96">
      <pivotArea dataOnly="0" labelOnly="1" fieldPosition="0">
        <references count="2">
          <reference field="5" count="50">
            <x v="11"/>
            <x v="13"/>
            <x v="20"/>
            <x v="48"/>
            <x v="52"/>
            <x v="53"/>
            <x v="72"/>
            <x v="95"/>
            <x v="112"/>
            <x v="120"/>
            <x v="123"/>
            <x v="135"/>
            <x v="138"/>
            <x v="160"/>
            <x v="168"/>
            <x v="173"/>
            <x v="184"/>
            <x v="189"/>
            <x v="191"/>
            <x v="204"/>
            <x v="231"/>
            <x v="246"/>
            <x v="269"/>
            <x v="314"/>
            <x v="320"/>
            <x v="334"/>
            <x v="359"/>
            <x v="390"/>
            <x v="424"/>
            <x v="430"/>
            <x v="435"/>
            <x v="481"/>
            <x v="496"/>
            <x v="504"/>
            <x v="546"/>
            <x v="624"/>
            <x v="657"/>
            <x v="684"/>
            <x v="692"/>
            <x v="782"/>
            <x v="798"/>
            <x v="827"/>
            <x v="831"/>
            <x v="852"/>
            <x v="863"/>
            <x v="873"/>
            <x v="882"/>
            <x v="910"/>
            <x v="946"/>
            <x v="963"/>
          </reference>
          <reference field="9" count="1" selected="0">
            <x v="26"/>
          </reference>
        </references>
      </pivotArea>
    </format>
    <format dxfId="97">
      <pivotArea dataOnly="0" labelOnly="1" fieldPosition="0">
        <references count="2">
          <reference field="5" count="19">
            <x v="977"/>
            <x v="978"/>
            <x v="984"/>
            <x v="1008"/>
            <x v="1018"/>
            <x v="1019"/>
            <x v="1021"/>
            <x v="1057"/>
            <x v="1082"/>
            <x v="1137"/>
            <x v="1155"/>
            <x v="1201"/>
            <x v="1247"/>
            <x v="1257"/>
            <x v="1272"/>
            <x v="1303"/>
            <x v="1379"/>
            <x v="1436"/>
            <x v="1448"/>
          </reference>
          <reference field="9" count="1" selected="0">
            <x v="26"/>
          </reference>
        </references>
      </pivotArea>
    </format>
    <format dxfId="98">
      <pivotArea dataOnly="0" labelOnly="1" fieldPosition="0">
        <references count="2">
          <reference field="5" count="50">
            <x v="7"/>
            <x v="10"/>
            <x v="33"/>
            <x v="62"/>
            <x v="73"/>
            <x v="108"/>
            <x v="134"/>
            <x v="139"/>
            <x v="164"/>
            <x v="169"/>
            <x v="210"/>
            <x v="215"/>
            <x v="239"/>
            <x v="243"/>
            <x v="264"/>
            <x v="278"/>
            <x v="292"/>
            <x v="336"/>
            <x v="354"/>
            <x v="393"/>
            <x v="417"/>
            <x v="515"/>
            <x v="518"/>
            <x v="525"/>
            <x v="552"/>
            <x v="580"/>
            <x v="586"/>
            <x v="605"/>
            <x v="633"/>
            <x v="659"/>
            <x v="667"/>
            <x v="700"/>
            <x v="723"/>
            <x v="732"/>
            <x v="755"/>
            <x v="764"/>
            <x v="767"/>
            <x v="790"/>
            <x v="804"/>
            <x v="903"/>
            <x v="909"/>
            <x v="967"/>
            <x v="985"/>
            <x v="1009"/>
            <x v="1026"/>
            <x v="1138"/>
            <x v="1145"/>
            <x v="1175"/>
            <x v="1187"/>
            <x v="1200"/>
          </reference>
          <reference field="9" count="1" selected="0">
            <x v="27"/>
          </reference>
        </references>
      </pivotArea>
    </format>
    <format dxfId="99">
      <pivotArea dataOnly="0" labelOnly="1" fieldPosition="0">
        <references count="2">
          <reference field="5" count="8">
            <x v="1216"/>
            <x v="1217"/>
            <x v="1238"/>
            <x v="1269"/>
            <x v="1330"/>
            <x v="1341"/>
            <x v="1395"/>
            <x v="1443"/>
          </reference>
          <reference field="9" count="1" selected="0">
            <x v="27"/>
          </reference>
        </references>
      </pivotArea>
    </format>
    <format dxfId="100">
      <pivotArea dataOnly="0" labelOnly="1" fieldPosition="0">
        <references count="2">
          <reference field="5" count="50">
            <x v="3"/>
            <x v="19"/>
            <x v="46"/>
            <x v="60"/>
            <x v="64"/>
            <x v="98"/>
            <x v="116"/>
            <x v="125"/>
            <x v="156"/>
            <x v="234"/>
            <x v="261"/>
            <x v="266"/>
            <x v="297"/>
            <x v="361"/>
            <x v="378"/>
            <x v="383"/>
            <x v="396"/>
            <x v="490"/>
            <x v="512"/>
            <x v="522"/>
            <x v="524"/>
            <x v="529"/>
            <x v="569"/>
            <x v="587"/>
            <x v="593"/>
            <x v="664"/>
            <x v="673"/>
            <x v="676"/>
            <x v="690"/>
            <x v="691"/>
            <x v="693"/>
            <x v="735"/>
            <x v="762"/>
            <x v="841"/>
            <x v="847"/>
            <x v="898"/>
            <x v="911"/>
            <x v="919"/>
            <x v="928"/>
            <x v="941"/>
            <x v="945"/>
            <x v="979"/>
            <x v="990"/>
            <x v="1042"/>
            <x v="1058"/>
            <x v="1091"/>
            <x v="1182"/>
            <x v="1193"/>
            <x v="1206"/>
            <x v="1210"/>
          </reference>
          <reference field="9" count="1" selected="0">
            <x v="28"/>
          </reference>
        </references>
      </pivotArea>
    </format>
    <format dxfId="101">
      <pivotArea dataOnly="0" labelOnly="1" fieldPosition="0">
        <references count="2">
          <reference field="5" count="11">
            <x v="1246"/>
            <x v="1249"/>
            <x v="1253"/>
            <x v="1290"/>
            <x v="1295"/>
            <x v="1310"/>
            <x v="1365"/>
            <x v="1392"/>
            <x v="1394"/>
            <x v="1417"/>
            <x v="1435"/>
          </reference>
          <reference field="9" count="1" selected="0">
            <x v="28"/>
          </reference>
        </references>
      </pivotArea>
    </format>
    <format dxfId="102">
      <pivotArea dataOnly="0" labelOnly="1" fieldPosition="0">
        <references count="2">
          <reference field="5" count="50">
            <x v="26"/>
            <x v="30"/>
            <x v="43"/>
            <x v="78"/>
            <x v="94"/>
            <x v="113"/>
            <x v="142"/>
            <x v="148"/>
            <x v="150"/>
            <x v="190"/>
            <x v="212"/>
            <x v="236"/>
            <x v="244"/>
            <x v="251"/>
            <x v="276"/>
            <x v="285"/>
            <x v="326"/>
            <x v="329"/>
            <x v="355"/>
            <x v="391"/>
            <x v="403"/>
            <x v="414"/>
            <x v="455"/>
            <x v="482"/>
            <x v="484"/>
            <x v="501"/>
            <x v="513"/>
            <x v="563"/>
            <x v="579"/>
            <x v="590"/>
            <x v="591"/>
            <x v="604"/>
            <x v="634"/>
            <x v="635"/>
            <x v="662"/>
            <x v="668"/>
            <x v="680"/>
            <x v="703"/>
            <x v="708"/>
            <x v="713"/>
            <x v="719"/>
            <x v="733"/>
            <x v="765"/>
            <x v="817"/>
            <x v="853"/>
            <x v="859"/>
            <x v="881"/>
            <x v="899"/>
            <x v="949"/>
            <x v="991"/>
          </reference>
          <reference field="9" count="1" selected="0">
            <x v="29"/>
          </reference>
        </references>
      </pivotArea>
    </format>
    <format dxfId="103">
      <pivotArea dataOnly="0" labelOnly="1" fieldPosition="0">
        <references count="2">
          <reference field="5" count="21">
            <x v="1031"/>
            <x v="1033"/>
            <x v="1037"/>
            <x v="1062"/>
            <x v="1069"/>
            <x v="1173"/>
            <x v="1174"/>
            <x v="1192"/>
            <x v="1198"/>
            <x v="1208"/>
            <x v="1242"/>
            <x v="1314"/>
            <x v="1316"/>
            <x v="1321"/>
            <x v="1361"/>
            <x v="1383"/>
            <x v="1403"/>
            <x v="1408"/>
            <x v="1428"/>
            <x v="1449"/>
            <x v="1460"/>
          </reference>
          <reference field="9" count="1" selected="0">
            <x v="29"/>
          </reference>
        </references>
      </pivotArea>
    </format>
    <format dxfId="104">
      <pivotArea dataOnly="0" labelOnly="1" fieldPosition="0">
        <references count="2">
          <reference field="5" count="50">
            <x v="5"/>
            <x v="16"/>
            <x v="29"/>
            <x v="40"/>
            <x v="83"/>
            <x v="117"/>
            <x v="128"/>
            <x v="171"/>
            <x v="179"/>
            <x v="188"/>
            <x v="198"/>
            <x v="227"/>
            <x v="230"/>
            <x v="240"/>
            <x v="257"/>
            <x v="258"/>
            <x v="284"/>
            <x v="295"/>
            <x v="308"/>
            <x v="337"/>
            <x v="394"/>
            <x v="399"/>
            <x v="421"/>
            <x v="431"/>
            <x v="477"/>
            <x v="498"/>
            <x v="543"/>
            <x v="581"/>
            <x v="601"/>
            <x v="608"/>
            <x v="619"/>
            <x v="653"/>
            <x v="663"/>
            <x v="729"/>
            <x v="745"/>
            <x v="783"/>
            <x v="794"/>
            <x v="802"/>
            <x v="812"/>
            <x v="900"/>
            <x v="904"/>
            <x v="908"/>
            <x v="912"/>
            <x v="934"/>
            <x v="960"/>
            <x v="993"/>
            <x v="1002"/>
            <x v="1016"/>
            <x v="1024"/>
            <x v="1041"/>
          </reference>
          <reference field="9" count="1" selected="0">
            <x v="30"/>
          </reference>
        </references>
      </pivotArea>
    </format>
    <format dxfId="105">
      <pivotArea dataOnly="0" labelOnly="1" fieldPosition="0">
        <references count="2">
          <reference field="5" count="23">
            <x v="1045"/>
            <x v="1052"/>
            <x v="1083"/>
            <x v="1088"/>
            <x v="1094"/>
            <x v="1113"/>
            <x v="1126"/>
            <x v="1136"/>
            <x v="1147"/>
            <x v="1152"/>
            <x v="1207"/>
            <x v="1228"/>
            <x v="1229"/>
            <x v="1248"/>
            <x v="1250"/>
            <x v="1255"/>
            <x v="1275"/>
            <x v="1297"/>
            <x v="1381"/>
            <x v="1414"/>
            <x v="1426"/>
            <x v="1439"/>
            <x v="1447"/>
          </reference>
          <reference field="9" count="1" selected="0">
            <x v="30"/>
          </reference>
        </references>
      </pivotArea>
    </format>
    <format dxfId="106">
      <pivotArea dataOnly="0" labelOnly="1" fieldPosition="0">
        <references count="2">
          <reference field="5" count="50">
            <x v="15"/>
            <x v="34"/>
            <x v="80"/>
            <x v="84"/>
            <x v="119"/>
            <x v="158"/>
            <x v="237"/>
            <x v="265"/>
            <x v="304"/>
            <x v="307"/>
            <x v="313"/>
            <x v="346"/>
            <x v="362"/>
            <x v="368"/>
            <x v="385"/>
            <x v="397"/>
            <x v="418"/>
            <x v="434"/>
            <x v="463"/>
            <x v="470"/>
            <x v="499"/>
            <x v="519"/>
            <x v="532"/>
            <x v="575"/>
            <x v="596"/>
            <x v="627"/>
            <x v="639"/>
            <x v="642"/>
            <x v="750"/>
            <x v="751"/>
            <x v="761"/>
            <x v="777"/>
            <x v="801"/>
            <x v="856"/>
            <x v="866"/>
            <x v="889"/>
            <x v="901"/>
            <x v="937"/>
            <x v="943"/>
            <x v="954"/>
            <x v="980"/>
            <x v="1014"/>
            <x v="1059"/>
            <x v="1063"/>
            <x v="1128"/>
            <x v="1135"/>
            <x v="1180"/>
            <x v="1181"/>
            <x v="1235"/>
            <x v="1260"/>
          </reference>
          <reference field="9" count="1" selected="0">
            <x v="31"/>
          </reference>
        </references>
      </pivotArea>
    </format>
    <format dxfId="107">
      <pivotArea dataOnly="0" labelOnly="1" fieldPosition="0">
        <references count="2">
          <reference field="5" count="4">
            <x v="1324"/>
            <x v="1357"/>
            <x v="1432"/>
            <x v="1461"/>
          </reference>
          <reference field="9" count="1" selected="0">
            <x v="31"/>
          </reference>
        </references>
      </pivotArea>
    </format>
    <format dxfId="108">
      <pivotArea dataOnly="0" labelOnly="1" fieldPosition="0">
        <references count="2">
          <reference field="5" count="50">
            <x v="9"/>
            <x v="12"/>
            <x v="57"/>
            <x v="92"/>
            <x v="152"/>
            <x v="161"/>
            <x v="196"/>
            <x v="218"/>
            <x v="235"/>
            <x v="306"/>
            <x v="321"/>
            <x v="408"/>
            <x v="412"/>
            <x v="423"/>
            <x v="439"/>
            <x v="440"/>
            <x v="458"/>
            <x v="474"/>
            <x v="491"/>
            <x v="500"/>
            <x v="537"/>
            <x v="554"/>
            <x v="574"/>
            <x v="611"/>
            <x v="675"/>
            <x v="678"/>
            <x v="689"/>
            <x v="694"/>
            <x v="800"/>
            <x v="818"/>
            <x v="829"/>
            <x v="834"/>
            <x v="851"/>
            <x v="858"/>
            <x v="860"/>
            <x v="867"/>
            <x v="879"/>
            <x v="936"/>
            <x v="956"/>
            <x v="962"/>
            <x v="968"/>
            <x v="975"/>
            <x v="992"/>
            <x v="994"/>
            <x v="1005"/>
            <x v="1043"/>
            <x v="1068"/>
            <x v="1086"/>
            <x v="1089"/>
            <x v="1107"/>
          </reference>
          <reference field="9" count="1" selected="0">
            <x v="32"/>
          </reference>
        </references>
      </pivotArea>
    </format>
    <format dxfId="109">
      <pivotArea dataOnly="0" labelOnly="1" fieldPosition="0">
        <references count="2">
          <reference field="5" count="17">
            <x v="1125"/>
            <x v="1143"/>
            <x v="1166"/>
            <x v="1224"/>
            <x v="1259"/>
            <x v="1288"/>
            <x v="1322"/>
            <x v="1362"/>
            <x v="1364"/>
            <x v="1371"/>
            <x v="1387"/>
            <x v="1398"/>
            <x v="1400"/>
            <x v="1416"/>
            <x v="1419"/>
            <x v="1453"/>
            <x v="1459"/>
          </reference>
          <reference field="9" count="1" selected="0">
            <x v="32"/>
          </reference>
        </references>
      </pivotArea>
    </format>
    <format dxfId="110">
      <pivotArea dataOnly="0" labelOnly="1" fieldPosition="0">
        <references count="2">
          <reference field="5" count="50">
            <x v="1"/>
            <x v="8"/>
            <x v="25"/>
            <x v="41"/>
            <x v="49"/>
            <x v="100"/>
            <x v="124"/>
            <x v="126"/>
            <x v="208"/>
            <x v="214"/>
            <x v="216"/>
            <x v="221"/>
            <x v="245"/>
            <x v="247"/>
            <x v="252"/>
            <x v="302"/>
            <x v="333"/>
            <x v="371"/>
            <x v="386"/>
            <x v="425"/>
            <x v="468"/>
            <x v="476"/>
            <x v="521"/>
            <x v="523"/>
            <x v="540"/>
            <x v="553"/>
            <x v="556"/>
            <x v="597"/>
            <x v="610"/>
            <x v="652"/>
            <x v="671"/>
            <x v="686"/>
            <x v="726"/>
            <x v="746"/>
            <x v="748"/>
            <x v="768"/>
            <x v="770"/>
            <x v="825"/>
            <x v="833"/>
            <x v="842"/>
            <x v="931"/>
            <x v="938"/>
            <x v="1004"/>
            <x v="1022"/>
            <x v="1029"/>
            <x v="1071"/>
            <x v="1117"/>
            <x v="1141"/>
            <x v="1151"/>
            <x v="1165"/>
          </reference>
          <reference field="9" count="1" selected="0">
            <x v="33"/>
          </reference>
        </references>
      </pivotArea>
    </format>
    <format dxfId="111">
      <pivotArea dataOnly="0" labelOnly="1" fieldPosition="0">
        <references count="2">
          <reference field="5" count="16">
            <x v="1168"/>
            <x v="1171"/>
            <x v="1204"/>
            <x v="1254"/>
            <x v="1286"/>
            <x v="1294"/>
            <x v="1302"/>
            <x v="1305"/>
            <x v="1306"/>
            <x v="1333"/>
            <x v="1360"/>
            <x v="1385"/>
            <x v="1411"/>
            <x v="1424"/>
            <x v="1450"/>
            <x v="1458"/>
          </reference>
          <reference field="9" count="1" selected="0">
            <x v="33"/>
          </reference>
        </references>
      </pivotArea>
    </format>
    <format dxfId="112">
      <pivotArea dataOnly="0" labelOnly="1" fieldPosition="0">
        <references count="2">
          <reference field="5" count="50">
            <x v="2"/>
            <x v="67"/>
            <x v="106"/>
            <x v="178"/>
            <x v="182"/>
            <x v="254"/>
            <x v="275"/>
            <x v="296"/>
            <x v="303"/>
            <x v="319"/>
            <x v="340"/>
            <x v="348"/>
            <x v="384"/>
            <x v="404"/>
            <x v="409"/>
            <x v="436"/>
            <x v="460"/>
            <x v="465"/>
            <x v="495"/>
            <x v="534"/>
            <x v="544"/>
            <x v="555"/>
            <x v="588"/>
            <x v="595"/>
            <x v="615"/>
            <x v="620"/>
            <x v="628"/>
            <x v="638"/>
            <x v="640"/>
            <x v="644"/>
            <x v="728"/>
            <x v="793"/>
            <x v="808"/>
            <x v="820"/>
            <x v="850"/>
            <x v="857"/>
            <x v="864"/>
            <x v="875"/>
            <x v="893"/>
            <x v="942"/>
            <x v="995"/>
            <x v="1017"/>
            <x v="1056"/>
            <x v="1070"/>
            <x v="1078"/>
            <x v="1093"/>
            <x v="1116"/>
            <x v="1131"/>
            <x v="1179"/>
            <x v="1183"/>
          </reference>
          <reference field="9" count="1" selected="0">
            <x v="34"/>
          </reference>
        </references>
      </pivotArea>
    </format>
    <format dxfId="113">
      <pivotArea dataOnly="0" labelOnly="1" fieldPosition="0">
        <references count="2">
          <reference field="5" count="13">
            <x v="1240"/>
            <x v="1285"/>
            <x v="1287"/>
            <x v="1289"/>
            <x v="1337"/>
            <x v="1366"/>
            <x v="1384"/>
            <x v="1386"/>
            <x v="1390"/>
            <x v="1406"/>
            <x v="1431"/>
            <x v="1452"/>
            <x v="1454"/>
          </reference>
          <reference field="9" count="1" selected="0">
            <x v="34"/>
          </reference>
        </references>
      </pivotArea>
    </format>
    <format dxfId="114">
      <pivotArea dataOnly="0" labelOnly="1" fieldPosition="0">
        <references count="2">
          <reference field="5" count="50">
            <x v="18"/>
            <x v="24"/>
            <x v="27"/>
            <x v="51"/>
            <x v="105"/>
            <x v="146"/>
            <x v="172"/>
            <x v="225"/>
            <x v="232"/>
            <x v="272"/>
            <x v="381"/>
            <x v="387"/>
            <x v="459"/>
            <x v="471"/>
            <x v="475"/>
            <x v="478"/>
            <x v="485"/>
            <x v="510"/>
            <x v="517"/>
            <x v="533"/>
            <x v="557"/>
            <x v="558"/>
            <x v="578"/>
            <x v="582"/>
            <x v="585"/>
            <x v="646"/>
            <x v="687"/>
            <x v="711"/>
            <x v="741"/>
            <x v="752"/>
            <x v="803"/>
            <x v="844"/>
            <x v="849"/>
            <x v="854"/>
            <x v="855"/>
            <x v="916"/>
            <x v="930"/>
            <x v="932"/>
            <x v="965"/>
            <x v="986"/>
            <x v="1003"/>
            <x v="1011"/>
            <x v="1038"/>
            <x v="1046"/>
            <x v="1095"/>
            <x v="1097"/>
            <x v="1099"/>
            <x v="1123"/>
            <x v="1132"/>
            <x v="1142"/>
          </reference>
          <reference field="9" count="1" selected="0">
            <x v="35"/>
          </reference>
        </references>
      </pivotArea>
    </format>
    <format dxfId="115">
      <pivotArea dataOnly="0" labelOnly="1" fieldPosition="0">
        <references count="2">
          <reference field="5" count="17">
            <x v="1164"/>
            <x v="1218"/>
            <x v="1280"/>
            <x v="1283"/>
            <x v="1300"/>
            <x v="1336"/>
            <x v="1349"/>
            <x v="1359"/>
            <x v="1376"/>
            <x v="1382"/>
            <x v="1407"/>
            <x v="1410"/>
            <x v="1412"/>
            <x v="1415"/>
            <x v="1455"/>
            <x v="1457"/>
            <x v="1462"/>
          </reference>
          <reference field="9" count="1" selected="0">
            <x v="35"/>
          </reference>
        </references>
      </pivotArea>
    </format>
    <format dxfId="116">
      <pivotArea dataOnly="0" labelOnly="1" fieldPosition="0">
        <references count="2">
          <reference field="5" count="49">
            <x v="44"/>
            <x v="63"/>
            <x v="103"/>
            <x v="147"/>
            <x v="159"/>
            <x v="242"/>
            <x v="253"/>
            <x v="262"/>
            <x v="291"/>
            <x v="293"/>
            <x v="323"/>
            <x v="357"/>
            <x v="402"/>
            <x v="416"/>
            <x v="452"/>
            <x v="494"/>
            <x v="623"/>
            <x v="626"/>
            <x v="654"/>
            <x v="655"/>
            <x v="683"/>
            <x v="705"/>
            <x v="784"/>
            <x v="815"/>
            <x v="822"/>
            <x v="823"/>
            <x v="865"/>
            <x v="877"/>
            <x v="895"/>
            <x v="947"/>
            <x v="952"/>
            <x v="999"/>
            <x v="1066"/>
            <x v="1090"/>
            <x v="1098"/>
            <x v="1106"/>
            <x v="1120"/>
            <x v="1140"/>
            <x v="1148"/>
            <x v="1205"/>
            <x v="1214"/>
            <x v="1301"/>
            <x v="1304"/>
            <x v="1328"/>
            <x v="1332"/>
            <x v="1335"/>
            <x v="1344"/>
            <x v="1422"/>
            <x v="1441"/>
          </reference>
          <reference field="9" count="1" selected="0">
            <x v="36"/>
          </reference>
        </references>
      </pivotArea>
    </format>
    <format dxfId="117">
      <pivotArea dataOnly="0" labelOnly="1" fieldPosition="0">
        <references count="2">
          <reference field="5" count="50">
            <x v="17"/>
            <x v="32"/>
            <x v="58"/>
            <x v="59"/>
            <x v="85"/>
            <x v="97"/>
            <x v="149"/>
            <x v="154"/>
            <x v="193"/>
            <x v="224"/>
            <x v="360"/>
            <x v="429"/>
            <x v="466"/>
            <x v="467"/>
            <x v="508"/>
            <x v="531"/>
            <x v="542"/>
            <x v="545"/>
            <x v="560"/>
            <x v="600"/>
            <x v="609"/>
            <x v="632"/>
            <x v="645"/>
            <x v="661"/>
            <x v="736"/>
            <x v="756"/>
            <x v="766"/>
            <x v="776"/>
            <x v="778"/>
            <x v="779"/>
            <x v="785"/>
            <x v="797"/>
            <x v="809"/>
            <x v="830"/>
            <x v="887"/>
            <x v="892"/>
            <x v="905"/>
            <x v="944"/>
            <x v="1048"/>
            <x v="1065"/>
            <x v="1067"/>
            <x v="1076"/>
            <x v="1081"/>
            <x v="1115"/>
            <x v="1150"/>
            <x v="1154"/>
            <x v="1159"/>
            <x v="1172"/>
            <x v="1196"/>
            <x v="1274"/>
          </reference>
          <reference field="9" count="1" selected="0">
            <x v="37"/>
          </reference>
        </references>
      </pivotArea>
    </format>
    <format dxfId="118">
      <pivotArea dataOnly="0" labelOnly="1" fieldPosition="0">
        <references count="2">
          <reference field="5" count="7">
            <x v="1284"/>
            <x v="1318"/>
            <x v="1319"/>
            <x v="1323"/>
            <x v="1356"/>
            <x v="1429"/>
            <x v="1440"/>
          </reference>
          <reference field="9" count="1" selected="0">
            <x v="37"/>
          </reference>
        </references>
      </pivotArea>
    </format>
    <format dxfId="119">
      <pivotArea dataOnly="0" labelOnly="1" fieldPosition="0">
        <references count="2">
          <reference field="5" count="50">
            <x v="14"/>
            <x v="65"/>
            <x v="88"/>
            <x v="99"/>
            <x v="167"/>
            <x v="177"/>
            <x v="186"/>
            <x v="205"/>
            <x v="267"/>
            <x v="287"/>
            <x v="332"/>
            <x v="342"/>
            <x v="344"/>
            <x v="349"/>
            <x v="377"/>
            <x v="427"/>
            <x v="451"/>
            <x v="493"/>
            <x v="541"/>
            <x v="549"/>
            <x v="551"/>
            <x v="559"/>
            <x v="568"/>
            <x v="572"/>
            <x v="643"/>
            <x v="710"/>
            <x v="712"/>
            <x v="737"/>
            <x v="747"/>
            <x v="753"/>
            <x v="754"/>
            <x v="811"/>
            <x v="869"/>
            <x v="891"/>
            <x v="950"/>
            <x v="1027"/>
            <x v="1104"/>
            <x v="1108"/>
            <x v="1133"/>
            <x v="1139"/>
            <x v="1149"/>
            <x v="1158"/>
            <x v="1160"/>
            <x v="1185"/>
            <x v="1191"/>
            <x v="1223"/>
            <x v="1234"/>
            <x v="1329"/>
            <x v="1334"/>
            <x v="1358"/>
          </reference>
          <reference field="9" count="1" selected="0">
            <x v="38"/>
          </reference>
        </references>
      </pivotArea>
    </format>
    <format dxfId="120">
      <pivotArea dataOnly="0" labelOnly="1" fieldPosition="0">
        <references count="2">
          <reference field="5" count="3">
            <x v="1363"/>
            <x v="1370"/>
            <x v="1446"/>
          </reference>
          <reference field="9" count="1" selected="0">
            <x v="38"/>
          </reference>
        </references>
      </pivotArea>
    </format>
    <format dxfId="121">
      <pivotArea dataOnly="0" labelOnly="1" fieldPosition="0">
        <references count="2">
          <reference field="5" count="41">
            <x v="22"/>
            <x v="55"/>
            <x v="77"/>
            <x v="90"/>
            <x v="183"/>
            <x v="209"/>
            <x v="250"/>
            <x v="426"/>
            <x v="453"/>
            <x v="511"/>
            <x v="530"/>
            <x v="548"/>
            <x v="573"/>
            <x v="576"/>
            <x v="614"/>
            <x v="650"/>
            <x v="707"/>
            <x v="772"/>
            <x v="781"/>
            <x v="788"/>
            <x v="805"/>
            <x v="884"/>
            <x v="969"/>
            <x v="972"/>
            <x v="997"/>
            <x v="1000"/>
            <x v="1001"/>
            <x v="1051"/>
            <x v="1060"/>
            <x v="1144"/>
            <x v="1161"/>
            <x v="1170"/>
            <x v="1209"/>
            <x v="1211"/>
            <x v="1264"/>
            <x v="1265"/>
            <x v="1273"/>
            <x v="1311"/>
            <x v="1312"/>
            <x v="1355"/>
            <x v="1433"/>
          </reference>
          <reference field="9" count="1" selected="0">
            <x v="39"/>
          </reference>
        </references>
      </pivotArea>
    </format>
    <format dxfId="122">
      <pivotArea dataOnly="0" labelOnly="1" fieldPosition="0">
        <references count="2">
          <reference field="5" count="26">
            <x v="4"/>
            <x v="74"/>
            <x v="75"/>
            <x v="145"/>
            <x v="406"/>
            <x v="449"/>
            <x v="469"/>
            <x v="520"/>
            <x v="536"/>
            <x v="562"/>
            <x v="564"/>
            <x v="722"/>
            <x v="738"/>
            <x v="757"/>
            <x v="832"/>
            <x v="870"/>
            <x v="872"/>
            <x v="988"/>
            <x v="1012"/>
            <x v="1049"/>
            <x v="1077"/>
            <x v="1176"/>
            <x v="1276"/>
            <x v="1445"/>
            <x v="1451"/>
            <x v="1464"/>
          </reference>
          <reference field="9" count="1" selected="0">
            <x v="40"/>
          </reference>
        </references>
      </pivotArea>
    </format>
    <format dxfId="123">
      <pivotArea dataOnly="0" labelOnly="1" outline="0" axis="axisValues" fieldPosition="0"/>
    </format>
  </formats>
  <chartFormats count="4">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9" type="count" evalOrder="-1" id="3" iMeasureFld="0">
      <autoFilter ref="A1">
        <filterColumn colId="0">
          <top10 val="5" filterVal="5"/>
        </filterColumn>
      </autoFilter>
    </filter>
    <filter fld="5" type="count" evalOrder="-1" id="4"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44FF32-2192-4A93-B0B5-5799D2142A2D}"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5" rowHeaderCaption="Director_Id">
  <location ref="D3:E13" firstHeaderRow="1" firstDataRow="1" firstDataCol="1"/>
  <pivotFields count="12">
    <pivotField showAll="0"/>
    <pivotField showAll="0">
      <items count="1466">
        <item x="409"/>
        <item x="537"/>
        <item x="61"/>
        <item x="220"/>
        <item x="536"/>
        <item x="21"/>
        <item x="602"/>
        <item x="477"/>
        <item x="608"/>
        <item x="144"/>
        <item x="170"/>
        <item x="475"/>
        <item x="289"/>
        <item x="217"/>
        <item x="112"/>
        <item x="341"/>
        <item x="172"/>
        <item x="532"/>
        <item x="676"/>
        <item x="1147"/>
        <item x="212"/>
        <item x="221"/>
        <item x="739"/>
        <item x="348"/>
        <item x="604"/>
        <item x="408"/>
        <item x="113"/>
        <item x="168"/>
        <item x="279"/>
        <item x="402"/>
        <item x="62"/>
        <item x="169"/>
        <item x="110"/>
        <item x="157"/>
        <item x="344"/>
        <item x="166"/>
        <item x="290"/>
        <item x="479"/>
        <item x="16"/>
        <item x="527"/>
        <item x="407"/>
        <item x="400"/>
        <item x="51"/>
        <item x="678"/>
        <item x="19"/>
        <item x="480"/>
        <item x="476"/>
        <item x="275"/>
        <item x="1032"/>
        <item x="474"/>
        <item x="20"/>
        <item x="522"/>
        <item x="106"/>
        <item x="1223"/>
        <item x="22"/>
        <item x="346"/>
        <item x="732"/>
        <item x="17"/>
        <item x="109"/>
        <item x="347"/>
        <item x="219"/>
        <item x="917"/>
        <item x="471"/>
        <item x="60"/>
        <item x="329"/>
        <item x="595"/>
        <item x="345"/>
        <item x="923"/>
        <item x="535"/>
        <item x="721"/>
        <item x="679"/>
        <item x="478"/>
        <item x="534"/>
        <item x="674"/>
        <item x="673"/>
        <item x="403"/>
        <item x="789"/>
        <item x="793"/>
        <item x="56"/>
        <item x="401"/>
        <item x="286"/>
        <item x="211"/>
        <item x="209"/>
        <item x="342"/>
        <item x="158"/>
        <item x="46"/>
        <item x="102"/>
        <item x="736"/>
        <item x="860"/>
        <item x="1094"/>
        <item x="861"/>
        <item x="524"/>
        <item x="790"/>
        <item x="100"/>
        <item x="862"/>
        <item x="11"/>
        <item x="643"/>
        <item x="393"/>
        <item x="1090"/>
        <item x="784"/>
        <item x="164"/>
        <item x="1039"/>
        <item x="218"/>
        <item x="267"/>
        <item x="462"/>
        <item x="13"/>
        <item x="57"/>
        <item x="281"/>
        <item x="533"/>
        <item x="171"/>
        <item x="677"/>
        <item x="787"/>
        <item x="337"/>
        <item x="104"/>
        <item x="285"/>
        <item x="159"/>
        <item x="103"/>
        <item x="927"/>
        <item x="136"/>
        <item x="792"/>
        <item x="111"/>
        <item x="607"/>
        <item x="788"/>
        <item x="288"/>
        <item x="284"/>
        <item x="333"/>
        <item x="1326"/>
        <item x="1015"/>
        <item x="1142"/>
        <item x="977"/>
        <item x="738"/>
        <item x="981"/>
        <item x="975"/>
        <item x="529"/>
        <item x="216"/>
        <item x="18"/>
        <item x="785"/>
        <item x="214"/>
        <item x="844"/>
        <item x="445"/>
        <item x="335"/>
        <item x="167"/>
        <item x="832"/>
        <item x="107"/>
        <item x="1137"/>
        <item x="605"/>
        <item x="969"/>
        <item x="735"/>
        <item x="675"/>
        <item x="55"/>
        <item x="708"/>
        <item x="287"/>
        <item x="12"/>
        <item x="283"/>
        <item x="163"/>
        <item x="1133"/>
        <item x="926"/>
        <item x="699"/>
        <item x="902"/>
        <item x="733"/>
        <item x="670"/>
        <item x="1035"/>
        <item x="59"/>
        <item x="666"/>
        <item x="878"/>
        <item x="980"/>
        <item x="858"/>
        <item x="863"/>
        <item x="606"/>
        <item x="922"/>
        <item x="1311"/>
        <item x="396"/>
        <item x="528"/>
        <item x="1252"/>
        <item x="389"/>
        <item x="340"/>
        <item x="327"/>
        <item x="1183"/>
        <item x="215"/>
        <item x="213"/>
        <item x="734"/>
        <item x="1031"/>
        <item x="593"/>
        <item x="165"/>
        <item x="1225"/>
        <item x="1128"/>
        <item x="202"/>
        <item x="323"/>
        <item x="99"/>
        <item x="41"/>
        <item x="315"/>
        <item x="848"/>
        <item x="255"/>
        <item x="709"/>
        <item x="914"/>
        <item x="200"/>
        <item x="1144"/>
        <item x="58"/>
        <item x="383"/>
        <item x="794"/>
        <item x="864"/>
        <item x="919"/>
        <item x="460"/>
        <item x="1202"/>
        <item x="332"/>
        <item x="1146"/>
        <item x="326"/>
        <item x="921"/>
        <item x="962"/>
        <item x="156"/>
        <item x="973"/>
        <item x="600"/>
        <item x="464"/>
        <item x="280"/>
        <item x="1228"/>
        <item x="405"/>
        <item x="465"/>
        <item x="466"/>
        <item x="54"/>
        <item x="918"/>
        <item x="779"/>
        <item x="1134"/>
        <item x="965"/>
        <item x="665"/>
        <item x="773"/>
        <item x="15"/>
        <item x="1127"/>
        <item x="910"/>
        <item x="947"/>
        <item x="1020"/>
        <item x="652"/>
        <item x="1188"/>
        <item x="979"/>
        <item x="601"/>
        <item x="731"/>
        <item x="1145"/>
        <item x="924"/>
        <item x="261"/>
        <item x="269"/>
        <item x="597"/>
        <item x="1089"/>
        <item x="397"/>
        <item x="530"/>
        <item x="760"/>
        <item x="1269"/>
        <item x="664"/>
        <item x="589"/>
        <item x="957"/>
        <item x="853"/>
        <item x="598"/>
        <item x="1419"/>
        <item x="468"/>
        <item x="459"/>
        <item x="510"/>
        <item x="791"/>
        <item x="1187"/>
        <item x="282"/>
        <item x="1295"/>
        <item x="587"/>
        <item x="669"/>
        <item x="160"/>
        <item x="469"/>
        <item x="786"/>
        <item x="338"/>
        <item x="1143"/>
        <item x="467"/>
        <item x="847"/>
        <item x="278"/>
        <item x="1139"/>
        <item x="1136"/>
        <item x="1019"/>
        <item x="609"/>
        <item x="1130"/>
        <item x="96"/>
        <item x="1084"/>
        <item x="270"/>
        <item x="1083"/>
        <item x="705"/>
        <item x="660"/>
        <item x="651"/>
        <item x="1172"/>
        <item x="1117"/>
        <item x="940"/>
        <item x="1180"/>
        <item x="758"/>
        <item x="376"/>
        <item x="752"/>
        <item x="1078"/>
        <item x="579"/>
        <item x="618"/>
        <item x="88"/>
        <item x="920"/>
        <item x="850"/>
        <item x="266"/>
        <item x="783"/>
        <item x="1189"/>
        <item x="1141"/>
        <item x="974"/>
        <item x="1186"/>
        <item x="726"/>
        <item x="513"/>
        <item x="700"/>
        <item x="151"/>
        <item x="336"/>
        <item x="729"/>
        <item x="970"/>
        <item x="516"/>
        <item x="588"/>
        <item x="647"/>
        <item x="659"/>
        <item x="761"/>
        <item x="317"/>
        <item x="45"/>
        <item x="897"/>
        <item x="1053"/>
        <item x="1068"/>
        <item x="971"/>
        <item x="254"/>
        <item x="1081"/>
        <item x="1067"/>
        <item x="449"/>
        <item x="378"/>
        <item x="511"/>
        <item x="591"/>
        <item x="648"/>
        <item x="894"/>
        <item x="730"/>
        <item x="859"/>
        <item x="740"/>
        <item x="1036"/>
        <item x="854"/>
        <item x="1185"/>
        <item x="399"/>
        <item x="1309"/>
        <item x="1324"/>
        <item x="916"/>
        <item x="563"/>
        <item x="724"/>
        <item x="154"/>
        <item x="277"/>
        <item x="770"/>
        <item x="1254"/>
        <item x="273"/>
        <item x="92"/>
        <item x="1337"/>
        <item x="321"/>
        <item x="1082"/>
        <item x="246"/>
        <item x="829"/>
        <item x="636"/>
        <item x="190"/>
        <item x="865"/>
        <item x="880"/>
        <item x="30"/>
        <item x="81"/>
        <item x="898"/>
        <item x="249"/>
        <item x="1014"/>
        <item x="452"/>
        <item x="312"/>
        <item x="1093"/>
        <item x="978"/>
        <item x="759"/>
        <item x="210"/>
        <item x="1040"/>
        <item x="1227"/>
        <item x="455"/>
        <item x="1088"/>
        <item x="328"/>
        <item x="958"/>
        <item x="1272"/>
        <item x="1177"/>
        <item x="948"/>
        <item x="590"/>
        <item x="802"/>
        <item x="206"/>
        <item x="203"/>
        <item x="1102"/>
        <item x="208"/>
        <item x="442"/>
        <item x="1170"/>
        <item x="990"/>
        <item x="639"/>
        <item x="1023"/>
        <item x="564"/>
        <item x="630"/>
        <item x="76"/>
        <item x="1018"/>
        <item x="583"/>
        <item x="855"/>
        <item x="1276"/>
        <item x="1235"/>
        <item x="1245"/>
        <item x="1213"/>
        <item x="49"/>
        <item x="274"/>
        <item x="603"/>
        <item x="737"/>
        <item x="105"/>
        <item x="851"/>
        <item x="1226"/>
        <item x="1027"/>
        <item x="776"/>
        <item x="1321"/>
        <item x="658"/>
        <item x="991"/>
        <item x="309"/>
        <item x="1022"/>
        <item x="1086"/>
        <item x="728"/>
        <item x="843"/>
        <item x="1017"/>
        <item x="417"/>
        <item x="263"/>
        <item x="461"/>
        <item x="718"/>
        <item x="571"/>
        <item x="723"/>
        <item x="1176"/>
        <item x="707"/>
        <item x="765"/>
        <item x="79"/>
        <item x="43"/>
        <item x="1132"/>
        <item x="515"/>
        <item x="379"/>
        <item x="387"/>
        <item x="1009"/>
        <item x="769"/>
        <item x="310"/>
        <item x="1113"/>
        <item x="828"/>
        <item x="370"/>
        <item x="942"/>
        <item x="945"/>
        <item x="586"/>
        <item x="642"/>
        <item x="1112"/>
        <item x="826"/>
        <item x="567"/>
        <item x="889"/>
        <item x="437"/>
        <item x="1051"/>
        <item x="32"/>
        <item x="541"/>
        <item x="803"/>
        <item x="1103"/>
        <item x="108"/>
        <item x="650"/>
        <item x="946"/>
        <item x="433"/>
        <item x="63"/>
        <item x="132"/>
        <item x="339"/>
        <item x="1131"/>
        <item x="1174"/>
        <item x="697"/>
        <item x="896"/>
        <item x="654"/>
        <item x="1253"/>
        <item x="531"/>
        <item x="976"/>
        <item x="1455"/>
        <item x="1175"/>
        <item x="672"/>
        <item x="146"/>
        <item x="324"/>
        <item x="95"/>
        <item x="841"/>
        <item x="1220"/>
        <item x="671"/>
        <item x="1244"/>
        <item x="778"/>
        <item x="1054"/>
        <item x="719"/>
        <item x="1289"/>
        <item x="276"/>
        <item x="454"/>
        <item x="1291"/>
        <item x="1169"/>
        <item x="1052"/>
        <item x="753"/>
        <item x="451"/>
        <item x="1163"/>
        <item x="720"/>
        <item x="744"/>
        <item x="842"/>
        <item x="1320"/>
        <item x="634"/>
        <item x="954"/>
        <item x="574"/>
        <item x="388"/>
        <item x="499"/>
        <item x="1095"/>
        <item x="493"/>
        <item x="857"/>
        <item x="330"/>
        <item x="1216"/>
        <item x="960"/>
        <item x="565"/>
        <item x="406"/>
        <item x="925"/>
        <item x="1310"/>
        <item x="1184"/>
        <item x="1087"/>
        <item x="155"/>
        <item x="972"/>
        <item x="777"/>
        <item x="1246"/>
        <item x="1096"/>
        <item x="97"/>
        <item x="596"/>
        <item x="1029"/>
        <item x="259"/>
        <item x="390"/>
        <item x="1222"/>
        <item x="98"/>
        <item x="385"/>
        <item x="904"/>
        <item x="6"/>
        <item x="1121"/>
        <item x="1120"/>
        <item x="1126"/>
        <item x="1074"/>
        <item x="1241"/>
        <item x="1315"/>
        <item x="641"/>
        <item x="959"/>
        <item x="695"/>
        <item x="1055"/>
        <item x="319"/>
        <item x="1211"/>
        <item x="1013"/>
        <item x="137"/>
        <item x="754"/>
        <item x="817"/>
        <item x="377"/>
        <item x="1168"/>
        <item x="693"/>
        <item x="684"/>
        <item x="38"/>
        <item x="502"/>
        <item x="1016"/>
        <item x="238"/>
        <item x="298"/>
        <item x="625"/>
        <item x="135"/>
        <item x="4"/>
        <item x="992"/>
        <item x="360"/>
        <item x="1314"/>
        <item x="966"/>
        <item x="1343"/>
        <item x="192"/>
        <item x="1028"/>
        <item x="849"/>
        <item x="1024"/>
        <item x="928"/>
        <item x="952"/>
        <item x="1403"/>
        <item x="506"/>
        <item x="1080"/>
        <item x="1173"/>
        <item x="1026"/>
        <item x="1158"/>
        <item x="837"/>
        <item x="1171"/>
        <item x="1138"/>
        <item x="1249"/>
        <item x="782"/>
        <item x="967"/>
        <item x="704"/>
        <item x="1240"/>
        <item x="523"/>
        <item x="1292"/>
        <item x="662"/>
        <item x="905"/>
        <item x="89"/>
        <item x="560"/>
        <item x="1258"/>
        <item x="1229"/>
        <item x="196"/>
        <item x="696"/>
        <item x="1404"/>
        <item x="443"/>
        <item x="573"/>
        <item x="1195"/>
        <item x="1203"/>
        <item x="308"/>
        <item x="427"/>
        <item x="615"/>
        <item x="811"/>
        <item x="491"/>
        <item x="322"/>
        <item x="1181"/>
        <item x="950"/>
        <item x="633"/>
        <item x="1273"/>
        <item x="243"/>
        <item x="193"/>
        <item x="418"/>
        <item x="1339"/>
        <item x="253"/>
        <item x="626"/>
        <item x="845"/>
        <item x="361"/>
        <item x="852"/>
        <item x="907"/>
        <item x="1041"/>
        <item x="161"/>
        <item x="398"/>
        <item x="1341"/>
        <item x="90"/>
        <item x="781"/>
        <item x="1179"/>
        <item x="780"/>
        <item x="153"/>
        <item x="14"/>
        <item x="331"/>
        <item x="594"/>
        <item x="963"/>
        <item x="1325"/>
        <item x="1293"/>
        <item x="147"/>
        <item x="93"/>
        <item x="52"/>
        <item x="10"/>
        <item x="1288"/>
        <item x="716"/>
        <item x="663"/>
        <item x="908"/>
        <item x="1307"/>
        <item x="585"/>
        <item x="911"/>
        <item x="394"/>
        <item x="50"/>
        <item x="313"/>
        <item x="722"/>
        <item x="1076"/>
        <item x="830"/>
        <item x="260"/>
        <item x="580"/>
        <item x="1370"/>
        <item x="1382"/>
        <item x="703"/>
        <item x="83"/>
        <item x="1119"/>
        <item x="1125"/>
        <item x="1298"/>
        <item x="1259"/>
        <item x="186"/>
        <item x="256"/>
        <item x="1021"/>
        <item x="1301"/>
        <item x="632"/>
        <item x="244"/>
        <item x="628"/>
        <item x="993"/>
        <item x="888"/>
        <item x="504"/>
        <item x="1206"/>
        <item x="374"/>
        <item x="815"/>
        <item x="1281"/>
        <item x="915"/>
        <item x="366"/>
        <item x="481"/>
        <item x="935"/>
        <item x="500"/>
        <item x="180"/>
        <item x="1260"/>
        <item x="1237"/>
        <item x="384"/>
        <item x="185"/>
        <item x="133"/>
        <item x="453"/>
        <item x="846"/>
        <item x="395"/>
        <item x="838"/>
        <item x="258"/>
        <item x="825"/>
        <item x="44"/>
        <item x="1012"/>
        <item x="1162"/>
        <item x="883"/>
        <item x="1157"/>
        <item x="1418"/>
        <item x="929"/>
        <item x="181"/>
        <item x="428"/>
        <item x="195"/>
        <item x="463"/>
        <item x="145"/>
        <item x="1010"/>
        <item x="306"/>
        <item x="473"/>
        <item x="1025"/>
        <item x="755"/>
        <item x="31"/>
        <item x="1190"/>
        <item x="1042"/>
        <item x="1110"/>
        <item x="404"/>
        <item x="1037"/>
        <item x="1342"/>
        <item x="1296"/>
        <item x="912"/>
        <item x="334"/>
        <item x="1305"/>
        <item x="441"/>
        <item x="48"/>
        <item x="1129"/>
        <item x="1150"/>
        <item x="1214"/>
        <item x="1402"/>
        <item x="8"/>
        <item x="1285"/>
        <item x="197"/>
        <item x="610"/>
        <item x="1115"/>
        <item x="835"/>
        <item x="741"/>
        <item x="271"/>
        <item x="839"/>
        <item x="612"/>
        <item x="640"/>
        <item x="713"/>
        <item x="251"/>
        <item x="1318"/>
        <item x="694"/>
        <item x="182"/>
        <item x="1111"/>
        <item x="248"/>
        <item x="994"/>
        <item x="624"/>
        <item x="183"/>
        <item x="35"/>
        <item x="134"/>
        <item x="505"/>
        <item x="930"/>
        <item x="881"/>
        <item x="71"/>
        <item x="750"/>
        <item x="37"/>
        <item x="562"/>
        <item x="1280"/>
        <item x="1277"/>
        <item x="813"/>
        <item x="996"/>
        <item x="299"/>
        <item x="1266"/>
        <item x="551"/>
        <item x="177"/>
        <item x="1294"/>
        <item x="901"/>
        <item x="964"/>
        <item x="572"/>
        <item x="1057"/>
        <item x="450"/>
        <item x="775"/>
        <item x="1178"/>
        <item x="871"/>
        <item x="1354"/>
        <item x="250"/>
        <item x="509"/>
        <item x="122"/>
        <item x="1447"/>
        <item x="638"/>
        <item x="644"/>
        <item x="1204"/>
        <item x="1058"/>
        <item x="545"/>
        <item x="1448"/>
        <item x="1212"/>
        <item x="1392"/>
        <item x="204"/>
        <item x="94"/>
        <item x="887"/>
        <item x="1215"/>
        <item x="856"/>
        <item x="1033"/>
        <item x="1250"/>
        <item x="1322"/>
        <item x="1306"/>
        <item x="913"/>
        <item x="1224"/>
        <item x="774"/>
        <item x="727"/>
        <item x="1030"/>
        <item x="458"/>
        <item x="391"/>
        <item x="1242"/>
        <item x="392"/>
        <item x="836"/>
        <item x="931"/>
        <item x="448"/>
        <item x="646"/>
        <item x="386"/>
        <item x="706"/>
        <item x="268"/>
        <item x="1236"/>
        <item x="1394"/>
        <item x="520"/>
        <item x="517"/>
        <item x="350"/>
        <item x="1336"/>
        <item x="189"/>
        <item x="655"/>
        <item x="40"/>
        <item x="382"/>
        <item x="325"/>
        <item x="568"/>
        <item x="444"/>
        <item x="1375"/>
        <item x="245"/>
        <item x="138"/>
        <item x="570"/>
        <item x="188"/>
        <item x="1070"/>
        <item x="318"/>
        <item x="432"/>
        <item x="751"/>
        <item x="1043"/>
        <item x="623"/>
        <item x="380"/>
        <item x="1333"/>
        <item x="795"/>
        <item x="64"/>
        <item x="230"/>
        <item x="668"/>
        <item x="482"/>
        <item x="819"/>
        <item x="1044"/>
        <item x="53"/>
        <item x="1408"/>
        <item x="906"/>
        <item x="3"/>
        <item x="766"/>
        <item x="1357"/>
        <item x="47"/>
        <item x="410"/>
        <item x="698"/>
        <item x="710"/>
        <item x="903"/>
        <item x="899"/>
        <item x="763"/>
        <item x="152"/>
        <item x="1437"/>
        <item x="900"/>
        <item x="1238"/>
        <item x="895"/>
        <item x="148"/>
        <item x="1267"/>
        <item x="514"/>
        <item x="86"/>
        <item x="656"/>
        <item x="1420"/>
        <item x="80"/>
        <item x="559"/>
        <item x="1001"/>
        <item x="304"/>
        <item x="882"/>
        <item x="29"/>
        <item x="1106"/>
        <item x="1417"/>
        <item x="525"/>
        <item x="435"/>
        <item x="1122"/>
        <item x="1445"/>
        <item x="840"/>
        <item x="1011"/>
        <item x="235"/>
        <item x="1401"/>
        <item x="1072"/>
        <item x="1079"/>
        <item x="252"/>
        <item x="1000"/>
        <item x="692"/>
        <item x="425"/>
        <item x="611"/>
        <item x="768"/>
        <item x="653"/>
        <item x="1091"/>
        <item x="1323"/>
        <item x="447"/>
        <item x="1077"/>
        <item x="1319"/>
        <item x="637"/>
        <item x="764"/>
        <item x="949"/>
        <item x="143"/>
        <item x="742"/>
        <item x="1396"/>
        <item x="264"/>
        <item x="688"/>
        <item x="932"/>
        <item x="65"/>
        <item x="1275"/>
        <item x="1359"/>
        <item x="470"/>
        <item x="431"/>
        <item x="1274"/>
        <item x="121"/>
        <item x="725"/>
        <item x="114"/>
        <item x="1367"/>
        <item x="521"/>
        <item x="91"/>
        <item x="961"/>
        <item x="201"/>
        <item x="265"/>
        <item x="953"/>
        <item x="1464"/>
        <item x="199"/>
        <item x="714"/>
        <item x="173"/>
        <item x="701"/>
        <item x="1316"/>
        <item x="657"/>
        <item x="1415"/>
        <item x="1148"/>
        <item x="508"/>
        <item x="823"/>
        <item x="82"/>
        <item x="756"/>
        <item x="822"/>
        <item x="557"/>
        <item x="242"/>
        <item x="1164"/>
        <item x="1071"/>
        <item x="320"/>
        <item x="816"/>
        <item x="297"/>
        <item x="34"/>
        <item x="233"/>
        <item x="73"/>
        <item x="295"/>
        <item x="622"/>
        <item x="1374"/>
        <item x="237"/>
        <item x="1161"/>
        <item x="234"/>
        <item x="549"/>
        <item x="685"/>
        <item x="616"/>
        <item x="240"/>
        <item x="686"/>
        <item x="184"/>
        <item x="357"/>
        <item x="349"/>
        <item x="140"/>
        <item x="1353"/>
        <item x="1135"/>
        <item x="0"/>
        <item x="84"/>
        <item x="762"/>
        <item x="1302"/>
        <item x="434"/>
        <item x="1056"/>
        <item x="691"/>
        <item x="1003"/>
        <item x="1452"/>
        <item x="938"/>
        <item x="1085"/>
        <item x="1219"/>
        <item x="1304"/>
        <item x="247"/>
        <item x="1004"/>
        <item x="241"/>
        <item x="1002"/>
        <item x="359"/>
        <item x="690"/>
        <item x="1092"/>
        <item x="519"/>
        <item x="1221"/>
        <item x="85"/>
        <item x="372"/>
        <item x="885"/>
        <item x="1045"/>
        <item x="891"/>
        <item x="5"/>
        <item x="131"/>
        <item x="746"/>
        <item x="554"/>
        <item x="1191"/>
        <item x="194"/>
        <item x="1423"/>
        <item x="489"/>
        <item x="892"/>
        <item x="207"/>
        <item x="501"/>
        <item x="303"/>
        <item x="824"/>
        <item x="362"/>
        <item x="998"/>
        <item x="1438"/>
        <item x="1297"/>
        <item x="1458"/>
        <item x="1371"/>
        <item x="772"/>
        <item x="1308"/>
        <item x="456"/>
        <item x="162"/>
        <item x="649"/>
        <item x="771"/>
        <item x="1217"/>
        <item x="272"/>
        <item x="307"/>
        <item x="1317"/>
        <item x="222"/>
        <item x="566"/>
        <item x="373"/>
        <item x="512"/>
        <item x="561"/>
        <item x="311"/>
        <item x="584"/>
        <item x="77"/>
        <item x="142"/>
        <item x="438"/>
        <item x="2"/>
        <item x="305"/>
        <item x="944"/>
        <item x="439"/>
        <item x="301"/>
        <item x="440"/>
        <item x="558"/>
        <item x="367"/>
        <item x="1207"/>
        <item x="1104"/>
        <item x="542"/>
        <item x="1387"/>
        <item x="552"/>
        <item x="1165"/>
        <item x="507"/>
        <item x="757"/>
        <item x="364"/>
        <item x="429"/>
        <item x="745"/>
        <item x="1255"/>
        <item x="818"/>
        <item x="621"/>
        <item x="483"/>
        <item x="363"/>
        <item x="680"/>
        <item x="1108"/>
        <item x="1344"/>
        <item x="1196"/>
        <item x="496"/>
        <item x="419"/>
        <item x="620"/>
        <item x="495"/>
        <item x="70"/>
        <item x="426"/>
        <item x="124"/>
        <item x="1046"/>
        <item x="239"/>
        <item x="547"/>
        <item x="223"/>
        <item x="619"/>
        <item x="1230"/>
        <item x="1182"/>
        <item x="1395"/>
        <item x="411"/>
        <item x="767"/>
        <item x="231"/>
        <item x="1399"/>
        <item x="631"/>
        <item x="1065"/>
        <item x="101"/>
        <item x="1251"/>
        <item x="599"/>
        <item x="909"/>
        <item x="1124"/>
        <item x="7"/>
        <item x="1368"/>
        <item x="717"/>
        <item x="1376"/>
        <item x="87"/>
        <item x="149"/>
        <item x="577"/>
        <item x="1439"/>
        <item x="1440"/>
        <item x="1397"/>
        <item x="302"/>
        <item x="982"/>
        <item x="33"/>
        <item x="420"/>
        <item x="421"/>
        <item x="1428"/>
        <item x="1107"/>
        <item x="72"/>
        <item x="1233"/>
        <item x="127"/>
        <item x="430"/>
        <item x="1192"/>
        <item x="796"/>
        <item x="1389"/>
        <item x="24"/>
        <item x="381"/>
        <item x="457"/>
        <item x="1380"/>
        <item x="712"/>
        <item x="1453"/>
        <item x="141"/>
        <item x="1097"/>
        <item x="368"/>
        <item x="365"/>
        <item x="546"/>
        <item x="748"/>
        <item x="1365"/>
        <item x="1218"/>
        <item x="1247"/>
        <item x="1338"/>
        <item x="1422"/>
        <item x="956"/>
        <item x="1047"/>
        <item x="191"/>
        <item x="613"/>
        <item x="578"/>
        <item x="933"/>
        <item x="890"/>
        <item x="446"/>
        <item x="1373"/>
        <item x="1271"/>
        <item x="872"/>
        <item x="681"/>
        <item x="128"/>
        <item x="375"/>
        <item x="866"/>
        <item x="1328"/>
        <item x="1424"/>
        <item x="1381"/>
        <item x="968"/>
        <item x="1038"/>
        <item x="1358"/>
        <item x="1393"/>
        <item x="1444"/>
        <item x="1414"/>
        <item x="582"/>
        <item x="1356"/>
        <item x="503"/>
        <item x="575"/>
        <item x="827"/>
        <item x="1123"/>
        <item x="1073"/>
        <item x="1118"/>
        <item x="187"/>
        <item x="941"/>
        <item x="797"/>
        <item x="1363"/>
        <item x="629"/>
        <item x="645"/>
        <item x="1263"/>
        <item x="1116"/>
        <item x="75"/>
        <item x="1345"/>
        <item x="1398"/>
        <item x="1075"/>
        <item x="497"/>
        <item x="178"/>
        <item x="371"/>
        <item x="886"/>
        <item x="351"/>
        <item x="424"/>
        <item x="1048"/>
        <item x="1197"/>
        <item x="1268"/>
        <item x="1290"/>
        <item x="472"/>
        <item x="1327"/>
        <item x="1340"/>
        <item x="1270"/>
        <item x="224"/>
        <item x="1264"/>
        <item x="1205"/>
        <item x="804"/>
        <item x="1459"/>
        <item x="1256"/>
        <item x="879"/>
        <item x="544"/>
        <item x="1199"/>
        <item x="69"/>
        <item x="353"/>
        <item x="293"/>
        <item x="667"/>
        <item x="1369"/>
        <item x="257"/>
        <item x="343"/>
        <item x="1355"/>
        <item x="9"/>
        <item x="576"/>
        <item x="548"/>
        <item x="538"/>
        <item x="126"/>
        <item x="358"/>
        <item x="543"/>
        <item x="983"/>
        <item x="139"/>
        <item x="1262"/>
        <item x="352"/>
        <item x="1426"/>
        <item x="300"/>
        <item x="1034"/>
        <item x="198"/>
        <item x="831"/>
        <item x="1239"/>
        <item x="581"/>
        <item x="1114"/>
        <item x="1433"/>
        <item x="1005"/>
        <item x="150"/>
        <item x="125"/>
        <item x="884"/>
        <item x="236"/>
        <item x="1066"/>
        <item x="484"/>
        <item x="1435"/>
        <item x="702"/>
        <item x="1098"/>
        <item x="1154"/>
        <item x="356"/>
        <item x="1149"/>
        <item x="225"/>
        <item x="412"/>
        <item x="226"/>
        <item x="951"/>
        <item x="1407"/>
        <item x="115"/>
        <item x="485"/>
        <item x="314"/>
        <item x="834"/>
        <item x="821"/>
        <item x="1284"/>
        <item x="743"/>
        <item x="1299"/>
        <item x="1265"/>
        <item x="747"/>
        <item x="1200"/>
        <item x="130"/>
        <item x="1425"/>
        <item x="1140"/>
        <item x="592"/>
        <item x="1436"/>
        <item x="518"/>
        <item x="569"/>
        <item x="1378"/>
        <item x="1286"/>
        <item x="1166"/>
        <item x="1335"/>
        <item x="262"/>
        <item x="1390"/>
        <item x="1007"/>
        <item x="1412"/>
        <item x="1413"/>
        <item x="1411"/>
        <item x="682"/>
        <item x="1069"/>
        <item x="39"/>
        <item x="1313"/>
        <item x="74"/>
        <item x="1064"/>
        <item x="1400"/>
        <item x="867"/>
        <item x="232"/>
        <item x="1059"/>
        <item x="999"/>
        <item x="984"/>
        <item x="229"/>
        <item x="868"/>
        <item x="806"/>
        <item x="488"/>
        <item x="1450"/>
        <item x="1167"/>
        <item x="1008"/>
        <item x="498"/>
        <item x="995"/>
        <item x="1416"/>
        <item x="1346"/>
        <item x="1330"/>
        <item x="873"/>
        <item x="1364"/>
        <item x="1049"/>
        <item x="553"/>
        <item x="422"/>
        <item x="1243"/>
        <item x="1405"/>
        <item x="1377"/>
        <item x="833"/>
        <item x="1278"/>
        <item x="1234"/>
        <item x="814"/>
        <item x="413"/>
        <item x="129"/>
        <item x="1283"/>
        <item x="296"/>
        <item x="627"/>
        <item x="798"/>
        <item x="805"/>
        <item x="414"/>
        <item x="526"/>
        <item x="205"/>
        <item x="799"/>
        <item x="635"/>
        <item x="1209"/>
        <item x="1159"/>
        <item x="369"/>
        <item x="1347"/>
        <item x="1351"/>
        <item x="869"/>
        <item x="808"/>
        <item x="1409"/>
        <item x="874"/>
        <item x="292"/>
        <item x="1391"/>
        <item x="1261"/>
        <item x="494"/>
        <item x="1303"/>
        <item x="1442"/>
        <item x="1006"/>
        <item x="550"/>
        <item x="1406"/>
        <item x="1198"/>
        <item x="1379"/>
        <item x="715"/>
        <item x="1446"/>
        <item x="1443"/>
        <item x="1208"/>
        <item x="1332"/>
        <item x="436"/>
        <item x="1434"/>
        <item x="1360"/>
        <item x="1361"/>
        <item x="179"/>
        <item x="228"/>
        <item x="1410"/>
        <item x="1193"/>
        <item x="1334"/>
        <item x="175"/>
        <item x="661"/>
        <item x="1366"/>
        <item x="1441"/>
        <item x="943"/>
        <item x="555"/>
        <item x="955"/>
        <item x="1"/>
        <item x="1427"/>
        <item x="877"/>
        <item x="1105"/>
        <item x="1231"/>
        <item x="28"/>
        <item x="687"/>
        <item x="1300"/>
        <item x="1151"/>
        <item x="42"/>
        <item x="490"/>
        <item x="415"/>
        <item x="119"/>
        <item x="1460"/>
        <item x="25"/>
        <item x="683"/>
        <item x="1248"/>
        <item x="812"/>
        <item x="1156"/>
        <item x="937"/>
        <item x="1384"/>
        <item x="614"/>
        <item x="1287"/>
        <item x="354"/>
        <item x="1457"/>
        <item x="893"/>
        <item x="36"/>
        <item x="1352"/>
        <item x="78"/>
        <item x="556"/>
        <item x="1350"/>
        <item x="227"/>
        <item x="68"/>
        <item x="1349"/>
        <item x="985"/>
        <item x="1462"/>
        <item x="1210"/>
        <item x="1062"/>
        <item x="1362"/>
        <item x="176"/>
        <item x="1454"/>
        <item x="1160"/>
        <item x="986"/>
        <item x="1099"/>
        <item x="820"/>
        <item x="116"/>
        <item x="1388"/>
        <item x="123"/>
        <item x="1152"/>
        <item x="355"/>
        <item x="67"/>
        <item x="66"/>
        <item x="492"/>
        <item x="1372"/>
        <item x="1312"/>
        <item x="1201"/>
        <item x="486"/>
        <item x="1155"/>
        <item x="1421"/>
        <item x="1431"/>
        <item x="689"/>
        <item x="939"/>
        <item x="749"/>
        <item x="617"/>
        <item x="809"/>
        <item x="1385"/>
        <item x="26"/>
        <item x="117"/>
        <item x="174"/>
        <item x="539"/>
        <item x="800"/>
        <item x="1063"/>
        <item x="1257"/>
        <item x="316"/>
        <item x="423"/>
        <item x="875"/>
        <item x="1061"/>
        <item x="1430"/>
        <item x="118"/>
        <item x="1348"/>
        <item x="711"/>
        <item x="934"/>
        <item x="1282"/>
        <item x="1463"/>
        <item x="1429"/>
        <item x="487"/>
        <item x="1100"/>
        <item x="1194"/>
        <item x="801"/>
        <item x="987"/>
        <item x="291"/>
        <item x="1461"/>
        <item x="1050"/>
        <item x="540"/>
        <item x="936"/>
        <item x="27"/>
        <item x="23"/>
        <item x="807"/>
        <item x="1386"/>
        <item x="1432"/>
        <item x="997"/>
        <item x="1109"/>
        <item x="876"/>
        <item x="870"/>
        <item x="988"/>
        <item x="120"/>
        <item x="1449"/>
        <item x="1153"/>
        <item x="294"/>
        <item x="1383"/>
        <item x="810"/>
        <item x="1331"/>
        <item x="1456"/>
        <item x="1101"/>
        <item x="1060"/>
        <item x="989"/>
        <item x="1451"/>
        <item x="1232"/>
        <item x="416"/>
        <item x="1329"/>
        <item x="1279"/>
        <item t="default"/>
      </items>
    </pivotField>
    <pivotField showAll="0"/>
    <pivotField showAll="0"/>
    <pivotField showAll="0"/>
    <pivotField showAll="0">
      <items count="1466">
        <item x="1210"/>
        <item x="363"/>
        <item x="302"/>
        <item x="706"/>
        <item x="6"/>
        <item x="573"/>
        <item x="1447"/>
        <item x="783"/>
        <item x="407"/>
        <item x="441"/>
        <item x="757"/>
        <item x="812"/>
        <item x="458"/>
        <item x="833"/>
        <item x="80"/>
        <item x="506"/>
        <item x="603"/>
        <item x="147"/>
        <item x="226"/>
        <item x="726"/>
        <item x="852"/>
        <item x="1021"/>
        <item x="28"/>
        <item x="920"/>
        <item x="229"/>
        <item x="400"/>
        <item x="683"/>
        <item x="239"/>
        <item x="1294"/>
        <item x="562"/>
        <item x="638"/>
        <item x="907"/>
        <item x="173"/>
        <item x="755"/>
        <item x="497"/>
        <item x="1402"/>
        <item x="1366"/>
        <item x="1355"/>
        <item x="1332"/>
        <item x="1388"/>
        <item x="547"/>
        <item x="369"/>
        <item x="1097"/>
        <item x="618"/>
        <item x="180"/>
        <item x="1179"/>
        <item x="744"/>
        <item x="1394"/>
        <item x="821"/>
        <item x="412"/>
        <item x="918"/>
        <item x="248"/>
        <item x="840"/>
        <item x="836"/>
        <item x="1121"/>
        <item x="65"/>
        <item x="1239"/>
        <item x="488"/>
        <item x="126"/>
        <item x="159"/>
        <item x="697"/>
        <item x="1145"/>
        <item x="751"/>
        <item x="182"/>
        <item x="721"/>
        <item x="86"/>
        <item x="902"/>
        <item x="348"/>
        <item x="1450"/>
        <item x="1132"/>
        <item x="1291"/>
        <item x="1380"/>
        <item x="873"/>
        <item x="801"/>
        <item x="12"/>
        <item x="23"/>
        <item x="945"/>
        <item x="31"/>
        <item x="619"/>
        <item x="906"/>
        <item x="531"/>
        <item x="915"/>
        <item x="1038"/>
        <item x="546"/>
        <item x="528"/>
        <item x="161"/>
        <item x="881"/>
        <item x="1034"/>
        <item x="108"/>
        <item x="1125"/>
        <item x="66"/>
        <item x="939"/>
        <item x="426"/>
        <item x="985"/>
        <item x="623"/>
        <item x="828"/>
        <item x="1030"/>
        <item x="155"/>
        <item x="701"/>
        <item x="72"/>
        <item x="401"/>
        <item x="1454"/>
        <item x="1053"/>
        <item x="192"/>
        <item x="1457"/>
        <item x="235"/>
        <item x="296"/>
        <item x="1022"/>
        <item x="796"/>
        <item x="1004"/>
        <item x="1448"/>
        <item x="1227"/>
        <item x="866"/>
        <item x="649"/>
        <item x="1094"/>
        <item x="1299"/>
        <item x="699"/>
        <item x="579"/>
        <item x="1211"/>
        <item x="517"/>
        <item x="855"/>
        <item x="1124"/>
        <item x="1037"/>
        <item x="808"/>
        <item x="409"/>
        <item x="724"/>
        <item x="362"/>
        <item x="1078"/>
        <item x="584"/>
        <item x="890"/>
        <item x="1395"/>
        <item x="1341"/>
        <item x="1325"/>
        <item x="1219"/>
        <item x="787"/>
        <item x="829"/>
        <item x="984"/>
        <item x="897"/>
        <item x="831"/>
        <item x="754"/>
        <item x="1342"/>
        <item x="1142"/>
        <item x="673"/>
        <item x="1225"/>
        <item x="1295"/>
        <item x="21"/>
        <item x="277"/>
        <item x="212"/>
        <item x="647"/>
        <item x="135"/>
        <item x="629"/>
        <item x="952"/>
        <item x="467"/>
        <item x="1356"/>
        <item x="123"/>
        <item x="1201"/>
        <item x="689"/>
        <item x="1095"/>
        <item x="524"/>
        <item x="179"/>
        <item x="870"/>
        <item x="456"/>
        <item x="1371"/>
        <item x="1241"/>
        <item x="803"/>
        <item x="1020"/>
        <item x="1033"/>
        <item x="74"/>
        <item x="827"/>
        <item x="770"/>
        <item x="964"/>
        <item x="585"/>
        <item x="250"/>
        <item x="811"/>
        <item x="1374"/>
        <item x="1335"/>
        <item x="955"/>
        <item x="87"/>
        <item x="299"/>
        <item x="554"/>
        <item x="914"/>
        <item x="1336"/>
        <item x="343"/>
        <item x="30"/>
        <item x="842"/>
        <item x="1420"/>
        <item x="89"/>
        <item x="993"/>
        <item x="593"/>
        <item x="817"/>
        <item x="616"/>
        <item x="807"/>
        <item x="1428"/>
        <item x="149"/>
        <item x="1025"/>
        <item x="1400"/>
        <item x="452"/>
        <item x="1116"/>
        <item x="599"/>
        <item x="1340"/>
        <item x="1151"/>
        <item x="1156"/>
        <item x="1277"/>
        <item x="1054"/>
        <item x="820"/>
        <item x="78"/>
        <item x="1303"/>
        <item x="1398"/>
        <item x="386"/>
        <item x="50"/>
        <item x="772"/>
        <item x="1058"/>
        <item x="667"/>
        <item x="1177"/>
        <item x="368"/>
        <item x="791"/>
        <item x="418"/>
        <item x="1255"/>
        <item x="463"/>
        <item x="1443"/>
        <item x="1305"/>
        <item x="364"/>
        <item x="1460"/>
        <item x="896"/>
        <item x="146"/>
        <item x="240"/>
        <item x="1216"/>
        <item x="606"/>
        <item x="979"/>
        <item x="1426"/>
        <item x="544"/>
        <item x="857"/>
        <item x="232"/>
        <item x="1098"/>
        <item x="696"/>
        <item x="451"/>
        <item x="674"/>
        <item x="516"/>
        <item x="973"/>
        <item x="785"/>
        <item x="587"/>
        <item x="1109"/>
        <item x="223"/>
        <item x="780"/>
        <item x="658"/>
        <item x="359"/>
        <item x="856"/>
        <item x="358"/>
        <item x="961"/>
        <item x="988"/>
        <item x="58"/>
        <item x="652"/>
        <item x="366"/>
        <item x="184"/>
        <item x="333"/>
        <item x="1245"/>
        <item x="1232"/>
        <item x="555"/>
        <item x="598"/>
        <item x="1272"/>
        <item x="1458"/>
        <item x="713"/>
        <item x="202"/>
        <item x="1444"/>
        <item x="805"/>
        <item x="495"/>
        <item x="728"/>
        <item x="116"/>
        <item x="1139"/>
        <item x="819"/>
        <item x="1130"/>
        <item x="1134"/>
        <item x="263"/>
        <item x="1270"/>
        <item x="1118"/>
        <item x="306"/>
        <item x="655"/>
        <item x="1171"/>
        <item x="756"/>
        <item x="1419"/>
        <item x="1220"/>
        <item x="1149"/>
        <item x="1256"/>
        <item x="968"/>
        <item x="615"/>
        <item x="624"/>
        <item x="1202"/>
        <item x="118"/>
        <item x="1353"/>
        <item x="1137"/>
        <item x="1072"/>
        <item x="209"/>
        <item x="799"/>
        <item x="225"/>
        <item x="1435"/>
        <item x="566"/>
        <item x="324"/>
        <item x="710"/>
        <item x="1389"/>
        <item x="1180"/>
        <item x="1321"/>
        <item x="1261"/>
        <item x="415"/>
        <item x="320"/>
        <item x="489"/>
        <item x="1289"/>
        <item x="442"/>
        <item x="496"/>
        <item x="565"/>
        <item x="1108"/>
        <item x="1017"/>
        <item x="1209"/>
        <item x="987"/>
        <item x="492"/>
        <item x="860"/>
        <item x="1357"/>
        <item x="1324"/>
        <item x="1228"/>
        <item x="1427"/>
        <item x="312"/>
        <item x="867"/>
        <item x="429"/>
        <item x="1244"/>
        <item x="215"/>
        <item x="1334"/>
        <item x="1007"/>
        <item x="625"/>
        <item x="1115"/>
        <item x="904"/>
        <item x="636"/>
        <item x="931"/>
        <item x="1293"/>
        <item x="73"/>
        <item x="382"/>
        <item x="826"/>
        <item x="1174"/>
        <item x="759"/>
        <item x="588"/>
        <item x="1442"/>
        <item x="894"/>
        <item x="328"/>
        <item x="1247"/>
        <item x="93"/>
        <item x="1404"/>
        <item x="119"/>
        <item x="1425"/>
        <item x="502"/>
        <item x="1233"/>
        <item x="310"/>
        <item x="106"/>
        <item x="1051"/>
        <item x="1317"/>
        <item x="1279"/>
        <item x="1049"/>
        <item x="775"/>
        <item x="634"/>
        <item x="1031"/>
        <item x="187"/>
        <item x="1089"/>
        <item x="825"/>
        <item x="129"/>
        <item x="745"/>
        <item x="512"/>
        <item x="1183"/>
        <item x="1456"/>
        <item x="972"/>
        <item x="1168"/>
        <item x="1434"/>
        <item x="522"/>
        <item x="1112"/>
        <item x="1077"/>
        <item x="419"/>
        <item x="1196"/>
        <item x="936"/>
        <item x="1362"/>
        <item x="998"/>
        <item x="901"/>
        <item x="100"/>
        <item x="700"/>
        <item x="1257"/>
        <item x="1162"/>
        <item x="244"/>
        <item x="1143"/>
        <item x="715"/>
        <item x="298"/>
        <item x="529"/>
        <item x="374"/>
        <item x="288"/>
        <item x="1065"/>
        <item x="1048"/>
        <item x="813"/>
        <item x="632"/>
        <item x="1023"/>
        <item x="764"/>
        <item x="543"/>
        <item x="950"/>
        <item x="714"/>
        <item x="540"/>
        <item x="1423"/>
        <item x="574"/>
        <item x="1319"/>
        <item x="1000"/>
        <item x="204"/>
        <item x="671"/>
        <item x="293"/>
        <item x="1159"/>
        <item x="3"/>
        <item x="1136"/>
        <item x="449"/>
        <item x="303"/>
        <item x="1055"/>
        <item x="1437"/>
        <item x="448"/>
        <item x="1253"/>
        <item x="646"/>
        <item x="1248"/>
        <item x="185"/>
        <item x="768"/>
        <item x="501"/>
        <item x="1430"/>
        <item x="1421"/>
        <item x="550"/>
        <item x="1165"/>
        <item x="482"/>
        <item x="809"/>
        <item x="378"/>
        <item x="62"/>
        <item x="96"/>
        <item x="1120"/>
        <item x="164"/>
        <item x="848"/>
        <item x="586"/>
        <item x="1110"/>
        <item x="989"/>
        <item x="542"/>
        <item x="874"/>
        <item x="313"/>
        <item x="1155"/>
        <item x="1215"/>
        <item x="469"/>
        <item x="483"/>
        <item x="882"/>
        <item x="1190"/>
        <item x="1154"/>
        <item x="1056"/>
        <item x="980"/>
        <item x="1333"/>
        <item x="1006"/>
        <item x="1062"/>
        <item x="11"/>
        <item x="1226"/>
        <item x="105"/>
        <item x="224"/>
        <item x="27"/>
        <item x="1369"/>
        <item x="635"/>
        <item x="1140"/>
        <item x="1316"/>
        <item x="470"/>
        <item x="279"/>
        <item x="315"/>
        <item x="1407"/>
        <item x="1315"/>
        <item x="499"/>
        <item x="1268"/>
        <item x="336"/>
        <item x="160"/>
        <item x="133"/>
        <item x="375"/>
        <item x="5"/>
        <item x="513"/>
        <item x="249"/>
        <item x="1453"/>
        <item x="1192"/>
        <item x="478"/>
        <item x="245"/>
        <item x="391"/>
        <item x="601"/>
        <item x="267"/>
        <item x="1166"/>
        <item x="892"/>
        <item x="863"/>
        <item x="679"/>
        <item x="927"/>
        <item x="617"/>
        <item x="241"/>
        <item x="1071"/>
        <item x="879"/>
        <item x="887"/>
        <item x="1231"/>
        <item x="707"/>
        <item x="459"/>
        <item x="1346"/>
        <item x="99"/>
        <item x="193"/>
        <item x="319"/>
        <item x="845"/>
        <item x="944"/>
        <item x="614"/>
        <item x="494"/>
        <item x="485"/>
        <item x="672"/>
        <item x="1267"/>
        <item x="965"/>
        <item x="872"/>
        <item x="1103"/>
        <item x="1328"/>
        <item x="1297"/>
        <item x="131"/>
        <item x="1309"/>
        <item x="274"/>
        <item x="35"/>
        <item x="702"/>
        <item x="640"/>
        <item x="977"/>
        <item x="777"/>
        <item x="1283"/>
        <item x="275"/>
        <item x="784"/>
        <item x="534"/>
        <item x="24"/>
        <item x="411"/>
        <item x="746"/>
        <item x="420"/>
        <item x="733"/>
        <item x="763"/>
        <item x="935"/>
        <item x="1150"/>
        <item x="1043"/>
        <item x="742"/>
        <item x="41"/>
        <item x="176"/>
        <item x="541"/>
        <item x="271"/>
        <item x="347"/>
        <item x="1189"/>
        <item x="17"/>
        <item x="479"/>
        <item x="1343"/>
        <item x="1408"/>
        <item x="399"/>
        <item x="70"/>
        <item x="130"/>
        <item x="596"/>
        <item x="316"/>
        <item x="175"/>
        <item x="837"/>
        <item x="1052"/>
        <item x="55"/>
        <item x="109"/>
        <item x="1246"/>
        <item x="97"/>
        <item x="769"/>
        <item x="387"/>
        <item x="476"/>
        <item x="346"/>
        <item x="397"/>
        <item x="251"/>
        <item x="266"/>
        <item x="79"/>
        <item x="157"/>
        <item x="1114"/>
        <item x="0"/>
        <item x="648"/>
        <item x="18"/>
        <item x="891"/>
        <item x="1199"/>
        <item x="1184"/>
        <item x="83"/>
        <item x="694"/>
        <item x="1307"/>
        <item x="1176"/>
        <item x="68"/>
        <item x="43"/>
        <item x="468"/>
        <item x="526"/>
        <item x="51"/>
        <item x="1276"/>
        <item x="278"/>
        <item x="650"/>
        <item x="767"/>
        <item x="559"/>
        <item x="257"/>
        <item x="1152"/>
        <item x="928"/>
        <item x="291"/>
        <item x="778"/>
        <item x="719"/>
        <item x="317"/>
        <item x="1323"/>
        <item x="676"/>
        <item x="670"/>
        <item x="1164"/>
        <item x="743"/>
        <item x="1122"/>
        <item x="335"/>
        <item x="525"/>
        <item x="390"/>
        <item x="1106"/>
        <item x="1129"/>
        <item x="127"/>
        <item x="563"/>
        <item x="1387"/>
        <item x="1011"/>
        <item x="631"/>
        <item x="773"/>
        <item x="919"/>
        <item x="1269"/>
        <item x="560"/>
        <item x="152"/>
        <item x="388"/>
        <item x="433"/>
        <item x="1382"/>
        <item x="909"/>
        <item x="34"/>
        <item x="323"/>
        <item x="1242"/>
        <item x="1296"/>
        <item x="1090"/>
        <item x="576"/>
        <item x="350"/>
        <item x="1138"/>
        <item x="1339"/>
        <item x="216"/>
        <item x="815"/>
        <item x="1300"/>
        <item x="210"/>
        <item x="505"/>
        <item x="340"/>
        <item x="1375"/>
        <item x="1066"/>
        <item x="1061"/>
        <item x="153"/>
        <item x="758"/>
        <item x="626"/>
        <item x="622"/>
        <item x="1409"/>
        <item x="1083"/>
        <item x="318"/>
        <item x="491"/>
        <item x="349"/>
        <item x="876"/>
        <item x="493"/>
        <item x="90"/>
        <item x="300"/>
        <item x="124"/>
        <item x="230"/>
        <item x="1449"/>
        <item x="1431"/>
        <item x="1390"/>
        <item x="56"/>
        <item x="877"/>
        <item x="381"/>
        <item x="569"/>
        <item x="222"/>
        <item x="205"/>
        <item x="1010"/>
        <item x="841"/>
        <item x="1285"/>
        <item x="797"/>
        <item x="1198"/>
        <item x="170"/>
        <item x="684"/>
        <item x="561"/>
        <item x="718"/>
        <item x="1172"/>
        <item x="1158"/>
        <item x="798"/>
        <item x="645"/>
        <item x="1372"/>
        <item x="884"/>
        <item x="357"/>
        <item x="960"/>
        <item x="717"/>
        <item x="1298"/>
        <item x="437"/>
        <item x="737"/>
        <item x="976"/>
        <item x="444"/>
        <item x="943"/>
        <item x="664"/>
        <item x="1281"/>
        <item x="1146"/>
        <item x="217"/>
        <item x="861"/>
        <item x="1161"/>
        <item x="361"/>
        <item x="268"/>
        <item x="1111"/>
        <item x="438"/>
        <item x="727"/>
        <item x="692"/>
        <item x="858"/>
        <item x="698"/>
        <item x="427"/>
        <item x="967"/>
        <item x="947"/>
        <item x="1187"/>
        <item x="981"/>
        <item x="1313"/>
        <item x="802"/>
        <item x="1148"/>
        <item x="934"/>
        <item x="662"/>
        <item x="893"/>
        <item x="191"/>
        <item x="1217"/>
        <item x="32"/>
        <item x="675"/>
        <item x="1212"/>
        <item x="102"/>
        <item x="276"/>
        <item x="69"/>
        <item x="680"/>
        <item x="1275"/>
        <item x="1278"/>
        <item x="886"/>
        <item x="1195"/>
        <item x="1044"/>
        <item x="659"/>
        <item x="1003"/>
        <item x="1386"/>
        <item x="7"/>
        <item x="804"/>
        <item x="1009"/>
        <item x="1191"/>
        <item x="365"/>
        <item x="1312"/>
        <item x="297"/>
        <item x="570"/>
        <item x="1001"/>
        <item x="1361"/>
        <item x="774"/>
        <item x="657"/>
        <item x="1414"/>
        <item x="734"/>
        <item x="125"/>
        <item x="101"/>
        <item x="8"/>
        <item x="1462"/>
        <item x="1234"/>
        <item x="264"/>
        <item x="1345"/>
        <item x="1459"/>
        <item x="1100"/>
        <item x="605"/>
        <item x="403"/>
        <item x="103"/>
        <item x="376"/>
        <item x="1203"/>
        <item x="521"/>
        <item x="514"/>
        <item x="265"/>
        <item x="104"/>
        <item x="98"/>
        <item x="800"/>
        <item x="151"/>
        <item x="15"/>
        <item x="957"/>
        <item x="949"/>
        <item x="924"/>
        <item x="530"/>
        <item x="735"/>
        <item x="1417"/>
        <item x="762"/>
        <item x="630"/>
        <item x="154"/>
        <item x="766"/>
        <item x="356"/>
        <item x="1446"/>
        <item x="373"/>
        <item x="880"/>
        <item x="29"/>
        <item x="1392"/>
        <item x="1080"/>
        <item x="1222"/>
        <item x="168"/>
        <item x="520"/>
        <item x="166"/>
        <item x="143"/>
        <item x="1391"/>
        <item x="46"/>
        <item x="849"/>
        <item x="578"/>
        <item x="201"/>
        <item x="134"/>
        <item x="1087"/>
        <item x="1292"/>
        <item x="44"/>
        <item x="1029"/>
        <item x="765"/>
        <item x="923"/>
        <item x="1376"/>
        <item x="332"/>
        <item x="583"/>
        <item x="1178"/>
        <item x="1271"/>
        <item x="150"/>
        <item x="834"/>
        <item x="1060"/>
        <item x="447"/>
        <item x="537"/>
        <item x="608"/>
        <item x="289"/>
        <item x="792"/>
        <item x="54"/>
        <item x="922"/>
        <item x="1379"/>
        <item x="355"/>
        <item x="174"/>
        <item x="1264"/>
        <item x="88"/>
        <item x="595"/>
        <item x="1368"/>
        <item x="1318"/>
        <item x="183"/>
        <item x="1327"/>
        <item x="656"/>
        <item x="432"/>
        <item x="1102"/>
        <item x="344"/>
        <item x="1349"/>
        <item x="214"/>
        <item x="178"/>
        <item x="990"/>
        <item x="396"/>
        <item x="1243"/>
        <item x="816"/>
        <item x="1057"/>
        <item x="477"/>
        <item x="136"/>
        <item x="869"/>
        <item x="1"/>
        <item x="385"/>
        <item x="484"/>
        <item x="1373"/>
        <item x="1280"/>
        <item x="1440"/>
        <item x="1438"/>
        <item x="1359"/>
        <item x="1284"/>
        <item x="695"/>
        <item x="416"/>
        <item x="1018"/>
        <item x="281"/>
        <item x="1185"/>
        <item x="1230"/>
        <item x="716"/>
        <item x="938"/>
        <item x="283"/>
        <item x="309"/>
        <item x="453"/>
        <item x="850"/>
        <item x="637"/>
        <item x="253"/>
        <item x="227"/>
        <item x="490"/>
        <item x="353"/>
        <item x="486"/>
        <item x="628"/>
        <item x="422"/>
        <item x="937"/>
        <item x="1282"/>
        <item x="835"/>
        <item x="339"/>
        <item x="208"/>
        <item x="538"/>
        <item x="443"/>
        <item x="1259"/>
        <item x="91"/>
        <item x="10"/>
        <item x="996"/>
        <item x="2"/>
        <item x="847"/>
        <item x="956"/>
        <item x="341"/>
        <item x="1310"/>
        <item x="190"/>
        <item x="883"/>
        <item x="430"/>
        <item x="1331"/>
        <item x="682"/>
        <item x="865"/>
        <item x="953"/>
        <item x="38"/>
        <item x="1063"/>
        <item x="1036"/>
        <item x="145"/>
        <item x="921"/>
        <item x="527"/>
        <item x="1069"/>
        <item x="71"/>
        <item x="148"/>
        <item x="337"/>
        <item x="1384"/>
        <item x="196"/>
        <item x="1093"/>
        <item x="885"/>
        <item x="711"/>
        <item x="661"/>
        <item x="592"/>
        <item x="518"/>
        <item x="1415"/>
        <item x="782"/>
        <item x="594"/>
        <item x="142"/>
        <item x="1274"/>
        <item x="1360"/>
        <item x="552"/>
        <item x="771"/>
        <item x="853"/>
        <item x="725"/>
        <item x="556"/>
        <item x="1182"/>
        <item x="1135"/>
        <item x="963"/>
        <item x="256"/>
        <item x="1354"/>
        <item x="1224"/>
        <item x="703"/>
        <item x="933"/>
        <item x="1218"/>
        <item x="900"/>
        <item x="875"/>
        <item x="1167"/>
        <item x="1348"/>
        <item x="954"/>
        <item x="1091"/>
        <item x="722"/>
        <item x="908"/>
        <item x="233"/>
        <item x="405"/>
        <item x="284"/>
        <item x="1383"/>
        <item x="557"/>
        <item x="1193"/>
        <item x="487"/>
        <item x="515"/>
        <item x="367"/>
        <item x="1206"/>
        <item x="925"/>
        <item x="740"/>
        <item x="338"/>
        <item x="498"/>
        <item x="138"/>
        <item x="712"/>
        <item x="859"/>
        <item x="207"/>
        <item x="1396"/>
        <item x="663"/>
        <item x="76"/>
        <item x="1084"/>
        <item x="221"/>
        <item x="1329"/>
        <item x="539"/>
        <item x="1181"/>
        <item x="472"/>
        <item x="1076"/>
        <item x="982"/>
        <item x="1081"/>
        <item x="572"/>
        <item x="951"/>
        <item x="423"/>
        <item x="871"/>
        <item x="1042"/>
        <item x="228"/>
        <item x="1068"/>
        <item x="786"/>
        <item x="481"/>
        <item x="40"/>
        <item x="958"/>
        <item x="1214"/>
        <item x="61"/>
        <item x="1250"/>
        <item x="1133"/>
        <item x="445"/>
        <item x="1067"/>
        <item x="868"/>
        <item x="862"/>
        <item x="739"/>
        <item x="536"/>
        <item x="1405"/>
        <item x="910"/>
        <item x="912"/>
        <item x="838"/>
        <item x="781"/>
        <item x="252"/>
        <item x="1377"/>
        <item x="16"/>
        <item x="1128"/>
        <item x="723"/>
        <item x="643"/>
        <item x="455"/>
        <item x="581"/>
        <item x="457"/>
        <item x="325"/>
        <item x="1096"/>
        <item x="33"/>
        <item x="1005"/>
        <item x="177"/>
        <item x="26"/>
        <item x="53"/>
        <item x="568"/>
        <item x="234"/>
        <item x="360"/>
        <item x="440"/>
        <item x="1436"/>
        <item x="1035"/>
        <item x="844"/>
        <item x="753"/>
        <item x="1385"/>
        <item x="254"/>
        <item x="20"/>
        <item x="1045"/>
        <item x="500"/>
        <item x="1455"/>
        <item x="602"/>
        <item x="354"/>
        <item x="846"/>
        <item x="806"/>
        <item x="1153"/>
        <item x="810"/>
        <item x="410"/>
        <item x="1350"/>
        <item x="591"/>
        <item x="1463"/>
        <item x="761"/>
        <item x="107"/>
        <item x="1311"/>
        <item x="402"/>
        <item x="929"/>
        <item x="627"/>
        <item x="1015"/>
        <item x="653"/>
        <item x="1337"/>
        <item x="1306"/>
        <item x="1314"/>
        <item x="641"/>
        <item x="285"/>
        <item x="1266"/>
        <item x="1213"/>
        <item x="548"/>
        <item x="708"/>
        <item x="439"/>
        <item x="959"/>
        <item x="610"/>
        <item x="262"/>
        <item x="1008"/>
        <item x="141"/>
        <item x="13"/>
        <item x="1075"/>
        <item x="47"/>
        <item x="567"/>
        <item x="1445"/>
        <item x="1028"/>
        <item x="1399"/>
        <item x="322"/>
        <item x="851"/>
        <item x="731"/>
        <item x="533"/>
        <item x="36"/>
        <item x="1221"/>
        <item x="651"/>
        <item x="523"/>
        <item x="1173"/>
        <item x="139"/>
        <item x="200"/>
        <item x="120"/>
        <item x="475"/>
        <item x="678"/>
        <item x="345"/>
        <item x="413"/>
        <item x="983"/>
        <item x="1240"/>
        <item x="1378"/>
        <item x="1393"/>
        <item x="162"/>
        <item x="14"/>
        <item x="295"/>
        <item x="995"/>
        <item x="1403"/>
        <item x="140"/>
        <item x="830"/>
        <item x="558"/>
        <item x="1237"/>
        <item x="1287"/>
        <item x="471"/>
        <item x="932"/>
        <item x="607"/>
        <item x="480"/>
        <item x="220"/>
        <item x="738"/>
        <item x="1411"/>
        <item x="305"/>
        <item x="600"/>
        <item x="272"/>
        <item x="1131"/>
        <item x="231"/>
        <item x="206"/>
        <item x="246"/>
        <item x="1301"/>
        <item x="1117"/>
        <item x="1441"/>
        <item x="1002"/>
        <item x="95"/>
        <item x="1432"/>
        <item x="213"/>
        <item x="428"/>
        <item x="114"/>
        <item x="1073"/>
        <item x="991"/>
        <item x="1163"/>
        <item x="917"/>
        <item x="589"/>
        <item x="1144"/>
        <item x="121"/>
        <item x="314"/>
        <item x="394"/>
        <item x="1273"/>
        <item x="1302"/>
        <item x="188"/>
        <item x="1249"/>
        <item x="946"/>
        <item x="255"/>
        <item x="1439"/>
        <item x="454"/>
        <item x="551"/>
        <item x="1126"/>
        <item x="519"/>
        <item x="1027"/>
        <item x="1169"/>
        <item x="308"/>
        <item x="280"/>
        <item x="82"/>
        <item x="1320"/>
        <item x="532"/>
        <item x="545"/>
        <item x="814"/>
        <item x="795"/>
        <item x="94"/>
        <item x="186"/>
        <item x="404"/>
        <item x="282"/>
        <item x="461"/>
        <item x="49"/>
        <item x="779"/>
        <item x="1019"/>
        <item x="549"/>
        <item x="219"/>
        <item x="112"/>
        <item x="172"/>
        <item x="414"/>
        <item x="597"/>
        <item x="1086"/>
        <item x="137"/>
        <item x="822"/>
        <item x="1429"/>
        <item x="1260"/>
        <item x="85"/>
        <item x="171"/>
        <item x="111"/>
        <item x="60"/>
        <item x="1322"/>
        <item x="1107"/>
        <item x="247"/>
        <item x="380"/>
        <item x="462"/>
        <item x="1229"/>
        <item x="372"/>
        <item x="1014"/>
        <item x="52"/>
        <item x="377"/>
        <item x="132"/>
        <item x="665"/>
        <item x="666"/>
        <item x="776"/>
        <item x="22"/>
        <item x="1461"/>
        <item x="948"/>
        <item x="352"/>
        <item x="511"/>
        <item x="507"/>
        <item x="741"/>
        <item x="342"/>
        <item x="889"/>
        <item x="117"/>
        <item x="1288"/>
        <item x="790"/>
        <item x="1351"/>
        <item x="1451"/>
        <item x="942"/>
        <item x="81"/>
        <item x="660"/>
        <item x="693"/>
        <item x="999"/>
        <item x="1370"/>
        <item x="144"/>
        <item x="1170"/>
        <item x="669"/>
        <item x="926"/>
        <item x="794"/>
        <item x="864"/>
        <item x="1364"/>
        <item x="1141"/>
        <item x="383"/>
        <item x="199"/>
        <item x="687"/>
        <item x="611"/>
        <item x="620"/>
        <item x="45"/>
        <item x="705"/>
        <item x="59"/>
        <item x="1251"/>
        <item x="1088"/>
        <item x="181"/>
        <item x="1040"/>
        <item x="793"/>
        <item x="789"/>
        <item x="243"/>
        <item x="1016"/>
        <item x="911"/>
        <item x="1101"/>
        <item x="1286"/>
        <item x="92"/>
        <item x="474"/>
        <item x="888"/>
        <item x="1304"/>
        <item x="1236"/>
        <item x="553"/>
        <item x="612"/>
        <item x="1074"/>
        <item x="1401"/>
        <item x="1079"/>
        <item x="1012"/>
        <item x="75"/>
        <item x="509"/>
        <item x="1175"/>
        <item x="1464"/>
        <item x="750"/>
        <item x="986"/>
        <item x="327"/>
        <item x="1413"/>
        <item x="654"/>
        <item x="969"/>
        <item x="1200"/>
        <item x="975"/>
        <item x="720"/>
        <item x="839"/>
        <item x="609"/>
        <item x="732"/>
        <item x="580"/>
        <item x="1363"/>
        <item x="913"/>
        <item x="704"/>
        <item x="398"/>
        <item x="582"/>
        <item x="1204"/>
        <item x="818"/>
        <item x="1119"/>
        <item x="450"/>
        <item x="504"/>
        <item x="1113"/>
        <item x="1263"/>
        <item x="1070"/>
        <item x="57"/>
        <item x="63"/>
        <item x="1258"/>
        <item x="1186"/>
        <item x="899"/>
        <item x="760"/>
        <item x="1127"/>
        <item x="898"/>
        <item x="843"/>
        <item x="39"/>
        <item x="156"/>
        <item x="571"/>
        <item x="9"/>
        <item x="930"/>
        <item x="1082"/>
        <item x="1308"/>
        <item x="242"/>
        <item x="1041"/>
        <item x="941"/>
        <item x="287"/>
        <item x="163"/>
        <item x="331"/>
        <item x="370"/>
        <item x="329"/>
        <item x="460"/>
        <item x="304"/>
        <item x="709"/>
        <item x="1013"/>
        <item x="1059"/>
        <item x="1105"/>
        <item x="389"/>
        <item x="729"/>
        <item x="1406"/>
        <item x="613"/>
        <item x="1418"/>
        <item x="1026"/>
        <item x="261"/>
        <item x="189"/>
        <item x="384"/>
        <item x="824"/>
        <item x="218"/>
        <item x="406"/>
        <item x="395"/>
        <item x="1367"/>
        <item x="1208"/>
        <item x="1422"/>
        <item x="730"/>
        <item x="42"/>
        <item x="37"/>
        <item x="1085"/>
        <item x="621"/>
        <item x="903"/>
        <item x="681"/>
        <item x="1452"/>
        <item x="165"/>
        <item x="167"/>
        <item x="1039"/>
        <item x="685"/>
        <item x="436"/>
        <item x="122"/>
        <item x="508"/>
        <item x="1092"/>
        <item x="1352"/>
        <item x="1197"/>
        <item x="198"/>
        <item x="84"/>
        <item x="749"/>
        <item x="940"/>
        <item x="197"/>
        <item x="417"/>
        <item x="77"/>
        <item x="203"/>
        <item x="286"/>
        <item x="294"/>
        <item x="1024"/>
        <item x="1433"/>
        <item x="1238"/>
        <item x="752"/>
        <item x="1147"/>
        <item x="1207"/>
        <item x="194"/>
        <item x="1424"/>
        <item x="1381"/>
        <item x="1046"/>
        <item x="1326"/>
        <item x="269"/>
        <item x="878"/>
        <item x="1416"/>
        <item x="966"/>
        <item x="905"/>
        <item x="1160"/>
        <item x="48"/>
        <item x="128"/>
        <item x="535"/>
        <item x="113"/>
        <item x="290"/>
        <item x="408"/>
        <item x="644"/>
        <item x="424"/>
        <item x="115"/>
        <item x="464"/>
        <item x="736"/>
        <item x="334"/>
        <item x="1252"/>
        <item x="1262"/>
        <item x="997"/>
        <item x="67"/>
        <item x="473"/>
        <item x="1412"/>
        <item x="1050"/>
        <item x="1358"/>
        <item x="1188"/>
        <item x="292"/>
        <item x="1330"/>
        <item x="971"/>
        <item x="823"/>
        <item x="1290"/>
        <item x="577"/>
        <item x="260"/>
        <item x="633"/>
        <item x="326"/>
        <item x="392"/>
        <item x="330"/>
        <item x="465"/>
        <item x="1205"/>
        <item x="1104"/>
        <item x="311"/>
        <item x="916"/>
        <item x="690"/>
        <item x="1047"/>
        <item x="747"/>
        <item x="748"/>
        <item x="970"/>
        <item x="1064"/>
        <item x="446"/>
        <item x="1410"/>
        <item x="431"/>
        <item x="1123"/>
        <item x="1099"/>
        <item x="668"/>
        <item x="1194"/>
        <item x="1365"/>
        <item x="321"/>
        <item x="273"/>
        <item x="677"/>
        <item x="1347"/>
        <item x="237"/>
        <item x="393"/>
        <item x="258"/>
        <item x="1223"/>
        <item x="564"/>
        <item x="259"/>
        <item x="435"/>
        <item x="688"/>
        <item x="1344"/>
        <item x="425"/>
        <item x="962"/>
        <item x="992"/>
        <item x="195"/>
        <item x="978"/>
        <item x="371"/>
        <item x="1265"/>
        <item x="575"/>
        <item x="1338"/>
        <item x="686"/>
        <item x="158"/>
        <item x="1157"/>
        <item x="307"/>
        <item x="503"/>
        <item x="64"/>
        <item x="1032"/>
        <item x="691"/>
        <item x="832"/>
        <item x="1254"/>
        <item x="994"/>
        <item x="590"/>
        <item x="169"/>
        <item x="211"/>
        <item x="1235"/>
        <item x="788"/>
        <item x="974"/>
        <item x="19"/>
        <item x="110"/>
        <item x="604"/>
        <item x="854"/>
        <item x="642"/>
        <item x="379"/>
        <item x="25"/>
        <item x="301"/>
        <item x="466"/>
        <item x="351"/>
        <item x="236"/>
        <item x="1397"/>
        <item x="238"/>
        <item x="421"/>
        <item x="434"/>
        <item x="639"/>
        <item x="510"/>
        <item x="270"/>
        <item x="895"/>
        <item x="4"/>
        <item t="default"/>
      </items>
    </pivotField>
    <pivotField dataField="1" showAll="0"/>
    <pivotField showAll="0"/>
    <pivotField axis="axisRow" showAll="0" measureFilter="1">
      <items count="200">
        <item x="171"/>
        <item x="107"/>
        <item x="57"/>
        <item x="87"/>
        <item x="117"/>
        <item x="21"/>
        <item x="19"/>
        <item x="118"/>
        <item x="124"/>
        <item x="80"/>
        <item x="132"/>
        <item x="88"/>
        <item x="55"/>
        <item x="136"/>
        <item x="111"/>
        <item x="64"/>
        <item x="81"/>
        <item x="6"/>
        <item x="148"/>
        <item x="69"/>
        <item x="14"/>
        <item x="158"/>
        <item x="115"/>
        <item x="13"/>
        <item x="16"/>
        <item x="17"/>
        <item x="36"/>
        <item x="48"/>
        <item x="22"/>
        <item x="114"/>
        <item x="35"/>
        <item x="20"/>
        <item x="184"/>
        <item x="85"/>
        <item x="2"/>
        <item x="84"/>
        <item x="56"/>
        <item x="110"/>
        <item x="189"/>
        <item x="159"/>
        <item x="126"/>
        <item x="67"/>
        <item x="52"/>
        <item x="39"/>
        <item x="54"/>
        <item x="86"/>
        <item x="40"/>
        <item x="44"/>
        <item x="82"/>
        <item x="137"/>
        <item x="155"/>
        <item x="11"/>
        <item x="188"/>
        <item x="131"/>
        <item x="15"/>
        <item x="95"/>
        <item x="109"/>
        <item x="53"/>
        <item x="18"/>
        <item x="71"/>
        <item x="83"/>
        <item x="51"/>
        <item x="12"/>
        <item x="43"/>
        <item x="187"/>
        <item x="192"/>
        <item x="182"/>
        <item x="161"/>
        <item x="10"/>
        <item x="116"/>
        <item x="65"/>
        <item x="104"/>
        <item x="113"/>
        <item x="193"/>
        <item x="58"/>
        <item x="29"/>
        <item x="170"/>
        <item x="157"/>
        <item x="98"/>
        <item x="45"/>
        <item x="24"/>
        <item x="47"/>
        <item x="59"/>
        <item x="190"/>
        <item x="129"/>
        <item x="91"/>
        <item x="179"/>
        <item x="128"/>
        <item x="76"/>
        <item x="147"/>
        <item x="70"/>
        <item x="4"/>
        <item x="112"/>
        <item x="191"/>
        <item x="180"/>
        <item x="75"/>
        <item x="49"/>
        <item x="102"/>
        <item x="162"/>
        <item x="149"/>
        <item x="160"/>
        <item x="125"/>
        <item x="181"/>
        <item x="63"/>
        <item x="1"/>
        <item x="178"/>
        <item x="169"/>
        <item x="173"/>
        <item x="142"/>
        <item x="183"/>
        <item x="50"/>
        <item x="38"/>
        <item x="154"/>
        <item x="176"/>
        <item x="156"/>
        <item x="46"/>
        <item x="145"/>
        <item x="30"/>
        <item x="77"/>
        <item x="165"/>
        <item x="78"/>
        <item x="134"/>
        <item x="72"/>
        <item x="130"/>
        <item x="103"/>
        <item x="141"/>
        <item x="66"/>
        <item x="62"/>
        <item x="146"/>
        <item x="151"/>
        <item x="175"/>
        <item x="123"/>
        <item x="152"/>
        <item x="41"/>
        <item x="96"/>
        <item x="168"/>
        <item x="167"/>
        <item x="5"/>
        <item x="139"/>
        <item x="31"/>
        <item x="121"/>
        <item x="174"/>
        <item x="37"/>
        <item x="135"/>
        <item x="150"/>
        <item x="133"/>
        <item x="143"/>
        <item x="163"/>
        <item x="93"/>
        <item x="33"/>
        <item x="9"/>
        <item x="42"/>
        <item x="101"/>
        <item x="197"/>
        <item x="32"/>
        <item x="26"/>
        <item x="194"/>
        <item x="79"/>
        <item x="140"/>
        <item x="28"/>
        <item x="92"/>
        <item x="3"/>
        <item x="177"/>
        <item x="138"/>
        <item x="195"/>
        <item x="122"/>
        <item x="198"/>
        <item x="120"/>
        <item x="34"/>
        <item x="144"/>
        <item x="8"/>
        <item x="90"/>
        <item x="106"/>
        <item x="196"/>
        <item x="61"/>
        <item x="7"/>
        <item x="25"/>
        <item x="127"/>
        <item x="73"/>
        <item x="99"/>
        <item x="97"/>
        <item x="108"/>
        <item x="153"/>
        <item x="0"/>
        <item x="74"/>
        <item x="68"/>
        <item x="89"/>
        <item x="119"/>
        <item x="164"/>
        <item x="185"/>
        <item x="186"/>
        <item x="166"/>
        <item x="60"/>
        <item x="172"/>
        <item x="105"/>
        <item x="27"/>
        <item x="94"/>
        <item x="23"/>
        <item x="100"/>
        <item t="default"/>
      </items>
    </pivotField>
    <pivotField showAll="0">
      <items count="42">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3">
        <item x="0"/>
        <item x="1"/>
        <item x="3"/>
        <item x="7"/>
        <item x="2"/>
        <item x="4"/>
        <item x="5"/>
        <item x="6"/>
        <item x="8"/>
        <item x="9"/>
        <item x="10"/>
        <item x="11"/>
        <item t="default"/>
      </items>
    </pivotField>
    <pivotField showAll="0">
      <items count="8">
        <item x="6"/>
        <item x="5"/>
        <item x="4"/>
        <item x="2"/>
        <item x="3"/>
        <item x="0"/>
        <item x="1"/>
        <item t="default"/>
      </items>
    </pivotField>
  </pivotFields>
  <rowFields count="1">
    <field x="8"/>
  </rowFields>
  <rowItems count="10">
    <i>
      <x v="12"/>
    </i>
    <i>
      <x v="15"/>
    </i>
    <i>
      <x v="23"/>
    </i>
    <i>
      <x v="29"/>
    </i>
    <i>
      <x v="40"/>
    </i>
    <i>
      <x v="71"/>
    </i>
    <i>
      <x v="122"/>
    </i>
    <i>
      <x v="126"/>
    </i>
    <i>
      <x v="148"/>
    </i>
    <i>
      <x v="181"/>
    </i>
  </rowItems>
  <colItems count="1">
    <i/>
  </colItems>
  <dataFields count="1">
    <dataField name="Sum of Vote_Average" fld="6"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Dark23" showRowHeaders="1" showColHeaders="1" showRowStripes="0" showColStripes="0" showLastColumn="1"/>
  <filters count="1">
    <filter fld="8"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12E81F-C3F2-4644-8C32-ED67C20853DE}"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Month">
  <location ref="G3:H15" firstHeaderRow="1" firstDataRow="1" firstDataCol="1"/>
  <pivotFields count="12">
    <pivotField showAll="0"/>
    <pivotField showAll="0">
      <items count="1466">
        <item x="409"/>
        <item x="537"/>
        <item x="61"/>
        <item x="220"/>
        <item x="536"/>
        <item x="21"/>
        <item x="602"/>
        <item x="477"/>
        <item x="608"/>
        <item x="144"/>
        <item x="170"/>
        <item x="475"/>
        <item x="289"/>
        <item x="217"/>
        <item x="112"/>
        <item x="341"/>
        <item x="172"/>
        <item x="532"/>
        <item x="676"/>
        <item x="1147"/>
        <item x="212"/>
        <item x="221"/>
        <item x="739"/>
        <item x="348"/>
        <item x="604"/>
        <item x="408"/>
        <item x="113"/>
        <item x="168"/>
        <item x="279"/>
        <item x="402"/>
        <item x="62"/>
        <item x="169"/>
        <item x="110"/>
        <item x="157"/>
        <item x="344"/>
        <item x="166"/>
        <item x="290"/>
        <item x="479"/>
        <item x="16"/>
        <item x="527"/>
        <item x="407"/>
        <item x="400"/>
        <item x="51"/>
        <item x="678"/>
        <item x="19"/>
        <item x="480"/>
        <item x="476"/>
        <item x="275"/>
        <item x="1032"/>
        <item x="474"/>
        <item x="20"/>
        <item x="522"/>
        <item x="106"/>
        <item x="1223"/>
        <item x="22"/>
        <item x="346"/>
        <item x="732"/>
        <item x="17"/>
        <item x="109"/>
        <item x="347"/>
        <item x="219"/>
        <item x="917"/>
        <item x="471"/>
        <item x="60"/>
        <item x="329"/>
        <item x="595"/>
        <item x="345"/>
        <item x="923"/>
        <item x="535"/>
        <item x="721"/>
        <item x="679"/>
        <item x="478"/>
        <item x="534"/>
        <item x="674"/>
        <item x="673"/>
        <item x="403"/>
        <item x="789"/>
        <item x="793"/>
        <item x="56"/>
        <item x="401"/>
        <item x="286"/>
        <item x="211"/>
        <item x="209"/>
        <item x="342"/>
        <item x="158"/>
        <item x="46"/>
        <item x="102"/>
        <item x="736"/>
        <item x="860"/>
        <item x="1094"/>
        <item x="861"/>
        <item x="524"/>
        <item x="790"/>
        <item x="100"/>
        <item x="862"/>
        <item x="11"/>
        <item x="643"/>
        <item x="393"/>
        <item x="1090"/>
        <item x="784"/>
        <item x="164"/>
        <item x="1039"/>
        <item x="218"/>
        <item x="267"/>
        <item x="462"/>
        <item x="13"/>
        <item x="57"/>
        <item x="281"/>
        <item x="533"/>
        <item x="171"/>
        <item x="677"/>
        <item x="787"/>
        <item x="337"/>
        <item x="104"/>
        <item x="285"/>
        <item x="159"/>
        <item x="103"/>
        <item x="927"/>
        <item x="136"/>
        <item x="792"/>
        <item x="111"/>
        <item x="607"/>
        <item x="788"/>
        <item x="288"/>
        <item x="284"/>
        <item x="333"/>
        <item x="1326"/>
        <item x="1015"/>
        <item x="1142"/>
        <item x="977"/>
        <item x="738"/>
        <item x="981"/>
        <item x="975"/>
        <item x="529"/>
        <item x="216"/>
        <item x="18"/>
        <item x="785"/>
        <item x="214"/>
        <item x="844"/>
        <item x="445"/>
        <item x="335"/>
        <item x="167"/>
        <item x="832"/>
        <item x="107"/>
        <item x="1137"/>
        <item x="605"/>
        <item x="969"/>
        <item x="735"/>
        <item x="675"/>
        <item x="55"/>
        <item x="708"/>
        <item x="287"/>
        <item x="12"/>
        <item x="283"/>
        <item x="163"/>
        <item x="1133"/>
        <item x="926"/>
        <item x="699"/>
        <item x="902"/>
        <item x="733"/>
        <item x="670"/>
        <item x="1035"/>
        <item x="59"/>
        <item x="666"/>
        <item x="878"/>
        <item x="980"/>
        <item x="858"/>
        <item x="863"/>
        <item x="606"/>
        <item x="922"/>
        <item x="1311"/>
        <item x="396"/>
        <item x="528"/>
        <item x="1252"/>
        <item x="389"/>
        <item x="340"/>
        <item x="327"/>
        <item x="1183"/>
        <item x="215"/>
        <item x="213"/>
        <item x="734"/>
        <item x="1031"/>
        <item x="593"/>
        <item x="165"/>
        <item x="1225"/>
        <item x="1128"/>
        <item x="202"/>
        <item x="323"/>
        <item x="99"/>
        <item x="41"/>
        <item x="315"/>
        <item x="848"/>
        <item x="255"/>
        <item x="709"/>
        <item x="914"/>
        <item x="200"/>
        <item x="1144"/>
        <item x="58"/>
        <item x="383"/>
        <item x="794"/>
        <item x="864"/>
        <item x="919"/>
        <item x="460"/>
        <item x="1202"/>
        <item x="332"/>
        <item x="1146"/>
        <item x="326"/>
        <item x="921"/>
        <item x="962"/>
        <item x="156"/>
        <item x="973"/>
        <item x="600"/>
        <item x="464"/>
        <item x="280"/>
        <item x="1228"/>
        <item x="405"/>
        <item x="465"/>
        <item x="466"/>
        <item x="54"/>
        <item x="918"/>
        <item x="779"/>
        <item x="1134"/>
        <item x="965"/>
        <item x="665"/>
        <item x="773"/>
        <item x="15"/>
        <item x="1127"/>
        <item x="910"/>
        <item x="947"/>
        <item x="1020"/>
        <item x="652"/>
        <item x="1188"/>
        <item x="979"/>
        <item x="601"/>
        <item x="731"/>
        <item x="1145"/>
        <item x="924"/>
        <item x="261"/>
        <item x="269"/>
        <item x="597"/>
        <item x="1089"/>
        <item x="397"/>
        <item x="530"/>
        <item x="760"/>
        <item x="1269"/>
        <item x="664"/>
        <item x="589"/>
        <item x="957"/>
        <item x="853"/>
        <item x="598"/>
        <item x="1419"/>
        <item x="468"/>
        <item x="459"/>
        <item x="510"/>
        <item x="791"/>
        <item x="1187"/>
        <item x="282"/>
        <item x="1295"/>
        <item x="587"/>
        <item x="669"/>
        <item x="160"/>
        <item x="469"/>
        <item x="786"/>
        <item x="338"/>
        <item x="1143"/>
        <item x="467"/>
        <item x="847"/>
        <item x="278"/>
        <item x="1139"/>
        <item x="1136"/>
        <item x="1019"/>
        <item x="609"/>
        <item x="1130"/>
        <item x="96"/>
        <item x="1084"/>
        <item x="270"/>
        <item x="1083"/>
        <item x="705"/>
        <item x="660"/>
        <item x="651"/>
        <item x="1172"/>
        <item x="1117"/>
        <item x="940"/>
        <item x="1180"/>
        <item x="758"/>
        <item x="376"/>
        <item x="752"/>
        <item x="1078"/>
        <item x="579"/>
        <item x="618"/>
        <item x="88"/>
        <item x="920"/>
        <item x="850"/>
        <item x="266"/>
        <item x="783"/>
        <item x="1189"/>
        <item x="1141"/>
        <item x="974"/>
        <item x="1186"/>
        <item x="726"/>
        <item x="513"/>
        <item x="700"/>
        <item x="151"/>
        <item x="336"/>
        <item x="729"/>
        <item x="970"/>
        <item x="516"/>
        <item x="588"/>
        <item x="647"/>
        <item x="659"/>
        <item x="761"/>
        <item x="317"/>
        <item x="45"/>
        <item x="897"/>
        <item x="1053"/>
        <item x="1068"/>
        <item x="971"/>
        <item x="254"/>
        <item x="1081"/>
        <item x="1067"/>
        <item x="449"/>
        <item x="378"/>
        <item x="511"/>
        <item x="591"/>
        <item x="648"/>
        <item x="894"/>
        <item x="730"/>
        <item x="859"/>
        <item x="740"/>
        <item x="1036"/>
        <item x="854"/>
        <item x="1185"/>
        <item x="399"/>
        <item x="1309"/>
        <item x="1324"/>
        <item x="916"/>
        <item x="563"/>
        <item x="724"/>
        <item x="154"/>
        <item x="277"/>
        <item x="770"/>
        <item x="1254"/>
        <item x="273"/>
        <item x="92"/>
        <item x="1337"/>
        <item x="321"/>
        <item x="1082"/>
        <item x="246"/>
        <item x="829"/>
        <item x="636"/>
        <item x="190"/>
        <item x="865"/>
        <item x="880"/>
        <item x="30"/>
        <item x="81"/>
        <item x="898"/>
        <item x="249"/>
        <item x="1014"/>
        <item x="452"/>
        <item x="312"/>
        <item x="1093"/>
        <item x="978"/>
        <item x="759"/>
        <item x="210"/>
        <item x="1040"/>
        <item x="1227"/>
        <item x="455"/>
        <item x="1088"/>
        <item x="328"/>
        <item x="958"/>
        <item x="1272"/>
        <item x="1177"/>
        <item x="948"/>
        <item x="590"/>
        <item x="802"/>
        <item x="206"/>
        <item x="203"/>
        <item x="1102"/>
        <item x="208"/>
        <item x="442"/>
        <item x="1170"/>
        <item x="990"/>
        <item x="639"/>
        <item x="1023"/>
        <item x="564"/>
        <item x="630"/>
        <item x="76"/>
        <item x="1018"/>
        <item x="583"/>
        <item x="855"/>
        <item x="1276"/>
        <item x="1235"/>
        <item x="1245"/>
        <item x="1213"/>
        <item x="49"/>
        <item x="274"/>
        <item x="603"/>
        <item x="737"/>
        <item x="105"/>
        <item x="851"/>
        <item x="1226"/>
        <item x="1027"/>
        <item x="776"/>
        <item x="1321"/>
        <item x="658"/>
        <item x="991"/>
        <item x="309"/>
        <item x="1022"/>
        <item x="1086"/>
        <item x="728"/>
        <item x="843"/>
        <item x="1017"/>
        <item x="417"/>
        <item x="263"/>
        <item x="461"/>
        <item x="718"/>
        <item x="571"/>
        <item x="723"/>
        <item x="1176"/>
        <item x="707"/>
        <item x="765"/>
        <item x="79"/>
        <item x="43"/>
        <item x="1132"/>
        <item x="515"/>
        <item x="379"/>
        <item x="387"/>
        <item x="1009"/>
        <item x="769"/>
        <item x="310"/>
        <item x="1113"/>
        <item x="828"/>
        <item x="370"/>
        <item x="942"/>
        <item x="945"/>
        <item x="586"/>
        <item x="642"/>
        <item x="1112"/>
        <item x="826"/>
        <item x="567"/>
        <item x="889"/>
        <item x="437"/>
        <item x="1051"/>
        <item x="32"/>
        <item x="541"/>
        <item x="803"/>
        <item x="1103"/>
        <item x="108"/>
        <item x="650"/>
        <item x="946"/>
        <item x="433"/>
        <item x="63"/>
        <item x="132"/>
        <item x="339"/>
        <item x="1131"/>
        <item x="1174"/>
        <item x="697"/>
        <item x="896"/>
        <item x="654"/>
        <item x="1253"/>
        <item x="531"/>
        <item x="976"/>
        <item x="1455"/>
        <item x="1175"/>
        <item x="672"/>
        <item x="146"/>
        <item x="324"/>
        <item x="95"/>
        <item x="841"/>
        <item x="1220"/>
        <item x="671"/>
        <item x="1244"/>
        <item x="778"/>
        <item x="1054"/>
        <item x="719"/>
        <item x="1289"/>
        <item x="276"/>
        <item x="454"/>
        <item x="1291"/>
        <item x="1169"/>
        <item x="1052"/>
        <item x="753"/>
        <item x="451"/>
        <item x="1163"/>
        <item x="720"/>
        <item x="744"/>
        <item x="842"/>
        <item x="1320"/>
        <item x="634"/>
        <item x="954"/>
        <item x="574"/>
        <item x="388"/>
        <item x="499"/>
        <item x="1095"/>
        <item x="493"/>
        <item x="857"/>
        <item x="330"/>
        <item x="1216"/>
        <item x="960"/>
        <item x="565"/>
        <item x="406"/>
        <item x="925"/>
        <item x="1310"/>
        <item x="1184"/>
        <item x="1087"/>
        <item x="155"/>
        <item x="972"/>
        <item x="777"/>
        <item x="1246"/>
        <item x="1096"/>
        <item x="97"/>
        <item x="596"/>
        <item x="1029"/>
        <item x="259"/>
        <item x="390"/>
        <item x="1222"/>
        <item x="98"/>
        <item x="385"/>
        <item x="904"/>
        <item x="6"/>
        <item x="1121"/>
        <item x="1120"/>
        <item x="1126"/>
        <item x="1074"/>
        <item x="1241"/>
        <item x="1315"/>
        <item x="641"/>
        <item x="959"/>
        <item x="695"/>
        <item x="1055"/>
        <item x="319"/>
        <item x="1211"/>
        <item x="1013"/>
        <item x="137"/>
        <item x="754"/>
        <item x="817"/>
        <item x="377"/>
        <item x="1168"/>
        <item x="693"/>
        <item x="684"/>
        <item x="38"/>
        <item x="502"/>
        <item x="1016"/>
        <item x="238"/>
        <item x="298"/>
        <item x="625"/>
        <item x="135"/>
        <item x="4"/>
        <item x="992"/>
        <item x="360"/>
        <item x="1314"/>
        <item x="966"/>
        <item x="1343"/>
        <item x="192"/>
        <item x="1028"/>
        <item x="849"/>
        <item x="1024"/>
        <item x="928"/>
        <item x="952"/>
        <item x="1403"/>
        <item x="506"/>
        <item x="1080"/>
        <item x="1173"/>
        <item x="1026"/>
        <item x="1158"/>
        <item x="837"/>
        <item x="1171"/>
        <item x="1138"/>
        <item x="1249"/>
        <item x="782"/>
        <item x="967"/>
        <item x="704"/>
        <item x="1240"/>
        <item x="523"/>
        <item x="1292"/>
        <item x="662"/>
        <item x="905"/>
        <item x="89"/>
        <item x="560"/>
        <item x="1258"/>
        <item x="1229"/>
        <item x="196"/>
        <item x="696"/>
        <item x="1404"/>
        <item x="443"/>
        <item x="573"/>
        <item x="1195"/>
        <item x="1203"/>
        <item x="308"/>
        <item x="427"/>
        <item x="615"/>
        <item x="811"/>
        <item x="491"/>
        <item x="322"/>
        <item x="1181"/>
        <item x="950"/>
        <item x="633"/>
        <item x="1273"/>
        <item x="243"/>
        <item x="193"/>
        <item x="418"/>
        <item x="1339"/>
        <item x="253"/>
        <item x="626"/>
        <item x="845"/>
        <item x="361"/>
        <item x="852"/>
        <item x="907"/>
        <item x="1041"/>
        <item x="161"/>
        <item x="398"/>
        <item x="1341"/>
        <item x="90"/>
        <item x="781"/>
        <item x="1179"/>
        <item x="780"/>
        <item x="153"/>
        <item x="14"/>
        <item x="331"/>
        <item x="594"/>
        <item x="963"/>
        <item x="1325"/>
        <item x="1293"/>
        <item x="147"/>
        <item x="93"/>
        <item x="52"/>
        <item x="10"/>
        <item x="1288"/>
        <item x="716"/>
        <item x="663"/>
        <item x="908"/>
        <item x="1307"/>
        <item x="585"/>
        <item x="911"/>
        <item x="394"/>
        <item x="50"/>
        <item x="313"/>
        <item x="722"/>
        <item x="1076"/>
        <item x="830"/>
        <item x="260"/>
        <item x="580"/>
        <item x="1370"/>
        <item x="1382"/>
        <item x="703"/>
        <item x="83"/>
        <item x="1119"/>
        <item x="1125"/>
        <item x="1298"/>
        <item x="1259"/>
        <item x="186"/>
        <item x="256"/>
        <item x="1021"/>
        <item x="1301"/>
        <item x="632"/>
        <item x="244"/>
        <item x="628"/>
        <item x="993"/>
        <item x="888"/>
        <item x="504"/>
        <item x="1206"/>
        <item x="374"/>
        <item x="815"/>
        <item x="1281"/>
        <item x="915"/>
        <item x="366"/>
        <item x="481"/>
        <item x="935"/>
        <item x="500"/>
        <item x="180"/>
        <item x="1260"/>
        <item x="1237"/>
        <item x="384"/>
        <item x="185"/>
        <item x="133"/>
        <item x="453"/>
        <item x="846"/>
        <item x="395"/>
        <item x="838"/>
        <item x="258"/>
        <item x="825"/>
        <item x="44"/>
        <item x="1012"/>
        <item x="1162"/>
        <item x="883"/>
        <item x="1157"/>
        <item x="1418"/>
        <item x="929"/>
        <item x="181"/>
        <item x="428"/>
        <item x="195"/>
        <item x="463"/>
        <item x="145"/>
        <item x="1010"/>
        <item x="306"/>
        <item x="473"/>
        <item x="1025"/>
        <item x="755"/>
        <item x="31"/>
        <item x="1190"/>
        <item x="1042"/>
        <item x="1110"/>
        <item x="404"/>
        <item x="1037"/>
        <item x="1342"/>
        <item x="1296"/>
        <item x="912"/>
        <item x="334"/>
        <item x="1305"/>
        <item x="441"/>
        <item x="48"/>
        <item x="1129"/>
        <item x="1150"/>
        <item x="1214"/>
        <item x="1402"/>
        <item x="8"/>
        <item x="1285"/>
        <item x="197"/>
        <item x="610"/>
        <item x="1115"/>
        <item x="835"/>
        <item x="741"/>
        <item x="271"/>
        <item x="839"/>
        <item x="612"/>
        <item x="640"/>
        <item x="713"/>
        <item x="251"/>
        <item x="1318"/>
        <item x="694"/>
        <item x="182"/>
        <item x="1111"/>
        <item x="248"/>
        <item x="994"/>
        <item x="624"/>
        <item x="183"/>
        <item x="35"/>
        <item x="134"/>
        <item x="505"/>
        <item x="930"/>
        <item x="881"/>
        <item x="71"/>
        <item x="750"/>
        <item x="37"/>
        <item x="562"/>
        <item x="1280"/>
        <item x="1277"/>
        <item x="813"/>
        <item x="996"/>
        <item x="299"/>
        <item x="1266"/>
        <item x="551"/>
        <item x="177"/>
        <item x="1294"/>
        <item x="901"/>
        <item x="964"/>
        <item x="572"/>
        <item x="1057"/>
        <item x="450"/>
        <item x="775"/>
        <item x="1178"/>
        <item x="871"/>
        <item x="1354"/>
        <item x="250"/>
        <item x="509"/>
        <item x="122"/>
        <item x="1447"/>
        <item x="638"/>
        <item x="644"/>
        <item x="1204"/>
        <item x="1058"/>
        <item x="545"/>
        <item x="1448"/>
        <item x="1212"/>
        <item x="1392"/>
        <item x="204"/>
        <item x="94"/>
        <item x="887"/>
        <item x="1215"/>
        <item x="856"/>
        <item x="1033"/>
        <item x="1250"/>
        <item x="1322"/>
        <item x="1306"/>
        <item x="913"/>
        <item x="1224"/>
        <item x="774"/>
        <item x="727"/>
        <item x="1030"/>
        <item x="458"/>
        <item x="391"/>
        <item x="1242"/>
        <item x="392"/>
        <item x="836"/>
        <item x="931"/>
        <item x="448"/>
        <item x="646"/>
        <item x="386"/>
        <item x="706"/>
        <item x="268"/>
        <item x="1236"/>
        <item x="1394"/>
        <item x="520"/>
        <item x="517"/>
        <item x="350"/>
        <item x="1336"/>
        <item x="189"/>
        <item x="655"/>
        <item x="40"/>
        <item x="382"/>
        <item x="325"/>
        <item x="568"/>
        <item x="444"/>
        <item x="1375"/>
        <item x="245"/>
        <item x="138"/>
        <item x="570"/>
        <item x="188"/>
        <item x="1070"/>
        <item x="318"/>
        <item x="432"/>
        <item x="751"/>
        <item x="1043"/>
        <item x="623"/>
        <item x="380"/>
        <item x="1333"/>
        <item x="795"/>
        <item x="64"/>
        <item x="230"/>
        <item x="668"/>
        <item x="482"/>
        <item x="819"/>
        <item x="1044"/>
        <item x="53"/>
        <item x="1408"/>
        <item x="906"/>
        <item x="3"/>
        <item x="766"/>
        <item x="1357"/>
        <item x="47"/>
        <item x="410"/>
        <item x="698"/>
        <item x="710"/>
        <item x="903"/>
        <item x="899"/>
        <item x="763"/>
        <item x="152"/>
        <item x="1437"/>
        <item x="900"/>
        <item x="1238"/>
        <item x="895"/>
        <item x="148"/>
        <item x="1267"/>
        <item x="514"/>
        <item x="86"/>
        <item x="656"/>
        <item x="1420"/>
        <item x="80"/>
        <item x="559"/>
        <item x="1001"/>
        <item x="304"/>
        <item x="882"/>
        <item x="29"/>
        <item x="1106"/>
        <item x="1417"/>
        <item x="525"/>
        <item x="435"/>
        <item x="1122"/>
        <item x="1445"/>
        <item x="840"/>
        <item x="1011"/>
        <item x="235"/>
        <item x="1401"/>
        <item x="1072"/>
        <item x="1079"/>
        <item x="252"/>
        <item x="1000"/>
        <item x="692"/>
        <item x="425"/>
        <item x="611"/>
        <item x="768"/>
        <item x="653"/>
        <item x="1091"/>
        <item x="1323"/>
        <item x="447"/>
        <item x="1077"/>
        <item x="1319"/>
        <item x="637"/>
        <item x="764"/>
        <item x="949"/>
        <item x="143"/>
        <item x="742"/>
        <item x="1396"/>
        <item x="264"/>
        <item x="688"/>
        <item x="932"/>
        <item x="65"/>
        <item x="1275"/>
        <item x="1359"/>
        <item x="470"/>
        <item x="431"/>
        <item x="1274"/>
        <item x="121"/>
        <item x="725"/>
        <item x="114"/>
        <item x="1367"/>
        <item x="521"/>
        <item x="91"/>
        <item x="961"/>
        <item x="201"/>
        <item x="265"/>
        <item x="953"/>
        <item x="1464"/>
        <item x="199"/>
        <item x="714"/>
        <item x="173"/>
        <item x="701"/>
        <item x="1316"/>
        <item x="657"/>
        <item x="1415"/>
        <item x="1148"/>
        <item x="508"/>
        <item x="823"/>
        <item x="82"/>
        <item x="756"/>
        <item x="822"/>
        <item x="557"/>
        <item x="242"/>
        <item x="1164"/>
        <item x="1071"/>
        <item x="320"/>
        <item x="816"/>
        <item x="297"/>
        <item x="34"/>
        <item x="233"/>
        <item x="73"/>
        <item x="295"/>
        <item x="622"/>
        <item x="1374"/>
        <item x="237"/>
        <item x="1161"/>
        <item x="234"/>
        <item x="549"/>
        <item x="685"/>
        <item x="616"/>
        <item x="240"/>
        <item x="686"/>
        <item x="184"/>
        <item x="357"/>
        <item x="349"/>
        <item x="140"/>
        <item x="1353"/>
        <item x="1135"/>
        <item x="0"/>
        <item x="84"/>
        <item x="762"/>
        <item x="1302"/>
        <item x="434"/>
        <item x="1056"/>
        <item x="691"/>
        <item x="1003"/>
        <item x="1452"/>
        <item x="938"/>
        <item x="1085"/>
        <item x="1219"/>
        <item x="1304"/>
        <item x="247"/>
        <item x="1004"/>
        <item x="241"/>
        <item x="1002"/>
        <item x="359"/>
        <item x="690"/>
        <item x="1092"/>
        <item x="519"/>
        <item x="1221"/>
        <item x="85"/>
        <item x="372"/>
        <item x="885"/>
        <item x="1045"/>
        <item x="891"/>
        <item x="5"/>
        <item x="131"/>
        <item x="746"/>
        <item x="554"/>
        <item x="1191"/>
        <item x="194"/>
        <item x="1423"/>
        <item x="489"/>
        <item x="892"/>
        <item x="207"/>
        <item x="501"/>
        <item x="303"/>
        <item x="824"/>
        <item x="362"/>
        <item x="998"/>
        <item x="1438"/>
        <item x="1297"/>
        <item x="1458"/>
        <item x="1371"/>
        <item x="772"/>
        <item x="1308"/>
        <item x="456"/>
        <item x="162"/>
        <item x="649"/>
        <item x="771"/>
        <item x="1217"/>
        <item x="272"/>
        <item x="307"/>
        <item x="1317"/>
        <item x="222"/>
        <item x="566"/>
        <item x="373"/>
        <item x="512"/>
        <item x="561"/>
        <item x="311"/>
        <item x="584"/>
        <item x="77"/>
        <item x="142"/>
        <item x="438"/>
        <item x="2"/>
        <item x="305"/>
        <item x="944"/>
        <item x="439"/>
        <item x="301"/>
        <item x="440"/>
        <item x="558"/>
        <item x="367"/>
        <item x="1207"/>
        <item x="1104"/>
        <item x="542"/>
        <item x="1387"/>
        <item x="552"/>
        <item x="1165"/>
        <item x="507"/>
        <item x="757"/>
        <item x="364"/>
        <item x="429"/>
        <item x="745"/>
        <item x="1255"/>
        <item x="818"/>
        <item x="621"/>
        <item x="483"/>
        <item x="363"/>
        <item x="680"/>
        <item x="1108"/>
        <item x="1344"/>
        <item x="1196"/>
        <item x="496"/>
        <item x="419"/>
        <item x="620"/>
        <item x="495"/>
        <item x="70"/>
        <item x="426"/>
        <item x="124"/>
        <item x="1046"/>
        <item x="239"/>
        <item x="547"/>
        <item x="223"/>
        <item x="619"/>
        <item x="1230"/>
        <item x="1182"/>
        <item x="1395"/>
        <item x="411"/>
        <item x="767"/>
        <item x="231"/>
        <item x="1399"/>
        <item x="631"/>
        <item x="1065"/>
        <item x="101"/>
        <item x="1251"/>
        <item x="599"/>
        <item x="909"/>
        <item x="1124"/>
        <item x="7"/>
        <item x="1368"/>
        <item x="717"/>
        <item x="1376"/>
        <item x="87"/>
        <item x="149"/>
        <item x="577"/>
        <item x="1439"/>
        <item x="1440"/>
        <item x="1397"/>
        <item x="302"/>
        <item x="982"/>
        <item x="33"/>
        <item x="420"/>
        <item x="421"/>
        <item x="1428"/>
        <item x="1107"/>
        <item x="72"/>
        <item x="1233"/>
        <item x="127"/>
        <item x="430"/>
        <item x="1192"/>
        <item x="796"/>
        <item x="1389"/>
        <item x="24"/>
        <item x="381"/>
        <item x="457"/>
        <item x="1380"/>
        <item x="712"/>
        <item x="1453"/>
        <item x="141"/>
        <item x="1097"/>
        <item x="368"/>
        <item x="365"/>
        <item x="546"/>
        <item x="748"/>
        <item x="1365"/>
        <item x="1218"/>
        <item x="1247"/>
        <item x="1338"/>
        <item x="1422"/>
        <item x="956"/>
        <item x="1047"/>
        <item x="191"/>
        <item x="613"/>
        <item x="578"/>
        <item x="933"/>
        <item x="890"/>
        <item x="446"/>
        <item x="1373"/>
        <item x="1271"/>
        <item x="872"/>
        <item x="681"/>
        <item x="128"/>
        <item x="375"/>
        <item x="866"/>
        <item x="1328"/>
        <item x="1424"/>
        <item x="1381"/>
        <item x="968"/>
        <item x="1038"/>
        <item x="1358"/>
        <item x="1393"/>
        <item x="1444"/>
        <item x="1414"/>
        <item x="582"/>
        <item x="1356"/>
        <item x="503"/>
        <item x="575"/>
        <item x="827"/>
        <item x="1123"/>
        <item x="1073"/>
        <item x="1118"/>
        <item x="187"/>
        <item x="941"/>
        <item x="797"/>
        <item x="1363"/>
        <item x="629"/>
        <item x="645"/>
        <item x="1263"/>
        <item x="1116"/>
        <item x="75"/>
        <item x="1345"/>
        <item x="1398"/>
        <item x="1075"/>
        <item x="497"/>
        <item x="178"/>
        <item x="371"/>
        <item x="886"/>
        <item x="351"/>
        <item x="424"/>
        <item x="1048"/>
        <item x="1197"/>
        <item x="1268"/>
        <item x="1290"/>
        <item x="472"/>
        <item x="1327"/>
        <item x="1340"/>
        <item x="1270"/>
        <item x="224"/>
        <item x="1264"/>
        <item x="1205"/>
        <item x="804"/>
        <item x="1459"/>
        <item x="1256"/>
        <item x="879"/>
        <item x="544"/>
        <item x="1199"/>
        <item x="69"/>
        <item x="353"/>
        <item x="293"/>
        <item x="667"/>
        <item x="1369"/>
        <item x="257"/>
        <item x="343"/>
        <item x="1355"/>
        <item x="9"/>
        <item x="576"/>
        <item x="548"/>
        <item x="538"/>
        <item x="126"/>
        <item x="358"/>
        <item x="543"/>
        <item x="983"/>
        <item x="139"/>
        <item x="1262"/>
        <item x="352"/>
        <item x="1426"/>
        <item x="300"/>
        <item x="1034"/>
        <item x="198"/>
        <item x="831"/>
        <item x="1239"/>
        <item x="581"/>
        <item x="1114"/>
        <item x="1433"/>
        <item x="1005"/>
        <item x="150"/>
        <item x="125"/>
        <item x="884"/>
        <item x="236"/>
        <item x="1066"/>
        <item x="484"/>
        <item x="1435"/>
        <item x="702"/>
        <item x="1098"/>
        <item x="1154"/>
        <item x="356"/>
        <item x="1149"/>
        <item x="225"/>
        <item x="412"/>
        <item x="226"/>
        <item x="951"/>
        <item x="1407"/>
        <item x="115"/>
        <item x="485"/>
        <item x="314"/>
        <item x="834"/>
        <item x="821"/>
        <item x="1284"/>
        <item x="743"/>
        <item x="1299"/>
        <item x="1265"/>
        <item x="747"/>
        <item x="1200"/>
        <item x="130"/>
        <item x="1425"/>
        <item x="1140"/>
        <item x="592"/>
        <item x="1436"/>
        <item x="518"/>
        <item x="569"/>
        <item x="1378"/>
        <item x="1286"/>
        <item x="1166"/>
        <item x="1335"/>
        <item x="262"/>
        <item x="1390"/>
        <item x="1007"/>
        <item x="1412"/>
        <item x="1413"/>
        <item x="1411"/>
        <item x="682"/>
        <item x="1069"/>
        <item x="39"/>
        <item x="1313"/>
        <item x="74"/>
        <item x="1064"/>
        <item x="1400"/>
        <item x="867"/>
        <item x="232"/>
        <item x="1059"/>
        <item x="999"/>
        <item x="984"/>
        <item x="229"/>
        <item x="868"/>
        <item x="806"/>
        <item x="488"/>
        <item x="1450"/>
        <item x="1167"/>
        <item x="1008"/>
        <item x="498"/>
        <item x="995"/>
        <item x="1416"/>
        <item x="1346"/>
        <item x="1330"/>
        <item x="873"/>
        <item x="1364"/>
        <item x="1049"/>
        <item x="553"/>
        <item x="422"/>
        <item x="1243"/>
        <item x="1405"/>
        <item x="1377"/>
        <item x="833"/>
        <item x="1278"/>
        <item x="1234"/>
        <item x="814"/>
        <item x="413"/>
        <item x="129"/>
        <item x="1283"/>
        <item x="296"/>
        <item x="627"/>
        <item x="798"/>
        <item x="805"/>
        <item x="414"/>
        <item x="526"/>
        <item x="205"/>
        <item x="799"/>
        <item x="635"/>
        <item x="1209"/>
        <item x="1159"/>
        <item x="369"/>
        <item x="1347"/>
        <item x="1351"/>
        <item x="869"/>
        <item x="808"/>
        <item x="1409"/>
        <item x="874"/>
        <item x="292"/>
        <item x="1391"/>
        <item x="1261"/>
        <item x="494"/>
        <item x="1303"/>
        <item x="1442"/>
        <item x="1006"/>
        <item x="550"/>
        <item x="1406"/>
        <item x="1198"/>
        <item x="1379"/>
        <item x="715"/>
        <item x="1446"/>
        <item x="1443"/>
        <item x="1208"/>
        <item x="1332"/>
        <item x="436"/>
        <item x="1434"/>
        <item x="1360"/>
        <item x="1361"/>
        <item x="179"/>
        <item x="228"/>
        <item x="1410"/>
        <item x="1193"/>
        <item x="1334"/>
        <item x="175"/>
        <item x="661"/>
        <item x="1366"/>
        <item x="1441"/>
        <item x="943"/>
        <item x="555"/>
        <item x="955"/>
        <item x="1"/>
        <item x="1427"/>
        <item x="877"/>
        <item x="1105"/>
        <item x="1231"/>
        <item x="28"/>
        <item x="687"/>
        <item x="1300"/>
        <item x="1151"/>
        <item x="42"/>
        <item x="490"/>
        <item x="415"/>
        <item x="119"/>
        <item x="1460"/>
        <item x="25"/>
        <item x="683"/>
        <item x="1248"/>
        <item x="812"/>
        <item x="1156"/>
        <item x="937"/>
        <item x="1384"/>
        <item x="614"/>
        <item x="1287"/>
        <item x="354"/>
        <item x="1457"/>
        <item x="893"/>
        <item x="36"/>
        <item x="1352"/>
        <item x="78"/>
        <item x="556"/>
        <item x="1350"/>
        <item x="227"/>
        <item x="68"/>
        <item x="1349"/>
        <item x="985"/>
        <item x="1462"/>
        <item x="1210"/>
        <item x="1062"/>
        <item x="1362"/>
        <item x="176"/>
        <item x="1454"/>
        <item x="1160"/>
        <item x="986"/>
        <item x="1099"/>
        <item x="820"/>
        <item x="116"/>
        <item x="1388"/>
        <item x="123"/>
        <item x="1152"/>
        <item x="355"/>
        <item x="67"/>
        <item x="66"/>
        <item x="492"/>
        <item x="1372"/>
        <item x="1312"/>
        <item x="1201"/>
        <item x="486"/>
        <item x="1155"/>
        <item x="1421"/>
        <item x="1431"/>
        <item x="689"/>
        <item x="939"/>
        <item x="749"/>
        <item x="617"/>
        <item x="809"/>
        <item x="1385"/>
        <item x="26"/>
        <item x="117"/>
        <item x="174"/>
        <item x="539"/>
        <item x="800"/>
        <item x="1063"/>
        <item x="1257"/>
        <item x="316"/>
        <item x="423"/>
        <item x="875"/>
        <item x="1061"/>
        <item x="1430"/>
        <item x="118"/>
        <item x="1348"/>
        <item x="711"/>
        <item x="934"/>
        <item x="1282"/>
        <item x="1463"/>
        <item x="1429"/>
        <item x="487"/>
        <item x="1100"/>
        <item x="1194"/>
        <item x="801"/>
        <item x="987"/>
        <item x="291"/>
        <item x="1461"/>
        <item x="1050"/>
        <item x="540"/>
        <item x="936"/>
        <item x="27"/>
        <item x="23"/>
        <item x="807"/>
        <item x="1386"/>
        <item x="1432"/>
        <item x="997"/>
        <item x="1109"/>
        <item x="876"/>
        <item x="870"/>
        <item x="988"/>
        <item x="120"/>
        <item x="1449"/>
        <item x="1153"/>
        <item x="294"/>
        <item x="1383"/>
        <item x="810"/>
        <item x="1331"/>
        <item x="1456"/>
        <item x="1101"/>
        <item x="1060"/>
        <item x="989"/>
        <item x="1451"/>
        <item x="1232"/>
        <item x="416"/>
        <item x="1329"/>
        <item x="1279"/>
        <item t="default"/>
      </items>
    </pivotField>
    <pivotField showAll="0"/>
    <pivotField showAll="0"/>
    <pivotField showAll="0"/>
    <pivotField showAll="0">
      <items count="1466">
        <item x="1210"/>
        <item x="363"/>
        <item x="302"/>
        <item x="706"/>
        <item x="6"/>
        <item x="573"/>
        <item x="1447"/>
        <item x="783"/>
        <item x="407"/>
        <item x="441"/>
        <item x="757"/>
        <item x="812"/>
        <item x="458"/>
        <item x="833"/>
        <item x="80"/>
        <item x="506"/>
        <item x="603"/>
        <item x="147"/>
        <item x="226"/>
        <item x="726"/>
        <item x="852"/>
        <item x="1021"/>
        <item x="28"/>
        <item x="920"/>
        <item x="229"/>
        <item x="400"/>
        <item x="683"/>
        <item x="239"/>
        <item x="1294"/>
        <item x="562"/>
        <item x="638"/>
        <item x="907"/>
        <item x="173"/>
        <item x="755"/>
        <item x="497"/>
        <item x="1402"/>
        <item x="1366"/>
        <item x="1355"/>
        <item x="1332"/>
        <item x="1388"/>
        <item x="547"/>
        <item x="369"/>
        <item x="1097"/>
        <item x="618"/>
        <item x="180"/>
        <item x="1179"/>
        <item x="744"/>
        <item x="1394"/>
        <item x="821"/>
        <item x="412"/>
        <item x="918"/>
        <item x="248"/>
        <item x="840"/>
        <item x="836"/>
        <item x="1121"/>
        <item x="65"/>
        <item x="1239"/>
        <item x="488"/>
        <item x="126"/>
        <item x="159"/>
        <item x="697"/>
        <item x="1145"/>
        <item x="751"/>
        <item x="182"/>
        <item x="721"/>
        <item x="86"/>
        <item x="902"/>
        <item x="348"/>
        <item x="1450"/>
        <item x="1132"/>
        <item x="1291"/>
        <item x="1380"/>
        <item x="873"/>
        <item x="801"/>
        <item x="12"/>
        <item x="23"/>
        <item x="945"/>
        <item x="31"/>
        <item x="619"/>
        <item x="906"/>
        <item x="531"/>
        <item x="915"/>
        <item x="1038"/>
        <item x="546"/>
        <item x="528"/>
        <item x="161"/>
        <item x="881"/>
        <item x="1034"/>
        <item x="108"/>
        <item x="1125"/>
        <item x="66"/>
        <item x="939"/>
        <item x="426"/>
        <item x="985"/>
        <item x="623"/>
        <item x="828"/>
        <item x="1030"/>
        <item x="155"/>
        <item x="701"/>
        <item x="72"/>
        <item x="401"/>
        <item x="1454"/>
        <item x="1053"/>
        <item x="192"/>
        <item x="1457"/>
        <item x="235"/>
        <item x="296"/>
        <item x="1022"/>
        <item x="796"/>
        <item x="1004"/>
        <item x="1448"/>
        <item x="1227"/>
        <item x="866"/>
        <item x="649"/>
        <item x="1094"/>
        <item x="1299"/>
        <item x="699"/>
        <item x="579"/>
        <item x="1211"/>
        <item x="517"/>
        <item x="855"/>
        <item x="1124"/>
        <item x="1037"/>
        <item x="808"/>
        <item x="409"/>
        <item x="724"/>
        <item x="362"/>
        <item x="1078"/>
        <item x="584"/>
        <item x="890"/>
        <item x="1395"/>
        <item x="1341"/>
        <item x="1325"/>
        <item x="1219"/>
        <item x="787"/>
        <item x="829"/>
        <item x="984"/>
        <item x="897"/>
        <item x="831"/>
        <item x="754"/>
        <item x="1342"/>
        <item x="1142"/>
        <item x="673"/>
        <item x="1225"/>
        <item x="1295"/>
        <item x="21"/>
        <item x="277"/>
        <item x="212"/>
        <item x="647"/>
        <item x="135"/>
        <item x="629"/>
        <item x="952"/>
        <item x="467"/>
        <item x="1356"/>
        <item x="123"/>
        <item x="1201"/>
        <item x="689"/>
        <item x="1095"/>
        <item x="524"/>
        <item x="179"/>
        <item x="870"/>
        <item x="456"/>
        <item x="1371"/>
        <item x="1241"/>
        <item x="803"/>
        <item x="1020"/>
        <item x="1033"/>
        <item x="74"/>
        <item x="827"/>
        <item x="770"/>
        <item x="964"/>
        <item x="585"/>
        <item x="250"/>
        <item x="811"/>
        <item x="1374"/>
        <item x="1335"/>
        <item x="955"/>
        <item x="87"/>
        <item x="299"/>
        <item x="554"/>
        <item x="914"/>
        <item x="1336"/>
        <item x="343"/>
        <item x="30"/>
        <item x="842"/>
        <item x="1420"/>
        <item x="89"/>
        <item x="993"/>
        <item x="593"/>
        <item x="817"/>
        <item x="616"/>
        <item x="807"/>
        <item x="1428"/>
        <item x="149"/>
        <item x="1025"/>
        <item x="1400"/>
        <item x="452"/>
        <item x="1116"/>
        <item x="599"/>
        <item x="1340"/>
        <item x="1151"/>
        <item x="1156"/>
        <item x="1277"/>
        <item x="1054"/>
        <item x="820"/>
        <item x="78"/>
        <item x="1303"/>
        <item x="1398"/>
        <item x="386"/>
        <item x="50"/>
        <item x="772"/>
        <item x="1058"/>
        <item x="667"/>
        <item x="1177"/>
        <item x="368"/>
        <item x="791"/>
        <item x="418"/>
        <item x="1255"/>
        <item x="463"/>
        <item x="1443"/>
        <item x="1305"/>
        <item x="364"/>
        <item x="1460"/>
        <item x="896"/>
        <item x="146"/>
        <item x="240"/>
        <item x="1216"/>
        <item x="606"/>
        <item x="979"/>
        <item x="1426"/>
        <item x="544"/>
        <item x="857"/>
        <item x="232"/>
        <item x="1098"/>
        <item x="696"/>
        <item x="451"/>
        <item x="674"/>
        <item x="516"/>
        <item x="973"/>
        <item x="785"/>
        <item x="587"/>
        <item x="1109"/>
        <item x="223"/>
        <item x="780"/>
        <item x="658"/>
        <item x="359"/>
        <item x="856"/>
        <item x="358"/>
        <item x="961"/>
        <item x="988"/>
        <item x="58"/>
        <item x="652"/>
        <item x="366"/>
        <item x="184"/>
        <item x="333"/>
        <item x="1245"/>
        <item x="1232"/>
        <item x="555"/>
        <item x="598"/>
        <item x="1272"/>
        <item x="1458"/>
        <item x="713"/>
        <item x="202"/>
        <item x="1444"/>
        <item x="805"/>
        <item x="495"/>
        <item x="728"/>
        <item x="116"/>
        <item x="1139"/>
        <item x="819"/>
        <item x="1130"/>
        <item x="1134"/>
        <item x="263"/>
        <item x="1270"/>
        <item x="1118"/>
        <item x="306"/>
        <item x="655"/>
        <item x="1171"/>
        <item x="756"/>
        <item x="1419"/>
        <item x="1220"/>
        <item x="1149"/>
        <item x="1256"/>
        <item x="968"/>
        <item x="615"/>
        <item x="624"/>
        <item x="1202"/>
        <item x="118"/>
        <item x="1353"/>
        <item x="1137"/>
        <item x="1072"/>
        <item x="209"/>
        <item x="799"/>
        <item x="225"/>
        <item x="1435"/>
        <item x="566"/>
        <item x="324"/>
        <item x="710"/>
        <item x="1389"/>
        <item x="1180"/>
        <item x="1321"/>
        <item x="1261"/>
        <item x="415"/>
        <item x="320"/>
        <item x="489"/>
        <item x="1289"/>
        <item x="442"/>
        <item x="496"/>
        <item x="565"/>
        <item x="1108"/>
        <item x="1017"/>
        <item x="1209"/>
        <item x="987"/>
        <item x="492"/>
        <item x="860"/>
        <item x="1357"/>
        <item x="1324"/>
        <item x="1228"/>
        <item x="1427"/>
        <item x="312"/>
        <item x="867"/>
        <item x="429"/>
        <item x="1244"/>
        <item x="215"/>
        <item x="1334"/>
        <item x="1007"/>
        <item x="625"/>
        <item x="1115"/>
        <item x="904"/>
        <item x="636"/>
        <item x="931"/>
        <item x="1293"/>
        <item x="73"/>
        <item x="382"/>
        <item x="826"/>
        <item x="1174"/>
        <item x="759"/>
        <item x="588"/>
        <item x="1442"/>
        <item x="894"/>
        <item x="328"/>
        <item x="1247"/>
        <item x="93"/>
        <item x="1404"/>
        <item x="119"/>
        <item x="1425"/>
        <item x="502"/>
        <item x="1233"/>
        <item x="310"/>
        <item x="106"/>
        <item x="1051"/>
        <item x="1317"/>
        <item x="1279"/>
        <item x="1049"/>
        <item x="775"/>
        <item x="634"/>
        <item x="1031"/>
        <item x="187"/>
        <item x="1089"/>
        <item x="825"/>
        <item x="129"/>
        <item x="745"/>
        <item x="512"/>
        <item x="1183"/>
        <item x="1456"/>
        <item x="972"/>
        <item x="1168"/>
        <item x="1434"/>
        <item x="522"/>
        <item x="1112"/>
        <item x="1077"/>
        <item x="419"/>
        <item x="1196"/>
        <item x="936"/>
        <item x="1362"/>
        <item x="998"/>
        <item x="901"/>
        <item x="100"/>
        <item x="700"/>
        <item x="1257"/>
        <item x="1162"/>
        <item x="244"/>
        <item x="1143"/>
        <item x="715"/>
        <item x="298"/>
        <item x="529"/>
        <item x="374"/>
        <item x="288"/>
        <item x="1065"/>
        <item x="1048"/>
        <item x="813"/>
        <item x="632"/>
        <item x="1023"/>
        <item x="764"/>
        <item x="543"/>
        <item x="950"/>
        <item x="714"/>
        <item x="540"/>
        <item x="1423"/>
        <item x="574"/>
        <item x="1319"/>
        <item x="1000"/>
        <item x="204"/>
        <item x="671"/>
        <item x="293"/>
        <item x="1159"/>
        <item x="3"/>
        <item x="1136"/>
        <item x="449"/>
        <item x="303"/>
        <item x="1055"/>
        <item x="1437"/>
        <item x="448"/>
        <item x="1253"/>
        <item x="646"/>
        <item x="1248"/>
        <item x="185"/>
        <item x="768"/>
        <item x="501"/>
        <item x="1430"/>
        <item x="1421"/>
        <item x="550"/>
        <item x="1165"/>
        <item x="482"/>
        <item x="809"/>
        <item x="378"/>
        <item x="62"/>
        <item x="96"/>
        <item x="1120"/>
        <item x="164"/>
        <item x="848"/>
        <item x="586"/>
        <item x="1110"/>
        <item x="989"/>
        <item x="542"/>
        <item x="874"/>
        <item x="313"/>
        <item x="1155"/>
        <item x="1215"/>
        <item x="469"/>
        <item x="483"/>
        <item x="882"/>
        <item x="1190"/>
        <item x="1154"/>
        <item x="1056"/>
        <item x="980"/>
        <item x="1333"/>
        <item x="1006"/>
        <item x="1062"/>
        <item x="11"/>
        <item x="1226"/>
        <item x="105"/>
        <item x="224"/>
        <item x="27"/>
        <item x="1369"/>
        <item x="635"/>
        <item x="1140"/>
        <item x="1316"/>
        <item x="470"/>
        <item x="279"/>
        <item x="315"/>
        <item x="1407"/>
        <item x="1315"/>
        <item x="499"/>
        <item x="1268"/>
        <item x="336"/>
        <item x="160"/>
        <item x="133"/>
        <item x="375"/>
        <item x="5"/>
        <item x="513"/>
        <item x="249"/>
        <item x="1453"/>
        <item x="1192"/>
        <item x="478"/>
        <item x="245"/>
        <item x="391"/>
        <item x="601"/>
        <item x="267"/>
        <item x="1166"/>
        <item x="892"/>
        <item x="863"/>
        <item x="679"/>
        <item x="927"/>
        <item x="617"/>
        <item x="241"/>
        <item x="1071"/>
        <item x="879"/>
        <item x="887"/>
        <item x="1231"/>
        <item x="707"/>
        <item x="459"/>
        <item x="1346"/>
        <item x="99"/>
        <item x="193"/>
        <item x="319"/>
        <item x="845"/>
        <item x="944"/>
        <item x="614"/>
        <item x="494"/>
        <item x="485"/>
        <item x="672"/>
        <item x="1267"/>
        <item x="965"/>
        <item x="872"/>
        <item x="1103"/>
        <item x="1328"/>
        <item x="1297"/>
        <item x="131"/>
        <item x="1309"/>
        <item x="274"/>
        <item x="35"/>
        <item x="702"/>
        <item x="640"/>
        <item x="977"/>
        <item x="777"/>
        <item x="1283"/>
        <item x="275"/>
        <item x="784"/>
        <item x="534"/>
        <item x="24"/>
        <item x="411"/>
        <item x="746"/>
        <item x="420"/>
        <item x="733"/>
        <item x="763"/>
        <item x="935"/>
        <item x="1150"/>
        <item x="1043"/>
        <item x="742"/>
        <item x="41"/>
        <item x="176"/>
        <item x="541"/>
        <item x="271"/>
        <item x="347"/>
        <item x="1189"/>
        <item x="17"/>
        <item x="479"/>
        <item x="1343"/>
        <item x="1408"/>
        <item x="399"/>
        <item x="70"/>
        <item x="130"/>
        <item x="596"/>
        <item x="316"/>
        <item x="175"/>
        <item x="837"/>
        <item x="1052"/>
        <item x="55"/>
        <item x="109"/>
        <item x="1246"/>
        <item x="97"/>
        <item x="769"/>
        <item x="387"/>
        <item x="476"/>
        <item x="346"/>
        <item x="397"/>
        <item x="251"/>
        <item x="266"/>
        <item x="79"/>
        <item x="157"/>
        <item x="1114"/>
        <item x="0"/>
        <item x="648"/>
        <item x="18"/>
        <item x="891"/>
        <item x="1199"/>
        <item x="1184"/>
        <item x="83"/>
        <item x="694"/>
        <item x="1307"/>
        <item x="1176"/>
        <item x="68"/>
        <item x="43"/>
        <item x="468"/>
        <item x="526"/>
        <item x="51"/>
        <item x="1276"/>
        <item x="278"/>
        <item x="650"/>
        <item x="767"/>
        <item x="559"/>
        <item x="257"/>
        <item x="1152"/>
        <item x="928"/>
        <item x="291"/>
        <item x="778"/>
        <item x="719"/>
        <item x="317"/>
        <item x="1323"/>
        <item x="676"/>
        <item x="670"/>
        <item x="1164"/>
        <item x="743"/>
        <item x="1122"/>
        <item x="335"/>
        <item x="525"/>
        <item x="390"/>
        <item x="1106"/>
        <item x="1129"/>
        <item x="127"/>
        <item x="563"/>
        <item x="1387"/>
        <item x="1011"/>
        <item x="631"/>
        <item x="773"/>
        <item x="919"/>
        <item x="1269"/>
        <item x="560"/>
        <item x="152"/>
        <item x="388"/>
        <item x="433"/>
        <item x="1382"/>
        <item x="909"/>
        <item x="34"/>
        <item x="323"/>
        <item x="1242"/>
        <item x="1296"/>
        <item x="1090"/>
        <item x="576"/>
        <item x="350"/>
        <item x="1138"/>
        <item x="1339"/>
        <item x="216"/>
        <item x="815"/>
        <item x="1300"/>
        <item x="210"/>
        <item x="505"/>
        <item x="340"/>
        <item x="1375"/>
        <item x="1066"/>
        <item x="1061"/>
        <item x="153"/>
        <item x="758"/>
        <item x="626"/>
        <item x="622"/>
        <item x="1409"/>
        <item x="1083"/>
        <item x="318"/>
        <item x="491"/>
        <item x="349"/>
        <item x="876"/>
        <item x="493"/>
        <item x="90"/>
        <item x="300"/>
        <item x="124"/>
        <item x="230"/>
        <item x="1449"/>
        <item x="1431"/>
        <item x="1390"/>
        <item x="56"/>
        <item x="877"/>
        <item x="381"/>
        <item x="569"/>
        <item x="222"/>
        <item x="205"/>
        <item x="1010"/>
        <item x="841"/>
        <item x="1285"/>
        <item x="797"/>
        <item x="1198"/>
        <item x="170"/>
        <item x="684"/>
        <item x="561"/>
        <item x="718"/>
        <item x="1172"/>
        <item x="1158"/>
        <item x="798"/>
        <item x="645"/>
        <item x="1372"/>
        <item x="884"/>
        <item x="357"/>
        <item x="960"/>
        <item x="717"/>
        <item x="1298"/>
        <item x="437"/>
        <item x="737"/>
        <item x="976"/>
        <item x="444"/>
        <item x="943"/>
        <item x="664"/>
        <item x="1281"/>
        <item x="1146"/>
        <item x="217"/>
        <item x="861"/>
        <item x="1161"/>
        <item x="361"/>
        <item x="268"/>
        <item x="1111"/>
        <item x="438"/>
        <item x="727"/>
        <item x="692"/>
        <item x="858"/>
        <item x="698"/>
        <item x="427"/>
        <item x="967"/>
        <item x="947"/>
        <item x="1187"/>
        <item x="981"/>
        <item x="1313"/>
        <item x="802"/>
        <item x="1148"/>
        <item x="934"/>
        <item x="662"/>
        <item x="893"/>
        <item x="191"/>
        <item x="1217"/>
        <item x="32"/>
        <item x="675"/>
        <item x="1212"/>
        <item x="102"/>
        <item x="276"/>
        <item x="69"/>
        <item x="680"/>
        <item x="1275"/>
        <item x="1278"/>
        <item x="886"/>
        <item x="1195"/>
        <item x="1044"/>
        <item x="659"/>
        <item x="1003"/>
        <item x="1386"/>
        <item x="7"/>
        <item x="804"/>
        <item x="1009"/>
        <item x="1191"/>
        <item x="365"/>
        <item x="1312"/>
        <item x="297"/>
        <item x="570"/>
        <item x="1001"/>
        <item x="1361"/>
        <item x="774"/>
        <item x="657"/>
        <item x="1414"/>
        <item x="734"/>
        <item x="125"/>
        <item x="101"/>
        <item x="8"/>
        <item x="1462"/>
        <item x="1234"/>
        <item x="264"/>
        <item x="1345"/>
        <item x="1459"/>
        <item x="1100"/>
        <item x="605"/>
        <item x="403"/>
        <item x="103"/>
        <item x="376"/>
        <item x="1203"/>
        <item x="521"/>
        <item x="514"/>
        <item x="265"/>
        <item x="104"/>
        <item x="98"/>
        <item x="800"/>
        <item x="151"/>
        <item x="15"/>
        <item x="957"/>
        <item x="949"/>
        <item x="924"/>
        <item x="530"/>
        <item x="735"/>
        <item x="1417"/>
        <item x="762"/>
        <item x="630"/>
        <item x="154"/>
        <item x="766"/>
        <item x="356"/>
        <item x="1446"/>
        <item x="373"/>
        <item x="880"/>
        <item x="29"/>
        <item x="1392"/>
        <item x="1080"/>
        <item x="1222"/>
        <item x="168"/>
        <item x="520"/>
        <item x="166"/>
        <item x="143"/>
        <item x="1391"/>
        <item x="46"/>
        <item x="849"/>
        <item x="578"/>
        <item x="201"/>
        <item x="134"/>
        <item x="1087"/>
        <item x="1292"/>
        <item x="44"/>
        <item x="1029"/>
        <item x="765"/>
        <item x="923"/>
        <item x="1376"/>
        <item x="332"/>
        <item x="583"/>
        <item x="1178"/>
        <item x="1271"/>
        <item x="150"/>
        <item x="834"/>
        <item x="1060"/>
        <item x="447"/>
        <item x="537"/>
        <item x="608"/>
        <item x="289"/>
        <item x="792"/>
        <item x="54"/>
        <item x="922"/>
        <item x="1379"/>
        <item x="355"/>
        <item x="174"/>
        <item x="1264"/>
        <item x="88"/>
        <item x="595"/>
        <item x="1368"/>
        <item x="1318"/>
        <item x="183"/>
        <item x="1327"/>
        <item x="656"/>
        <item x="432"/>
        <item x="1102"/>
        <item x="344"/>
        <item x="1349"/>
        <item x="214"/>
        <item x="178"/>
        <item x="990"/>
        <item x="396"/>
        <item x="1243"/>
        <item x="816"/>
        <item x="1057"/>
        <item x="477"/>
        <item x="136"/>
        <item x="869"/>
        <item x="1"/>
        <item x="385"/>
        <item x="484"/>
        <item x="1373"/>
        <item x="1280"/>
        <item x="1440"/>
        <item x="1438"/>
        <item x="1359"/>
        <item x="1284"/>
        <item x="695"/>
        <item x="416"/>
        <item x="1018"/>
        <item x="281"/>
        <item x="1185"/>
        <item x="1230"/>
        <item x="716"/>
        <item x="938"/>
        <item x="283"/>
        <item x="309"/>
        <item x="453"/>
        <item x="850"/>
        <item x="637"/>
        <item x="253"/>
        <item x="227"/>
        <item x="490"/>
        <item x="353"/>
        <item x="486"/>
        <item x="628"/>
        <item x="422"/>
        <item x="937"/>
        <item x="1282"/>
        <item x="835"/>
        <item x="339"/>
        <item x="208"/>
        <item x="538"/>
        <item x="443"/>
        <item x="1259"/>
        <item x="91"/>
        <item x="10"/>
        <item x="996"/>
        <item x="2"/>
        <item x="847"/>
        <item x="956"/>
        <item x="341"/>
        <item x="1310"/>
        <item x="190"/>
        <item x="883"/>
        <item x="430"/>
        <item x="1331"/>
        <item x="682"/>
        <item x="865"/>
        <item x="953"/>
        <item x="38"/>
        <item x="1063"/>
        <item x="1036"/>
        <item x="145"/>
        <item x="921"/>
        <item x="527"/>
        <item x="1069"/>
        <item x="71"/>
        <item x="148"/>
        <item x="337"/>
        <item x="1384"/>
        <item x="196"/>
        <item x="1093"/>
        <item x="885"/>
        <item x="711"/>
        <item x="661"/>
        <item x="592"/>
        <item x="518"/>
        <item x="1415"/>
        <item x="782"/>
        <item x="594"/>
        <item x="142"/>
        <item x="1274"/>
        <item x="1360"/>
        <item x="552"/>
        <item x="771"/>
        <item x="853"/>
        <item x="725"/>
        <item x="556"/>
        <item x="1182"/>
        <item x="1135"/>
        <item x="963"/>
        <item x="256"/>
        <item x="1354"/>
        <item x="1224"/>
        <item x="703"/>
        <item x="933"/>
        <item x="1218"/>
        <item x="900"/>
        <item x="875"/>
        <item x="1167"/>
        <item x="1348"/>
        <item x="954"/>
        <item x="1091"/>
        <item x="722"/>
        <item x="908"/>
        <item x="233"/>
        <item x="405"/>
        <item x="284"/>
        <item x="1383"/>
        <item x="557"/>
        <item x="1193"/>
        <item x="487"/>
        <item x="515"/>
        <item x="367"/>
        <item x="1206"/>
        <item x="925"/>
        <item x="740"/>
        <item x="338"/>
        <item x="498"/>
        <item x="138"/>
        <item x="712"/>
        <item x="859"/>
        <item x="207"/>
        <item x="1396"/>
        <item x="663"/>
        <item x="76"/>
        <item x="1084"/>
        <item x="221"/>
        <item x="1329"/>
        <item x="539"/>
        <item x="1181"/>
        <item x="472"/>
        <item x="1076"/>
        <item x="982"/>
        <item x="1081"/>
        <item x="572"/>
        <item x="951"/>
        <item x="423"/>
        <item x="871"/>
        <item x="1042"/>
        <item x="228"/>
        <item x="1068"/>
        <item x="786"/>
        <item x="481"/>
        <item x="40"/>
        <item x="958"/>
        <item x="1214"/>
        <item x="61"/>
        <item x="1250"/>
        <item x="1133"/>
        <item x="445"/>
        <item x="1067"/>
        <item x="868"/>
        <item x="862"/>
        <item x="739"/>
        <item x="536"/>
        <item x="1405"/>
        <item x="910"/>
        <item x="912"/>
        <item x="838"/>
        <item x="781"/>
        <item x="252"/>
        <item x="1377"/>
        <item x="16"/>
        <item x="1128"/>
        <item x="723"/>
        <item x="643"/>
        <item x="455"/>
        <item x="581"/>
        <item x="457"/>
        <item x="325"/>
        <item x="1096"/>
        <item x="33"/>
        <item x="1005"/>
        <item x="177"/>
        <item x="26"/>
        <item x="53"/>
        <item x="568"/>
        <item x="234"/>
        <item x="360"/>
        <item x="440"/>
        <item x="1436"/>
        <item x="1035"/>
        <item x="844"/>
        <item x="753"/>
        <item x="1385"/>
        <item x="254"/>
        <item x="20"/>
        <item x="1045"/>
        <item x="500"/>
        <item x="1455"/>
        <item x="602"/>
        <item x="354"/>
        <item x="846"/>
        <item x="806"/>
        <item x="1153"/>
        <item x="810"/>
        <item x="410"/>
        <item x="1350"/>
        <item x="591"/>
        <item x="1463"/>
        <item x="761"/>
        <item x="107"/>
        <item x="1311"/>
        <item x="402"/>
        <item x="929"/>
        <item x="627"/>
        <item x="1015"/>
        <item x="653"/>
        <item x="1337"/>
        <item x="1306"/>
        <item x="1314"/>
        <item x="641"/>
        <item x="285"/>
        <item x="1266"/>
        <item x="1213"/>
        <item x="548"/>
        <item x="708"/>
        <item x="439"/>
        <item x="959"/>
        <item x="610"/>
        <item x="262"/>
        <item x="1008"/>
        <item x="141"/>
        <item x="13"/>
        <item x="1075"/>
        <item x="47"/>
        <item x="567"/>
        <item x="1445"/>
        <item x="1028"/>
        <item x="1399"/>
        <item x="322"/>
        <item x="851"/>
        <item x="731"/>
        <item x="533"/>
        <item x="36"/>
        <item x="1221"/>
        <item x="651"/>
        <item x="523"/>
        <item x="1173"/>
        <item x="139"/>
        <item x="200"/>
        <item x="120"/>
        <item x="475"/>
        <item x="678"/>
        <item x="345"/>
        <item x="413"/>
        <item x="983"/>
        <item x="1240"/>
        <item x="1378"/>
        <item x="1393"/>
        <item x="162"/>
        <item x="14"/>
        <item x="295"/>
        <item x="995"/>
        <item x="1403"/>
        <item x="140"/>
        <item x="830"/>
        <item x="558"/>
        <item x="1237"/>
        <item x="1287"/>
        <item x="471"/>
        <item x="932"/>
        <item x="607"/>
        <item x="480"/>
        <item x="220"/>
        <item x="738"/>
        <item x="1411"/>
        <item x="305"/>
        <item x="600"/>
        <item x="272"/>
        <item x="1131"/>
        <item x="231"/>
        <item x="206"/>
        <item x="246"/>
        <item x="1301"/>
        <item x="1117"/>
        <item x="1441"/>
        <item x="1002"/>
        <item x="95"/>
        <item x="1432"/>
        <item x="213"/>
        <item x="428"/>
        <item x="114"/>
        <item x="1073"/>
        <item x="991"/>
        <item x="1163"/>
        <item x="917"/>
        <item x="589"/>
        <item x="1144"/>
        <item x="121"/>
        <item x="314"/>
        <item x="394"/>
        <item x="1273"/>
        <item x="1302"/>
        <item x="188"/>
        <item x="1249"/>
        <item x="946"/>
        <item x="255"/>
        <item x="1439"/>
        <item x="454"/>
        <item x="551"/>
        <item x="1126"/>
        <item x="519"/>
        <item x="1027"/>
        <item x="1169"/>
        <item x="308"/>
        <item x="280"/>
        <item x="82"/>
        <item x="1320"/>
        <item x="532"/>
        <item x="545"/>
        <item x="814"/>
        <item x="795"/>
        <item x="94"/>
        <item x="186"/>
        <item x="404"/>
        <item x="282"/>
        <item x="461"/>
        <item x="49"/>
        <item x="779"/>
        <item x="1019"/>
        <item x="549"/>
        <item x="219"/>
        <item x="112"/>
        <item x="172"/>
        <item x="414"/>
        <item x="597"/>
        <item x="1086"/>
        <item x="137"/>
        <item x="822"/>
        <item x="1429"/>
        <item x="1260"/>
        <item x="85"/>
        <item x="171"/>
        <item x="111"/>
        <item x="60"/>
        <item x="1322"/>
        <item x="1107"/>
        <item x="247"/>
        <item x="380"/>
        <item x="462"/>
        <item x="1229"/>
        <item x="372"/>
        <item x="1014"/>
        <item x="52"/>
        <item x="377"/>
        <item x="132"/>
        <item x="665"/>
        <item x="666"/>
        <item x="776"/>
        <item x="22"/>
        <item x="1461"/>
        <item x="948"/>
        <item x="352"/>
        <item x="511"/>
        <item x="507"/>
        <item x="741"/>
        <item x="342"/>
        <item x="889"/>
        <item x="117"/>
        <item x="1288"/>
        <item x="790"/>
        <item x="1351"/>
        <item x="1451"/>
        <item x="942"/>
        <item x="81"/>
        <item x="660"/>
        <item x="693"/>
        <item x="999"/>
        <item x="1370"/>
        <item x="144"/>
        <item x="1170"/>
        <item x="669"/>
        <item x="926"/>
        <item x="794"/>
        <item x="864"/>
        <item x="1364"/>
        <item x="1141"/>
        <item x="383"/>
        <item x="199"/>
        <item x="687"/>
        <item x="611"/>
        <item x="620"/>
        <item x="45"/>
        <item x="705"/>
        <item x="59"/>
        <item x="1251"/>
        <item x="1088"/>
        <item x="181"/>
        <item x="1040"/>
        <item x="793"/>
        <item x="789"/>
        <item x="243"/>
        <item x="1016"/>
        <item x="911"/>
        <item x="1101"/>
        <item x="1286"/>
        <item x="92"/>
        <item x="474"/>
        <item x="888"/>
        <item x="1304"/>
        <item x="1236"/>
        <item x="553"/>
        <item x="612"/>
        <item x="1074"/>
        <item x="1401"/>
        <item x="1079"/>
        <item x="1012"/>
        <item x="75"/>
        <item x="509"/>
        <item x="1175"/>
        <item x="1464"/>
        <item x="750"/>
        <item x="986"/>
        <item x="327"/>
        <item x="1413"/>
        <item x="654"/>
        <item x="969"/>
        <item x="1200"/>
        <item x="975"/>
        <item x="720"/>
        <item x="839"/>
        <item x="609"/>
        <item x="732"/>
        <item x="580"/>
        <item x="1363"/>
        <item x="913"/>
        <item x="704"/>
        <item x="398"/>
        <item x="582"/>
        <item x="1204"/>
        <item x="818"/>
        <item x="1119"/>
        <item x="450"/>
        <item x="504"/>
        <item x="1113"/>
        <item x="1263"/>
        <item x="1070"/>
        <item x="57"/>
        <item x="63"/>
        <item x="1258"/>
        <item x="1186"/>
        <item x="899"/>
        <item x="760"/>
        <item x="1127"/>
        <item x="898"/>
        <item x="843"/>
        <item x="39"/>
        <item x="156"/>
        <item x="571"/>
        <item x="9"/>
        <item x="930"/>
        <item x="1082"/>
        <item x="1308"/>
        <item x="242"/>
        <item x="1041"/>
        <item x="941"/>
        <item x="287"/>
        <item x="163"/>
        <item x="331"/>
        <item x="370"/>
        <item x="329"/>
        <item x="460"/>
        <item x="304"/>
        <item x="709"/>
        <item x="1013"/>
        <item x="1059"/>
        <item x="1105"/>
        <item x="389"/>
        <item x="729"/>
        <item x="1406"/>
        <item x="613"/>
        <item x="1418"/>
        <item x="1026"/>
        <item x="261"/>
        <item x="189"/>
        <item x="384"/>
        <item x="824"/>
        <item x="218"/>
        <item x="406"/>
        <item x="395"/>
        <item x="1367"/>
        <item x="1208"/>
        <item x="1422"/>
        <item x="730"/>
        <item x="42"/>
        <item x="37"/>
        <item x="1085"/>
        <item x="621"/>
        <item x="903"/>
        <item x="681"/>
        <item x="1452"/>
        <item x="165"/>
        <item x="167"/>
        <item x="1039"/>
        <item x="685"/>
        <item x="436"/>
        <item x="122"/>
        <item x="508"/>
        <item x="1092"/>
        <item x="1352"/>
        <item x="1197"/>
        <item x="198"/>
        <item x="84"/>
        <item x="749"/>
        <item x="940"/>
        <item x="197"/>
        <item x="417"/>
        <item x="77"/>
        <item x="203"/>
        <item x="286"/>
        <item x="294"/>
        <item x="1024"/>
        <item x="1433"/>
        <item x="1238"/>
        <item x="752"/>
        <item x="1147"/>
        <item x="1207"/>
        <item x="194"/>
        <item x="1424"/>
        <item x="1381"/>
        <item x="1046"/>
        <item x="1326"/>
        <item x="269"/>
        <item x="878"/>
        <item x="1416"/>
        <item x="966"/>
        <item x="905"/>
        <item x="1160"/>
        <item x="48"/>
        <item x="128"/>
        <item x="535"/>
        <item x="113"/>
        <item x="290"/>
        <item x="408"/>
        <item x="644"/>
        <item x="424"/>
        <item x="115"/>
        <item x="464"/>
        <item x="736"/>
        <item x="334"/>
        <item x="1252"/>
        <item x="1262"/>
        <item x="997"/>
        <item x="67"/>
        <item x="473"/>
        <item x="1412"/>
        <item x="1050"/>
        <item x="1358"/>
        <item x="1188"/>
        <item x="292"/>
        <item x="1330"/>
        <item x="971"/>
        <item x="823"/>
        <item x="1290"/>
        <item x="577"/>
        <item x="260"/>
        <item x="633"/>
        <item x="326"/>
        <item x="392"/>
        <item x="330"/>
        <item x="465"/>
        <item x="1205"/>
        <item x="1104"/>
        <item x="311"/>
        <item x="916"/>
        <item x="690"/>
        <item x="1047"/>
        <item x="747"/>
        <item x="748"/>
        <item x="970"/>
        <item x="1064"/>
        <item x="446"/>
        <item x="1410"/>
        <item x="431"/>
        <item x="1123"/>
        <item x="1099"/>
        <item x="668"/>
        <item x="1194"/>
        <item x="1365"/>
        <item x="321"/>
        <item x="273"/>
        <item x="677"/>
        <item x="1347"/>
        <item x="237"/>
        <item x="393"/>
        <item x="258"/>
        <item x="1223"/>
        <item x="564"/>
        <item x="259"/>
        <item x="435"/>
        <item x="688"/>
        <item x="1344"/>
        <item x="425"/>
        <item x="962"/>
        <item x="992"/>
        <item x="195"/>
        <item x="978"/>
        <item x="371"/>
        <item x="1265"/>
        <item x="575"/>
        <item x="1338"/>
        <item x="686"/>
        <item x="158"/>
        <item x="1157"/>
        <item x="307"/>
        <item x="503"/>
        <item x="64"/>
        <item x="1032"/>
        <item x="691"/>
        <item x="832"/>
        <item x="1254"/>
        <item x="994"/>
        <item x="590"/>
        <item x="169"/>
        <item x="211"/>
        <item x="1235"/>
        <item x="788"/>
        <item x="974"/>
        <item x="19"/>
        <item x="110"/>
        <item x="604"/>
        <item x="854"/>
        <item x="642"/>
        <item x="379"/>
        <item x="25"/>
        <item x="301"/>
        <item x="466"/>
        <item x="351"/>
        <item x="236"/>
        <item x="1397"/>
        <item x="238"/>
        <item x="421"/>
        <item x="434"/>
        <item x="639"/>
        <item x="510"/>
        <item x="270"/>
        <item x="895"/>
        <item x="4"/>
        <item t="default"/>
      </items>
    </pivotField>
    <pivotField showAll="0"/>
    <pivotField dataField="1" showAll="0"/>
    <pivotField showAll="0">
      <items count="200">
        <item x="171"/>
        <item x="107"/>
        <item x="57"/>
        <item x="87"/>
        <item x="117"/>
        <item x="21"/>
        <item x="19"/>
        <item x="118"/>
        <item x="124"/>
        <item x="80"/>
        <item x="132"/>
        <item x="88"/>
        <item x="55"/>
        <item x="136"/>
        <item x="111"/>
        <item x="64"/>
        <item x="81"/>
        <item x="6"/>
        <item x="148"/>
        <item x="69"/>
        <item x="14"/>
        <item x="158"/>
        <item x="115"/>
        <item x="13"/>
        <item x="16"/>
        <item x="17"/>
        <item x="36"/>
        <item x="48"/>
        <item x="22"/>
        <item x="114"/>
        <item x="35"/>
        <item x="20"/>
        <item x="184"/>
        <item x="85"/>
        <item x="2"/>
        <item x="84"/>
        <item x="56"/>
        <item x="110"/>
        <item x="189"/>
        <item x="159"/>
        <item x="126"/>
        <item x="67"/>
        <item x="52"/>
        <item x="39"/>
        <item x="54"/>
        <item x="86"/>
        <item x="40"/>
        <item x="44"/>
        <item x="82"/>
        <item x="137"/>
        <item x="155"/>
        <item x="11"/>
        <item x="188"/>
        <item x="131"/>
        <item x="15"/>
        <item x="95"/>
        <item x="109"/>
        <item x="53"/>
        <item x="18"/>
        <item x="71"/>
        <item x="83"/>
        <item x="51"/>
        <item x="12"/>
        <item x="43"/>
        <item x="187"/>
        <item x="192"/>
        <item x="182"/>
        <item x="161"/>
        <item x="10"/>
        <item x="116"/>
        <item x="65"/>
        <item x="104"/>
        <item x="113"/>
        <item x="193"/>
        <item x="58"/>
        <item x="29"/>
        <item x="170"/>
        <item x="157"/>
        <item x="98"/>
        <item x="45"/>
        <item x="24"/>
        <item x="47"/>
        <item x="59"/>
        <item x="190"/>
        <item x="129"/>
        <item x="91"/>
        <item x="179"/>
        <item x="128"/>
        <item x="76"/>
        <item x="147"/>
        <item x="70"/>
        <item x="4"/>
        <item x="112"/>
        <item x="191"/>
        <item x="180"/>
        <item x="75"/>
        <item x="49"/>
        <item x="102"/>
        <item x="162"/>
        <item x="149"/>
        <item x="160"/>
        <item x="125"/>
        <item x="181"/>
        <item x="63"/>
        <item x="1"/>
        <item x="178"/>
        <item x="169"/>
        <item x="173"/>
        <item x="142"/>
        <item x="183"/>
        <item x="50"/>
        <item x="38"/>
        <item x="154"/>
        <item x="176"/>
        <item x="156"/>
        <item x="46"/>
        <item x="145"/>
        <item x="30"/>
        <item x="77"/>
        <item x="165"/>
        <item x="78"/>
        <item x="134"/>
        <item x="72"/>
        <item x="130"/>
        <item x="103"/>
        <item x="141"/>
        <item x="66"/>
        <item x="62"/>
        <item x="146"/>
        <item x="151"/>
        <item x="175"/>
        <item x="123"/>
        <item x="152"/>
        <item x="41"/>
        <item x="96"/>
        <item x="168"/>
        <item x="167"/>
        <item x="5"/>
        <item x="139"/>
        <item x="31"/>
        <item x="121"/>
        <item x="174"/>
        <item x="37"/>
        <item x="135"/>
        <item x="150"/>
        <item x="133"/>
        <item x="143"/>
        <item x="163"/>
        <item x="93"/>
        <item x="33"/>
        <item x="9"/>
        <item x="42"/>
        <item x="101"/>
        <item x="197"/>
        <item x="32"/>
        <item x="26"/>
        <item x="194"/>
        <item x="79"/>
        <item x="140"/>
        <item x="28"/>
        <item x="92"/>
        <item x="3"/>
        <item x="177"/>
        <item x="138"/>
        <item x="195"/>
        <item x="122"/>
        <item x="198"/>
        <item x="120"/>
        <item x="34"/>
        <item x="144"/>
        <item x="8"/>
        <item x="90"/>
        <item x="106"/>
        <item x="196"/>
        <item x="61"/>
        <item x="7"/>
        <item x="25"/>
        <item x="127"/>
        <item x="73"/>
        <item x="99"/>
        <item x="97"/>
        <item x="108"/>
        <item x="153"/>
        <item x="0"/>
        <item x="74"/>
        <item x="68"/>
        <item x="89"/>
        <item x="119"/>
        <item x="164"/>
        <item x="185"/>
        <item x="186"/>
        <item x="166"/>
        <item x="60"/>
        <item x="172"/>
        <item x="105"/>
        <item x="27"/>
        <item x="94"/>
        <item x="23"/>
        <item x="100"/>
        <item t="default"/>
      </items>
    </pivotField>
    <pivotField showAll="0">
      <items count="42">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13">
        <item x="0"/>
        <item x="1"/>
        <item x="3"/>
        <item x="7"/>
        <item x="2"/>
        <item x="4"/>
        <item x="5"/>
        <item x="6"/>
        <item x="8"/>
        <item x="9"/>
        <item x="10"/>
        <item x="11"/>
        <item t="default"/>
      </items>
    </pivotField>
    <pivotField showAll="0">
      <items count="8">
        <item x="6"/>
        <item x="5"/>
        <item x="4"/>
        <item x="2"/>
        <item x="3"/>
        <item x="0"/>
        <item x="1"/>
        <item t="default"/>
      </items>
    </pivotField>
  </pivotFields>
  <rowFields count="1">
    <field x="10"/>
  </rowFields>
  <rowItems count="12">
    <i>
      <x/>
    </i>
    <i>
      <x v="1"/>
    </i>
    <i>
      <x v="2"/>
    </i>
    <i>
      <x v="3"/>
    </i>
    <i>
      <x v="4"/>
    </i>
    <i>
      <x v="5"/>
    </i>
    <i>
      <x v="6"/>
    </i>
    <i>
      <x v="7"/>
    </i>
    <i>
      <x v="8"/>
    </i>
    <i>
      <x v="9"/>
    </i>
    <i>
      <x v="10"/>
    </i>
    <i>
      <x v="11"/>
    </i>
  </rowItems>
  <colItems count="1">
    <i/>
  </colItems>
  <dataFields count="1">
    <dataField name="Sum of Vote_Count" fld="7" baseField="0" baseItem="0"/>
  </dataFields>
  <chartFormats count="13">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10" count="1" selected="0">
            <x v="0"/>
          </reference>
        </references>
      </pivotArea>
    </chartFormat>
    <chartFormat chart="6" format="16">
      <pivotArea type="data" outline="0" fieldPosition="0">
        <references count="2">
          <reference field="4294967294" count="1" selected="0">
            <x v="0"/>
          </reference>
          <reference field="10" count="1" selected="0">
            <x v="1"/>
          </reference>
        </references>
      </pivotArea>
    </chartFormat>
    <chartFormat chart="6" format="17">
      <pivotArea type="data" outline="0" fieldPosition="0">
        <references count="2">
          <reference field="4294967294" count="1" selected="0">
            <x v="0"/>
          </reference>
          <reference field="10" count="1" selected="0">
            <x v="2"/>
          </reference>
        </references>
      </pivotArea>
    </chartFormat>
    <chartFormat chart="6" format="18">
      <pivotArea type="data" outline="0" fieldPosition="0">
        <references count="2">
          <reference field="4294967294" count="1" selected="0">
            <x v="0"/>
          </reference>
          <reference field="10" count="1" selected="0">
            <x v="3"/>
          </reference>
        </references>
      </pivotArea>
    </chartFormat>
    <chartFormat chart="6" format="19">
      <pivotArea type="data" outline="0" fieldPosition="0">
        <references count="2">
          <reference field="4294967294" count="1" selected="0">
            <x v="0"/>
          </reference>
          <reference field="10" count="1" selected="0">
            <x v="4"/>
          </reference>
        </references>
      </pivotArea>
    </chartFormat>
    <chartFormat chart="6" format="20">
      <pivotArea type="data" outline="0" fieldPosition="0">
        <references count="2">
          <reference field="4294967294" count="1" selected="0">
            <x v="0"/>
          </reference>
          <reference field="10" count="1" selected="0">
            <x v="5"/>
          </reference>
        </references>
      </pivotArea>
    </chartFormat>
    <chartFormat chart="6" format="21">
      <pivotArea type="data" outline="0" fieldPosition="0">
        <references count="2">
          <reference field="4294967294" count="1" selected="0">
            <x v="0"/>
          </reference>
          <reference field="10" count="1" selected="0">
            <x v="6"/>
          </reference>
        </references>
      </pivotArea>
    </chartFormat>
    <chartFormat chart="6" format="22">
      <pivotArea type="data" outline="0" fieldPosition="0">
        <references count="2">
          <reference field="4294967294" count="1" selected="0">
            <x v="0"/>
          </reference>
          <reference field="10" count="1" selected="0">
            <x v="7"/>
          </reference>
        </references>
      </pivotArea>
    </chartFormat>
    <chartFormat chart="6" format="23">
      <pivotArea type="data" outline="0" fieldPosition="0">
        <references count="2">
          <reference field="4294967294" count="1" selected="0">
            <x v="0"/>
          </reference>
          <reference field="10" count="1" selected="0">
            <x v="8"/>
          </reference>
        </references>
      </pivotArea>
    </chartFormat>
    <chartFormat chart="6" format="24">
      <pivotArea type="data" outline="0" fieldPosition="0">
        <references count="2">
          <reference field="4294967294" count="1" selected="0">
            <x v="0"/>
          </reference>
          <reference field="10" count="1" selected="0">
            <x v="9"/>
          </reference>
        </references>
      </pivotArea>
    </chartFormat>
    <chartFormat chart="6" format="25">
      <pivotArea type="data" outline="0" fieldPosition="0">
        <references count="2">
          <reference field="4294967294" count="1" selected="0">
            <x v="0"/>
          </reference>
          <reference field="10" count="1" selected="0">
            <x v="10"/>
          </reference>
        </references>
      </pivotArea>
    </chartFormat>
    <chartFormat chart="6" format="26">
      <pivotArea type="data" outline="0" fieldPosition="0">
        <references count="2">
          <reference field="4294967294" count="1" selected="0">
            <x v="0"/>
          </reference>
          <reference field="10" count="1" selected="0">
            <x v="11"/>
          </reference>
        </references>
      </pivotArea>
    </chartFormat>
  </chartFormats>
  <pivotTableStyleInfo name="PivotStyleDark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41B778-94BF-4A4B-8000-61227B97F35C}"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rowHeaderCaption="Day">
  <location ref="H21:I28" firstHeaderRow="1" firstDataRow="1" firstDataCol="1"/>
  <pivotFields count="12">
    <pivotField showAll="0"/>
    <pivotField showAll="0">
      <items count="1466">
        <item x="409"/>
        <item x="537"/>
        <item x="61"/>
        <item x="220"/>
        <item x="536"/>
        <item x="21"/>
        <item x="602"/>
        <item x="477"/>
        <item x="608"/>
        <item x="144"/>
        <item x="170"/>
        <item x="475"/>
        <item x="289"/>
        <item x="217"/>
        <item x="112"/>
        <item x="341"/>
        <item x="172"/>
        <item x="532"/>
        <item x="676"/>
        <item x="1147"/>
        <item x="212"/>
        <item x="221"/>
        <item x="739"/>
        <item x="348"/>
        <item x="604"/>
        <item x="408"/>
        <item x="113"/>
        <item x="168"/>
        <item x="279"/>
        <item x="402"/>
        <item x="62"/>
        <item x="169"/>
        <item x="110"/>
        <item x="157"/>
        <item x="344"/>
        <item x="166"/>
        <item x="290"/>
        <item x="479"/>
        <item x="16"/>
        <item x="527"/>
        <item x="407"/>
        <item x="400"/>
        <item x="51"/>
        <item x="678"/>
        <item x="19"/>
        <item x="480"/>
        <item x="476"/>
        <item x="275"/>
        <item x="1032"/>
        <item x="474"/>
        <item x="20"/>
        <item x="522"/>
        <item x="106"/>
        <item x="1223"/>
        <item x="22"/>
        <item x="346"/>
        <item x="732"/>
        <item x="17"/>
        <item x="109"/>
        <item x="347"/>
        <item x="219"/>
        <item x="917"/>
        <item x="471"/>
        <item x="60"/>
        <item x="329"/>
        <item x="595"/>
        <item x="345"/>
        <item x="923"/>
        <item x="535"/>
        <item x="721"/>
        <item x="679"/>
        <item x="478"/>
        <item x="534"/>
        <item x="674"/>
        <item x="673"/>
        <item x="403"/>
        <item x="789"/>
        <item x="793"/>
        <item x="56"/>
        <item x="401"/>
        <item x="286"/>
        <item x="211"/>
        <item x="209"/>
        <item x="342"/>
        <item x="158"/>
        <item x="46"/>
        <item x="102"/>
        <item x="736"/>
        <item x="860"/>
        <item x="1094"/>
        <item x="861"/>
        <item x="524"/>
        <item x="790"/>
        <item x="100"/>
        <item x="862"/>
        <item x="11"/>
        <item x="643"/>
        <item x="393"/>
        <item x="1090"/>
        <item x="784"/>
        <item x="164"/>
        <item x="1039"/>
        <item x="218"/>
        <item x="267"/>
        <item x="462"/>
        <item x="13"/>
        <item x="57"/>
        <item x="281"/>
        <item x="533"/>
        <item x="171"/>
        <item x="677"/>
        <item x="787"/>
        <item x="337"/>
        <item x="104"/>
        <item x="285"/>
        <item x="159"/>
        <item x="103"/>
        <item x="927"/>
        <item x="136"/>
        <item x="792"/>
        <item x="111"/>
        <item x="607"/>
        <item x="788"/>
        <item x="288"/>
        <item x="284"/>
        <item x="333"/>
        <item x="1326"/>
        <item x="1015"/>
        <item x="1142"/>
        <item x="977"/>
        <item x="738"/>
        <item x="981"/>
        <item x="975"/>
        <item x="529"/>
        <item x="216"/>
        <item x="18"/>
        <item x="785"/>
        <item x="214"/>
        <item x="844"/>
        <item x="445"/>
        <item x="335"/>
        <item x="167"/>
        <item x="832"/>
        <item x="107"/>
        <item x="1137"/>
        <item x="605"/>
        <item x="969"/>
        <item x="735"/>
        <item x="675"/>
        <item x="55"/>
        <item x="708"/>
        <item x="287"/>
        <item x="12"/>
        <item x="283"/>
        <item x="163"/>
        <item x="1133"/>
        <item x="926"/>
        <item x="699"/>
        <item x="902"/>
        <item x="733"/>
        <item x="670"/>
        <item x="1035"/>
        <item x="59"/>
        <item x="666"/>
        <item x="878"/>
        <item x="980"/>
        <item x="858"/>
        <item x="863"/>
        <item x="606"/>
        <item x="922"/>
        <item x="1311"/>
        <item x="396"/>
        <item x="528"/>
        <item x="1252"/>
        <item x="389"/>
        <item x="340"/>
        <item x="327"/>
        <item x="1183"/>
        <item x="215"/>
        <item x="213"/>
        <item x="734"/>
        <item x="1031"/>
        <item x="593"/>
        <item x="165"/>
        <item x="1225"/>
        <item x="1128"/>
        <item x="202"/>
        <item x="323"/>
        <item x="99"/>
        <item x="41"/>
        <item x="315"/>
        <item x="848"/>
        <item x="255"/>
        <item x="709"/>
        <item x="914"/>
        <item x="200"/>
        <item x="1144"/>
        <item x="58"/>
        <item x="383"/>
        <item x="794"/>
        <item x="864"/>
        <item x="919"/>
        <item x="460"/>
        <item x="1202"/>
        <item x="332"/>
        <item x="1146"/>
        <item x="326"/>
        <item x="921"/>
        <item x="962"/>
        <item x="156"/>
        <item x="973"/>
        <item x="600"/>
        <item x="464"/>
        <item x="280"/>
        <item x="1228"/>
        <item x="405"/>
        <item x="465"/>
        <item x="466"/>
        <item x="54"/>
        <item x="918"/>
        <item x="779"/>
        <item x="1134"/>
        <item x="965"/>
        <item x="665"/>
        <item x="773"/>
        <item x="15"/>
        <item x="1127"/>
        <item x="910"/>
        <item x="947"/>
        <item x="1020"/>
        <item x="652"/>
        <item x="1188"/>
        <item x="979"/>
        <item x="601"/>
        <item x="731"/>
        <item x="1145"/>
        <item x="924"/>
        <item x="261"/>
        <item x="269"/>
        <item x="597"/>
        <item x="1089"/>
        <item x="397"/>
        <item x="530"/>
        <item x="760"/>
        <item x="1269"/>
        <item x="664"/>
        <item x="589"/>
        <item x="957"/>
        <item x="853"/>
        <item x="598"/>
        <item x="1419"/>
        <item x="468"/>
        <item x="459"/>
        <item x="510"/>
        <item x="791"/>
        <item x="1187"/>
        <item x="282"/>
        <item x="1295"/>
        <item x="587"/>
        <item x="669"/>
        <item x="160"/>
        <item x="469"/>
        <item x="786"/>
        <item x="338"/>
        <item x="1143"/>
        <item x="467"/>
        <item x="847"/>
        <item x="278"/>
        <item x="1139"/>
        <item x="1136"/>
        <item x="1019"/>
        <item x="609"/>
        <item x="1130"/>
        <item x="96"/>
        <item x="1084"/>
        <item x="270"/>
        <item x="1083"/>
        <item x="705"/>
        <item x="660"/>
        <item x="651"/>
        <item x="1172"/>
        <item x="1117"/>
        <item x="940"/>
        <item x="1180"/>
        <item x="758"/>
        <item x="376"/>
        <item x="752"/>
        <item x="1078"/>
        <item x="579"/>
        <item x="618"/>
        <item x="88"/>
        <item x="920"/>
        <item x="850"/>
        <item x="266"/>
        <item x="783"/>
        <item x="1189"/>
        <item x="1141"/>
        <item x="974"/>
        <item x="1186"/>
        <item x="726"/>
        <item x="513"/>
        <item x="700"/>
        <item x="151"/>
        <item x="336"/>
        <item x="729"/>
        <item x="970"/>
        <item x="516"/>
        <item x="588"/>
        <item x="647"/>
        <item x="659"/>
        <item x="761"/>
        <item x="317"/>
        <item x="45"/>
        <item x="897"/>
        <item x="1053"/>
        <item x="1068"/>
        <item x="971"/>
        <item x="254"/>
        <item x="1081"/>
        <item x="1067"/>
        <item x="449"/>
        <item x="378"/>
        <item x="511"/>
        <item x="591"/>
        <item x="648"/>
        <item x="894"/>
        <item x="730"/>
        <item x="859"/>
        <item x="740"/>
        <item x="1036"/>
        <item x="854"/>
        <item x="1185"/>
        <item x="399"/>
        <item x="1309"/>
        <item x="1324"/>
        <item x="916"/>
        <item x="563"/>
        <item x="724"/>
        <item x="154"/>
        <item x="277"/>
        <item x="770"/>
        <item x="1254"/>
        <item x="273"/>
        <item x="92"/>
        <item x="1337"/>
        <item x="321"/>
        <item x="1082"/>
        <item x="246"/>
        <item x="829"/>
        <item x="636"/>
        <item x="190"/>
        <item x="865"/>
        <item x="880"/>
        <item x="30"/>
        <item x="81"/>
        <item x="898"/>
        <item x="249"/>
        <item x="1014"/>
        <item x="452"/>
        <item x="312"/>
        <item x="1093"/>
        <item x="978"/>
        <item x="759"/>
        <item x="210"/>
        <item x="1040"/>
        <item x="1227"/>
        <item x="455"/>
        <item x="1088"/>
        <item x="328"/>
        <item x="958"/>
        <item x="1272"/>
        <item x="1177"/>
        <item x="948"/>
        <item x="590"/>
        <item x="802"/>
        <item x="206"/>
        <item x="203"/>
        <item x="1102"/>
        <item x="208"/>
        <item x="442"/>
        <item x="1170"/>
        <item x="990"/>
        <item x="639"/>
        <item x="1023"/>
        <item x="564"/>
        <item x="630"/>
        <item x="76"/>
        <item x="1018"/>
        <item x="583"/>
        <item x="855"/>
        <item x="1276"/>
        <item x="1235"/>
        <item x="1245"/>
        <item x="1213"/>
        <item x="49"/>
        <item x="274"/>
        <item x="603"/>
        <item x="737"/>
        <item x="105"/>
        <item x="851"/>
        <item x="1226"/>
        <item x="1027"/>
        <item x="776"/>
        <item x="1321"/>
        <item x="658"/>
        <item x="991"/>
        <item x="309"/>
        <item x="1022"/>
        <item x="1086"/>
        <item x="728"/>
        <item x="843"/>
        <item x="1017"/>
        <item x="417"/>
        <item x="263"/>
        <item x="461"/>
        <item x="718"/>
        <item x="571"/>
        <item x="723"/>
        <item x="1176"/>
        <item x="707"/>
        <item x="765"/>
        <item x="79"/>
        <item x="43"/>
        <item x="1132"/>
        <item x="515"/>
        <item x="379"/>
        <item x="387"/>
        <item x="1009"/>
        <item x="769"/>
        <item x="310"/>
        <item x="1113"/>
        <item x="828"/>
        <item x="370"/>
        <item x="942"/>
        <item x="945"/>
        <item x="586"/>
        <item x="642"/>
        <item x="1112"/>
        <item x="826"/>
        <item x="567"/>
        <item x="889"/>
        <item x="437"/>
        <item x="1051"/>
        <item x="32"/>
        <item x="541"/>
        <item x="803"/>
        <item x="1103"/>
        <item x="108"/>
        <item x="650"/>
        <item x="946"/>
        <item x="433"/>
        <item x="63"/>
        <item x="132"/>
        <item x="339"/>
        <item x="1131"/>
        <item x="1174"/>
        <item x="697"/>
        <item x="896"/>
        <item x="654"/>
        <item x="1253"/>
        <item x="531"/>
        <item x="976"/>
        <item x="1455"/>
        <item x="1175"/>
        <item x="672"/>
        <item x="146"/>
        <item x="324"/>
        <item x="95"/>
        <item x="841"/>
        <item x="1220"/>
        <item x="671"/>
        <item x="1244"/>
        <item x="778"/>
        <item x="1054"/>
        <item x="719"/>
        <item x="1289"/>
        <item x="276"/>
        <item x="454"/>
        <item x="1291"/>
        <item x="1169"/>
        <item x="1052"/>
        <item x="753"/>
        <item x="451"/>
        <item x="1163"/>
        <item x="720"/>
        <item x="744"/>
        <item x="842"/>
        <item x="1320"/>
        <item x="634"/>
        <item x="954"/>
        <item x="574"/>
        <item x="388"/>
        <item x="499"/>
        <item x="1095"/>
        <item x="493"/>
        <item x="857"/>
        <item x="330"/>
        <item x="1216"/>
        <item x="960"/>
        <item x="565"/>
        <item x="406"/>
        <item x="925"/>
        <item x="1310"/>
        <item x="1184"/>
        <item x="1087"/>
        <item x="155"/>
        <item x="972"/>
        <item x="777"/>
        <item x="1246"/>
        <item x="1096"/>
        <item x="97"/>
        <item x="596"/>
        <item x="1029"/>
        <item x="259"/>
        <item x="390"/>
        <item x="1222"/>
        <item x="98"/>
        <item x="385"/>
        <item x="904"/>
        <item x="6"/>
        <item x="1121"/>
        <item x="1120"/>
        <item x="1126"/>
        <item x="1074"/>
        <item x="1241"/>
        <item x="1315"/>
        <item x="641"/>
        <item x="959"/>
        <item x="695"/>
        <item x="1055"/>
        <item x="319"/>
        <item x="1211"/>
        <item x="1013"/>
        <item x="137"/>
        <item x="754"/>
        <item x="817"/>
        <item x="377"/>
        <item x="1168"/>
        <item x="693"/>
        <item x="684"/>
        <item x="38"/>
        <item x="502"/>
        <item x="1016"/>
        <item x="238"/>
        <item x="298"/>
        <item x="625"/>
        <item x="135"/>
        <item x="4"/>
        <item x="992"/>
        <item x="360"/>
        <item x="1314"/>
        <item x="966"/>
        <item x="1343"/>
        <item x="192"/>
        <item x="1028"/>
        <item x="849"/>
        <item x="1024"/>
        <item x="928"/>
        <item x="952"/>
        <item x="1403"/>
        <item x="506"/>
        <item x="1080"/>
        <item x="1173"/>
        <item x="1026"/>
        <item x="1158"/>
        <item x="837"/>
        <item x="1171"/>
        <item x="1138"/>
        <item x="1249"/>
        <item x="782"/>
        <item x="967"/>
        <item x="704"/>
        <item x="1240"/>
        <item x="523"/>
        <item x="1292"/>
        <item x="662"/>
        <item x="905"/>
        <item x="89"/>
        <item x="560"/>
        <item x="1258"/>
        <item x="1229"/>
        <item x="196"/>
        <item x="696"/>
        <item x="1404"/>
        <item x="443"/>
        <item x="573"/>
        <item x="1195"/>
        <item x="1203"/>
        <item x="308"/>
        <item x="427"/>
        <item x="615"/>
        <item x="811"/>
        <item x="491"/>
        <item x="322"/>
        <item x="1181"/>
        <item x="950"/>
        <item x="633"/>
        <item x="1273"/>
        <item x="243"/>
        <item x="193"/>
        <item x="418"/>
        <item x="1339"/>
        <item x="253"/>
        <item x="626"/>
        <item x="845"/>
        <item x="361"/>
        <item x="852"/>
        <item x="907"/>
        <item x="1041"/>
        <item x="161"/>
        <item x="398"/>
        <item x="1341"/>
        <item x="90"/>
        <item x="781"/>
        <item x="1179"/>
        <item x="780"/>
        <item x="153"/>
        <item x="14"/>
        <item x="331"/>
        <item x="594"/>
        <item x="963"/>
        <item x="1325"/>
        <item x="1293"/>
        <item x="147"/>
        <item x="93"/>
        <item x="52"/>
        <item x="10"/>
        <item x="1288"/>
        <item x="716"/>
        <item x="663"/>
        <item x="908"/>
        <item x="1307"/>
        <item x="585"/>
        <item x="911"/>
        <item x="394"/>
        <item x="50"/>
        <item x="313"/>
        <item x="722"/>
        <item x="1076"/>
        <item x="830"/>
        <item x="260"/>
        <item x="580"/>
        <item x="1370"/>
        <item x="1382"/>
        <item x="703"/>
        <item x="83"/>
        <item x="1119"/>
        <item x="1125"/>
        <item x="1298"/>
        <item x="1259"/>
        <item x="186"/>
        <item x="256"/>
        <item x="1021"/>
        <item x="1301"/>
        <item x="632"/>
        <item x="244"/>
        <item x="628"/>
        <item x="993"/>
        <item x="888"/>
        <item x="504"/>
        <item x="1206"/>
        <item x="374"/>
        <item x="815"/>
        <item x="1281"/>
        <item x="915"/>
        <item x="366"/>
        <item x="481"/>
        <item x="935"/>
        <item x="500"/>
        <item x="180"/>
        <item x="1260"/>
        <item x="1237"/>
        <item x="384"/>
        <item x="185"/>
        <item x="133"/>
        <item x="453"/>
        <item x="846"/>
        <item x="395"/>
        <item x="838"/>
        <item x="258"/>
        <item x="825"/>
        <item x="44"/>
        <item x="1012"/>
        <item x="1162"/>
        <item x="883"/>
        <item x="1157"/>
        <item x="1418"/>
        <item x="929"/>
        <item x="181"/>
        <item x="428"/>
        <item x="195"/>
        <item x="463"/>
        <item x="145"/>
        <item x="1010"/>
        <item x="306"/>
        <item x="473"/>
        <item x="1025"/>
        <item x="755"/>
        <item x="31"/>
        <item x="1190"/>
        <item x="1042"/>
        <item x="1110"/>
        <item x="404"/>
        <item x="1037"/>
        <item x="1342"/>
        <item x="1296"/>
        <item x="912"/>
        <item x="334"/>
        <item x="1305"/>
        <item x="441"/>
        <item x="48"/>
        <item x="1129"/>
        <item x="1150"/>
        <item x="1214"/>
        <item x="1402"/>
        <item x="8"/>
        <item x="1285"/>
        <item x="197"/>
        <item x="610"/>
        <item x="1115"/>
        <item x="835"/>
        <item x="741"/>
        <item x="271"/>
        <item x="839"/>
        <item x="612"/>
        <item x="640"/>
        <item x="713"/>
        <item x="251"/>
        <item x="1318"/>
        <item x="694"/>
        <item x="182"/>
        <item x="1111"/>
        <item x="248"/>
        <item x="994"/>
        <item x="624"/>
        <item x="183"/>
        <item x="35"/>
        <item x="134"/>
        <item x="505"/>
        <item x="930"/>
        <item x="881"/>
        <item x="71"/>
        <item x="750"/>
        <item x="37"/>
        <item x="562"/>
        <item x="1280"/>
        <item x="1277"/>
        <item x="813"/>
        <item x="996"/>
        <item x="299"/>
        <item x="1266"/>
        <item x="551"/>
        <item x="177"/>
        <item x="1294"/>
        <item x="901"/>
        <item x="964"/>
        <item x="572"/>
        <item x="1057"/>
        <item x="450"/>
        <item x="775"/>
        <item x="1178"/>
        <item x="871"/>
        <item x="1354"/>
        <item x="250"/>
        <item x="509"/>
        <item x="122"/>
        <item x="1447"/>
        <item x="638"/>
        <item x="644"/>
        <item x="1204"/>
        <item x="1058"/>
        <item x="545"/>
        <item x="1448"/>
        <item x="1212"/>
        <item x="1392"/>
        <item x="204"/>
        <item x="94"/>
        <item x="887"/>
        <item x="1215"/>
        <item x="856"/>
        <item x="1033"/>
        <item x="1250"/>
        <item x="1322"/>
        <item x="1306"/>
        <item x="913"/>
        <item x="1224"/>
        <item x="774"/>
        <item x="727"/>
        <item x="1030"/>
        <item x="458"/>
        <item x="391"/>
        <item x="1242"/>
        <item x="392"/>
        <item x="836"/>
        <item x="931"/>
        <item x="448"/>
        <item x="646"/>
        <item x="386"/>
        <item x="706"/>
        <item x="268"/>
        <item x="1236"/>
        <item x="1394"/>
        <item x="520"/>
        <item x="517"/>
        <item x="350"/>
        <item x="1336"/>
        <item x="189"/>
        <item x="655"/>
        <item x="40"/>
        <item x="382"/>
        <item x="325"/>
        <item x="568"/>
        <item x="444"/>
        <item x="1375"/>
        <item x="245"/>
        <item x="138"/>
        <item x="570"/>
        <item x="188"/>
        <item x="1070"/>
        <item x="318"/>
        <item x="432"/>
        <item x="751"/>
        <item x="1043"/>
        <item x="623"/>
        <item x="380"/>
        <item x="1333"/>
        <item x="795"/>
        <item x="64"/>
        <item x="230"/>
        <item x="668"/>
        <item x="482"/>
        <item x="819"/>
        <item x="1044"/>
        <item x="53"/>
        <item x="1408"/>
        <item x="906"/>
        <item x="3"/>
        <item x="766"/>
        <item x="1357"/>
        <item x="47"/>
        <item x="410"/>
        <item x="698"/>
        <item x="710"/>
        <item x="903"/>
        <item x="899"/>
        <item x="763"/>
        <item x="152"/>
        <item x="1437"/>
        <item x="900"/>
        <item x="1238"/>
        <item x="895"/>
        <item x="148"/>
        <item x="1267"/>
        <item x="514"/>
        <item x="86"/>
        <item x="656"/>
        <item x="1420"/>
        <item x="80"/>
        <item x="559"/>
        <item x="1001"/>
        <item x="304"/>
        <item x="882"/>
        <item x="29"/>
        <item x="1106"/>
        <item x="1417"/>
        <item x="525"/>
        <item x="435"/>
        <item x="1122"/>
        <item x="1445"/>
        <item x="840"/>
        <item x="1011"/>
        <item x="235"/>
        <item x="1401"/>
        <item x="1072"/>
        <item x="1079"/>
        <item x="252"/>
        <item x="1000"/>
        <item x="692"/>
        <item x="425"/>
        <item x="611"/>
        <item x="768"/>
        <item x="653"/>
        <item x="1091"/>
        <item x="1323"/>
        <item x="447"/>
        <item x="1077"/>
        <item x="1319"/>
        <item x="637"/>
        <item x="764"/>
        <item x="949"/>
        <item x="143"/>
        <item x="742"/>
        <item x="1396"/>
        <item x="264"/>
        <item x="688"/>
        <item x="932"/>
        <item x="65"/>
        <item x="1275"/>
        <item x="1359"/>
        <item x="470"/>
        <item x="431"/>
        <item x="1274"/>
        <item x="121"/>
        <item x="725"/>
        <item x="114"/>
        <item x="1367"/>
        <item x="521"/>
        <item x="91"/>
        <item x="961"/>
        <item x="201"/>
        <item x="265"/>
        <item x="953"/>
        <item x="1464"/>
        <item x="199"/>
        <item x="714"/>
        <item x="173"/>
        <item x="701"/>
        <item x="1316"/>
        <item x="657"/>
        <item x="1415"/>
        <item x="1148"/>
        <item x="508"/>
        <item x="823"/>
        <item x="82"/>
        <item x="756"/>
        <item x="822"/>
        <item x="557"/>
        <item x="242"/>
        <item x="1164"/>
        <item x="1071"/>
        <item x="320"/>
        <item x="816"/>
        <item x="297"/>
        <item x="34"/>
        <item x="233"/>
        <item x="73"/>
        <item x="295"/>
        <item x="622"/>
        <item x="1374"/>
        <item x="237"/>
        <item x="1161"/>
        <item x="234"/>
        <item x="549"/>
        <item x="685"/>
        <item x="616"/>
        <item x="240"/>
        <item x="686"/>
        <item x="184"/>
        <item x="357"/>
        <item x="349"/>
        <item x="140"/>
        <item x="1353"/>
        <item x="1135"/>
        <item x="0"/>
        <item x="84"/>
        <item x="762"/>
        <item x="1302"/>
        <item x="434"/>
        <item x="1056"/>
        <item x="691"/>
        <item x="1003"/>
        <item x="1452"/>
        <item x="938"/>
        <item x="1085"/>
        <item x="1219"/>
        <item x="1304"/>
        <item x="247"/>
        <item x="1004"/>
        <item x="241"/>
        <item x="1002"/>
        <item x="359"/>
        <item x="690"/>
        <item x="1092"/>
        <item x="519"/>
        <item x="1221"/>
        <item x="85"/>
        <item x="372"/>
        <item x="885"/>
        <item x="1045"/>
        <item x="891"/>
        <item x="5"/>
        <item x="131"/>
        <item x="746"/>
        <item x="554"/>
        <item x="1191"/>
        <item x="194"/>
        <item x="1423"/>
        <item x="489"/>
        <item x="892"/>
        <item x="207"/>
        <item x="501"/>
        <item x="303"/>
        <item x="824"/>
        <item x="362"/>
        <item x="998"/>
        <item x="1438"/>
        <item x="1297"/>
        <item x="1458"/>
        <item x="1371"/>
        <item x="772"/>
        <item x="1308"/>
        <item x="456"/>
        <item x="162"/>
        <item x="649"/>
        <item x="771"/>
        <item x="1217"/>
        <item x="272"/>
        <item x="307"/>
        <item x="1317"/>
        <item x="222"/>
        <item x="566"/>
        <item x="373"/>
        <item x="512"/>
        <item x="561"/>
        <item x="311"/>
        <item x="584"/>
        <item x="77"/>
        <item x="142"/>
        <item x="438"/>
        <item x="2"/>
        <item x="305"/>
        <item x="944"/>
        <item x="439"/>
        <item x="301"/>
        <item x="440"/>
        <item x="558"/>
        <item x="367"/>
        <item x="1207"/>
        <item x="1104"/>
        <item x="542"/>
        <item x="1387"/>
        <item x="552"/>
        <item x="1165"/>
        <item x="507"/>
        <item x="757"/>
        <item x="364"/>
        <item x="429"/>
        <item x="745"/>
        <item x="1255"/>
        <item x="818"/>
        <item x="621"/>
        <item x="483"/>
        <item x="363"/>
        <item x="680"/>
        <item x="1108"/>
        <item x="1344"/>
        <item x="1196"/>
        <item x="496"/>
        <item x="419"/>
        <item x="620"/>
        <item x="495"/>
        <item x="70"/>
        <item x="426"/>
        <item x="124"/>
        <item x="1046"/>
        <item x="239"/>
        <item x="547"/>
        <item x="223"/>
        <item x="619"/>
        <item x="1230"/>
        <item x="1182"/>
        <item x="1395"/>
        <item x="411"/>
        <item x="767"/>
        <item x="231"/>
        <item x="1399"/>
        <item x="631"/>
        <item x="1065"/>
        <item x="101"/>
        <item x="1251"/>
        <item x="599"/>
        <item x="909"/>
        <item x="1124"/>
        <item x="7"/>
        <item x="1368"/>
        <item x="717"/>
        <item x="1376"/>
        <item x="87"/>
        <item x="149"/>
        <item x="577"/>
        <item x="1439"/>
        <item x="1440"/>
        <item x="1397"/>
        <item x="302"/>
        <item x="982"/>
        <item x="33"/>
        <item x="420"/>
        <item x="421"/>
        <item x="1428"/>
        <item x="1107"/>
        <item x="72"/>
        <item x="1233"/>
        <item x="127"/>
        <item x="430"/>
        <item x="1192"/>
        <item x="796"/>
        <item x="1389"/>
        <item x="24"/>
        <item x="381"/>
        <item x="457"/>
        <item x="1380"/>
        <item x="712"/>
        <item x="1453"/>
        <item x="141"/>
        <item x="1097"/>
        <item x="368"/>
        <item x="365"/>
        <item x="546"/>
        <item x="748"/>
        <item x="1365"/>
        <item x="1218"/>
        <item x="1247"/>
        <item x="1338"/>
        <item x="1422"/>
        <item x="956"/>
        <item x="1047"/>
        <item x="191"/>
        <item x="613"/>
        <item x="578"/>
        <item x="933"/>
        <item x="890"/>
        <item x="446"/>
        <item x="1373"/>
        <item x="1271"/>
        <item x="872"/>
        <item x="681"/>
        <item x="128"/>
        <item x="375"/>
        <item x="866"/>
        <item x="1328"/>
        <item x="1424"/>
        <item x="1381"/>
        <item x="968"/>
        <item x="1038"/>
        <item x="1358"/>
        <item x="1393"/>
        <item x="1444"/>
        <item x="1414"/>
        <item x="582"/>
        <item x="1356"/>
        <item x="503"/>
        <item x="575"/>
        <item x="827"/>
        <item x="1123"/>
        <item x="1073"/>
        <item x="1118"/>
        <item x="187"/>
        <item x="941"/>
        <item x="797"/>
        <item x="1363"/>
        <item x="629"/>
        <item x="645"/>
        <item x="1263"/>
        <item x="1116"/>
        <item x="75"/>
        <item x="1345"/>
        <item x="1398"/>
        <item x="1075"/>
        <item x="497"/>
        <item x="178"/>
        <item x="371"/>
        <item x="886"/>
        <item x="351"/>
        <item x="424"/>
        <item x="1048"/>
        <item x="1197"/>
        <item x="1268"/>
        <item x="1290"/>
        <item x="472"/>
        <item x="1327"/>
        <item x="1340"/>
        <item x="1270"/>
        <item x="224"/>
        <item x="1264"/>
        <item x="1205"/>
        <item x="804"/>
        <item x="1459"/>
        <item x="1256"/>
        <item x="879"/>
        <item x="544"/>
        <item x="1199"/>
        <item x="69"/>
        <item x="353"/>
        <item x="293"/>
        <item x="667"/>
        <item x="1369"/>
        <item x="257"/>
        <item x="343"/>
        <item x="1355"/>
        <item x="9"/>
        <item x="576"/>
        <item x="548"/>
        <item x="538"/>
        <item x="126"/>
        <item x="358"/>
        <item x="543"/>
        <item x="983"/>
        <item x="139"/>
        <item x="1262"/>
        <item x="352"/>
        <item x="1426"/>
        <item x="300"/>
        <item x="1034"/>
        <item x="198"/>
        <item x="831"/>
        <item x="1239"/>
        <item x="581"/>
        <item x="1114"/>
        <item x="1433"/>
        <item x="1005"/>
        <item x="150"/>
        <item x="125"/>
        <item x="884"/>
        <item x="236"/>
        <item x="1066"/>
        <item x="484"/>
        <item x="1435"/>
        <item x="702"/>
        <item x="1098"/>
        <item x="1154"/>
        <item x="356"/>
        <item x="1149"/>
        <item x="225"/>
        <item x="412"/>
        <item x="226"/>
        <item x="951"/>
        <item x="1407"/>
        <item x="115"/>
        <item x="485"/>
        <item x="314"/>
        <item x="834"/>
        <item x="821"/>
        <item x="1284"/>
        <item x="743"/>
        <item x="1299"/>
        <item x="1265"/>
        <item x="747"/>
        <item x="1200"/>
        <item x="130"/>
        <item x="1425"/>
        <item x="1140"/>
        <item x="592"/>
        <item x="1436"/>
        <item x="518"/>
        <item x="569"/>
        <item x="1378"/>
        <item x="1286"/>
        <item x="1166"/>
        <item x="1335"/>
        <item x="262"/>
        <item x="1390"/>
        <item x="1007"/>
        <item x="1412"/>
        <item x="1413"/>
        <item x="1411"/>
        <item x="682"/>
        <item x="1069"/>
        <item x="39"/>
        <item x="1313"/>
        <item x="74"/>
        <item x="1064"/>
        <item x="1400"/>
        <item x="867"/>
        <item x="232"/>
        <item x="1059"/>
        <item x="999"/>
        <item x="984"/>
        <item x="229"/>
        <item x="868"/>
        <item x="806"/>
        <item x="488"/>
        <item x="1450"/>
        <item x="1167"/>
        <item x="1008"/>
        <item x="498"/>
        <item x="995"/>
        <item x="1416"/>
        <item x="1346"/>
        <item x="1330"/>
        <item x="873"/>
        <item x="1364"/>
        <item x="1049"/>
        <item x="553"/>
        <item x="422"/>
        <item x="1243"/>
        <item x="1405"/>
        <item x="1377"/>
        <item x="833"/>
        <item x="1278"/>
        <item x="1234"/>
        <item x="814"/>
        <item x="413"/>
        <item x="129"/>
        <item x="1283"/>
        <item x="296"/>
        <item x="627"/>
        <item x="798"/>
        <item x="805"/>
        <item x="414"/>
        <item x="526"/>
        <item x="205"/>
        <item x="799"/>
        <item x="635"/>
        <item x="1209"/>
        <item x="1159"/>
        <item x="369"/>
        <item x="1347"/>
        <item x="1351"/>
        <item x="869"/>
        <item x="808"/>
        <item x="1409"/>
        <item x="874"/>
        <item x="292"/>
        <item x="1391"/>
        <item x="1261"/>
        <item x="494"/>
        <item x="1303"/>
        <item x="1442"/>
        <item x="1006"/>
        <item x="550"/>
        <item x="1406"/>
        <item x="1198"/>
        <item x="1379"/>
        <item x="715"/>
        <item x="1446"/>
        <item x="1443"/>
        <item x="1208"/>
        <item x="1332"/>
        <item x="436"/>
        <item x="1434"/>
        <item x="1360"/>
        <item x="1361"/>
        <item x="179"/>
        <item x="228"/>
        <item x="1410"/>
        <item x="1193"/>
        <item x="1334"/>
        <item x="175"/>
        <item x="661"/>
        <item x="1366"/>
        <item x="1441"/>
        <item x="943"/>
        <item x="555"/>
        <item x="955"/>
        <item x="1"/>
        <item x="1427"/>
        <item x="877"/>
        <item x="1105"/>
        <item x="1231"/>
        <item x="28"/>
        <item x="687"/>
        <item x="1300"/>
        <item x="1151"/>
        <item x="42"/>
        <item x="490"/>
        <item x="415"/>
        <item x="119"/>
        <item x="1460"/>
        <item x="25"/>
        <item x="683"/>
        <item x="1248"/>
        <item x="812"/>
        <item x="1156"/>
        <item x="937"/>
        <item x="1384"/>
        <item x="614"/>
        <item x="1287"/>
        <item x="354"/>
        <item x="1457"/>
        <item x="893"/>
        <item x="36"/>
        <item x="1352"/>
        <item x="78"/>
        <item x="556"/>
        <item x="1350"/>
        <item x="227"/>
        <item x="68"/>
        <item x="1349"/>
        <item x="985"/>
        <item x="1462"/>
        <item x="1210"/>
        <item x="1062"/>
        <item x="1362"/>
        <item x="176"/>
        <item x="1454"/>
        <item x="1160"/>
        <item x="986"/>
        <item x="1099"/>
        <item x="820"/>
        <item x="116"/>
        <item x="1388"/>
        <item x="123"/>
        <item x="1152"/>
        <item x="355"/>
        <item x="67"/>
        <item x="66"/>
        <item x="492"/>
        <item x="1372"/>
        <item x="1312"/>
        <item x="1201"/>
        <item x="486"/>
        <item x="1155"/>
        <item x="1421"/>
        <item x="1431"/>
        <item x="689"/>
        <item x="939"/>
        <item x="749"/>
        <item x="617"/>
        <item x="809"/>
        <item x="1385"/>
        <item x="26"/>
        <item x="117"/>
        <item x="174"/>
        <item x="539"/>
        <item x="800"/>
        <item x="1063"/>
        <item x="1257"/>
        <item x="316"/>
        <item x="423"/>
        <item x="875"/>
        <item x="1061"/>
        <item x="1430"/>
        <item x="118"/>
        <item x="1348"/>
        <item x="711"/>
        <item x="934"/>
        <item x="1282"/>
        <item x="1463"/>
        <item x="1429"/>
        <item x="487"/>
        <item x="1100"/>
        <item x="1194"/>
        <item x="801"/>
        <item x="987"/>
        <item x="291"/>
        <item x="1461"/>
        <item x="1050"/>
        <item x="540"/>
        <item x="936"/>
        <item x="27"/>
        <item x="23"/>
        <item x="807"/>
        <item x="1386"/>
        <item x="1432"/>
        <item x="997"/>
        <item x="1109"/>
        <item x="876"/>
        <item x="870"/>
        <item x="988"/>
        <item x="120"/>
        <item x="1449"/>
        <item x="1153"/>
        <item x="294"/>
        <item x="1383"/>
        <item x="810"/>
        <item x="1331"/>
        <item x="1456"/>
        <item x="1101"/>
        <item x="1060"/>
        <item x="989"/>
        <item x="1451"/>
        <item x="1232"/>
        <item x="416"/>
        <item x="1329"/>
        <item x="1279"/>
        <item t="default"/>
      </items>
    </pivotField>
    <pivotField showAll="0"/>
    <pivotField dataField="1" showAll="0">
      <items count="129">
        <item x="78"/>
        <item x="99"/>
        <item x="26"/>
        <item x="75"/>
        <item x="25"/>
        <item x="74"/>
        <item x="73"/>
        <item x="24"/>
        <item x="52"/>
        <item x="23"/>
        <item x="103"/>
        <item x="27"/>
        <item x="90"/>
        <item x="55"/>
        <item x="0"/>
        <item x="2"/>
        <item x="36"/>
        <item x="33"/>
        <item x="3"/>
        <item x="57"/>
        <item x="79"/>
        <item x="1"/>
        <item x="76"/>
        <item x="34"/>
        <item x="9"/>
        <item x="91"/>
        <item x="54"/>
        <item x="56"/>
        <item x="29"/>
        <item x="104"/>
        <item x="82"/>
        <item x="32"/>
        <item x="84"/>
        <item x="81"/>
        <item x="77"/>
        <item x="65"/>
        <item x="4"/>
        <item x="37"/>
        <item x="5"/>
        <item x="80"/>
        <item x="38"/>
        <item x="6"/>
        <item x="58"/>
        <item x="12"/>
        <item x="53"/>
        <item x="28"/>
        <item x="100"/>
        <item x="16"/>
        <item x="83"/>
        <item x="7"/>
        <item x="14"/>
        <item x="30"/>
        <item x="31"/>
        <item x="119"/>
        <item x="126"/>
        <item x="10"/>
        <item x="39"/>
        <item x="101"/>
        <item x="86"/>
        <item x="8"/>
        <item x="42"/>
        <item x="17"/>
        <item x="93"/>
        <item x="94"/>
        <item x="15"/>
        <item x="115"/>
        <item x="61"/>
        <item x="13"/>
        <item x="105"/>
        <item x="112"/>
        <item x="85"/>
        <item x="40"/>
        <item x="92"/>
        <item x="35"/>
        <item x="110"/>
        <item x="64"/>
        <item x="107"/>
        <item x="108"/>
        <item x="62"/>
        <item x="124"/>
        <item x="88"/>
        <item x="95"/>
        <item x="63"/>
        <item x="41"/>
        <item x="11"/>
        <item x="67"/>
        <item x="113"/>
        <item x="59"/>
        <item x="19"/>
        <item x="106"/>
        <item x="98"/>
        <item x="21"/>
        <item x="87"/>
        <item x="89"/>
        <item x="46"/>
        <item x="47"/>
        <item x="51"/>
        <item x="44"/>
        <item x="125"/>
        <item x="121"/>
        <item x="50"/>
        <item x="96"/>
        <item x="116"/>
        <item x="97"/>
        <item x="60"/>
        <item x="72"/>
        <item x="69"/>
        <item x="71"/>
        <item x="127"/>
        <item x="118"/>
        <item x="49"/>
        <item x="120"/>
        <item x="102"/>
        <item x="122"/>
        <item x="18"/>
        <item x="43"/>
        <item x="66"/>
        <item x="114"/>
        <item x="123"/>
        <item x="109"/>
        <item x="20"/>
        <item x="48"/>
        <item x="111"/>
        <item x="70"/>
        <item x="117"/>
        <item x="45"/>
        <item x="68"/>
        <item x="22"/>
        <item t="default"/>
      </items>
    </pivotField>
    <pivotField showAll="0"/>
    <pivotField showAll="0">
      <items count="1466">
        <item x="1210"/>
        <item x="363"/>
        <item x="302"/>
        <item x="706"/>
        <item x="6"/>
        <item x="573"/>
        <item x="1447"/>
        <item x="783"/>
        <item x="407"/>
        <item x="441"/>
        <item x="757"/>
        <item x="812"/>
        <item x="458"/>
        <item x="833"/>
        <item x="80"/>
        <item x="506"/>
        <item x="603"/>
        <item x="147"/>
        <item x="226"/>
        <item x="726"/>
        <item x="852"/>
        <item x="1021"/>
        <item x="28"/>
        <item x="920"/>
        <item x="229"/>
        <item x="400"/>
        <item x="683"/>
        <item x="239"/>
        <item x="1294"/>
        <item x="562"/>
        <item x="638"/>
        <item x="907"/>
        <item x="173"/>
        <item x="755"/>
        <item x="497"/>
        <item x="1402"/>
        <item x="1366"/>
        <item x="1355"/>
        <item x="1332"/>
        <item x="1388"/>
        <item x="547"/>
        <item x="369"/>
        <item x="1097"/>
        <item x="618"/>
        <item x="180"/>
        <item x="1179"/>
        <item x="744"/>
        <item x="1394"/>
        <item x="821"/>
        <item x="412"/>
        <item x="918"/>
        <item x="248"/>
        <item x="840"/>
        <item x="836"/>
        <item x="1121"/>
        <item x="65"/>
        <item x="1239"/>
        <item x="488"/>
        <item x="126"/>
        <item x="159"/>
        <item x="697"/>
        <item x="1145"/>
        <item x="751"/>
        <item x="182"/>
        <item x="721"/>
        <item x="86"/>
        <item x="902"/>
        <item x="348"/>
        <item x="1450"/>
        <item x="1132"/>
        <item x="1291"/>
        <item x="1380"/>
        <item x="873"/>
        <item x="801"/>
        <item x="12"/>
        <item x="23"/>
        <item x="945"/>
        <item x="31"/>
        <item x="619"/>
        <item x="906"/>
        <item x="531"/>
        <item x="915"/>
        <item x="1038"/>
        <item x="546"/>
        <item x="528"/>
        <item x="161"/>
        <item x="881"/>
        <item x="1034"/>
        <item x="108"/>
        <item x="1125"/>
        <item x="66"/>
        <item x="939"/>
        <item x="426"/>
        <item x="985"/>
        <item x="623"/>
        <item x="828"/>
        <item x="1030"/>
        <item x="155"/>
        <item x="701"/>
        <item x="72"/>
        <item x="401"/>
        <item x="1454"/>
        <item x="1053"/>
        <item x="192"/>
        <item x="1457"/>
        <item x="235"/>
        <item x="296"/>
        <item x="1022"/>
        <item x="796"/>
        <item x="1004"/>
        <item x="1448"/>
        <item x="1227"/>
        <item x="866"/>
        <item x="649"/>
        <item x="1094"/>
        <item x="1299"/>
        <item x="699"/>
        <item x="579"/>
        <item x="1211"/>
        <item x="517"/>
        <item x="855"/>
        <item x="1124"/>
        <item x="1037"/>
        <item x="808"/>
        <item x="409"/>
        <item x="724"/>
        <item x="362"/>
        <item x="1078"/>
        <item x="584"/>
        <item x="890"/>
        <item x="1395"/>
        <item x="1341"/>
        <item x="1325"/>
        <item x="1219"/>
        <item x="787"/>
        <item x="829"/>
        <item x="984"/>
        <item x="897"/>
        <item x="831"/>
        <item x="754"/>
        <item x="1342"/>
        <item x="1142"/>
        <item x="673"/>
        <item x="1225"/>
        <item x="1295"/>
        <item x="21"/>
        <item x="277"/>
        <item x="212"/>
        <item x="647"/>
        <item x="135"/>
        <item x="629"/>
        <item x="952"/>
        <item x="467"/>
        <item x="1356"/>
        <item x="123"/>
        <item x="1201"/>
        <item x="689"/>
        <item x="1095"/>
        <item x="524"/>
        <item x="179"/>
        <item x="870"/>
        <item x="456"/>
        <item x="1371"/>
        <item x="1241"/>
        <item x="803"/>
        <item x="1020"/>
        <item x="1033"/>
        <item x="74"/>
        <item x="827"/>
        <item x="770"/>
        <item x="964"/>
        <item x="585"/>
        <item x="250"/>
        <item x="811"/>
        <item x="1374"/>
        <item x="1335"/>
        <item x="955"/>
        <item x="87"/>
        <item x="299"/>
        <item x="554"/>
        <item x="914"/>
        <item x="1336"/>
        <item x="343"/>
        <item x="30"/>
        <item x="842"/>
        <item x="1420"/>
        <item x="89"/>
        <item x="993"/>
        <item x="593"/>
        <item x="817"/>
        <item x="616"/>
        <item x="807"/>
        <item x="1428"/>
        <item x="149"/>
        <item x="1025"/>
        <item x="1400"/>
        <item x="452"/>
        <item x="1116"/>
        <item x="599"/>
        <item x="1340"/>
        <item x="1151"/>
        <item x="1156"/>
        <item x="1277"/>
        <item x="1054"/>
        <item x="820"/>
        <item x="78"/>
        <item x="1303"/>
        <item x="1398"/>
        <item x="386"/>
        <item x="50"/>
        <item x="772"/>
        <item x="1058"/>
        <item x="667"/>
        <item x="1177"/>
        <item x="368"/>
        <item x="791"/>
        <item x="418"/>
        <item x="1255"/>
        <item x="463"/>
        <item x="1443"/>
        <item x="1305"/>
        <item x="364"/>
        <item x="1460"/>
        <item x="896"/>
        <item x="146"/>
        <item x="240"/>
        <item x="1216"/>
        <item x="606"/>
        <item x="979"/>
        <item x="1426"/>
        <item x="544"/>
        <item x="857"/>
        <item x="232"/>
        <item x="1098"/>
        <item x="696"/>
        <item x="451"/>
        <item x="674"/>
        <item x="516"/>
        <item x="973"/>
        <item x="785"/>
        <item x="587"/>
        <item x="1109"/>
        <item x="223"/>
        <item x="780"/>
        <item x="658"/>
        <item x="359"/>
        <item x="856"/>
        <item x="358"/>
        <item x="961"/>
        <item x="988"/>
        <item x="58"/>
        <item x="652"/>
        <item x="366"/>
        <item x="184"/>
        <item x="333"/>
        <item x="1245"/>
        <item x="1232"/>
        <item x="555"/>
        <item x="598"/>
        <item x="1272"/>
        <item x="1458"/>
        <item x="713"/>
        <item x="202"/>
        <item x="1444"/>
        <item x="805"/>
        <item x="495"/>
        <item x="728"/>
        <item x="116"/>
        <item x="1139"/>
        <item x="819"/>
        <item x="1130"/>
        <item x="1134"/>
        <item x="263"/>
        <item x="1270"/>
        <item x="1118"/>
        <item x="306"/>
        <item x="655"/>
        <item x="1171"/>
        <item x="756"/>
        <item x="1419"/>
        <item x="1220"/>
        <item x="1149"/>
        <item x="1256"/>
        <item x="968"/>
        <item x="615"/>
        <item x="624"/>
        <item x="1202"/>
        <item x="118"/>
        <item x="1353"/>
        <item x="1137"/>
        <item x="1072"/>
        <item x="209"/>
        <item x="799"/>
        <item x="225"/>
        <item x="1435"/>
        <item x="566"/>
        <item x="324"/>
        <item x="710"/>
        <item x="1389"/>
        <item x="1180"/>
        <item x="1321"/>
        <item x="1261"/>
        <item x="415"/>
        <item x="320"/>
        <item x="489"/>
        <item x="1289"/>
        <item x="442"/>
        <item x="496"/>
        <item x="565"/>
        <item x="1108"/>
        <item x="1017"/>
        <item x="1209"/>
        <item x="987"/>
        <item x="492"/>
        <item x="860"/>
        <item x="1357"/>
        <item x="1324"/>
        <item x="1228"/>
        <item x="1427"/>
        <item x="312"/>
        <item x="867"/>
        <item x="429"/>
        <item x="1244"/>
        <item x="215"/>
        <item x="1334"/>
        <item x="1007"/>
        <item x="625"/>
        <item x="1115"/>
        <item x="904"/>
        <item x="636"/>
        <item x="931"/>
        <item x="1293"/>
        <item x="73"/>
        <item x="382"/>
        <item x="826"/>
        <item x="1174"/>
        <item x="759"/>
        <item x="588"/>
        <item x="1442"/>
        <item x="894"/>
        <item x="328"/>
        <item x="1247"/>
        <item x="93"/>
        <item x="1404"/>
        <item x="119"/>
        <item x="1425"/>
        <item x="502"/>
        <item x="1233"/>
        <item x="310"/>
        <item x="106"/>
        <item x="1051"/>
        <item x="1317"/>
        <item x="1279"/>
        <item x="1049"/>
        <item x="775"/>
        <item x="634"/>
        <item x="1031"/>
        <item x="187"/>
        <item x="1089"/>
        <item x="825"/>
        <item x="129"/>
        <item x="745"/>
        <item x="512"/>
        <item x="1183"/>
        <item x="1456"/>
        <item x="972"/>
        <item x="1168"/>
        <item x="1434"/>
        <item x="522"/>
        <item x="1112"/>
        <item x="1077"/>
        <item x="419"/>
        <item x="1196"/>
        <item x="936"/>
        <item x="1362"/>
        <item x="998"/>
        <item x="901"/>
        <item x="100"/>
        <item x="700"/>
        <item x="1257"/>
        <item x="1162"/>
        <item x="244"/>
        <item x="1143"/>
        <item x="715"/>
        <item x="298"/>
        <item x="529"/>
        <item x="374"/>
        <item x="288"/>
        <item x="1065"/>
        <item x="1048"/>
        <item x="813"/>
        <item x="632"/>
        <item x="1023"/>
        <item x="764"/>
        <item x="543"/>
        <item x="950"/>
        <item x="714"/>
        <item x="540"/>
        <item x="1423"/>
        <item x="574"/>
        <item x="1319"/>
        <item x="1000"/>
        <item x="204"/>
        <item x="671"/>
        <item x="293"/>
        <item x="1159"/>
        <item x="3"/>
        <item x="1136"/>
        <item x="449"/>
        <item x="303"/>
        <item x="1055"/>
        <item x="1437"/>
        <item x="448"/>
        <item x="1253"/>
        <item x="646"/>
        <item x="1248"/>
        <item x="185"/>
        <item x="768"/>
        <item x="501"/>
        <item x="1430"/>
        <item x="1421"/>
        <item x="550"/>
        <item x="1165"/>
        <item x="482"/>
        <item x="809"/>
        <item x="378"/>
        <item x="62"/>
        <item x="96"/>
        <item x="1120"/>
        <item x="164"/>
        <item x="848"/>
        <item x="586"/>
        <item x="1110"/>
        <item x="989"/>
        <item x="542"/>
        <item x="874"/>
        <item x="313"/>
        <item x="1155"/>
        <item x="1215"/>
        <item x="469"/>
        <item x="483"/>
        <item x="882"/>
        <item x="1190"/>
        <item x="1154"/>
        <item x="1056"/>
        <item x="980"/>
        <item x="1333"/>
        <item x="1006"/>
        <item x="1062"/>
        <item x="11"/>
        <item x="1226"/>
        <item x="105"/>
        <item x="224"/>
        <item x="27"/>
        <item x="1369"/>
        <item x="635"/>
        <item x="1140"/>
        <item x="1316"/>
        <item x="470"/>
        <item x="279"/>
        <item x="315"/>
        <item x="1407"/>
        <item x="1315"/>
        <item x="499"/>
        <item x="1268"/>
        <item x="336"/>
        <item x="160"/>
        <item x="133"/>
        <item x="375"/>
        <item x="5"/>
        <item x="513"/>
        <item x="249"/>
        <item x="1453"/>
        <item x="1192"/>
        <item x="478"/>
        <item x="245"/>
        <item x="391"/>
        <item x="601"/>
        <item x="267"/>
        <item x="1166"/>
        <item x="892"/>
        <item x="863"/>
        <item x="679"/>
        <item x="927"/>
        <item x="617"/>
        <item x="241"/>
        <item x="1071"/>
        <item x="879"/>
        <item x="887"/>
        <item x="1231"/>
        <item x="707"/>
        <item x="459"/>
        <item x="1346"/>
        <item x="99"/>
        <item x="193"/>
        <item x="319"/>
        <item x="845"/>
        <item x="944"/>
        <item x="614"/>
        <item x="494"/>
        <item x="485"/>
        <item x="672"/>
        <item x="1267"/>
        <item x="965"/>
        <item x="872"/>
        <item x="1103"/>
        <item x="1328"/>
        <item x="1297"/>
        <item x="131"/>
        <item x="1309"/>
        <item x="274"/>
        <item x="35"/>
        <item x="702"/>
        <item x="640"/>
        <item x="977"/>
        <item x="777"/>
        <item x="1283"/>
        <item x="275"/>
        <item x="784"/>
        <item x="534"/>
        <item x="24"/>
        <item x="411"/>
        <item x="746"/>
        <item x="420"/>
        <item x="733"/>
        <item x="763"/>
        <item x="935"/>
        <item x="1150"/>
        <item x="1043"/>
        <item x="742"/>
        <item x="41"/>
        <item x="176"/>
        <item x="541"/>
        <item x="271"/>
        <item x="347"/>
        <item x="1189"/>
        <item x="17"/>
        <item x="479"/>
        <item x="1343"/>
        <item x="1408"/>
        <item x="399"/>
        <item x="70"/>
        <item x="130"/>
        <item x="596"/>
        <item x="316"/>
        <item x="175"/>
        <item x="837"/>
        <item x="1052"/>
        <item x="55"/>
        <item x="109"/>
        <item x="1246"/>
        <item x="97"/>
        <item x="769"/>
        <item x="387"/>
        <item x="476"/>
        <item x="346"/>
        <item x="397"/>
        <item x="251"/>
        <item x="266"/>
        <item x="79"/>
        <item x="157"/>
        <item x="1114"/>
        <item x="0"/>
        <item x="648"/>
        <item x="18"/>
        <item x="891"/>
        <item x="1199"/>
        <item x="1184"/>
        <item x="83"/>
        <item x="694"/>
        <item x="1307"/>
        <item x="1176"/>
        <item x="68"/>
        <item x="43"/>
        <item x="468"/>
        <item x="526"/>
        <item x="51"/>
        <item x="1276"/>
        <item x="278"/>
        <item x="650"/>
        <item x="767"/>
        <item x="559"/>
        <item x="257"/>
        <item x="1152"/>
        <item x="928"/>
        <item x="291"/>
        <item x="778"/>
        <item x="719"/>
        <item x="317"/>
        <item x="1323"/>
        <item x="676"/>
        <item x="670"/>
        <item x="1164"/>
        <item x="743"/>
        <item x="1122"/>
        <item x="335"/>
        <item x="525"/>
        <item x="390"/>
        <item x="1106"/>
        <item x="1129"/>
        <item x="127"/>
        <item x="563"/>
        <item x="1387"/>
        <item x="1011"/>
        <item x="631"/>
        <item x="773"/>
        <item x="919"/>
        <item x="1269"/>
        <item x="560"/>
        <item x="152"/>
        <item x="388"/>
        <item x="433"/>
        <item x="1382"/>
        <item x="909"/>
        <item x="34"/>
        <item x="323"/>
        <item x="1242"/>
        <item x="1296"/>
        <item x="1090"/>
        <item x="576"/>
        <item x="350"/>
        <item x="1138"/>
        <item x="1339"/>
        <item x="216"/>
        <item x="815"/>
        <item x="1300"/>
        <item x="210"/>
        <item x="505"/>
        <item x="340"/>
        <item x="1375"/>
        <item x="1066"/>
        <item x="1061"/>
        <item x="153"/>
        <item x="758"/>
        <item x="626"/>
        <item x="622"/>
        <item x="1409"/>
        <item x="1083"/>
        <item x="318"/>
        <item x="491"/>
        <item x="349"/>
        <item x="876"/>
        <item x="493"/>
        <item x="90"/>
        <item x="300"/>
        <item x="124"/>
        <item x="230"/>
        <item x="1449"/>
        <item x="1431"/>
        <item x="1390"/>
        <item x="56"/>
        <item x="877"/>
        <item x="381"/>
        <item x="569"/>
        <item x="222"/>
        <item x="205"/>
        <item x="1010"/>
        <item x="841"/>
        <item x="1285"/>
        <item x="797"/>
        <item x="1198"/>
        <item x="170"/>
        <item x="684"/>
        <item x="561"/>
        <item x="718"/>
        <item x="1172"/>
        <item x="1158"/>
        <item x="798"/>
        <item x="645"/>
        <item x="1372"/>
        <item x="884"/>
        <item x="357"/>
        <item x="960"/>
        <item x="717"/>
        <item x="1298"/>
        <item x="437"/>
        <item x="737"/>
        <item x="976"/>
        <item x="444"/>
        <item x="943"/>
        <item x="664"/>
        <item x="1281"/>
        <item x="1146"/>
        <item x="217"/>
        <item x="861"/>
        <item x="1161"/>
        <item x="361"/>
        <item x="268"/>
        <item x="1111"/>
        <item x="438"/>
        <item x="727"/>
        <item x="692"/>
        <item x="858"/>
        <item x="698"/>
        <item x="427"/>
        <item x="967"/>
        <item x="947"/>
        <item x="1187"/>
        <item x="981"/>
        <item x="1313"/>
        <item x="802"/>
        <item x="1148"/>
        <item x="934"/>
        <item x="662"/>
        <item x="893"/>
        <item x="191"/>
        <item x="1217"/>
        <item x="32"/>
        <item x="675"/>
        <item x="1212"/>
        <item x="102"/>
        <item x="276"/>
        <item x="69"/>
        <item x="680"/>
        <item x="1275"/>
        <item x="1278"/>
        <item x="886"/>
        <item x="1195"/>
        <item x="1044"/>
        <item x="659"/>
        <item x="1003"/>
        <item x="1386"/>
        <item x="7"/>
        <item x="804"/>
        <item x="1009"/>
        <item x="1191"/>
        <item x="365"/>
        <item x="1312"/>
        <item x="297"/>
        <item x="570"/>
        <item x="1001"/>
        <item x="1361"/>
        <item x="774"/>
        <item x="657"/>
        <item x="1414"/>
        <item x="734"/>
        <item x="125"/>
        <item x="101"/>
        <item x="8"/>
        <item x="1462"/>
        <item x="1234"/>
        <item x="264"/>
        <item x="1345"/>
        <item x="1459"/>
        <item x="1100"/>
        <item x="605"/>
        <item x="403"/>
        <item x="103"/>
        <item x="376"/>
        <item x="1203"/>
        <item x="521"/>
        <item x="514"/>
        <item x="265"/>
        <item x="104"/>
        <item x="98"/>
        <item x="800"/>
        <item x="151"/>
        <item x="15"/>
        <item x="957"/>
        <item x="949"/>
        <item x="924"/>
        <item x="530"/>
        <item x="735"/>
        <item x="1417"/>
        <item x="762"/>
        <item x="630"/>
        <item x="154"/>
        <item x="766"/>
        <item x="356"/>
        <item x="1446"/>
        <item x="373"/>
        <item x="880"/>
        <item x="29"/>
        <item x="1392"/>
        <item x="1080"/>
        <item x="1222"/>
        <item x="168"/>
        <item x="520"/>
        <item x="166"/>
        <item x="143"/>
        <item x="1391"/>
        <item x="46"/>
        <item x="849"/>
        <item x="578"/>
        <item x="201"/>
        <item x="134"/>
        <item x="1087"/>
        <item x="1292"/>
        <item x="44"/>
        <item x="1029"/>
        <item x="765"/>
        <item x="923"/>
        <item x="1376"/>
        <item x="332"/>
        <item x="583"/>
        <item x="1178"/>
        <item x="1271"/>
        <item x="150"/>
        <item x="834"/>
        <item x="1060"/>
        <item x="447"/>
        <item x="537"/>
        <item x="608"/>
        <item x="289"/>
        <item x="792"/>
        <item x="54"/>
        <item x="922"/>
        <item x="1379"/>
        <item x="355"/>
        <item x="174"/>
        <item x="1264"/>
        <item x="88"/>
        <item x="595"/>
        <item x="1368"/>
        <item x="1318"/>
        <item x="183"/>
        <item x="1327"/>
        <item x="656"/>
        <item x="432"/>
        <item x="1102"/>
        <item x="344"/>
        <item x="1349"/>
        <item x="214"/>
        <item x="178"/>
        <item x="990"/>
        <item x="396"/>
        <item x="1243"/>
        <item x="816"/>
        <item x="1057"/>
        <item x="477"/>
        <item x="136"/>
        <item x="869"/>
        <item x="1"/>
        <item x="385"/>
        <item x="484"/>
        <item x="1373"/>
        <item x="1280"/>
        <item x="1440"/>
        <item x="1438"/>
        <item x="1359"/>
        <item x="1284"/>
        <item x="695"/>
        <item x="416"/>
        <item x="1018"/>
        <item x="281"/>
        <item x="1185"/>
        <item x="1230"/>
        <item x="716"/>
        <item x="938"/>
        <item x="283"/>
        <item x="309"/>
        <item x="453"/>
        <item x="850"/>
        <item x="637"/>
        <item x="253"/>
        <item x="227"/>
        <item x="490"/>
        <item x="353"/>
        <item x="486"/>
        <item x="628"/>
        <item x="422"/>
        <item x="937"/>
        <item x="1282"/>
        <item x="835"/>
        <item x="339"/>
        <item x="208"/>
        <item x="538"/>
        <item x="443"/>
        <item x="1259"/>
        <item x="91"/>
        <item x="10"/>
        <item x="996"/>
        <item x="2"/>
        <item x="847"/>
        <item x="956"/>
        <item x="341"/>
        <item x="1310"/>
        <item x="190"/>
        <item x="883"/>
        <item x="430"/>
        <item x="1331"/>
        <item x="682"/>
        <item x="865"/>
        <item x="953"/>
        <item x="38"/>
        <item x="1063"/>
        <item x="1036"/>
        <item x="145"/>
        <item x="921"/>
        <item x="527"/>
        <item x="1069"/>
        <item x="71"/>
        <item x="148"/>
        <item x="337"/>
        <item x="1384"/>
        <item x="196"/>
        <item x="1093"/>
        <item x="885"/>
        <item x="711"/>
        <item x="661"/>
        <item x="592"/>
        <item x="518"/>
        <item x="1415"/>
        <item x="782"/>
        <item x="594"/>
        <item x="142"/>
        <item x="1274"/>
        <item x="1360"/>
        <item x="552"/>
        <item x="771"/>
        <item x="853"/>
        <item x="725"/>
        <item x="556"/>
        <item x="1182"/>
        <item x="1135"/>
        <item x="963"/>
        <item x="256"/>
        <item x="1354"/>
        <item x="1224"/>
        <item x="703"/>
        <item x="933"/>
        <item x="1218"/>
        <item x="900"/>
        <item x="875"/>
        <item x="1167"/>
        <item x="1348"/>
        <item x="954"/>
        <item x="1091"/>
        <item x="722"/>
        <item x="908"/>
        <item x="233"/>
        <item x="405"/>
        <item x="284"/>
        <item x="1383"/>
        <item x="557"/>
        <item x="1193"/>
        <item x="487"/>
        <item x="515"/>
        <item x="367"/>
        <item x="1206"/>
        <item x="925"/>
        <item x="740"/>
        <item x="338"/>
        <item x="498"/>
        <item x="138"/>
        <item x="712"/>
        <item x="859"/>
        <item x="207"/>
        <item x="1396"/>
        <item x="663"/>
        <item x="76"/>
        <item x="1084"/>
        <item x="221"/>
        <item x="1329"/>
        <item x="539"/>
        <item x="1181"/>
        <item x="472"/>
        <item x="1076"/>
        <item x="982"/>
        <item x="1081"/>
        <item x="572"/>
        <item x="951"/>
        <item x="423"/>
        <item x="871"/>
        <item x="1042"/>
        <item x="228"/>
        <item x="1068"/>
        <item x="786"/>
        <item x="481"/>
        <item x="40"/>
        <item x="958"/>
        <item x="1214"/>
        <item x="61"/>
        <item x="1250"/>
        <item x="1133"/>
        <item x="445"/>
        <item x="1067"/>
        <item x="868"/>
        <item x="862"/>
        <item x="739"/>
        <item x="536"/>
        <item x="1405"/>
        <item x="910"/>
        <item x="912"/>
        <item x="838"/>
        <item x="781"/>
        <item x="252"/>
        <item x="1377"/>
        <item x="16"/>
        <item x="1128"/>
        <item x="723"/>
        <item x="643"/>
        <item x="455"/>
        <item x="581"/>
        <item x="457"/>
        <item x="325"/>
        <item x="1096"/>
        <item x="33"/>
        <item x="1005"/>
        <item x="177"/>
        <item x="26"/>
        <item x="53"/>
        <item x="568"/>
        <item x="234"/>
        <item x="360"/>
        <item x="440"/>
        <item x="1436"/>
        <item x="1035"/>
        <item x="844"/>
        <item x="753"/>
        <item x="1385"/>
        <item x="254"/>
        <item x="20"/>
        <item x="1045"/>
        <item x="500"/>
        <item x="1455"/>
        <item x="602"/>
        <item x="354"/>
        <item x="846"/>
        <item x="806"/>
        <item x="1153"/>
        <item x="810"/>
        <item x="410"/>
        <item x="1350"/>
        <item x="591"/>
        <item x="1463"/>
        <item x="761"/>
        <item x="107"/>
        <item x="1311"/>
        <item x="402"/>
        <item x="929"/>
        <item x="627"/>
        <item x="1015"/>
        <item x="653"/>
        <item x="1337"/>
        <item x="1306"/>
        <item x="1314"/>
        <item x="641"/>
        <item x="285"/>
        <item x="1266"/>
        <item x="1213"/>
        <item x="548"/>
        <item x="708"/>
        <item x="439"/>
        <item x="959"/>
        <item x="610"/>
        <item x="262"/>
        <item x="1008"/>
        <item x="141"/>
        <item x="13"/>
        <item x="1075"/>
        <item x="47"/>
        <item x="567"/>
        <item x="1445"/>
        <item x="1028"/>
        <item x="1399"/>
        <item x="322"/>
        <item x="851"/>
        <item x="731"/>
        <item x="533"/>
        <item x="36"/>
        <item x="1221"/>
        <item x="651"/>
        <item x="523"/>
        <item x="1173"/>
        <item x="139"/>
        <item x="200"/>
        <item x="120"/>
        <item x="475"/>
        <item x="678"/>
        <item x="345"/>
        <item x="413"/>
        <item x="983"/>
        <item x="1240"/>
        <item x="1378"/>
        <item x="1393"/>
        <item x="162"/>
        <item x="14"/>
        <item x="295"/>
        <item x="995"/>
        <item x="1403"/>
        <item x="140"/>
        <item x="830"/>
        <item x="558"/>
        <item x="1237"/>
        <item x="1287"/>
        <item x="471"/>
        <item x="932"/>
        <item x="607"/>
        <item x="480"/>
        <item x="220"/>
        <item x="738"/>
        <item x="1411"/>
        <item x="305"/>
        <item x="600"/>
        <item x="272"/>
        <item x="1131"/>
        <item x="231"/>
        <item x="206"/>
        <item x="246"/>
        <item x="1301"/>
        <item x="1117"/>
        <item x="1441"/>
        <item x="1002"/>
        <item x="95"/>
        <item x="1432"/>
        <item x="213"/>
        <item x="428"/>
        <item x="114"/>
        <item x="1073"/>
        <item x="991"/>
        <item x="1163"/>
        <item x="917"/>
        <item x="589"/>
        <item x="1144"/>
        <item x="121"/>
        <item x="314"/>
        <item x="394"/>
        <item x="1273"/>
        <item x="1302"/>
        <item x="188"/>
        <item x="1249"/>
        <item x="946"/>
        <item x="255"/>
        <item x="1439"/>
        <item x="454"/>
        <item x="551"/>
        <item x="1126"/>
        <item x="519"/>
        <item x="1027"/>
        <item x="1169"/>
        <item x="308"/>
        <item x="280"/>
        <item x="82"/>
        <item x="1320"/>
        <item x="532"/>
        <item x="545"/>
        <item x="814"/>
        <item x="795"/>
        <item x="94"/>
        <item x="186"/>
        <item x="404"/>
        <item x="282"/>
        <item x="461"/>
        <item x="49"/>
        <item x="779"/>
        <item x="1019"/>
        <item x="549"/>
        <item x="219"/>
        <item x="112"/>
        <item x="172"/>
        <item x="414"/>
        <item x="597"/>
        <item x="1086"/>
        <item x="137"/>
        <item x="822"/>
        <item x="1429"/>
        <item x="1260"/>
        <item x="85"/>
        <item x="171"/>
        <item x="111"/>
        <item x="60"/>
        <item x="1322"/>
        <item x="1107"/>
        <item x="247"/>
        <item x="380"/>
        <item x="462"/>
        <item x="1229"/>
        <item x="372"/>
        <item x="1014"/>
        <item x="52"/>
        <item x="377"/>
        <item x="132"/>
        <item x="665"/>
        <item x="666"/>
        <item x="776"/>
        <item x="22"/>
        <item x="1461"/>
        <item x="948"/>
        <item x="352"/>
        <item x="511"/>
        <item x="507"/>
        <item x="741"/>
        <item x="342"/>
        <item x="889"/>
        <item x="117"/>
        <item x="1288"/>
        <item x="790"/>
        <item x="1351"/>
        <item x="1451"/>
        <item x="942"/>
        <item x="81"/>
        <item x="660"/>
        <item x="693"/>
        <item x="999"/>
        <item x="1370"/>
        <item x="144"/>
        <item x="1170"/>
        <item x="669"/>
        <item x="926"/>
        <item x="794"/>
        <item x="864"/>
        <item x="1364"/>
        <item x="1141"/>
        <item x="383"/>
        <item x="199"/>
        <item x="687"/>
        <item x="611"/>
        <item x="620"/>
        <item x="45"/>
        <item x="705"/>
        <item x="59"/>
        <item x="1251"/>
        <item x="1088"/>
        <item x="181"/>
        <item x="1040"/>
        <item x="793"/>
        <item x="789"/>
        <item x="243"/>
        <item x="1016"/>
        <item x="911"/>
        <item x="1101"/>
        <item x="1286"/>
        <item x="92"/>
        <item x="474"/>
        <item x="888"/>
        <item x="1304"/>
        <item x="1236"/>
        <item x="553"/>
        <item x="612"/>
        <item x="1074"/>
        <item x="1401"/>
        <item x="1079"/>
        <item x="1012"/>
        <item x="75"/>
        <item x="509"/>
        <item x="1175"/>
        <item x="1464"/>
        <item x="750"/>
        <item x="986"/>
        <item x="327"/>
        <item x="1413"/>
        <item x="654"/>
        <item x="969"/>
        <item x="1200"/>
        <item x="975"/>
        <item x="720"/>
        <item x="839"/>
        <item x="609"/>
        <item x="732"/>
        <item x="580"/>
        <item x="1363"/>
        <item x="913"/>
        <item x="704"/>
        <item x="398"/>
        <item x="582"/>
        <item x="1204"/>
        <item x="818"/>
        <item x="1119"/>
        <item x="450"/>
        <item x="504"/>
        <item x="1113"/>
        <item x="1263"/>
        <item x="1070"/>
        <item x="57"/>
        <item x="63"/>
        <item x="1258"/>
        <item x="1186"/>
        <item x="899"/>
        <item x="760"/>
        <item x="1127"/>
        <item x="898"/>
        <item x="843"/>
        <item x="39"/>
        <item x="156"/>
        <item x="571"/>
        <item x="9"/>
        <item x="930"/>
        <item x="1082"/>
        <item x="1308"/>
        <item x="242"/>
        <item x="1041"/>
        <item x="941"/>
        <item x="287"/>
        <item x="163"/>
        <item x="331"/>
        <item x="370"/>
        <item x="329"/>
        <item x="460"/>
        <item x="304"/>
        <item x="709"/>
        <item x="1013"/>
        <item x="1059"/>
        <item x="1105"/>
        <item x="389"/>
        <item x="729"/>
        <item x="1406"/>
        <item x="613"/>
        <item x="1418"/>
        <item x="1026"/>
        <item x="261"/>
        <item x="189"/>
        <item x="384"/>
        <item x="824"/>
        <item x="218"/>
        <item x="406"/>
        <item x="395"/>
        <item x="1367"/>
        <item x="1208"/>
        <item x="1422"/>
        <item x="730"/>
        <item x="42"/>
        <item x="37"/>
        <item x="1085"/>
        <item x="621"/>
        <item x="903"/>
        <item x="681"/>
        <item x="1452"/>
        <item x="165"/>
        <item x="167"/>
        <item x="1039"/>
        <item x="685"/>
        <item x="436"/>
        <item x="122"/>
        <item x="508"/>
        <item x="1092"/>
        <item x="1352"/>
        <item x="1197"/>
        <item x="198"/>
        <item x="84"/>
        <item x="749"/>
        <item x="940"/>
        <item x="197"/>
        <item x="417"/>
        <item x="77"/>
        <item x="203"/>
        <item x="286"/>
        <item x="294"/>
        <item x="1024"/>
        <item x="1433"/>
        <item x="1238"/>
        <item x="752"/>
        <item x="1147"/>
        <item x="1207"/>
        <item x="194"/>
        <item x="1424"/>
        <item x="1381"/>
        <item x="1046"/>
        <item x="1326"/>
        <item x="269"/>
        <item x="878"/>
        <item x="1416"/>
        <item x="966"/>
        <item x="905"/>
        <item x="1160"/>
        <item x="48"/>
        <item x="128"/>
        <item x="535"/>
        <item x="113"/>
        <item x="290"/>
        <item x="408"/>
        <item x="644"/>
        <item x="424"/>
        <item x="115"/>
        <item x="464"/>
        <item x="736"/>
        <item x="334"/>
        <item x="1252"/>
        <item x="1262"/>
        <item x="997"/>
        <item x="67"/>
        <item x="473"/>
        <item x="1412"/>
        <item x="1050"/>
        <item x="1358"/>
        <item x="1188"/>
        <item x="292"/>
        <item x="1330"/>
        <item x="971"/>
        <item x="823"/>
        <item x="1290"/>
        <item x="577"/>
        <item x="260"/>
        <item x="633"/>
        <item x="326"/>
        <item x="392"/>
        <item x="330"/>
        <item x="465"/>
        <item x="1205"/>
        <item x="1104"/>
        <item x="311"/>
        <item x="916"/>
        <item x="690"/>
        <item x="1047"/>
        <item x="747"/>
        <item x="748"/>
        <item x="970"/>
        <item x="1064"/>
        <item x="446"/>
        <item x="1410"/>
        <item x="431"/>
        <item x="1123"/>
        <item x="1099"/>
        <item x="668"/>
        <item x="1194"/>
        <item x="1365"/>
        <item x="321"/>
        <item x="273"/>
        <item x="677"/>
        <item x="1347"/>
        <item x="237"/>
        <item x="393"/>
        <item x="258"/>
        <item x="1223"/>
        <item x="564"/>
        <item x="259"/>
        <item x="435"/>
        <item x="688"/>
        <item x="1344"/>
        <item x="425"/>
        <item x="962"/>
        <item x="992"/>
        <item x="195"/>
        <item x="978"/>
        <item x="371"/>
        <item x="1265"/>
        <item x="575"/>
        <item x="1338"/>
        <item x="686"/>
        <item x="158"/>
        <item x="1157"/>
        <item x="307"/>
        <item x="503"/>
        <item x="64"/>
        <item x="1032"/>
        <item x="691"/>
        <item x="832"/>
        <item x="1254"/>
        <item x="994"/>
        <item x="590"/>
        <item x="169"/>
        <item x="211"/>
        <item x="1235"/>
        <item x="788"/>
        <item x="974"/>
        <item x="19"/>
        <item x="110"/>
        <item x="604"/>
        <item x="854"/>
        <item x="642"/>
        <item x="379"/>
        <item x="25"/>
        <item x="301"/>
        <item x="466"/>
        <item x="351"/>
        <item x="236"/>
        <item x="1397"/>
        <item x="238"/>
        <item x="421"/>
        <item x="434"/>
        <item x="639"/>
        <item x="510"/>
        <item x="270"/>
        <item x="895"/>
        <item x="4"/>
        <item t="default"/>
      </items>
    </pivotField>
    <pivotField showAll="0"/>
    <pivotField showAll="0"/>
    <pivotField showAll="0">
      <items count="200">
        <item x="171"/>
        <item x="107"/>
        <item x="57"/>
        <item x="87"/>
        <item x="117"/>
        <item x="21"/>
        <item x="19"/>
        <item x="118"/>
        <item x="124"/>
        <item x="80"/>
        <item x="132"/>
        <item x="88"/>
        <item x="55"/>
        <item x="136"/>
        <item x="111"/>
        <item x="64"/>
        <item x="81"/>
        <item x="6"/>
        <item x="148"/>
        <item x="69"/>
        <item x="14"/>
        <item x="158"/>
        <item x="115"/>
        <item x="13"/>
        <item x="16"/>
        <item x="17"/>
        <item x="36"/>
        <item x="48"/>
        <item x="22"/>
        <item x="114"/>
        <item x="35"/>
        <item x="20"/>
        <item x="184"/>
        <item x="85"/>
        <item x="2"/>
        <item x="84"/>
        <item x="56"/>
        <item x="110"/>
        <item x="189"/>
        <item x="159"/>
        <item x="126"/>
        <item x="67"/>
        <item x="52"/>
        <item x="39"/>
        <item x="54"/>
        <item x="86"/>
        <item x="40"/>
        <item x="44"/>
        <item x="82"/>
        <item x="137"/>
        <item x="155"/>
        <item x="11"/>
        <item x="188"/>
        <item x="131"/>
        <item x="15"/>
        <item x="95"/>
        <item x="109"/>
        <item x="53"/>
        <item x="18"/>
        <item x="71"/>
        <item x="83"/>
        <item x="51"/>
        <item x="12"/>
        <item x="43"/>
        <item x="187"/>
        <item x="192"/>
        <item x="182"/>
        <item x="161"/>
        <item x="10"/>
        <item x="116"/>
        <item x="65"/>
        <item x="104"/>
        <item x="113"/>
        <item x="193"/>
        <item x="58"/>
        <item x="29"/>
        <item x="170"/>
        <item x="157"/>
        <item x="98"/>
        <item x="45"/>
        <item x="24"/>
        <item x="47"/>
        <item x="59"/>
        <item x="190"/>
        <item x="129"/>
        <item x="91"/>
        <item x="179"/>
        <item x="128"/>
        <item x="76"/>
        <item x="147"/>
        <item x="70"/>
        <item x="4"/>
        <item x="112"/>
        <item x="191"/>
        <item x="180"/>
        <item x="75"/>
        <item x="49"/>
        <item x="102"/>
        <item x="162"/>
        <item x="149"/>
        <item x="160"/>
        <item x="125"/>
        <item x="181"/>
        <item x="63"/>
        <item x="1"/>
        <item x="178"/>
        <item x="169"/>
        <item x="173"/>
        <item x="142"/>
        <item x="183"/>
        <item x="50"/>
        <item x="38"/>
        <item x="154"/>
        <item x="176"/>
        <item x="156"/>
        <item x="46"/>
        <item x="145"/>
        <item x="30"/>
        <item x="77"/>
        <item x="165"/>
        <item x="78"/>
        <item x="134"/>
        <item x="72"/>
        <item x="130"/>
        <item x="103"/>
        <item x="141"/>
        <item x="66"/>
        <item x="62"/>
        <item x="146"/>
        <item x="151"/>
        <item x="175"/>
        <item x="123"/>
        <item x="152"/>
        <item x="41"/>
        <item x="96"/>
        <item x="168"/>
        <item x="167"/>
        <item x="5"/>
        <item x="139"/>
        <item x="31"/>
        <item x="121"/>
        <item x="174"/>
        <item x="37"/>
        <item x="135"/>
        <item x="150"/>
        <item x="133"/>
        <item x="143"/>
        <item x="163"/>
        <item x="93"/>
        <item x="33"/>
        <item x="9"/>
        <item x="42"/>
        <item x="101"/>
        <item x="197"/>
        <item x="32"/>
        <item x="26"/>
        <item x="194"/>
        <item x="79"/>
        <item x="140"/>
        <item x="28"/>
        <item x="92"/>
        <item x="3"/>
        <item x="177"/>
        <item x="138"/>
        <item x="195"/>
        <item x="122"/>
        <item x="198"/>
        <item x="120"/>
        <item x="34"/>
        <item x="144"/>
        <item x="8"/>
        <item x="90"/>
        <item x="106"/>
        <item x="196"/>
        <item x="61"/>
        <item x="7"/>
        <item x="25"/>
        <item x="127"/>
        <item x="73"/>
        <item x="99"/>
        <item x="97"/>
        <item x="108"/>
        <item x="153"/>
        <item x="0"/>
        <item x="74"/>
        <item x="68"/>
        <item x="89"/>
        <item x="119"/>
        <item x="164"/>
        <item x="185"/>
        <item x="186"/>
        <item x="166"/>
        <item x="60"/>
        <item x="172"/>
        <item x="105"/>
        <item x="27"/>
        <item x="94"/>
        <item x="23"/>
        <item x="100"/>
        <item t="default"/>
      </items>
    </pivotField>
    <pivotField showAll="0">
      <items count="42">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3">
        <item x="0"/>
        <item x="1"/>
        <item x="3"/>
        <item x="7"/>
        <item x="2"/>
        <item x="4"/>
        <item x="5"/>
        <item x="6"/>
        <item x="8"/>
        <item x="9"/>
        <item x="10"/>
        <item x="11"/>
        <item t="default"/>
      </items>
    </pivotField>
    <pivotField axis="axisRow" showAll="0">
      <items count="8">
        <item x="6"/>
        <item x="5"/>
        <item x="4"/>
        <item x="2"/>
        <item x="3"/>
        <item x="0"/>
        <item x="1"/>
        <item t="default"/>
      </items>
    </pivotField>
  </pivotFields>
  <rowFields count="1">
    <field x="11"/>
  </rowFields>
  <rowItems count="7">
    <i>
      <x/>
    </i>
    <i>
      <x v="1"/>
    </i>
    <i>
      <x v="2"/>
    </i>
    <i>
      <x v="3"/>
    </i>
    <i>
      <x v="4"/>
    </i>
    <i>
      <x v="5"/>
    </i>
    <i>
      <x v="6"/>
    </i>
  </rowItems>
  <colItems count="1">
    <i/>
  </colItems>
  <dataFields count="1">
    <dataField name="Count of Popularity" fld="3" subtotal="count" baseField="0" baseItem="0"/>
  </dataFields>
  <chartFormats count="8">
    <chartFormat chart="3" format="16"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1" count="1" selected="0">
            <x v="0"/>
          </reference>
        </references>
      </pivotArea>
    </chartFormat>
    <chartFormat chart="3" format="18">
      <pivotArea type="data" outline="0" fieldPosition="0">
        <references count="2">
          <reference field="4294967294" count="1" selected="0">
            <x v="0"/>
          </reference>
          <reference field="11" count="1" selected="0">
            <x v="1"/>
          </reference>
        </references>
      </pivotArea>
    </chartFormat>
    <chartFormat chart="3" format="19">
      <pivotArea type="data" outline="0" fieldPosition="0">
        <references count="2">
          <reference field="4294967294" count="1" selected="0">
            <x v="0"/>
          </reference>
          <reference field="11" count="1" selected="0">
            <x v="2"/>
          </reference>
        </references>
      </pivotArea>
    </chartFormat>
    <chartFormat chart="3" format="20">
      <pivotArea type="data" outline="0" fieldPosition="0">
        <references count="2">
          <reference field="4294967294" count="1" selected="0">
            <x v="0"/>
          </reference>
          <reference field="11" count="1" selected="0">
            <x v="3"/>
          </reference>
        </references>
      </pivotArea>
    </chartFormat>
    <chartFormat chart="3" format="21">
      <pivotArea type="data" outline="0" fieldPosition="0">
        <references count="2">
          <reference field="4294967294" count="1" selected="0">
            <x v="0"/>
          </reference>
          <reference field="11" count="1" selected="0">
            <x v="4"/>
          </reference>
        </references>
      </pivotArea>
    </chartFormat>
    <chartFormat chart="3" format="22">
      <pivotArea type="data" outline="0" fieldPosition="0">
        <references count="2">
          <reference field="4294967294" count="1" selected="0">
            <x v="0"/>
          </reference>
          <reference field="11" count="1" selected="0">
            <x v="5"/>
          </reference>
        </references>
      </pivotArea>
    </chartFormat>
    <chartFormat chart="3" format="23">
      <pivotArea type="data" outline="0" fieldPosition="0">
        <references count="2">
          <reference field="4294967294" count="1" selected="0">
            <x v="0"/>
          </reference>
          <reference field="11" count="1" selected="0">
            <x v="6"/>
          </reference>
        </references>
      </pivotArea>
    </chartFormat>
  </chartFormats>
  <pivotTableStyleInfo name="PivotStyleDark2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F303D9-F224-491B-924E-14AC782412D6}"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Movies_Name">
  <location ref="D21:F31" firstHeaderRow="0" firstDataRow="1" firstDataCol="1"/>
  <pivotFields count="12">
    <pivotField showAll="0"/>
    <pivotField showAll="0">
      <items count="1466">
        <item x="409"/>
        <item x="537"/>
        <item x="61"/>
        <item x="220"/>
        <item x="536"/>
        <item x="21"/>
        <item x="602"/>
        <item x="477"/>
        <item x="608"/>
        <item x="144"/>
        <item x="170"/>
        <item x="475"/>
        <item x="289"/>
        <item x="217"/>
        <item x="112"/>
        <item x="341"/>
        <item x="172"/>
        <item x="532"/>
        <item x="676"/>
        <item x="1147"/>
        <item x="212"/>
        <item x="221"/>
        <item x="739"/>
        <item x="348"/>
        <item x="604"/>
        <item x="408"/>
        <item x="113"/>
        <item x="168"/>
        <item x="279"/>
        <item x="402"/>
        <item x="62"/>
        <item x="169"/>
        <item x="110"/>
        <item x="157"/>
        <item x="344"/>
        <item x="166"/>
        <item x="290"/>
        <item x="479"/>
        <item x="16"/>
        <item x="527"/>
        <item x="407"/>
        <item x="400"/>
        <item x="51"/>
        <item x="678"/>
        <item x="19"/>
        <item x="480"/>
        <item x="476"/>
        <item x="275"/>
        <item x="1032"/>
        <item x="474"/>
        <item x="20"/>
        <item x="522"/>
        <item x="106"/>
        <item x="1223"/>
        <item x="22"/>
        <item x="346"/>
        <item x="732"/>
        <item x="17"/>
        <item x="109"/>
        <item x="347"/>
        <item x="219"/>
        <item x="917"/>
        <item x="471"/>
        <item x="60"/>
        <item x="329"/>
        <item x="595"/>
        <item x="345"/>
        <item x="923"/>
        <item x="535"/>
        <item x="721"/>
        <item x="679"/>
        <item x="478"/>
        <item x="534"/>
        <item x="674"/>
        <item x="673"/>
        <item x="403"/>
        <item x="789"/>
        <item x="793"/>
        <item x="56"/>
        <item x="401"/>
        <item x="286"/>
        <item x="211"/>
        <item x="209"/>
        <item x="342"/>
        <item x="158"/>
        <item x="46"/>
        <item x="102"/>
        <item x="736"/>
        <item x="860"/>
        <item x="1094"/>
        <item x="861"/>
        <item x="524"/>
        <item x="790"/>
        <item x="100"/>
        <item x="862"/>
        <item x="11"/>
        <item x="643"/>
        <item x="393"/>
        <item x="1090"/>
        <item x="784"/>
        <item x="164"/>
        <item x="1039"/>
        <item x="218"/>
        <item x="267"/>
        <item x="462"/>
        <item x="13"/>
        <item x="57"/>
        <item x="281"/>
        <item x="533"/>
        <item x="171"/>
        <item x="677"/>
        <item x="787"/>
        <item x="337"/>
        <item x="104"/>
        <item x="285"/>
        <item x="159"/>
        <item x="103"/>
        <item x="927"/>
        <item x="136"/>
        <item x="792"/>
        <item x="111"/>
        <item x="607"/>
        <item x="788"/>
        <item x="288"/>
        <item x="284"/>
        <item x="333"/>
        <item x="1326"/>
        <item x="1015"/>
        <item x="1142"/>
        <item x="977"/>
        <item x="738"/>
        <item x="981"/>
        <item x="975"/>
        <item x="529"/>
        <item x="216"/>
        <item x="18"/>
        <item x="785"/>
        <item x="214"/>
        <item x="844"/>
        <item x="445"/>
        <item x="335"/>
        <item x="167"/>
        <item x="832"/>
        <item x="107"/>
        <item x="1137"/>
        <item x="605"/>
        <item x="969"/>
        <item x="735"/>
        <item x="675"/>
        <item x="55"/>
        <item x="708"/>
        <item x="287"/>
        <item x="12"/>
        <item x="283"/>
        <item x="163"/>
        <item x="1133"/>
        <item x="926"/>
        <item x="699"/>
        <item x="902"/>
        <item x="733"/>
        <item x="670"/>
        <item x="1035"/>
        <item x="59"/>
        <item x="666"/>
        <item x="878"/>
        <item x="980"/>
        <item x="858"/>
        <item x="863"/>
        <item x="606"/>
        <item x="922"/>
        <item x="1311"/>
        <item x="396"/>
        <item x="528"/>
        <item x="1252"/>
        <item x="389"/>
        <item x="340"/>
        <item x="327"/>
        <item x="1183"/>
        <item x="215"/>
        <item x="213"/>
        <item x="734"/>
        <item x="1031"/>
        <item x="593"/>
        <item x="165"/>
        <item x="1225"/>
        <item x="1128"/>
        <item x="202"/>
        <item x="323"/>
        <item x="99"/>
        <item x="41"/>
        <item x="315"/>
        <item x="848"/>
        <item x="255"/>
        <item x="709"/>
        <item x="914"/>
        <item x="200"/>
        <item x="1144"/>
        <item x="58"/>
        <item x="383"/>
        <item x="794"/>
        <item x="864"/>
        <item x="919"/>
        <item x="460"/>
        <item x="1202"/>
        <item x="332"/>
        <item x="1146"/>
        <item x="326"/>
        <item x="921"/>
        <item x="962"/>
        <item x="156"/>
        <item x="973"/>
        <item x="600"/>
        <item x="464"/>
        <item x="280"/>
        <item x="1228"/>
        <item x="405"/>
        <item x="465"/>
        <item x="466"/>
        <item x="54"/>
        <item x="918"/>
        <item x="779"/>
        <item x="1134"/>
        <item x="965"/>
        <item x="665"/>
        <item x="773"/>
        <item x="15"/>
        <item x="1127"/>
        <item x="910"/>
        <item x="947"/>
        <item x="1020"/>
        <item x="652"/>
        <item x="1188"/>
        <item x="979"/>
        <item x="601"/>
        <item x="731"/>
        <item x="1145"/>
        <item x="924"/>
        <item x="261"/>
        <item x="269"/>
        <item x="597"/>
        <item x="1089"/>
        <item x="397"/>
        <item x="530"/>
        <item x="760"/>
        <item x="1269"/>
        <item x="664"/>
        <item x="589"/>
        <item x="957"/>
        <item x="853"/>
        <item x="598"/>
        <item x="1419"/>
        <item x="468"/>
        <item x="459"/>
        <item x="510"/>
        <item x="791"/>
        <item x="1187"/>
        <item x="282"/>
        <item x="1295"/>
        <item x="587"/>
        <item x="669"/>
        <item x="160"/>
        <item x="469"/>
        <item x="786"/>
        <item x="338"/>
        <item x="1143"/>
        <item x="467"/>
        <item x="847"/>
        <item x="278"/>
        <item x="1139"/>
        <item x="1136"/>
        <item x="1019"/>
        <item x="609"/>
        <item x="1130"/>
        <item x="96"/>
        <item x="1084"/>
        <item x="270"/>
        <item x="1083"/>
        <item x="705"/>
        <item x="660"/>
        <item x="651"/>
        <item x="1172"/>
        <item x="1117"/>
        <item x="940"/>
        <item x="1180"/>
        <item x="758"/>
        <item x="376"/>
        <item x="752"/>
        <item x="1078"/>
        <item x="579"/>
        <item x="618"/>
        <item x="88"/>
        <item x="920"/>
        <item x="850"/>
        <item x="266"/>
        <item x="783"/>
        <item x="1189"/>
        <item x="1141"/>
        <item x="974"/>
        <item x="1186"/>
        <item x="726"/>
        <item x="513"/>
        <item x="700"/>
        <item x="151"/>
        <item x="336"/>
        <item x="729"/>
        <item x="970"/>
        <item x="516"/>
        <item x="588"/>
        <item x="647"/>
        <item x="659"/>
        <item x="761"/>
        <item x="317"/>
        <item x="45"/>
        <item x="897"/>
        <item x="1053"/>
        <item x="1068"/>
        <item x="971"/>
        <item x="254"/>
        <item x="1081"/>
        <item x="1067"/>
        <item x="449"/>
        <item x="378"/>
        <item x="511"/>
        <item x="591"/>
        <item x="648"/>
        <item x="894"/>
        <item x="730"/>
        <item x="859"/>
        <item x="740"/>
        <item x="1036"/>
        <item x="854"/>
        <item x="1185"/>
        <item x="399"/>
        <item x="1309"/>
        <item x="1324"/>
        <item x="916"/>
        <item x="563"/>
        <item x="724"/>
        <item x="154"/>
        <item x="277"/>
        <item x="770"/>
        <item x="1254"/>
        <item x="273"/>
        <item x="92"/>
        <item x="1337"/>
        <item x="321"/>
        <item x="1082"/>
        <item x="246"/>
        <item x="829"/>
        <item x="636"/>
        <item x="190"/>
        <item x="865"/>
        <item x="880"/>
        <item x="30"/>
        <item x="81"/>
        <item x="898"/>
        <item x="249"/>
        <item x="1014"/>
        <item x="452"/>
        <item x="312"/>
        <item x="1093"/>
        <item x="978"/>
        <item x="759"/>
        <item x="210"/>
        <item x="1040"/>
        <item x="1227"/>
        <item x="455"/>
        <item x="1088"/>
        <item x="328"/>
        <item x="958"/>
        <item x="1272"/>
        <item x="1177"/>
        <item x="948"/>
        <item x="590"/>
        <item x="802"/>
        <item x="206"/>
        <item x="203"/>
        <item x="1102"/>
        <item x="208"/>
        <item x="442"/>
        <item x="1170"/>
        <item x="990"/>
        <item x="639"/>
        <item x="1023"/>
        <item x="564"/>
        <item x="630"/>
        <item x="76"/>
        <item x="1018"/>
        <item x="583"/>
        <item x="855"/>
        <item x="1276"/>
        <item x="1235"/>
        <item x="1245"/>
        <item x="1213"/>
        <item x="49"/>
        <item x="274"/>
        <item x="603"/>
        <item x="737"/>
        <item x="105"/>
        <item x="851"/>
        <item x="1226"/>
        <item x="1027"/>
        <item x="776"/>
        <item x="1321"/>
        <item x="658"/>
        <item x="991"/>
        <item x="309"/>
        <item x="1022"/>
        <item x="1086"/>
        <item x="728"/>
        <item x="843"/>
        <item x="1017"/>
        <item x="417"/>
        <item x="263"/>
        <item x="461"/>
        <item x="718"/>
        <item x="571"/>
        <item x="723"/>
        <item x="1176"/>
        <item x="707"/>
        <item x="765"/>
        <item x="79"/>
        <item x="43"/>
        <item x="1132"/>
        <item x="515"/>
        <item x="379"/>
        <item x="387"/>
        <item x="1009"/>
        <item x="769"/>
        <item x="310"/>
        <item x="1113"/>
        <item x="828"/>
        <item x="370"/>
        <item x="942"/>
        <item x="945"/>
        <item x="586"/>
        <item x="642"/>
        <item x="1112"/>
        <item x="826"/>
        <item x="567"/>
        <item x="889"/>
        <item x="437"/>
        <item x="1051"/>
        <item x="32"/>
        <item x="541"/>
        <item x="803"/>
        <item x="1103"/>
        <item x="108"/>
        <item x="650"/>
        <item x="946"/>
        <item x="433"/>
        <item x="63"/>
        <item x="132"/>
        <item x="339"/>
        <item x="1131"/>
        <item x="1174"/>
        <item x="697"/>
        <item x="896"/>
        <item x="654"/>
        <item x="1253"/>
        <item x="531"/>
        <item x="976"/>
        <item x="1455"/>
        <item x="1175"/>
        <item x="672"/>
        <item x="146"/>
        <item x="324"/>
        <item x="95"/>
        <item x="841"/>
        <item x="1220"/>
        <item x="671"/>
        <item x="1244"/>
        <item x="778"/>
        <item x="1054"/>
        <item x="719"/>
        <item x="1289"/>
        <item x="276"/>
        <item x="454"/>
        <item x="1291"/>
        <item x="1169"/>
        <item x="1052"/>
        <item x="753"/>
        <item x="451"/>
        <item x="1163"/>
        <item x="720"/>
        <item x="744"/>
        <item x="842"/>
        <item x="1320"/>
        <item x="634"/>
        <item x="954"/>
        <item x="574"/>
        <item x="388"/>
        <item x="499"/>
        <item x="1095"/>
        <item x="493"/>
        <item x="857"/>
        <item x="330"/>
        <item x="1216"/>
        <item x="960"/>
        <item x="565"/>
        <item x="406"/>
        <item x="925"/>
        <item x="1310"/>
        <item x="1184"/>
        <item x="1087"/>
        <item x="155"/>
        <item x="972"/>
        <item x="777"/>
        <item x="1246"/>
        <item x="1096"/>
        <item x="97"/>
        <item x="596"/>
        <item x="1029"/>
        <item x="259"/>
        <item x="390"/>
        <item x="1222"/>
        <item x="98"/>
        <item x="385"/>
        <item x="904"/>
        <item x="6"/>
        <item x="1121"/>
        <item x="1120"/>
        <item x="1126"/>
        <item x="1074"/>
        <item x="1241"/>
        <item x="1315"/>
        <item x="641"/>
        <item x="959"/>
        <item x="695"/>
        <item x="1055"/>
        <item x="319"/>
        <item x="1211"/>
        <item x="1013"/>
        <item x="137"/>
        <item x="754"/>
        <item x="817"/>
        <item x="377"/>
        <item x="1168"/>
        <item x="693"/>
        <item x="684"/>
        <item x="38"/>
        <item x="502"/>
        <item x="1016"/>
        <item x="238"/>
        <item x="298"/>
        <item x="625"/>
        <item x="135"/>
        <item x="4"/>
        <item x="992"/>
        <item x="360"/>
        <item x="1314"/>
        <item x="966"/>
        <item x="1343"/>
        <item x="192"/>
        <item x="1028"/>
        <item x="849"/>
        <item x="1024"/>
        <item x="928"/>
        <item x="952"/>
        <item x="1403"/>
        <item x="506"/>
        <item x="1080"/>
        <item x="1173"/>
        <item x="1026"/>
        <item x="1158"/>
        <item x="837"/>
        <item x="1171"/>
        <item x="1138"/>
        <item x="1249"/>
        <item x="782"/>
        <item x="967"/>
        <item x="704"/>
        <item x="1240"/>
        <item x="523"/>
        <item x="1292"/>
        <item x="662"/>
        <item x="905"/>
        <item x="89"/>
        <item x="560"/>
        <item x="1258"/>
        <item x="1229"/>
        <item x="196"/>
        <item x="696"/>
        <item x="1404"/>
        <item x="443"/>
        <item x="573"/>
        <item x="1195"/>
        <item x="1203"/>
        <item x="308"/>
        <item x="427"/>
        <item x="615"/>
        <item x="811"/>
        <item x="491"/>
        <item x="322"/>
        <item x="1181"/>
        <item x="950"/>
        <item x="633"/>
        <item x="1273"/>
        <item x="243"/>
        <item x="193"/>
        <item x="418"/>
        <item x="1339"/>
        <item x="253"/>
        <item x="626"/>
        <item x="845"/>
        <item x="361"/>
        <item x="852"/>
        <item x="907"/>
        <item x="1041"/>
        <item x="161"/>
        <item x="398"/>
        <item x="1341"/>
        <item x="90"/>
        <item x="781"/>
        <item x="1179"/>
        <item x="780"/>
        <item x="153"/>
        <item x="14"/>
        <item x="331"/>
        <item x="594"/>
        <item x="963"/>
        <item x="1325"/>
        <item x="1293"/>
        <item x="147"/>
        <item x="93"/>
        <item x="52"/>
        <item x="10"/>
        <item x="1288"/>
        <item x="716"/>
        <item x="663"/>
        <item x="908"/>
        <item x="1307"/>
        <item x="585"/>
        <item x="911"/>
        <item x="394"/>
        <item x="50"/>
        <item x="313"/>
        <item x="722"/>
        <item x="1076"/>
        <item x="830"/>
        <item x="260"/>
        <item x="580"/>
        <item x="1370"/>
        <item x="1382"/>
        <item x="703"/>
        <item x="83"/>
        <item x="1119"/>
        <item x="1125"/>
        <item x="1298"/>
        <item x="1259"/>
        <item x="186"/>
        <item x="256"/>
        <item x="1021"/>
        <item x="1301"/>
        <item x="632"/>
        <item x="244"/>
        <item x="628"/>
        <item x="993"/>
        <item x="888"/>
        <item x="504"/>
        <item x="1206"/>
        <item x="374"/>
        <item x="815"/>
        <item x="1281"/>
        <item x="915"/>
        <item x="366"/>
        <item x="481"/>
        <item x="935"/>
        <item x="500"/>
        <item x="180"/>
        <item x="1260"/>
        <item x="1237"/>
        <item x="384"/>
        <item x="185"/>
        <item x="133"/>
        <item x="453"/>
        <item x="846"/>
        <item x="395"/>
        <item x="838"/>
        <item x="258"/>
        <item x="825"/>
        <item x="44"/>
        <item x="1012"/>
        <item x="1162"/>
        <item x="883"/>
        <item x="1157"/>
        <item x="1418"/>
        <item x="929"/>
        <item x="181"/>
        <item x="428"/>
        <item x="195"/>
        <item x="463"/>
        <item x="145"/>
        <item x="1010"/>
        <item x="306"/>
        <item x="473"/>
        <item x="1025"/>
        <item x="755"/>
        <item x="31"/>
        <item x="1190"/>
        <item x="1042"/>
        <item x="1110"/>
        <item x="404"/>
        <item x="1037"/>
        <item x="1342"/>
        <item x="1296"/>
        <item x="912"/>
        <item x="334"/>
        <item x="1305"/>
        <item x="441"/>
        <item x="48"/>
        <item x="1129"/>
        <item x="1150"/>
        <item x="1214"/>
        <item x="1402"/>
        <item x="8"/>
        <item x="1285"/>
        <item x="197"/>
        <item x="610"/>
        <item x="1115"/>
        <item x="835"/>
        <item x="741"/>
        <item x="271"/>
        <item x="839"/>
        <item x="612"/>
        <item x="640"/>
        <item x="713"/>
        <item x="251"/>
        <item x="1318"/>
        <item x="694"/>
        <item x="182"/>
        <item x="1111"/>
        <item x="248"/>
        <item x="994"/>
        <item x="624"/>
        <item x="183"/>
        <item x="35"/>
        <item x="134"/>
        <item x="505"/>
        <item x="930"/>
        <item x="881"/>
        <item x="71"/>
        <item x="750"/>
        <item x="37"/>
        <item x="562"/>
        <item x="1280"/>
        <item x="1277"/>
        <item x="813"/>
        <item x="996"/>
        <item x="299"/>
        <item x="1266"/>
        <item x="551"/>
        <item x="177"/>
        <item x="1294"/>
        <item x="901"/>
        <item x="964"/>
        <item x="572"/>
        <item x="1057"/>
        <item x="450"/>
        <item x="775"/>
        <item x="1178"/>
        <item x="871"/>
        <item x="1354"/>
        <item x="250"/>
        <item x="509"/>
        <item x="122"/>
        <item x="1447"/>
        <item x="638"/>
        <item x="644"/>
        <item x="1204"/>
        <item x="1058"/>
        <item x="545"/>
        <item x="1448"/>
        <item x="1212"/>
        <item x="1392"/>
        <item x="204"/>
        <item x="94"/>
        <item x="887"/>
        <item x="1215"/>
        <item x="856"/>
        <item x="1033"/>
        <item x="1250"/>
        <item x="1322"/>
        <item x="1306"/>
        <item x="913"/>
        <item x="1224"/>
        <item x="774"/>
        <item x="727"/>
        <item x="1030"/>
        <item x="458"/>
        <item x="391"/>
        <item x="1242"/>
        <item x="392"/>
        <item x="836"/>
        <item x="931"/>
        <item x="448"/>
        <item x="646"/>
        <item x="386"/>
        <item x="706"/>
        <item x="268"/>
        <item x="1236"/>
        <item x="1394"/>
        <item x="520"/>
        <item x="517"/>
        <item x="350"/>
        <item x="1336"/>
        <item x="189"/>
        <item x="655"/>
        <item x="40"/>
        <item x="382"/>
        <item x="325"/>
        <item x="568"/>
        <item x="444"/>
        <item x="1375"/>
        <item x="245"/>
        <item x="138"/>
        <item x="570"/>
        <item x="188"/>
        <item x="1070"/>
        <item x="318"/>
        <item x="432"/>
        <item x="751"/>
        <item x="1043"/>
        <item x="623"/>
        <item x="380"/>
        <item x="1333"/>
        <item x="795"/>
        <item x="64"/>
        <item x="230"/>
        <item x="668"/>
        <item x="482"/>
        <item x="819"/>
        <item x="1044"/>
        <item x="53"/>
        <item x="1408"/>
        <item x="906"/>
        <item x="3"/>
        <item x="766"/>
        <item x="1357"/>
        <item x="47"/>
        <item x="410"/>
        <item x="698"/>
        <item x="710"/>
        <item x="903"/>
        <item x="899"/>
        <item x="763"/>
        <item x="152"/>
        <item x="1437"/>
        <item x="900"/>
        <item x="1238"/>
        <item x="895"/>
        <item x="148"/>
        <item x="1267"/>
        <item x="514"/>
        <item x="86"/>
        <item x="656"/>
        <item x="1420"/>
        <item x="80"/>
        <item x="559"/>
        <item x="1001"/>
        <item x="304"/>
        <item x="882"/>
        <item x="29"/>
        <item x="1106"/>
        <item x="1417"/>
        <item x="525"/>
        <item x="435"/>
        <item x="1122"/>
        <item x="1445"/>
        <item x="840"/>
        <item x="1011"/>
        <item x="235"/>
        <item x="1401"/>
        <item x="1072"/>
        <item x="1079"/>
        <item x="252"/>
        <item x="1000"/>
        <item x="692"/>
        <item x="425"/>
        <item x="611"/>
        <item x="768"/>
        <item x="653"/>
        <item x="1091"/>
        <item x="1323"/>
        <item x="447"/>
        <item x="1077"/>
        <item x="1319"/>
        <item x="637"/>
        <item x="764"/>
        <item x="949"/>
        <item x="143"/>
        <item x="742"/>
        <item x="1396"/>
        <item x="264"/>
        <item x="688"/>
        <item x="932"/>
        <item x="65"/>
        <item x="1275"/>
        <item x="1359"/>
        <item x="470"/>
        <item x="431"/>
        <item x="1274"/>
        <item x="121"/>
        <item x="725"/>
        <item x="114"/>
        <item x="1367"/>
        <item x="521"/>
        <item x="91"/>
        <item x="961"/>
        <item x="201"/>
        <item x="265"/>
        <item x="953"/>
        <item x="1464"/>
        <item x="199"/>
        <item x="714"/>
        <item x="173"/>
        <item x="701"/>
        <item x="1316"/>
        <item x="657"/>
        <item x="1415"/>
        <item x="1148"/>
        <item x="508"/>
        <item x="823"/>
        <item x="82"/>
        <item x="756"/>
        <item x="822"/>
        <item x="557"/>
        <item x="242"/>
        <item x="1164"/>
        <item x="1071"/>
        <item x="320"/>
        <item x="816"/>
        <item x="297"/>
        <item x="34"/>
        <item x="233"/>
        <item x="73"/>
        <item x="295"/>
        <item x="622"/>
        <item x="1374"/>
        <item x="237"/>
        <item x="1161"/>
        <item x="234"/>
        <item x="549"/>
        <item x="685"/>
        <item x="616"/>
        <item x="240"/>
        <item x="686"/>
        <item x="184"/>
        <item x="357"/>
        <item x="349"/>
        <item x="140"/>
        <item x="1353"/>
        <item x="1135"/>
        <item x="0"/>
        <item x="84"/>
        <item x="762"/>
        <item x="1302"/>
        <item x="434"/>
        <item x="1056"/>
        <item x="691"/>
        <item x="1003"/>
        <item x="1452"/>
        <item x="938"/>
        <item x="1085"/>
        <item x="1219"/>
        <item x="1304"/>
        <item x="247"/>
        <item x="1004"/>
        <item x="241"/>
        <item x="1002"/>
        <item x="359"/>
        <item x="690"/>
        <item x="1092"/>
        <item x="519"/>
        <item x="1221"/>
        <item x="85"/>
        <item x="372"/>
        <item x="885"/>
        <item x="1045"/>
        <item x="891"/>
        <item x="5"/>
        <item x="131"/>
        <item x="746"/>
        <item x="554"/>
        <item x="1191"/>
        <item x="194"/>
        <item x="1423"/>
        <item x="489"/>
        <item x="892"/>
        <item x="207"/>
        <item x="501"/>
        <item x="303"/>
        <item x="824"/>
        <item x="362"/>
        <item x="998"/>
        <item x="1438"/>
        <item x="1297"/>
        <item x="1458"/>
        <item x="1371"/>
        <item x="772"/>
        <item x="1308"/>
        <item x="456"/>
        <item x="162"/>
        <item x="649"/>
        <item x="771"/>
        <item x="1217"/>
        <item x="272"/>
        <item x="307"/>
        <item x="1317"/>
        <item x="222"/>
        <item x="566"/>
        <item x="373"/>
        <item x="512"/>
        <item x="561"/>
        <item x="311"/>
        <item x="584"/>
        <item x="77"/>
        <item x="142"/>
        <item x="438"/>
        <item x="2"/>
        <item x="305"/>
        <item x="944"/>
        <item x="439"/>
        <item x="301"/>
        <item x="440"/>
        <item x="558"/>
        <item x="367"/>
        <item x="1207"/>
        <item x="1104"/>
        <item x="542"/>
        <item x="1387"/>
        <item x="552"/>
        <item x="1165"/>
        <item x="507"/>
        <item x="757"/>
        <item x="364"/>
        <item x="429"/>
        <item x="745"/>
        <item x="1255"/>
        <item x="818"/>
        <item x="621"/>
        <item x="483"/>
        <item x="363"/>
        <item x="680"/>
        <item x="1108"/>
        <item x="1344"/>
        <item x="1196"/>
        <item x="496"/>
        <item x="419"/>
        <item x="620"/>
        <item x="495"/>
        <item x="70"/>
        <item x="426"/>
        <item x="124"/>
        <item x="1046"/>
        <item x="239"/>
        <item x="547"/>
        <item x="223"/>
        <item x="619"/>
        <item x="1230"/>
        <item x="1182"/>
        <item x="1395"/>
        <item x="411"/>
        <item x="767"/>
        <item x="231"/>
        <item x="1399"/>
        <item x="631"/>
        <item x="1065"/>
        <item x="101"/>
        <item x="1251"/>
        <item x="599"/>
        <item x="909"/>
        <item x="1124"/>
        <item x="7"/>
        <item x="1368"/>
        <item x="717"/>
        <item x="1376"/>
        <item x="87"/>
        <item x="149"/>
        <item x="577"/>
        <item x="1439"/>
        <item x="1440"/>
        <item x="1397"/>
        <item x="302"/>
        <item x="982"/>
        <item x="33"/>
        <item x="420"/>
        <item x="421"/>
        <item x="1428"/>
        <item x="1107"/>
        <item x="72"/>
        <item x="1233"/>
        <item x="127"/>
        <item x="430"/>
        <item x="1192"/>
        <item x="796"/>
        <item x="1389"/>
        <item x="24"/>
        <item x="381"/>
        <item x="457"/>
        <item x="1380"/>
        <item x="712"/>
        <item x="1453"/>
        <item x="141"/>
        <item x="1097"/>
        <item x="368"/>
        <item x="365"/>
        <item x="546"/>
        <item x="748"/>
        <item x="1365"/>
        <item x="1218"/>
        <item x="1247"/>
        <item x="1338"/>
        <item x="1422"/>
        <item x="956"/>
        <item x="1047"/>
        <item x="191"/>
        <item x="613"/>
        <item x="578"/>
        <item x="933"/>
        <item x="890"/>
        <item x="446"/>
        <item x="1373"/>
        <item x="1271"/>
        <item x="872"/>
        <item x="681"/>
        <item x="128"/>
        <item x="375"/>
        <item x="866"/>
        <item x="1328"/>
        <item x="1424"/>
        <item x="1381"/>
        <item x="968"/>
        <item x="1038"/>
        <item x="1358"/>
        <item x="1393"/>
        <item x="1444"/>
        <item x="1414"/>
        <item x="582"/>
        <item x="1356"/>
        <item x="503"/>
        <item x="575"/>
        <item x="827"/>
        <item x="1123"/>
        <item x="1073"/>
        <item x="1118"/>
        <item x="187"/>
        <item x="941"/>
        <item x="797"/>
        <item x="1363"/>
        <item x="629"/>
        <item x="645"/>
        <item x="1263"/>
        <item x="1116"/>
        <item x="75"/>
        <item x="1345"/>
        <item x="1398"/>
        <item x="1075"/>
        <item x="497"/>
        <item x="178"/>
        <item x="371"/>
        <item x="886"/>
        <item x="351"/>
        <item x="424"/>
        <item x="1048"/>
        <item x="1197"/>
        <item x="1268"/>
        <item x="1290"/>
        <item x="472"/>
        <item x="1327"/>
        <item x="1340"/>
        <item x="1270"/>
        <item x="224"/>
        <item x="1264"/>
        <item x="1205"/>
        <item x="804"/>
        <item x="1459"/>
        <item x="1256"/>
        <item x="879"/>
        <item x="544"/>
        <item x="1199"/>
        <item x="69"/>
        <item x="353"/>
        <item x="293"/>
        <item x="667"/>
        <item x="1369"/>
        <item x="257"/>
        <item x="343"/>
        <item x="1355"/>
        <item x="9"/>
        <item x="576"/>
        <item x="548"/>
        <item x="538"/>
        <item x="126"/>
        <item x="358"/>
        <item x="543"/>
        <item x="983"/>
        <item x="139"/>
        <item x="1262"/>
        <item x="352"/>
        <item x="1426"/>
        <item x="300"/>
        <item x="1034"/>
        <item x="198"/>
        <item x="831"/>
        <item x="1239"/>
        <item x="581"/>
        <item x="1114"/>
        <item x="1433"/>
        <item x="1005"/>
        <item x="150"/>
        <item x="125"/>
        <item x="884"/>
        <item x="236"/>
        <item x="1066"/>
        <item x="484"/>
        <item x="1435"/>
        <item x="702"/>
        <item x="1098"/>
        <item x="1154"/>
        <item x="356"/>
        <item x="1149"/>
        <item x="225"/>
        <item x="412"/>
        <item x="226"/>
        <item x="951"/>
        <item x="1407"/>
        <item x="115"/>
        <item x="485"/>
        <item x="314"/>
        <item x="834"/>
        <item x="821"/>
        <item x="1284"/>
        <item x="743"/>
        <item x="1299"/>
        <item x="1265"/>
        <item x="747"/>
        <item x="1200"/>
        <item x="130"/>
        <item x="1425"/>
        <item x="1140"/>
        <item x="592"/>
        <item x="1436"/>
        <item x="518"/>
        <item x="569"/>
        <item x="1378"/>
        <item x="1286"/>
        <item x="1166"/>
        <item x="1335"/>
        <item x="262"/>
        <item x="1390"/>
        <item x="1007"/>
        <item x="1412"/>
        <item x="1413"/>
        <item x="1411"/>
        <item x="682"/>
        <item x="1069"/>
        <item x="39"/>
        <item x="1313"/>
        <item x="74"/>
        <item x="1064"/>
        <item x="1400"/>
        <item x="867"/>
        <item x="232"/>
        <item x="1059"/>
        <item x="999"/>
        <item x="984"/>
        <item x="229"/>
        <item x="868"/>
        <item x="806"/>
        <item x="488"/>
        <item x="1450"/>
        <item x="1167"/>
        <item x="1008"/>
        <item x="498"/>
        <item x="995"/>
        <item x="1416"/>
        <item x="1346"/>
        <item x="1330"/>
        <item x="873"/>
        <item x="1364"/>
        <item x="1049"/>
        <item x="553"/>
        <item x="422"/>
        <item x="1243"/>
        <item x="1405"/>
        <item x="1377"/>
        <item x="833"/>
        <item x="1278"/>
        <item x="1234"/>
        <item x="814"/>
        <item x="413"/>
        <item x="129"/>
        <item x="1283"/>
        <item x="296"/>
        <item x="627"/>
        <item x="798"/>
        <item x="805"/>
        <item x="414"/>
        <item x="526"/>
        <item x="205"/>
        <item x="799"/>
        <item x="635"/>
        <item x="1209"/>
        <item x="1159"/>
        <item x="369"/>
        <item x="1347"/>
        <item x="1351"/>
        <item x="869"/>
        <item x="808"/>
        <item x="1409"/>
        <item x="874"/>
        <item x="292"/>
        <item x="1391"/>
        <item x="1261"/>
        <item x="494"/>
        <item x="1303"/>
        <item x="1442"/>
        <item x="1006"/>
        <item x="550"/>
        <item x="1406"/>
        <item x="1198"/>
        <item x="1379"/>
        <item x="715"/>
        <item x="1446"/>
        <item x="1443"/>
        <item x="1208"/>
        <item x="1332"/>
        <item x="436"/>
        <item x="1434"/>
        <item x="1360"/>
        <item x="1361"/>
        <item x="179"/>
        <item x="228"/>
        <item x="1410"/>
        <item x="1193"/>
        <item x="1334"/>
        <item x="175"/>
        <item x="661"/>
        <item x="1366"/>
        <item x="1441"/>
        <item x="943"/>
        <item x="555"/>
        <item x="955"/>
        <item x="1"/>
        <item x="1427"/>
        <item x="877"/>
        <item x="1105"/>
        <item x="1231"/>
        <item x="28"/>
        <item x="687"/>
        <item x="1300"/>
        <item x="1151"/>
        <item x="42"/>
        <item x="490"/>
        <item x="415"/>
        <item x="119"/>
        <item x="1460"/>
        <item x="25"/>
        <item x="683"/>
        <item x="1248"/>
        <item x="812"/>
        <item x="1156"/>
        <item x="937"/>
        <item x="1384"/>
        <item x="614"/>
        <item x="1287"/>
        <item x="354"/>
        <item x="1457"/>
        <item x="893"/>
        <item x="36"/>
        <item x="1352"/>
        <item x="78"/>
        <item x="556"/>
        <item x="1350"/>
        <item x="227"/>
        <item x="68"/>
        <item x="1349"/>
        <item x="985"/>
        <item x="1462"/>
        <item x="1210"/>
        <item x="1062"/>
        <item x="1362"/>
        <item x="176"/>
        <item x="1454"/>
        <item x="1160"/>
        <item x="986"/>
        <item x="1099"/>
        <item x="820"/>
        <item x="116"/>
        <item x="1388"/>
        <item x="123"/>
        <item x="1152"/>
        <item x="355"/>
        <item x="67"/>
        <item x="66"/>
        <item x="492"/>
        <item x="1372"/>
        <item x="1312"/>
        <item x="1201"/>
        <item x="486"/>
        <item x="1155"/>
        <item x="1421"/>
        <item x="1431"/>
        <item x="689"/>
        <item x="939"/>
        <item x="749"/>
        <item x="617"/>
        <item x="809"/>
        <item x="1385"/>
        <item x="26"/>
        <item x="117"/>
        <item x="174"/>
        <item x="539"/>
        <item x="800"/>
        <item x="1063"/>
        <item x="1257"/>
        <item x="316"/>
        <item x="423"/>
        <item x="875"/>
        <item x="1061"/>
        <item x="1430"/>
        <item x="118"/>
        <item x="1348"/>
        <item x="711"/>
        <item x="934"/>
        <item x="1282"/>
        <item x="1463"/>
        <item x="1429"/>
        <item x="487"/>
        <item x="1100"/>
        <item x="1194"/>
        <item x="801"/>
        <item x="987"/>
        <item x="291"/>
        <item x="1461"/>
        <item x="1050"/>
        <item x="540"/>
        <item x="936"/>
        <item x="27"/>
        <item x="23"/>
        <item x="807"/>
        <item x="1386"/>
        <item x="1432"/>
        <item x="997"/>
        <item x="1109"/>
        <item x="876"/>
        <item x="870"/>
        <item x="988"/>
        <item x="120"/>
        <item x="1449"/>
        <item x="1153"/>
        <item x="294"/>
        <item x="1383"/>
        <item x="810"/>
        <item x="1331"/>
        <item x="1456"/>
        <item x="1101"/>
        <item x="1060"/>
        <item x="989"/>
        <item x="1451"/>
        <item x="1232"/>
        <item x="416"/>
        <item x="1329"/>
        <item x="1279"/>
        <item t="default"/>
      </items>
    </pivotField>
    <pivotField dataField="1" showAll="0">
      <items count="202">
        <item x="125"/>
        <item x="198"/>
        <item x="171"/>
        <item x="160"/>
        <item x="80"/>
        <item x="139"/>
        <item x="179"/>
        <item x="165"/>
        <item x="176"/>
        <item x="57"/>
        <item x="197"/>
        <item x="155"/>
        <item x="194"/>
        <item x="196"/>
        <item x="149"/>
        <item x="199"/>
        <item x="184"/>
        <item x="192"/>
        <item x="134"/>
        <item x="193"/>
        <item x="180"/>
        <item x="161"/>
        <item x="99"/>
        <item x="162"/>
        <item x="186"/>
        <item x="111"/>
        <item x="166"/>
        <item x="167"/>
        <item x="132"/>
        <item x="43"/>
        <item x="42"/>
        <item x="70"/>
        <item x="181"/>
        <item x="177"/>
        <item x="200"/>
        <item x="26"/>
        <item x="124"/>
        <item x="150"/>
        <item x="1"/>
        <item x="188"/>
        <item x="107"/>
        <item x="187"/>
        <item x="118"/>
        <item x="172"/>
        <item x="74"/>
        <item x="114"/>
        <item x="97"/>
        <item x="182"/>
        <item x="117"/>
        <item x="110"/>
        <item x="27"/>
        <item x="191"/>
        <item x="61"/>
        <item x="173"/>
        <item x="59"/>
        <item x="185"/>
        <item x="84"/>
        <item x="60"/>
        <item x="20"/>
        <item x="183"/>
        <item x="96"/>
        <item x="175"/>
        <item x="44"/>
        <item x="75"/>
        <item x="164"/>
        <item x="8"/>
        <item x="6"/>
        <item x="163"/>
        <item x="119"/>
        <item x="81"/>
        <item x="46"/>
        <item x="2"/>
        <item x="78"/>
        <item x="5"/>
        <item x="83"/>
        <item x="47"/>
        <item x="0"/>
        <item x="106"/>
        <item x="41"/>
        <item x="86"/>
        <item x="190"/>
        <item x="21"/>
        <item x="3"/>
        <item x="25"/>
        <item x="170"/>
        <item x="77"/>
        <item x="195"/>
        <item x="71"/>
        <item x="58"/>
        <item x="174"/>
        <item x="158"/>
        <item x="7"/>
        <item x="85"/>
        <item x="23"/>
        <item x="29"/>
        <item x="73"/>
        <item x="9"/>
        <item x="189"/>
        <item x="144"/>
        <item x="87"/>
        <item x="128"/>
        <item x="32"/>
        <item x="72"/>
        <item x="141"/>
        <item x="135"/>
        <item x="136"/>
        <item x="178"/>
        <item x="82"/>
        <item x="4"/>
        <item x="152"/>
        <item x="113"/>
        <item x="100"/>
        <item x="103"/>
        <item x="142"/>
        <item x="49"/>
        <item x="90"/>
        <item x="126"/>
        <item x="62"/>
        <item x="55"/>
        <item x="24"/>
        <item x="54"/>
        <item x="169"/>
        <item x="93"/>
        <item x="156"/>
        <item x="45"/>
        <item x="92"/>
        <item x="112"/>
        <item x="50"/>
        <item x="98"/>
        <item x="22"/>
        <item x="127"/>
        <item x="121"/>
        <item x="157"/>
        <item x="30"/>
        <item x="137"/>
        <item x="143"/>
        <item x="91"/>
        <item x="65"/>
        <item x="108"/>
        <item x="88"/>
        <item x="122"/>
        <item x="151"/>
        <item x="145"/>
        <item x="104"/>
        <item x="120"/>
        <item x="34"/>
        <item x="12"/>
        <item x="109"/>
        <item x="148"/>
        <item x="89"/>
        <item x="36"/>
        <item x="168"/>
        <item x="28"/>
        <item x="76"/>
        <item x="154"/>
        <item x="66"/>
        <item x="147"/>
        <item x="37"/>
        <item x="11"/>
        <item x="140"/>
        <item x="133"/>
        <item x="101"/>
        <item x="15"/>
        <item x="153"/>
        <item x="53"/>
        <item x="129"/>
        <item x="52"/>
        <item x="48"/>
        <item x="131"/>
        <item x="159"/>
        <item x="35"/>
        <item x="138"/>
        <item x="146"/>
        <item x="10"/>
        <item x="51"/>
        <item x="31"/>
        <item x="102"/>
        <item x="38"/>
        <item x="14"/>
        <item x="94"/>
        <item x="17"/>
        <item x="33"/>
        <item x="16"/>
        <item x="67"/>
        <item x="13"/>
        <item x="40"/>
        <item x="64"/>
        <item x="68"/>
        <item x="130"/>
        <item x="79"/>
        <item x="56"/>
        <item x="69"/>
        <item x="105"/>
        <item x="39"/>
        <item x="18"/>
        <item x="63"/>
        <item x="115"/>
        <item x="123"/>
        <item x="116"/>
        <item x="95"/>
        <item x="19"/>
        <item t="default"/>
      </items>
    </pivotField>
    <pivotField showAll="0"/>
    <pivotField dataField="1" showAll="0">
      <items count="1268">
        <item x="206"/>
        <item x="24"/>
        <item x="381"/>
        <item x="1069"/>
        <item x="25"/>
        <item x="1257"/>
        <item x="1168"/>
        <item x="776"/>
        <item x="1197"/>
        <item x="382"/>
        <item x="440"/>
        <item x="1037"/>
        <item x="998"/>
        <item x="108"/>
        <item x="717"/>
        <item x="874"/>
        <item x="718"/>
        <item x="441"/>
        <item x="207"/>
        <item x="1218"/>
        <item x="875"/>
        <item x="208"/>
        <item x="0"/>
        <item x="670"/>
        <item x="327"/>
        <item x="271"/>
        <item x="209"/>
        <item x="61"/>
        <item x="1109"/>
        <item x="719"/>
        <item x="161"/>
        <item x="1219"/>
        <item x="1038"/>
        <item x="328"/>
        <item x="62"/>
        <item x="554"/>
        <item x="1198"/>
        <item x="1039"/>
        <item x="720"/>
        <item x="210"/>
        <item x="272"/>
        <item x="488"/>
        <item x="1040"/>
        <item x="876"/>
        <item x="721"/>
        <item x="1070"/>
        <item x="1071"/>
        <item x="877"/>
        <item x="920"/>
        <item x="955"/>
        <item x="1169"/>
        <item x="921"/>
        <item x="999"/>
        <item x="777"/>
        <item x="489"/>
        <item x="878"/>
        <item x="1000"/>
        <item x="671"/>
        <item x="442"/>
        <item x="1110"/>
        <item x="26"/>
        <item x="1001"/>
        <item x="443"/>
        <item x="63"/>
        <item x="778"/>
        <item x="1041"/>
        <item x="956"/>
        <item x="211"/>
        <item x="1002"/>
        <item x="444"/>
        <item x="1072"/>
        <item x="490"/>
        <item x="1179"/>
        <item x="383"/>
        <item x="555"/>
        <item x="556"/>
        <item x="922"/>
        <item x="384"/>
        <item x="1155"/>
        <item x="212"/>
        <item x="385"/>
        <item x="27"/>
        <item x="1003"/>
        <item x="923"/>
        <item x="491"/>
        <item x="829"/>
        <item x="492"/>
        <item x="1093"/>
        <item x="957"/>
        <item x="162"/>
        <item x="618"/>
        <item x="1170"/>
        <item x="329"/>
        <item x="722"/>
        <item x="109"/>
        <item x="1208"/>
        <item x="1209"/>
        <item x="879"/>
        <item x="163"/>
        <item x="386"/>
        <item x="330"/>
        <item x="110"/>
        <item x="387"/>
        <item x="924"/>
        <item x="1042"/>
        <item x="213"/>
        <item x="1004"/>
        <item x="214"/>
        <item x="445"/>
        <item x="779"/>
        <item x="780"/>
        <item x="557"/>
        <item x="925"/>
        <item x="958"/>
        <item x="880"/>
        <item x="1189"/>
        <item x="64"/>
        <item x="493"/>
        <item x="111"/>
        <item x="672"/>
        <item x="494"/>
        <item x="1235"/>
        <item x="959"/>
        <item x="1094"/>
        <item x="830"/>
        <item x="1005"/>
        <item x="558"/>
        <item x="559"/>
        <item x="960"/>
        <item x="331"/>
        <item x="926"/>
        <item x="1171"/>
        <item x="723"/>
        <item x="927"/>
        <item x="495"/>
        <item x="560"/>
        <item x="781"/>
        <item x="782"/>
        <item x="1043"/>
        <item x="332"/>
        <item x="783"/>
        <item x="388"/>
        <item x="1111"/>
        <item x="928"/>
        <item x="1112"/>
        <item x="1006"/>
        <item x="333"/>
        <item x="112"/>
        <item x="496"/>
        <item x="673"/>
        <item x="215"/>
        <item x="273"/>
        <item x="619"/>
        <item x="620"/>
        <item x="1139"/>
        <item x="881"/>
        <item x="1007"/>
        <item x="724"/>
        <item x="725"/>
        <item x="726"/>
        <item x="1008"/>
        <item x="446"/>
        <item x="621"/>
        <item x="784"/>
        <item x="727"/>
        <item x="929"/>
        <item x="334"/>
        <item x="785"/>
        <item x="1009"/>
        <item x="335"/>
        <item x="65"/>
        <item x="113"/>
        <item x="28"/>
        <item x="497"/>
        <item x="1236"/>
        <item x="114"/>
        <item x="1073"/>
        <item x="274"/>
        <item x="1199"/>
        <item x="1044"/>
        <item x="561"/>
        <item x="1010"/>
        <item x="882"/>
        <item x="447"/>
        <item x="930"/>
        <item x="562"/>
        <item x="786"/>
        <item x="674"/>
        <item x="1227"/>
        <item x="1045"/>
        <item x="275"/>
        <item x="787"/>
        <item x="498"/>
        <item x="1210"/>
        <item x="115"/>
        <item x="1046"/>
        <item x="1140"/>
        <item x="336"/>
        <item x="1220"/>
        <item x="831"/>
        <item x="1200"/>
        <item x="1228"/>
        <item x="1258"/>
        <item x="883"/>
        <item x="622"/>
        <item x="1047"/>
        <item x="1246"/>
        <item x="931"/>
        <item x="1237"/>
        <item x="164"/>
        <item x="1156"/>
        <item x="216"/>
        <item x="563"/>
        <item x="1247"/>
        <item x="217"/>
        <item x="1095"/>
        <item x="1048"/>
        <item x="1264"/>
        <item x="564"/>
        <item x="788"/>
        <item x="276"/>
        <item x="116"/>
        <item x="448"/>
        <item x="1238"/>
        <item x="565"/>
        <item x="1"/>
        <item x="1011"/>
        <item x="449"/>
        <item x="1074"/>
        <item x="961"/>
        <item x="277"/>
        <item x="117"/>
        <item x="66"/>
        <item x="1049"/>
        <item x="1211"/>
        <item x="389"/>
        <item x="1012"/>
        <item x="1212"/>
        <item x="1113"/>
        <item x="1248"/>
        <item x="218"/>
        <item x="499"/>
        <item x="728"/>
        <item x="29"/>
        <item x="962"/>
        <item x="1157"/>
        <item x="500"/>
        <item x="789"/>
        <item x="932"/>
        <item x="219"/>
        <item x="1096"/>
        <item x="220"/>
        <item x="790"/>
        <item x="729"/>
        <item x="337"/>
        <item x="1050"/>
        <item x="165"/>
        <item x="1265"/>
        <item x="884"/>
        <item x="67"/>
        <item x="68"/>
        <item x="338"/>
        <item x="791"/>
        <item x="1239"/>
        <item x="1221"/>
        <item x="390"/>
        <item x="339"/>
        <item x="1097"/>
        <item x="1051"/>
        <item x="166"/>
        <item x="30"/>
        <item x="885"/>
        <item x="1180"/>
        <item x="1213"/>
        <item x="167"/>
        <item x="391"/>
        <item x="278"/>
        <item x="340"/>
        <item x="501"/>
        <item x="566"/>
        <item x="341"/>
        <item x="1253"/>
        <item x="1249"/>
        <item x="279"/>
        <item x="450"/>
        <item x="1181"/>
        <item x="1098"/>
        <item x="69"/>
        <item x="567"/>
        <item x="118"/>
        <item x="730"/>
        <item x="1229"/>
        <item x="221"/>
        <item x="1222"/>
        <item x="792"/>
        <item x="675"/>
        <item x="502"/>
        <item x="963"/>
        <item x="1201"/>
        <item x="168"/>
        <item x="1128"/>
        <item x="31"/>
        <item x="832"/>
        <item x="886"/>
        <item x="1172"/>
        <item x="623"/>
        <item x="222"/>
        <item x="833"/>
        <item x="342"/>
        <item x="169"/>
        <item x="343"/>
        <item x="731"/>
        <item x="280"/>
        <item x="624"/>
        <item x="1202"/>
        <item x="1230"/>
        <item x="887"/>
        <item x="281"/>
        <item x="1114"/>
        <item x="1158"/>
        <item x="503"/>
        <item x="504"/>
        <item x="1262"/>
        <item x="505"/>
        <item x="1190"/>
        <item x="70"/>
        <item x="834"/>
        <item x="1099"/>
        <item x="964"/>
        <item x="835"/>
        <item x="1250"/>
        <item x="793"/>
        <item x="933"/>
        <item x="1159"/>
        <item x="451"/>
        <item x="1013"/>
        <item x="732"/>
        <item x="506"/>
        <item x="71"/>
        <item x="392"/>
        <item x="1191"/>
        <item x="1203"/>
        <item x="1141"/>
        <item x="1014"/>
        <item x="344"/>
        <item x="733"/>
        <item x="734"/>
        <item x="170"/>
        <item x="1129"/>
        <item x="965"/>
        <item x="507"/>
        <item x="568"/>
        <item x="393"/>
        <item x="1015"/>
        <item x="508"/>
        <item x="1240"/>
        <item x="676"/>
        <item x="32"/>
        <item x="119"/>
        <item x="966"/>
        <item x="967"/>
        <item x="509"/>
        <item x="394"/>
        <item x="1182"/>
        <item x="735"/>
        <item x="120"/>
        <item x="72"/>
        <item x="677"/>
        <item x="934"/>
        <item x="395"/>
        <item x="1183"/>
        <item x="968"/>
        <item x="121"/>
        <item x="794"/>
        <item x="282"/>
        <item x="283"/>
        <item x="1160"/>
        <item x="969"/>
        <item x="2"/>
        <item x="935"/>
        <item x="122"/>
        <item x="345"/>
        <item x="569"/>
        <item x="1142"/>
        <item x="836"/>
        <item x="510"/>
        <item x="837"/>
        <item x="346"/>
        <item x="171"/>
        <item x="970"/>
        <item x="1115"/>
        <item x="888"/>
        <item x="511"/>
        <item x="3"/>
        <item x="512"/>
        <item x="625"/>
        <item x="971"/>
        <item x="1241"/>
        <item x="570"/>
        <item x="73"/>
        <item x="396"/>
        <item x="1116"/>
        <item x="571"/>
        <item x="223"/>
        <item x="1075"/>
        <item x="33"/>
        <item x="736"/>
        <item x="572"/>
        <item x="1192"/>
        <item x="1193"/>
        <item x="737"/>
        <item x="34"/>
        <item x="74"/>
        <item x="738"/>
        <item x="1143"/>
        <item x="513"/>
        <item x="347"/>
        <item x="172"/>
        <item x="1231"/>
        <item x="397"/>
        <item x="573"/>
        <item x="936"/>
        <item x="795"/>
        <item x="173"/>
        <item x="739"/>
        <item x="452"/>
        <item x="453"/>
        <item x="224"/>
        <item x="284"/>
        <item x="4"/>
        <item x="574"/>
        <item x="626"/>
        <item x="678"/>
        <item x="889"/>
        <item x="1144"/>
        <item x="514"/>
        <item x="1130"/>
        <item x="575"/>
        <item x="890"/>
        <item x="891"/>
        <item x="174"/>
        <item x="838"/>
        <item x="123"/>
        <item x="285"/>
        <item x="348"/>
        <item x="286"/>
        <item x="892"/>
        <item x="1173"/>
        <item x="679"/>
        <item x="972"/>
        <item x="576"/>
        <item x="796"/>
        <item x="839"/>
        <item x="515"/>
        <item x="1266"/>
        <item x="516"/>
        <item x="35"/>
        <item x="75"/>
        <item x="627"/>
        <item x="1223"/>
        <item x="349"/>
        <item x="1145"/>
        <item x="124"/>
        <item x="893"/>
        <item x="517"/>
        <item x="797"/>
        <item x="350"/>
        <item x="1117"/>
        <item x="454"/>
        <item x="455"/>
        <item x="125"/>
        <item x="126"/>
        <item x="5"/>
        <item x="225"/>
        <item x="973"/>
        <item x="577"/>
        <item x="351"/>
        <item x="628"/>
        <item x="398"/>
        <item x="399"/>
        <item x="518"/>
        <item x="937"/>
        <item x="1224"/>
        <item x="519"/>
        <item x="740"/>
        <item x="520"/>
        <item x="894"/>
        <item x="76"/>
        <item x="226"/>
        <item x="1251"/>
        <item x="77"/>
        <item x="798"/>
        <item x="974"/>
        <item x="175"/>
        <item x="680"/>
        <item x="127"/>
        <item x="521"/>
        <item x="578"/>
        <item x="176"/>
        <item x="938"/>
        <item x="6"/>
        <item x="579"/>
        <item x="840"/>
        <item x="1214"/>
        <item x="400"/>
        <item x="1259"/>
        <item x="456"/>
        <item x="78"/>
        <item x="1232"/>
        <item x="1100"/>
        <item x="128"/>
        <item x="799"/>
        <item x="580"/>
        <item x="800"/>
        <item x="36"/>
        <item x="129"/>
        <item x="287"/>
        <item x="841"/>
        <item x="629"/>
        <item x="1174"/>
        <item x="177"/>
        <item x="178"/>
        <item x="457"/>
        <item x="1175"/>
        <item x="895"/>
        <item x="401"/>
        <item x="975"/>
        <item x="896"/>
        <item x="288"/>
        <item x="1016"/>
        <item x="402"/>
        <item x="741"/>
        <item x="1118"/>
        <item x="681"/>
        <item x="742"/>
        <item x="227"/>
        <item x="939"/>
        <item x="1184"/>
        <item x="522"/>
        <item x="581"/>
        <item x="458"/>
        <item x="801"/>
        <item x="459"/>
        <item x="743"/>
        <item x="940"/>
        <item x="630"/>
        <item x="1215"/>
        <item x="130"/>
        <item x="179"/>
        <item x="802"/>
        <item x="842"/>
        <item x="289"/>
        <item x="682"/>
        <item x="228"/>
        <item x="744"/>
        <item x="180"/>
        <item x="229"/>
        <item x="523"/>
        <item x="843"/>
        <item x="230"/>
        <item x="231"/>
        <item x="403"/>
        <item x="460"/>
        <item x="1242"/>
        <item x="582"/>
        <item x="1243"/>
        <item x="583"/>
        <item x="232"/>
        <item x="683"/>
        <item x="37"/>
        <item x="131"/>
        <item x="290"/>
        <item x="461"/>
        <item x="462"/>
        <item x="1131"/>
        <item x="684"/>
        <item x="803"/>
        <item x="181"/>
        <item x="79"/>
        <item x="7"/>
        <item x="233"/>
        <item x="132"/>
        <item x="1017"/>
        <item x="1254"/>
        <item x="234"/>
        <item x="1161"/>
        <item x="291"/>
        <item x="133"/>
        <item x="685"/>
        <item x="844"/>
        <item x="1225"/>
        <item x="686"/>
        <item x="463"/>
        <item x="352"/>
        <item x="631"/>
        <item x="353"/>
        <item x="845"/>
        <item x="897"/>
        <item x="38"/>
        <item x="584"/>
        <item x="464"/>
        <item x="1162"/>
        <item x="632"/>
        <item x="633"/>
        <item x="354"/>
        <item x="292"/>
        <item x="898"/>
        <item x="39"/>
        <item x="404"/>
        <item x="1076"/>
        <item x="804"/>
        <item x="293"/>
        <item x="134"/>
        <item x="135"/>
        <item x="634"/>
        <item x="585"/>
        <item x="235"/>
        <item x="465"/>
        <item x="182"/>
        <item x="635"/>
        <item x="687"/>
        <item x="405"/>
        <item x="636"/>
        <item x="899"/>
        <item x="586"/>
        <item x="294"/>
        <item x="236"/>
        <item x="136"/>
        <item x="745"/>
        <item x="587"/>
        <item x="295"/>
        <item x="688"/>
        <item x="1185"/>
        <item x="237"/>
        <item x="40"/>
        <item x="137"/>
        <item x="637"/>
        <item x="183"/>
        <item x="1255"/>
        <item x="805"/>
        <item x="138"/>
        <item x="900"/>
        <item x="80"/>
        <item x="901"/>
        <item x="1018"/>
        <item x="41"/>
        <item x="355"/>
        <item x="1019"/>
        <item x="689"/>
        <item x="406"/>
        <item x="1077"/>
        <item x="638"/>
        <item x="639"/>
        <item x="296"/>
        <item x="1020"/>
        <item x="588"/>
        <item x="746"/>
        <item x="81"/>
        <item x="941"/>
        <item x="640"/>
        <item x="806"/>
        <item x="184"/>
        <item x="1256"/>
        <item x="407"/>
        <item x="807"/>
        <item x="297"/>
        <item x="589"/>
        <item x="747"/>
        <item x="1052"/>
        <item x="356"/>
        <item x="846"/>
        <item x="1078"/>
        <item x="42"/>
        <item x="1053"/>
        <item x="524"/>
        <item x="902"/>
        <item x="43"/>
        <item x="590"/>
        <item x="8"/>
        <item x="976"/>
        <item x="591"/>
        <item x="641"/>
        <item x="525"/>
        <item x="847"/>
        <item x="690"/>
        <item x="408"/>
        <item x="592"/>
        <item x="409"/>
        <item x="410"/>
        <item x="411"/>
        <item x="1054"/>
        <item x="748"/>
        <item x="238"/>
        <item x="526"/>
        <item x="357"/>
        <item x="298"/>
        <item x="1055"/>
        <item x="1252"/>
        <item x="1021"/>
        <item x="642"/>
        <item x="1056"/>
        <item x="942"/>
        <item x="643"/>
        <item x="593"/>
        <item x="808"/>
        <item x="1079"/>
        <item x="139"/>
        <item x="903"/>
        <item x="82"/>
        <item x="977"/>
        <item x="466"/>
        <item x="9"/>
        <item x="644"/>
        <item x="1080"/>
        <item x="749"/>
        <item x="848"/>
        <item x="185"/>
        <item x="691"/>
        <item x="750"/>
        <item x="239"/>
        <item x="594"/>
        <item x="978"/>
        <item x="1057"/>
        <item x="358"/>
        <item x="595"/>
        <item x="692"/>
        <item x="849"/>
        <item x="527"/>
        <item x="83"/>
        <item x="1186"/>
        <item x="904"/>
        <item x="645"/>
        <item x="10"/>
        <item x="979"/>
        <item x="84"/>
        <item x="359"/>
        <item x="412"/>
        <item x="413"/>
        <item x="414"/>
        <item x="44"/>
        <item x="1204"/>
        <item x="1022"/>
        <item x="850"/>
        <item x="751"/>
        <item x="646"/>
        <item x="596"/>
        <item x="467"/>
        <item x="1023"/>
        <item x="647"/>
        <item x="597"/>
        <item x="186"/>
        <item x="240"/>
        <item x="693"/>
        <item x="528"/>
        <item x="241"/>
        <item x="694"/>
        <item x="45"/>
        <item x="140"/>
        <item x="299"/>
        <item x="1058"/>
        <item x="529"/>
        <item x="300"/>
        <item x="943"/>
        <item x="1146"/>
        <item x="242"/>
        <item x="980"/>
        <item x="1101"/>
        <item x="243"/>
        <item x="530"/>
        <item x="1194"/>
        <item x="468"/>
        <item x="301"/>
        <item x="1176"/>
        <item x="46"/>
        <item x="1260"/>
        <item x="809"/>
        <item x="1059"/>
        <item x="531"/>
        <item x="810"/>
        <item x="244"/>
        <item x="598"/>
        <item x="811"/>
        <item x="532"/>
        <item x="851"/>
        <item x="1205"/>
        <item x="245"/>
        <item x="812"/>
        <item x="469"/>
        <item x="813"/>
        <item x="1119"/>
        <item x="852"/>
        <item x="415"/>
        <item x="141"/>
        <item x="246"/>
        <item x="905"/>
        <item x="360"/>
        <item x="1024"/>
        <item x="247"/>
        <item x="11"/>
        <item x="416"/>
        <item x="248"/>
        <item x="906"/>
        <item x="1025"/>
        <item x="648"/>
        <item x="302"/>
        <item x="1026"/>
        <item x="1206"/>
        <item x="853"/>
        <item x="599"/>
        <item x="249"/>
        <item x="981"/>
        <item x="1216"/>
        <item x="85"/>
        <item x="649"/>
        <item x="600"/>
        <item x="1102"/>
        <item x="752"/>
        <item x="533"/>
        <item x="86"/>
        <item x="753"/>
        <item x="361"/>
        <item x="854"/>
        <item x="362"/>
        <item x="47"/>
        <item x="1163"/>
        <item x="695"/>
        <item x="696"/>
        <item x="470"/>
        <item x="187"/>
        <item x="1060"/>
        <item x="1147"/>
        <item x="534"/>
        <item x="601"/>
        <item x="1120"/>
        <item x="1027"/>
        <item x="303"/>
        <item x="1121"/>
        <item x="417"/>
        <item x="418"/>
        <item x="1081"/>
        <item x="1164"/>
        <item x="142"/>
        <item x="907"/>
        <item x="188"/>
        <item x="855"/>
        <item x="982"/>
        <item x="602"/>
        <item x="419"/>
        <item x="603"/>
        <item x="535"/>
        <item x="604"/>
        <item x="536"/>
        <item x="420"/>
        <item x="363"/>
        <item x="421"/>
        <item x="422"/>
        <item x="537"/>
        <item x="944"/>
        <item x="983"/>
        <item x="754"/>
        <item x="814"/>
        <item x="48"/>
        <item x="1028"/>
        <item x="189"/>
        <item x="650"/>
        <item x="304"/>
        <item x="87"/>
        <item x="250"/>
        <item x="755"/>
        <item x="651"/>
        <item x="652"/>
        <item x="305"/>
        <item x="538"/>
        <item x="984"/>
        <item x="653"/>
        <item x="471"/>
        <item x="985"/>
        <item x="815"/>
        <item x="472"/>
        <item x="1029"/>
        <item x="697"/>
        <item x="143"/>
        <item x="816"/>
        <item x="251"/>
        <item x="856"/>
        <item x="88"/>
        <item x="473"/>
        <item x="698"/>
        <item x="908"/>
        <item x="1233"/>
        <item x="252"/>
        <item x="699"/>
        <item x="756"/>
        <item x="253"/>
        <item x="986"/>
        <item x="605"/>
        <item x="1122"/>
        <item x="987"/>
        <item x="539"/>
        <item x="12"/>
        <item x="190"/>
        <item x="757"/>
        <item x="700"/>
        <item x="988"/>
        <item x="758"/>
        <item x="654"/>
        <item x="540"/>
        <item x="1061"/>
        <item x="701"/>
        <item x="1132"/>
        <item x="1195"/>
        <item x="13"/>
        <item x="254"/>
        <item x="49"/>
        <item x="541"/>
        <item x="364"/>
        <item x="255"/>
        <item x="945"/>
        <item x="365"/>
        <item x="606"/>
        <item x="946"/>
        <item x="256"/>
        <item x="1226"/>
        <item x="423"/>
        <item x="144"/>
        <item x="1062"/>
        <item x="702"/>
        <item x="857"/>
        <item x="607"/>
        <item x="1187"/>
        <item x="1133"/>
        <item x="89"/>
        <item x="759"/>
        <item x="542"/>
        <item x="50"/>
        <item x="1244"/>
        <item x="474"/>
        <item x="760"/>
        <item x="655"/>
        <item x="703"/>
        <item x="145"/>
        <item x="1148"/>
        <item x="424"/>
        <item x="425"/>
        <item x="51"/>
        <item x="1149"/>
        <item x="947"/>
        <item x="257"/>
        <item x="817"/>
        <item x="366"/>
        <item x="146"/>
        <item x="1134"/>
        <item x="191"/>
        <item x="1103"/>
        <item x="818"/>
        <item x="858"/>
        <item x="761"/>
        <item x="608"/>
        <item x="306"/>
        <item x="90"/>
        <item x="909"/>
        <item x="859"/>
        <item x="426"/>
        <item x="91"/>
        <item x="860"/>
        <item x="1082"/>
        <item x="1083"/>
        <item x="762"/>
        <item x="367"/>
        <item x="258"/>
        <item x="763"/>
        <item x="307"/>
        <item x="861"/>
        <item x="862"/>
        <item x="1123"/>
        <item x="1084"/>
        <item x="308"/>
        <item x="1177"/>
        <item x="656"/>
        <item x="657"/>
        <item x="475"/>
        <item x="368"/>
        <item x="658"/>
        <item x="259"/>
        <item x="704"/>
        <item x="910"/>
        <item x="427"/>
        <item x="92"/>
        <item x="609"/>
        <item x="1085"/>
        <item x="989"/>
        <item x="309"/>
        <item x="990"/>
        <item x="310"/>
        <item x="991"/>
        <item x="428"/>
        <item x="476"/>
        <item x="260"/>
        <item x="311"/>
        <item x="911"/>
        <item x="912"/>
        <item x="819"/>
        <item x="705"/>
        <item x="543"/>
        <item x="992"/>
        <item x="1150"/>
        <item x="192"/>
        <item x="1030"/>
        <item x="1124"/>
        <item x="93"/>
        <item x="52"/>
        <item x="147"/>
        <item x="1151"/>
        <item x="706"/>
        <item x="193"/>
        <item x="993"/>
        <item x="261"/>
        <item x="148"/>
        <item x="1086"/>
        <item x="863"/>
        <item x="948"/>
        <item x="949"/>
        <item x="149"/>
        <item x="312"/>
        <item x="262"/>
        <item x="1087"/>
        <item x="1104"/>
        <item x="864"/>
        <item x="659"/>
        <item x="477"/>
        <item x="707"/>
        <item x="1152"/>
        <item x="544"/>
        <item x="313"/>
        <item x="994"/>
        <item x="865"/>
        <item x="1063"/>
        <item x="478"/>
        <item x="708"/>
        <item x="94"/>
        <item x="95"/>
        <item x="429"/>
        <item x="1105"/>
        <item x="314"/>
        <item x="1135"/>
        <item x="96"/>
        <item x="709"/>
        <item x="1031"/>
        <item x="820"/>
        <item x="194"/>
        <item x="764"/>
        <item x="765"/>
        <item x="1125"/>
        <item x="950"/>
        <item x="660"/>
        <item x="479"/>
        <item x="951"/>
        <item x="545"/>
        <item x="315"/>
        <item x="316"/>
        <item x="53"/>
        <item x="866"/>
        <item x="766"/>
        <item x="263"/>
        <item x="1188"/>
        <item x="913"/>
        <item x="1261"/>
        <item x="317"/>
        <item x="1136"/>
        <item x="195"/>
        <item x="196"/>
        <item x="1263"/>
        <item x="661"/>
        <item x="767"/>
        <item x="914"/>
        <item x="1032"/>
        <item x="318"/>
        <item x="319"/>
        <item x="915"/>
        <item x="480"/>
        <item x="197"/>
        <item x="821"/>
        <item x="995"/>
        <item x="369"/>
        <item x="150"/>
        <item x="320"/>
        <item x="370"/>
        <item x="14"/>
        <item x="1106"/>
        <item x="1126"/>
        <item x="371"/>
        <item x="867"/>
        <item x="1064"/>
        <item x="321"/>
        <item x="868"/>
        <item x="1165"/>
        <item x="1217"/>
        <item x="430"/>
        <item x="264"/>
        <item x="15"/>
        <item x="1033"/>
        <item x="322"/>
        <item x="1065"/>
        <item x="1088"/>
        <item x="16"/>
        <item x="869"/>
        <item x="662"/>
        <item x="822"/>
        <item x="151"/>
        <item x="663"/>
        <item x="97"/>
        <item x="1089"/>
        <item x="1090"/>
        <item x="768"/>
        <item x="1066"/>
        <item x="1067"/>
        <item x="916"/>
        <item x="372"/>
        <item x="1196"/>
        <item x="769"/>
        <item x="1127"/>
        <item x="481"/>
        <item x="917"/>
        <item x="823"/>
        <item x="98"/>
        <item x="664"/>
        <item x="1068"/>
        <item x="610"/>
        <item x="99"/>
        <item x="952"/>
        <item x="100"/>
        <item x="373"/>
        <item x="152"/>
        <item x="265"/>
        <item x="482"/>
        <item x="870"/>
        <item x="611"/>
        <item x="431"/>
        <item x="54"/>
        <item x="1091"/>
        <item x="1207"/>
        <item x="546"/>
        <item x="17"/>
        <item x="1245"/>
        <item x="1137"/>
        <item x="547"/>
        <item x="153"/>
        <item x="432"/>
        <item x="433"/>
        <item x="198"/>
        <item x="154"/>
        <item x="710"/>
        <item x="770"/>
        <item x="1166"/>
        <item x="1178"/>
        <item x="374"/>
        <item x="155"/>
        <item x="18"/>
        <item x="323"/>
        <item x="434"/>
        <item x="548"/>
        <item x="711"/>
        <item x="199"/>
        <item x="871"/>
        <item x="771"/>
        <item x="1107"/>
        <item x="772"/>
        <item x="483"/>
        <item x="824"/>
        <item x="266"/>
        <item x="825"/>
        <item x="712"/>
        <item x="872"/>
        <item x="1034"/>
        <item x="375"/>
        <item x="549"/>
        <item x="1153"/>
        <item x="918"/>
        <item x="1167"/>
        <item x="612"/>
        <item x="1154"/>
        <item x="101"/>
        <item x="613"/>
        <item x="953"/>
        <item x="826"/>
        <item x="713"/>
        <item x="156"/>
        <item x="1035"/>
        <item x="665"/>
        <item x="666"/>
        <item x="1138"/>
        <item x="376"/>
        <item x="157"/>
        <item x="55"/>
        <item x="102"/>
        <item x="56"/>
        <item x="19"/>
        <item x="667"/>
        <item x="873"/>
        <item x="614"/>
        <item x="954"/>
        <item x="267"/>
        <item x="550"/>
        <item x="435"/>
        <item x="484"/>
        <item x="436"/>
        <item x="996"/>
        <item x="615"/>
        <item x="551"/>
        <item x="200"/>
        <item x="324"/>
        <item x="201"/>
        <item x="437"/>
        <item x="268"/>
        <item x="57"/>
        <item x="58"/>
        <item x="714"/>
        <item x="158"/>
        <item x="919"/>
        <item x="103"/>
        <item x="1092"/>
        <item x="485"/>
        <item x="377"/>
        <item x="715"/>
        <item x="20"/>
        <item x="104"/>
        <item x="616"/>
        <item x="105"/>
        <item x="552"/>
        <item x="378"/>
        <item x="668"/>
        <item x="438"/>
        <item x="1234"/>
        <item x="1036"/>
        <item x="773"/>
        <item x="325"/>
        <item x="202"/>
        <item x="379"/>
        <item x="159"/>
        <item x="827"/>
        <item x="21"/>
        <item x="774"/>
        <item x="59"/>
        <item x="486"/>
        <item x="617"/>
        <item x="669"/>
        <item x="1108"/>
        <item x="775"/>
        <item x="106"/>
        <item x="160"/>
        <item x="487"/>
        <item x="22"/>
        <item x="828"/>
        <item x="439"/>
        <item x="203"/>
        <item x="326"/>
        <item x="269"/>
        <item x="553"/>
        <item x="204"/>
        <item x="107"/>
        <item x="205"/>
        <item x="716"/>
        <item x="270"/>
        <item x="60"/>
        <item x="997"/>
        <item x="380"/>
        <item x="23"/>
        <item t="default"/>
      </items>
    </pivotField>
    <pivotField axis="axisRow" showAll="0" measureFilter="1">
      <items count="1466">
        <item x="1210"/>
        <item x="363"/>
        <item x="302"/>
        <item x="706"/>
        <item x="6"/>
        <item x="573"/>
        <item x="1447"/>
        <item x="783"/>
        <item x="407"/>
        <item x="441"/>
        <item x="757"/>
        <item x="812"/>
        <item x="458"/>
        <item x="833"/>
        <item x="80"/>
        <item x="506"/>
        <item x="603"/>
        <item x="147"/>
        <item x="226"/>
        <item x="726"/>
        <item x="852"/>
        <item x="1021"/>
        <item x="28"/>
        <item x="920"/>
        <item x="229"/>
        <item x="400"/>
        <item x="683"/>
        <item x="239"/>
        <item x="1294"/>
        <item x="562"/>
        <item x="638"/>
        <item x="907"/>
        <item x="173"/>
        <item x="755"/>
        <item x="497"/>
        <item x="1402"/>
        <item x="1366"/>
        <item x="1355"/>
        <item x="1332"/>
        <item x="1388"/>
        <item x="547"/>
        <item x="369"/>
        <item x="1097"/>
        <item x="618"/>
        <item x="180"/>
        <item x="1179"/>
        <item x="744"/>
        <item x="1394"/>
        <item x="821"/>
        <item x="412"/>
        <item x="918"/>
        <item x="248"/>
        <item x="840"/>
        <item x="836"/>
        <item x="1121"/>
        <item x="65"/>
        <item x="1239"/>
        <item x="488"/>
        <item x="126"/>
        <item x="159"/>
        <item x="697"/>
        <item x="1145"/>
        <item x="751"/>
        <item x="182"/>
        <item x="721"/>
        <item x="86"/>
        <item x="902"/>
        <item x="348"/>
        <item x="1450"/>
        <item x="1132"/>
        <item x="1291"/>
        <item x="1380"/>
        <item x="873"/>
        <item x="801"/>
        <item x="12"/>
        <item x="23"/>
        <item x="945"/>
        <item x="31"/>
        <item x="619"/>
        <item x="906"/>
        <item x="531"/>
        <item x="915"/>
        <item x="1038"/>
        <item x="546"/>
        <item x="528"/>
        <item x="161"/>
        <item x="881"/>
        <item x="1034"/>
        <item x="108"/>
        <item x="1125"/>
        <item x="66"/>
        <item x="939"/>
        <item x="426"/>
        <item x="985"/>
        <item x="623"/>
        <item x="828"/>
        <item x="1030"/>
        <item x="155"/>
        <item x="701"/>
        <item x="72"/>
        <item x="401"/>
        <item x="1454"/>
        <item x="1053"/>
        <item x="192"/>
        <item x="1457"/>
        <item x="235"/>
        <item x="296"/>
        <item x="1022"/>
        <item x="796"/>
        <item x="1004"/>
        <item x="1448"/>
        <item x="1227"/>
        <item x="866"/>
        <item x="649"/>
        <item x="1094"/>
        <item x="1299"/>
        <item x="699"/>
        <item x="579"/>
        <item x="1211"/>
        <item x="517"/>
        <item x="855"/>
        <item x="1124"/>
        <item x="1037"/>
        <item x="808"/>
        <item x="409"/>
        <item x="724"/>
        <item x="362"/>
        <item x="1078"/>
        <item x="584"/>
        <item x="890"/>
        <item x="1395"/>
        <item x="1341"/>
        <item x="1325"/>
        <item x="1219"/>
        <item x="787"/>
        <item x="829"/>
        <item x="984"/>
        <item x="897"/>
        <item x="831"/>
        <item x="754"/>
        <item x="1342"/>
        <item x="1142"/>
        <item x="673"/>
        <item x="1225"/>
        <item x="1295"/>
        <item x="21"/>
        <item x="277"/>
        <item x="212"/>
        <item x="647"/>
        <item x="135"/>
        <item x="629"/>
        <item x="952"/>
        <item x="467"/>
        <item x="1356"/>
        <item x="123"/>
        <item x="1201"/>
        <item x="689"/>
        <item x="1095"/>
        <item x="524"/>
        <item x="179"/>
        <item x="870"/>
        <item x="456"/>
        <item x="1371"/>
        <item x="1241"/>
        <item x="803"/>
        <item x="1020"/>
        <item x="1033"/>
        <item x="74"/>
        <item x="827"/>
        <item x="770"/>
        <item x="964"/>
        <item x="585"/>
        <item x="250"/>
        <item x="811"/>
        <item x="1374"/>
        <item x="1335"/>
        <item x="955"/>
        <item x="87"/>
        <item x="299"/>
        <item x="554"/>
        <item x="914"/>
        <item x="1336"/>
        <item x="343"/>
        <item x="30"/>
        <item x="842"/>
        <item x="1420"/>
        <item x="89"/>
        <item x="993"/>
        <item x="593"/>
        <item x="817"/>
        <item x="616"/>
        <item x="807"/>
        <item x="1428"/>
        <item x="149"/>
        <item x="1025"/>
        <item x="1400"/>
        <item x="452"/>
        <item x="1116"/>
        <item x="599"/>
        <item x="1340"/>
        <item x="1151"/>
        <item x="1156"/>
        <item x="1277"/>
        <item x="1054"/>
        <item x="820"/>
        <item x="78"/>
        <item x="1303"/>
        <item x="1398"/>
        <item x="386"/>
        <item x="50"/>
        <item x="772"/>
        <item x="1058"/>
        <item x="667"/>
        <item x="1177"/>
        <item x="368"/>
        <item x="791"/>
        <item x="418"/>
        <item x="1255"/>
        <item x="463"/>
        <item x="1443"/>
        <item x="1305"/>
        <item x="364"/>
        <item x="1460"/>
        <item x="896"/>
        <item x="146"/>
        <item x="240"/>
        <item x="1216"/>
        <item x="606"/>
        <item x="979"/>
        <item x="1426"/>
        <item x="544"/>
        <item x="857"/>
        <item x="232"/>
        <item x="1098"/>
        <item x="696"/>
        <item x="451"/>
        <item x="674"/>
        <item x="516"/>
        <item x="973"/>
        <item x="785"/>
        <item x="587"/>
        <item x="1109"/>
        <item x="223"/>
        <item x="780"/>
        <item x="658"/>
        <item x="359"/>
        <item x="856"/>
        <item x="358"/>
        <item x="961"/>
        <item x="988"/>
        <item x="58"/>
        <item x="652"/>
        <item x="366"/>
        <item x="184"/>
        <item x="333"/>
        <item x="1245"/>
        <item x="1232"/>
        <item x="555"/>
        <item x="598"/>
        <item x="1272"/>
        <item x="1458"/>
        <item x="713"/>
        <item x="202"/>
        <item x="1444"/>
        <item x="805"/>
        <item x="495"/>
        <item x="728"/>
        <item x="116"/>
        <item x="1139"/>
        <item x="819"/>
        <item x="1130"/>
        <item x="1134"/>
        <item x="263"/>
        <item x="1270"/>
        <item x="1118"/>
        <item x="306"/>
        <item x="655"/>
        <item x="1171"/>
        <item x="756"/>
        <item x="1419"/>
        <item x="1220"/>
        <item x="1149"/>
        <item x="1256"/>
        <item x="968"/>
        <item x="615"/>
        <item x="624"/>
        <item x="1202"/>
        <item x="118"/>
        <item x="1353"/>
        <item x="1137"/>
        <item x="1072"/>
        <item x="209"/>
        <item x="799"/>
        <item x="225"/>
        <item x="1435"/>
        <item x="566"/>
        <item x="324"/>
        <item x="710"/>
        <item x="1389"/>
        <item x="1180"/>
        <item x="1321"/>
        <item x="1261"/>
        <item x="415"/>
        <item x="320"/>
        <item x="489"/>
        <item x="1289"/>
        <item x="442"/>
        <item x="496"/>
        <item x="565"/>
        <item x="1108"/>
        <item x="1017"/>
        <item x="1209"/>
        <item x="987"/>
        <item x="492"/>
        <item x="860"/>
        <item x="1357"/>
        <item x="1324"/>
        <item x="1228"/>
        <item x="1427"/>
        <item x="312"/>
        <item x="867"/>
        <item x="429"/>
        <item x="1244"/>
        <item x="215"/>
        <item x="1334"/>
        <item x="1007"/>
        <item x="625"/>
        <item x="1115"/>
        <item x="904"/>
        <item x="636"/>
        <item x="931"/>
        <item x="1293"/>
        <item x="73"/>
        <item x="382"/>
        <item x="826"/>
        <item x="1174"/>
        <item x="759"/>
        <item x="588"/>
        <item x="1442"/>
        <item x="894"/>
        <item x="328"/>
        <item x="1247"/>
        <item x="93"/>
        <item x="1404"/>
        <item x="119"/>
        <item x="1425"/>
        <item x="502"/>
        <item x="1233"/>
        <item x="310"/>
        <item x="106"/>
        <item x="1051"/>
        <item x="1317"/>
        <item x="1279"/>
        <item x="1049"/>
        <item x="775"/>
        <item x="634"/>
        <item x="1031"/>
        <item x="187"/>
        <item x="1089"/>
        <item x="825"/>
        <item x="129"/>
        <item x="745"/>
        <item x="512"/>
        <item x="1183"/>
        <item x="1456"/>
        <item x="972"/>
        <item x="1168"/>
        <item x="1434"/>
        <item x="522"/>
        <item x="1112"/>
        <item x="1077"/>
        <item x="419"/>
        <item x="1196"/>
        <item x="936"/>
        <item x="1362"/>
        <item x="998"/>
        <item x="901"/>
        <item x="100"/>
        <item x="700"/>
        <item x="1257"/>
        <item x="1162"/>
        <item x="244"/>
        <item x="1143"/>
        <item x="715"/>
        <item x="298"/>
        <item x="529"/>
        <item x="374"/>
        <item x="288"/>
        <item x="1065"/>
        <item x="1048"/>
        <item x="813"/>
        <item x="632"/>
        <item x="1023"/>
        <item x="764"/>
        <item x="543"/>
        <item x="950"/>
        <item x="714"/>
        <item x="540"/>
        <item x="1423"/>
        <item x="574"/>
        <item x="1319"/>
        <item x="1000"/>
        <item x="204"/>
        <item x="671"/>
        <item x="293"/>
        <item x="1159"/>
        <item x="3"/>
        <item x="1136"/>
        <item x="449"/>
        <item x="303"/>
        <item x="1055"/>
        <item x="1437"/>
        <item x="448"/>
        <item x="1253"/>
        <item x="646"/>
        <item x="1248"/>
        <item x="185"/>
        <item x="768"/>
        <item x="501"/>
        <item x="1430"/>
        <item x="1421"/>
        <item x="550"/>
        <item x="1165"/>
        <item x="482"/>
        <item x="809"/>
        <item x="378"/>
        <item x="62"/>
        <item x="96"/>
        <item x="1120"/>
        <item x="164"/>
        <item x="848"/>
        <item x="586"/>
        <item x="1110"/>
        <item x="989"/>
        <item x="542"/>
        <item x="874"/>
        <item x="313"/>
        <item x="1155"/>
        <item x="1215"/>
        <item x="469"/>
        <item x="483"/>
        <item x="882"/>
        <item x="1190"/>
        <item x="1154"/>
        <item x="1056"/>
        <item x="980"/>
        <item x="1333"/>
        <item x="1006"/>
        <item x="1062"/>
        <item x="11"/>
        <item x="1226"/>
        <item x="105"/>
        <item x="224"/>
        <item x="27"/>
        <item x="1369"/>
        <item x="635"/>
        <item x="1140"/>
        <item x="1316"/>
        <item x="470"/>
        <item x="279"/>
        <item x="315"/>
        <item x="1407"/>
        <item x="1315"/>
        <item x="499"/>
        <item x="1268"/>
        <item x="336"/>
        <item x="160"/>
        <item x="133"/>
        <item x="375"/>
        <item x="5"/>
        <item x="513"/>
        <item x="249"/>
        <item x="1453"/>
        <item x="1192"/>
        <item x="478"/>
        <item x="245"/>
        <item x="391"/>
        <item x="601"/>
        <item x="267"/>
        <item x="1166"/>
        <item x="892"/>
        <item x="863"/>
        <item x="679"/>
        <item x="927"/>
        <item x="617"/>
        <item x="241"/>
        <item x="1071"/>
        <item x="879"/>
        <item x="887"/>
        <item x="1231"/>
        <item x="707"/>
        <item x="459"/>
        <item x="1346"/>
        <item x="99"/>
        <item x="193"/>
        <item x="319"/>
        <item x="845"/>
        <item x="944"/>
        <item x="614"/>
        <item x="494"/>
        <item x="485"/>
        <item x="672"/>
        <item x="1267"/>
        <item x="965"/>
        <item x="872"/>
        <item x="1103"/>
        <item x="1328"/>
        <item x="1297"/>
        <item x="131"/>
        <item x="1309"/>
        <item x="274"/>
        <item x="35"/>
        <item x="702"/>
        <item x="640"/>
        <item x="977"/>
        <item x="777"/>
        <item x="1283"/>
        <item x="275"/>
        <item x="784"/>
        <item x="534"/>
        <item x="24"/>
        <item x="411"/>
        <item x="746"/>
        <item x="420"/>
        <item x="733"/>
        <item x="763"/>
        <item x="935"/>
        <item x="1150"/>
        <item x="1043"/>
        <item x="742"/>
        <item x="41"/>
        <item x="176"/>
        <item x="541"/>
        <item x="271"/>
        <item x="347"/>
        <item x="1189"/>
        <item x="17"/>
        <item x="479"/>
        <item x="1343"/>
        <item x="1408"/>
        <item x="399"/>
        <item x="70"/>
        <item x="130"/>
        <item x="596"/>
        <item x="316"/>
        <item x="175"/>
        <item x="837"/>
        <item x="1052"/>
        <item x="55"/>
        <item x="109"/>
        <item x="1246"/>
        <item x="97"/>
        <item x="769"/>
        <item x="387"/>
        <item x="476"/>
        <item x="346"/>
        <item x="397"/>
        <item x="251"/>
        <item x="266"/>
        <item x="79"/>
        <item x="157"/>
        <item x="1114"/>
        <item x="0"/>
        <item x="648"/>
        <item x="18"/>
        <item x="891"/>
        <item x="1199"/>
        <item x="1184"/>
        <item x="83"/>
        <item x="694"/>
        <item x="1307"/>
        <item x="1176"/>
        <item x="68"/>
        <item x="43"/>
        <item x="468"/>
        <item x="526"/>
        <item x="51"/>
        <item x="1276"/>
        <item x="278"/>
        <item x="650"/>
        <item x="767"/>
        <item x="559"/>
        <item x="257"/>
        <item x="1152"/>
        <item x="928"/>
        <item x="291"/>
        <item x="778"/>
        <item x="719"/>
        <item x="317"/>
        <item x="1323"/>
        <item x="676"/>
        <item x="670"/>
        <item x="1164"/>
        <item x="743"/>
        <item x="1122"/>
        <item x="335"/>
        <item x="525"/>
        <item x="390"/>
        <item x="1106"/>
        <item x="1129"/>
        <item x="127"/>
        <item x="563"/>
        <item x="1387"/>
        <item x="1011"/>
        <item x="631"/>
        <item x="773"/>
        <item x="919"/>
        <item x="1269"/>
        <item x="560"/>
        <item x="152"/>
        <item x="388"/>
        <item x="433"/>
        <item x="1382"/>
        <item x="909"/>
        <item x="34"/>
        <item x="323"/>
        <item x="1242"/>
        <item x="1296"/>
        <item x="1090"/>
        <item x="576"/>
        <item x="350"/>
        <item x="1138"/>
        <item x="1339"/>
        <item x="216"/>
        <item x="815"/>
        <item x="1300"/>
        <item x="210"/>
        <item x="505"/>
        <item x="340"/>
        <item x="1375"/>
        <item x="1066"/>
        <item x="1061"/>
        <item x="153"/>
        <item x="758"/>
        <item x="626"/>
        <item x="622"/>
        <item x="1409"/>
        <item x="1083"/>
        <item x="318"/>
        <item x="491"/>
        <item x="349"/>
        <item x="876"/>
        <item x="493"/>
        <item x="90"/>
        <item x="300"/>
        <item x="124"/>
        <item x="230"/>
        <item x="1449"/>
        <item x="1431"/>
        <item x="1390"/>
        <item x="56"/>
        <item x="877"/>
        <item x="381"/>
        <item x="569"/>
        <item x="222"/>
        <item x="205"/>
        <item x="1010"/>
        <item x="841"/>
        <item x="1285"/>
        <item x="797"/>
        <item x="1198"/>
        <item x="170"/>
        <item x="684"/>
        <item x="561"/>
        <item x="718"/>
        <item x="1172"/>
        <item x="1158"/>
        <item x="798"/>
        <item x="645"/>
        <item x="1372"/>
        <item x="884"/>
        <item x="357"/>
        <item x="960"/>
        <item x="717"/>
        <item x="1298"/>
        <item x="437"/>
        <item x="737"/>
        <item x="976"/>
        <item x="444"/>
        <item x="943"/>
        <item x="664"/>
        <item x="1281"/>
        <item x="1146"/>
        <item x="217"/>
        <item x="861"/>
        <item x="1161"/>
        <item x="361"/>
        <item x="268"/>
        <item x="1111"/>
        <item x="438"/>
        <item x="727"/>
        <item x="692"/>
        <item x="858"/>
        <item x="698"/>
        <item x="427"/>
        <item x="967"/>
        <item x="947"/>
        <item x="1187"/>
        <item x="981"/>
        <item x="1313"/>
        <item x="802"/>
        <item x="1148"/>
        <item x="934"/>
        <item x="662"/>
        <item x="893"/>
        <item x="191"/>
        <item x="1217"/>
        <item x="32"/>
        <item x="675"/>
        <item x="1212"/>
        <item x="102"/>
        <item x="276"/>
        <item x="69"/>
        <item x="680"/>
        <item x="1275"/>
        <item x="1278"/>
        <item x="886"/>
        <item x="1195"/>
        <item x="1044"/>
        <item x="659"/>
        <item x="1003"/>
        <item x="1386"/>
        <item x="7"/>
        <item x="804"/>
        <item x="1009"/>
        <item x="1191"/>
        <item x="365"/>
        <item x="1312"/>
        <item x="297"/>
        <item x="570"/>
        <item x="1001"/>
        <item x="1361"/>
        <item x="774"/>
        <item x="657"/>
        <item x="1414"/>
        <item x="734"/>
        <item x="125"/>
        <item x="101"/>
        <item x="8"/>
        <item x="1462"/>
        <item x="1234"/>
        <item x="264"/>
        <item x="1345"/>
        <item x="1459"/>
        <item x="1100"/>
        <item x="605"/>
        <item x="403"/>
        <item x="103"/>
        <item x="376"/>
        <item x="1203"/>
        <item x="521"/>
        <item x="514"/>
        <item x="265"/>
        <item x="104"/>
        <item x="98"/>
        <item x="800"/>
        <item x="151"/>
        <item x="15"/>
        <item x="957"/>
        <item x="949"/>
        <item x="924"/>
        <item x="530"/>
        <item x="735"/>
        <item x="1417"/>
        <item x="762"/>
        <item x="630"/>
        <item x="154"/>
        <item x="766"/>
        <item x="356"/>
        <item x="1446"/>
        <item x="373"/>
        <item x="880"/>
        <item x="29"/>
        <item x="1392"/>
        <item x="1080"/>
        <item x="1222"/>
        <item x="168"/>
        <item x="520"/>
        <item x="166"/>
        <item x="143"/>
        <item x="1391"/>
        <item x="46"/>
        <item x="849"/>
        <item x="578"/>
        <item x="201"/>
        <item x="134"/>
        <item x="1087"/>
        <item x="1292"/>
        <item x="44"/>
        <item x="1029"/>
        <item x="765"/>
        <item x="923"/>
        <item x="1376"/>
        <item x="332"/>
        <item x="583"/>
        <item x="1178"/>
        <item x="1271"/>
        <item x="150"/>
        <item x="834"/>
        <item x="1060"/>
        <item x="447"/>
        <item x="537"/>
        <item x="608"/>
        <item x="289"/>
        <item x="792"/>
        <item x="54"/>
        <item x="922"/>
        <item x="1379"/>
        <item x="355"/>
        <item x="174"/>
        <item x="1264"/>
        <item x="88"/>
        <item x="595"/>
        <item x="1368"/>
        <item x="1318"/>
        <item x="183"/>
        <item x="1327"/>
        <item x="656"/>
        <item x="432"/>
        <item x="1102"/>
        <item x="344"/>
        <item x="1349"/>
        <item x="214"/>
        <item x="178"/>
        <item x="990"/>
        <item x="396"/>
        <item x="1243"/>
        <item x="816"/>
        <item x="1057"/>
        <item x="477"/>
        <item x="136"/>
        <item x="869"/>
        <item x="1"/>
        <item x="385"/>
        <item x="484"/>
        <item x="1373"/>
        <item x="1280"/>
        <item x="1440"/>
        <item x="1438"/>
        <item x="1359"/>
        <item x="1284"/>
        <item x="695"/>
        <item x="416"/>
        <item x="1018"/>
        <item x="281"/>
        <item x="1185"/>
        <item x="1230"/>
        <item x="716"/>
        <item x="938"/>
        <item x="283"/>
        <item x="309"/>
        <item x="453"/>
        <item x="850"/>
        <item x="637"/>
        <item x="253"/>
        <item x="227"/>
        <item x="490"/>
        <item x="353"/>
        <item x="486"/>
        <item x="628"/>
        <item x="422"/>
        <item x="937"/>
        <item x="1282"/>
        <item x="835"/>
        <item x="339"/>
        <item x="208"/>
        <item x="538"/>
        <item x="443"/>
        <item x="1259"/>
        <item x="91"/>
        <item x="10"/>
        <item x="996"/>
        <item x="2"/>
        <item x="847"/>
        <item x="956"/>
        <item x="341"/>
        <item x="1310"/>
        <item x="190"/>
        <item x="883"/>
        <item x="430"/>
        <item x="1331"/>
        <item x="682"/>
        <item x="865"/>
        <item x="953"/>
        <item x="38"/>
        <item x="1063"/>
        <item x="1036"/>
        <item x="145"/>
        <item x="921"/>
        <item x="527"/>
        <item x="1069"/>
        <item x="71"/>
        <item x="148"/>
        <item x="337"/>
        <item x="1384"/>
        <item x="196"/>
        <item x="1093"/>
        <item x="885"/>
        <item x="711"/>
        <item x="661"/>
        <item x="592"/>
        <item x="518"/>
        <item x="1415"/>
        <item x="782"/>
        <item x="594"/>
        <item x="142"/>
        <item x="1274"/>
        <item x="1360"/>
        <item x="552"/>
        <item x="771"/>
        <item x="853"/>
        <item x="725"/>
        <item x="556"/>
        <item x="1182"/>
        <item x="1135"/>
        <item x="963"/>
        <item x="256"/>
        <item x="1354"/>
        <item x="1224"/>
        <item x="703"/>
        <item x="933"/>
        <item x="1218"/>
        <item x="900"/>
        <item x="875"/>
        <item x="1167"/>
        <item x="1348"/>
        <item x="954"/>
        <item x="1091"/>
        <item x="722"/>
        <item x="908"/>
        <item x="233"/>
        <item x="405"/>
        <item x="284"/>
        <item x="1383"/>
        <item x="557"/>
        <item x="1193"/>
        <item x="487"/>
        <item x="515"/>
        <item x="367"/>
        <item x="1206"/>
        <item x="925"/>
        <item x="740"/>
        <item x="338"/>
        <item x="498"/>
        <item x="138"/>
        <item x="712"/>
        <item x="859"/>
        <item x="207"/>
        <item x="1396"/>
        <item x="663"/>
        <item x="76"/>
        <item x="1084"/>
        <item x="221"/>
        <item x="1329"/>
        <item x="539"/>
        <item x="1181"/>
        <item x="472"/>
        <item x="1076"/>
        <item x="982"/>
        <item x="1081"/>
        <item x="572"/>
        <item x="951"/>
        <item x="423"/>
        <item x="871"/>
        <item x="1042"/>
        <item x="228"/>
        <item x="1068"/>
        <item x="786"/>
        <item x="481"/>
        <item x="40"/>
        <item x="958"/>
        <item x="1214"/>
        <item x="61"/>
        <item x="1250"/>
        <item x="1133"/>
        <item x="445"/>
        <item x="1067"/>
        <item x="868"/>
        <item x="862"/>
        <item x="739"/>
        <item x="536"/>
        <item x="1405"/>
        <item x="910"/>
        <item x="912"/>
        <item x="838"/>
        <item x="781"/>
        <item x="252"/>
        <item x="1377"/>
        <item x="16"/>
        <item x="1128"/>
        <item x="723"/>
        <item x="643"/>
        <item x="455"/>
        <item x="581"/>
        <item x="457"/>
        <item x="325"/>
        <item x="1096"/>
        <item x="33"/>
        <item x="1005"/>
        <item x="177"/>
        <item x="26"/>
        <item x="53"/>
        <item x="568"/>
        <item x="234"/>
        <item x="360"/>
        <item x="440"/>
        <item x="1436"/>
        <item x="1035"/>
        <item x="844"/>
        <item x="753"/>
        <item x="1385"/>
        <item x="254"/>
        <item x="20"/>
        <item x="1045"/>
        <item x="500"/>
        <item x="1455"/>
        <item x="602"/>
        <item x="354"/>
        <item x="846"/>
        <item x="806"/>
        <item x="1153"/>
        <item x="810"/>
        <item x="410"/>
        <item x="1350"/>
        <item x="591"/>
        <item x="1463"/>
        <item x="761"/>
        <item x="107"/>
        <item x="1311"/>
        <item x="402"/>
        <item x="929"/>
        <item x="627"/>
        <item x="1015"/>
        <item x="653"/>
        <item x="1337"/>
        <item x="1306"/>
        <item x="1314"/>
        <item x="641"/>
        <item x="285"/>
        <item x="1266"/>
        <item x="1213"/>
        <item x="548"/>
        <item x="708"/>
        <item x="439"/>
        <item x="959"/>
        <item x="610"/>
        <item x="262"/>
        <item x="1008"/>
        <item x="141"/>
        <item x="13"/>
        <item x="1075"/>
        <item x="47"/>
        <item x="567"/>
        <item x="1445"/>
        <item x="1028"/>
        <item x="1399"/>
        <item x="322"/>
        <item x="851"/>
        <item x="731"/>
        <item x="533"/>
        <item x="36"/>
        <item x="1221"/>
        <item x="651"/>
        <item x="523"/>
        <item x="1173"/>
        <item x="139"/>
        <item x="200"/>
        <item x="120"/>
        <item x="475"/>
        <item x="678"/>
        <item x="345"/>
        <item x="413"/>
        <item x="983"/>
        <item x="1240"/>
        <item x="1378"/>
        <item x="1393"/>
        <item x="162"/>
        <item x="14"/>
        <item x="295"/>
        <item x="995"/>
        <item x="1403"/>
        <item x="140"/>
        <item x="830"/>
        <item x="558"/>
        <item x="1237"/>
        <item x="1287"/>
        <item x="471"/>
        <item x="932"/>
        <item x="607"/>
        <item x="480"/>
        <item x="220"/>
        <item x="738"/>
        <item x="1411"/>
        <item x="305"/>
        <item x="600"/>
        <item x="272"/>
        <item x="1131"/>
        <item x="231"/>
        <item x="206"/>
        <item x="246"/>
        <item x="1301"/>
        <item x="1117"/>
        <item x="1441"/>
        <item x="1002"/>
        <item x="95"/>
        <item x="1432"/>
        <item x="213"/>
        <item x="428"/>
        <item x="114"/>
        <item x="1073"/>
        <item x="991"/>
        <item x="1163"/>
        <item x="917"/>
        <item x="589"/>
        <item x="1144"/>
        <item x="121"/>
        <item x="314"/>
        <item x="394"/>
        <item x="1273"/>
        <item x="1302"/>
        <item x="188"/>
        <item x="1249"/>
        <item x="946"/>
        <item x="255"/>
        <item x="1439"/>
        <item x="454"/>
        <item x="551"/>
        <item x="1126"/>
        <item x="519"/>
        <item x="1027"/>
        <item x="1169"/>
        <item x="308"/>
        <item x="280"/>
        <item x="82"/>
        <item x="1320"/>
        <item x="532"/>
        <item x="545"/>
        <item x="814"/>
        <item x="795"/>
        <item x="94"/>
        <item x="186"/>
        <item x="404"/>
        <item x="282"/>
        <item x="461"/>
        <item x="49"/>
        <item x="779"/>
        <item x="1019"/>
        <item x="549"/>
        <item x="219"/>
        <item x="112"/>
        <item x="172"/>
        <item x="414"/>
        <item x="597"/>
        <item x="1086"/>
        <item x="137"/>
        <item x="822"/>
        <item x="1429"/>
        <item x="1260"/>
        <item x="85"/>
        <item x="171"/>
        <item x="111"/>
        <item x="60"/>
        <item x="1322"/>
        <item x="1107"/>
        <item x="247"/>
        <item x="380"/>
        <item x="462"/>
        <item x="1229"/>
        <item x="372"/>
        <item x="1014"/>
        <item x="52"/>
        <item x="377"/>
        <item x="132"/>
        <item x="665"/>
        <item x="666"/>
        <item x="776"/>
        <item x="22"/>
        <item x="1461"/>
        <item x="948"/>
        <item x="352"/>
        <item x="511"/>
        <item x="507"/>
        <item x="741"/>
        <item x="342"/>
        <item x="889"/>
        <item x="117"/>
        <item x="1288"/>
        <item x="790"/>
        <item x="1351"/>
        <item x="1451"/>
        <item x="942"/>
        <item x="81"/>
        <item x="660"/>
        <item x="693"/>
        <item x="999"/>
        <item x="1370"/>
        <item x="144"/>
        <item x="1170"/>
        <item x="669"/>
        <item x="926"/>
        <item x="794"/>
        <item x="864"/>
        <item x="1364"/>
        <item x="1141"/>
        <item x="383"/>
        <item x="199"/>
        <item x="687"/>
        <item x="611"/>
        <item x="620"/>
        <item x="45"/>
        <item x="705"/>
        <item x="59"/>
        <item x="1251"/>
        <item x="1088"/>
        <item x="181"/>
        <item x="1040"/>
        <item x="793"/>
        <item x="789"/>
        <item x="243"/>
        <item x="1016"/>
        <item x="911"/>
        <item x="1101"/>
        <item x="1286"/>
        <item x="92"/>
        <item x="474"/>
        <item x="888"/>
        <item x="1304"/>
        <item x="1236"/>
        <item x="553"/>
        <item x="612"/>
        <item x="1074"/>
        <item x="1401"/>
        <item x="1079"/>
        <item x="1012"/>
        <item x="75"/>
        <item x="509"/>
        <item x="1175"/>
        <item x="1464"/>
        <item x="750"/>
        <item x="986"/>
        <item x="327"/>
        <item x="1413"/>
        <item x="654"/>
        <item x="969"/>
        <item x="1200"/>
        <item x="975"/>
        <item x="720"/>
        <item x="839"/>
        <item x="609"/>
        <item x="732"/>
        <item x="580"/>
        <item x="1363"/>
        <item x="913"/>
        <item x="704"/>
        <item x="398"/>
        <item x="582"/>
        <item x="1204"/>
        <item x="818"/>
        <item x="1119"/>
        <item x="450"/>
        <item x="504"/>
        <item x="1113"/>
        <item x="1263"/>
        <item x="1070"/>
        <item x="57"/>
        <item x="63"/>
        <item x="1258"/>
        <item x="1186"/>
        <item x="899"/>
        <item x="760"/>
        <item x="1127"/>
        <item x="898"/>
        <item x="843"/>
        <item x="39"/>
        <item x="156"/>
        <item x="571"/>
        <item x="9"/>
        <item x="930"/>
        <item x="1082"/>
        <item x="1308"/>
        <item x="242"/>
        <item x="1041"/>
        <item x="941"/>
        <item x="287"/>
        <item x="163"/>
        <item x="331"/>
        <item x="370"/>
        <item x="329"/>
        <item x="460"/>
        <item x="304"/>
        <item x="709"/>
        <item x="1013"/>
        <item x="1059"/>
        <item x="1105"/>
        <item x="389"/>
        <item x="729"/>
        <item x="1406"/>
        <item x="613"/>
        <item x="1418"/>
        <item x="1026"/>
        <item x="261"/>
        <item x="189"/>
        <item x="384"/>
        <item x="824"/>
        <item x="218"/>
        <item x="406"/>
        <item x="395"/>
        <item x="1367"/>
        <item x="1208"/>
        <item x="1422"/>
        <item x="730"/>
        <item x="42"/>
        <item x="37"/>
        <item x="1085"/>
        <item x="621"/>
        <item x="903"/>
        <item x="681"/>
        <item x="1452"/>
        <item x="165"/>
        <item x="167"/>
        <item x="1039"/>
        <item x="685"/>
        <item x="436"/>
        <item x="122"/>
        <item x="508"/>
        <item x="1092"/>
        <item x="1352"/>
        <item x="1197"/>
        <item x="198"/>
        <item x="84"/>
        <item x="749"/>
        <item x="940"/>
        <item x="197"/>
        <item x="417"/>
        <item x="77"/>
        <item x="203"/>
        <item x="286"/>
        <item x="294"/>
        <item x="1024"/>
        <item x="1433"/>
        <item x="1238"/>
        <item x="752"/>
        <item x="1147"/>
        <item x="1207"/>
        <item x="194"/>
        <item x="1424"/>
        <item x="1381"/>
        <item x="1046"/>
        <item x="1326"/>
        <item x="269"/>
        <item x="878"/>
        <item x="1416"/>
        <item x="966"/>
        <item x="905"/>
        <item x="1160"/>
        <item x="48"/>
        <item x="128"/>
        <item x="535"/>
        <item x="113"/>
        <item x="290"/>
        <item x="408"/>
        <item x="644"/>
        <item x="424"/>
        <item x="115"/>
        <item x="464"/>
        <item x="736"/>
        <item x="334"/>
        <item x="1252"/>
        <item x="1262"/>
        <item x="997"/>
        <item x="67"/>
        <item x="473"/>
        <item x="1412"/>
        <item x="1050"/>
        <item x="1358"/>
        <item x="1188"/>
        <item x="292"/>
        <item x="1330"/>
        <item x="971"/>
        <item x="823"/>
        <item x="1290"/>
        <item x="577"/>
        <item x="260"/>
        <item x="633"/>
        <item x="326"/>
        <item x="392"/>
        <item x="330"/>
        <item x="465"/>
        <item x="1205"/>
        <item x="1104"/>
        <item x="311"/>
        <item x="916"/>
        <item x="690"/>
        <item x="1047"/>
        <item x="747"/>
        <item x="748"/>
        <item x="970"/>
        <item x="1064"/>
        <item x="446"/>
        <item x="1410"/>
        <item x="431"/>
        <item x="1123"/>
        <item x="1099"/>
        <item x="668"/>
        <item x="1194"/>
        <item x="1365"/>
        <item x="321"/>
        <item x="273"/>
        <item x="677"/>
        <item x="1347"/>
        <item x="237"/>
        <item x="393"/>
        <item x="258"/>
        <item x="1223"/>
        <item x="564"/>
        <item x="259"/>
        <item x="435"/>
        <item x="688"/>
        <item x="1344"/>
        <item x="425"/>
        <item x="962"/>
        <item x="992"/>
        <item x="195"/>
        <item x="978"/>
        <item x="371"/>
        <item x="1265"/>
        <item x="575"/>
        <item x="1338"/>
        <item x="686"/>
        <item x="158"/>
        <item x="1157"/>
        <item x="307"/>
        <item x="503"/>
        <item x="64"/>
        <item x="1032"/>
        <item x="691"/>
        <item x="832"/>
        <item x="1254"/>
        <item x="994"/>
        <item x="590"/>
        <item x="169"/>
        <item x="211"/>
        <item x="1235"/>
        <item x="788"/>
        <item x="974"/>
        <item x="19"/>
        <item x="110"/>
        <item x="604"/>
        <item x="854"/>
        <item x="642"/>
        <item x="379"/>
        <item x="25"/>
        <item x="301"/>
        <item x="466"/>
        <item x="351"/>
        <item x="236"/>
        <item x="1397"/>
        <item x="238"/>
        <item x="421"/>
        <item x="434"/>
        <item x="639"/>
        <item x="510"/>
        <item x="270"/>
        <item x="895"/>
        <item x="4"/>
        <item t="default"/>
      </items>
    </pivotField>
    <pivotField showAll="0"/>
    <pivotField showAll="0"/>
    <pivotField showAll="0">
      <items count="200">
        <item x="171"/>
        <item x="107"/>
        <item x="57"/>
        <item x="87"/>
        <item x="117"/>
        <item x="21"/>
        <item x="19"/>
        <item x="118"/>
        <item x="124"/>
        <item x="80"/>
        <item x="132"/>
        <item x="88"/>
        <item x="55"/>
        <item x="136"/>
        <item x="111"/>
        <item x="64"/>
        <item x="81"/>
        <item x="6"/>
        <item x="148"/>
        <item x="69"/>
        <item x="14"/>
        <item x="158"/>
        <item x="115"/>
        <item x="13"/>
        <item x="16"/>
        <item x="17"/>
        <item x="36"/>
        <item x="48"/>
        <item x="22"/>
        <item x="114"/>
        <item x="35"/>
        <item x="20"/>
        <item x="184"/>
        <item x="85"/>
        <item x="2"/>
        <item x="84"/>
        <item x="56"/>
        <item x="110"/>
        <item x="189"/>
        <item x="159"/>
        <item x="126"/>
        <item x="67"/>
        <item x="52"/>
        <item x="39"/>
        <item x="54"/>
        <item x="86"/>
        <item x="40"/>
        <item x="44"/>
        <item x="82"/>
        <item x="137"/>
        <item x="155"/>
        <item x="11"/>
        <item x="188"/>
        <item x="131"/>
        <item x="15"/>
        <item x="95"/>
        <item x="109"/>
        <item x="53"/>
        <item x="18"/>
        <item x="71"/>
        <item x="83"/>
        <item x="51"/>
        <item x="12"/>
        <item x="43"/>
        <item x="187"/>
        <item x="192"/>
        <item x="182"/>
        <item x="161"/>
        <item x="10"/>
        <item x="116"/>
        <item x="65"/>
        <item x="104"/>
        <item x="113"/>
        <item x="193"/>
        <item x="58"/>
        <item x="29"/>
        <item x="170"/>
        <item x="157"/>
        <item x="98"/>
        <item x="45"/>
        <item x="24"/>
        <item x="47"/>
        <item x="59"/>
        <item x="190"/>
        <item x="129"/>
        <item x="91"/>
        <item x="179"/>
        <item x="128"/>
        <item x="76"/>
        <item x="147"/>
        <item x="70"/>
        <item x="4"/>
        <item x="112"/>
        <item x="191"/>
        <item x="180"/>
        <item x="75"/>
        <item x="49"/>
        <item x="102"/>
        <item x="162"/>
        <item x="149"/>
        <item x="160"/>
        <item x="125"/>
        <item x="181"/>
        <item x="63"/>
        <item x="1"/>
        <item x="178"/>
        <item x="169"/>
        <item x="173"/>
        <item x="142"/>
        <item x="183"/>
        <item x="50"/>
        <item x="38"/>
        <item x="154"/>
        <item x="176"/>
        <item x="156"/>
        <item x="46"/>
        <item x="145"/>
        <item x="30"/>
        <item x="77"/>
        <item x="165"/>
        <item x="78"/>
        <item x="134"/>
        <item x="72"/>
        <item x="130"/>
        <item x="103"/>
        <item x="141"/>
        <item x="66"/>
        <item x="62"/>
        <item x="146"/>
        <item x="151"/>
        <item x="175"/>
        <item x="123"/>
        <item x="152"/>
        <item x="41"/>
        <item x="96"/>
        <item x="168"/>
        <item x="167"/>
        <item x="5"/>
        <item x="139"/>
        <item x="31"/>
        <item x="121"/>
        <item x="174"/>
        <item x="37"/>
        <item x="135"/>
        <item x="150"/>
        <item x="133"/>
        <item x="143"/>
        <item x="163"/>
        <item x="93"/>
        <item x="33"/>
        <item x="9"/>
        <item x="42"/>
        <item x="101"/>
        <item x="197"/>
        <item x="32"/>
        <item x="26"/>
        <item x="194"/>
        <item x="79"/>
        <item x="140"/>
        <item x="28"/>
        <item x="92"/>
        <item x="3"/>
        <item x="177"/>
        <item x="138"/>
        <item x="195"/>
        <item x="122"/>
        <item x="198"/>
        <item x="120"/>
        <item x="34"/>
        <item x="144"/>
        <item x="8"/>
        <item x="90"/>
        <item x="106"/>
        <item x="196"/>
        <item x="61"/>
        <item x="7"/>
        <item x="25"/>
        <item x="127"/>
        <item x="73"/>
        <item x="99"/>
        <item x="97"/>
        <item x="108"/>
        <item x="153"/>
        <item x="0"/>
        <item x="74"/>
        <item x="68"/>
        <item x="89"/>
        <item x="119"/>
        <item x="164"/>
        <item x="185"/>
        <item x="186"/>
        <item x="166"/>
        <item x="60"/>
        <item x="172"/>
        <item x="105"/>
        <item x="27"/>
        <item x="94"/>
        <item x="23"/>
        <item x="100"/>
        <item t="default"/>
      </items>
    </pivotField>
    <pivotField showAll="0">
      <items count="42">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13">
        <item x="0"/>
        <item x="1"/>
        <item x="3"/>
        <item x="7"/>
        <item x="2"/>
        <item x="4"/>
        <item x="5"/>
        <item x="6"/>
        <item x="8"/>
        <item x="9"/>
        <item x="10"/>
        <item x="11"/>
        <item t="default"/>
      </items>
    </pivotField>
    <pivotField showAll="0">
      <items count="8">
        <item x="6"/>
        <item x="5"/>
        <item x="4"/>
        <item x="2"/>
        <item x="3"/>
        <item x="0"/>
        <item x="1"/>
        <item t="default"/>
      </items>
    </pivotField>
  </pivotFields>
  <rowFields count="1">
    <field x="5"/>
  </rowFields>
  <rowItems count="10">
    <i>
      <x v="124"/>
    </i>
    <i>
      <x v="426"/>
    </i>
    <i>
      <x v="802"/>
    </i>
    <i>
      <x v="803"/>
    </i>
    <i>
      <x v="952"/>
    </i>
    <i>
      <x v="1090"/>
    </i>
    <i>
      <x v="1200"/>
    </i>
    <i>
      <x v="1342"/>
    </i>
    <i>
      <x v="1358"/>
    </i>
    <i>
      <x v="1359"/>
    </i>
  </rowItems>
  <colFields count="1">
    <field x="-2"/>
  </colFields>
  <colItems count="2">
    <i>
      <x/>
    </i>
    <i i="1">
      <x v="1"/>
    </i>
  </colItems>
  <dataFields count="2">
    <dataField name="Sum of Revenue" fld="4" baseField="5" baseItem="0"/>
    <dataField name="Sum of Budget" fld="2" baseField="5" baseItem="9"/>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Dark5"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59FE900-C89F-4A07-9CAE-35E560596B63}" autoFormatId="16" applyNumberFormats="0" applyBorderFormats="0" applyFontFormats="0" applyPatternFormats="0" applyAlignmentFormats="0" applyWidthHeightFormats="0">
  <queryTableRefresh nextId="16">
    <queryTableFields count="12">
      <queryTableField id="1" name="SR.NO." tableColumnId="1"/>
      <queryTableField id="2" name="Id" tableColumnId="2"/>
      <queryTableField id="3" name="Budget" tableColumnId="3"/>
      <queryTableField id="4" name="Popularity" tableColumnId="4"/>
      <queryTableField id="5" name="Revenue" tableColumnId="5"/>
      <queryTableField id="6" name="Title" tableColumnId="6"/>
      <queryTableField id="7" name="Vote_Average" tableColumnId="7"/>
      <queryTableField id="8" name="Vote_Count" tableColumnId="8"/>
      <queryTableField id="9" name="Director_Id" tableColumnId="9"/>
      <queryTableField id="10" name="Year" tableColumnId="10"/>
      <queryTableField id="11" name="Month" tableColumnId="11"/>
      <queryTableField id="12" name="Day"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d" xr10:uid="{0C5E030E-19EF-4D0D-B74D-82BEEDB22E4E}" sourceName="Id">
  <pivotTables>
    <pivotTable tabId="4" name="PivotTable3"/>
    <pivotTable tabId="4" name="PivotTable2"/>
    <pivotTable tabId="4" name="PivotTable4"/>
    <pivotTable tabId="4" name="PivotTable6"/>
    <pivotTable tabId="4" name="PivotTable7"/>
  </pivotTables>
  <data>
    <tabular pivotCacheId="1914316751">
      <items count="1465">
        <i x="409" s="1"/>
        <i x="537" s="1"/>
        <i x="61" s="1"/>
        <i x="220" s="1"/>
        <i x="536" s="1"/>
        <i x="21" s="1"/>
        <i x="602" s="1"/>
        <i x="477" s="1"/>
        <i x="608" s="1"/>
        <i x="144" s="1"/>
        <i x="170" s="1"/>
        <i x="475" s="1"/>
        <i x="289" s="1"/>
        <i x="217" s="1"/>
        <i x="112" s="1"/>
        <i x="341" s="1"/>
        <i x="172" s="1"/>
        <i x="532" s="1"/>
        <i x="676" s="1"/>
        <i x="1147" s="1"/>
        <i x="212" s="1"/>
        <i x="221" s="1"/>
        <i x="739" s="1"/>
        <i x="348" s="1"/>
        <i x="604" s="1"/>
        <i x="408" s="1"/>
        <i x="113" s="1"/>
        <i x="168" s="1"/>
        <i x="279" s="1"/>
        <i x="402" s="1"/>
        <i x="62" s="1"/>
        <i x="169" s="1"/>
        <i x="110" s="1"/>
        <i x="157" s="1"/>
        <i x="344" s="1"/>
        <i x="166" s="1"/>
        <i x="290" s="1"/>
        <i x="479" s="1"/>
        <i x="16" s="1"/>
        <i x="527" s="1"/>
        <i x="407" s="1"/>
        <i x="400" s="1"/>
        <i x="51" s="1"/>
        <i x="678" s="1"/>
        <i x="19" s="1"/>
        <i x="480" s="1"/>
        <i x="476" s="1"/>
        <i x="275" s="1"/>
        <i x="1032" s="1"/>
        <i x="474" s="1"/>
        <i x="20" s="1"/>
        <i x="522" s="1"/>
        <i x="106" s="1"/>
        <i x="1223" s="1"/>
        <i x="22" s="1"/>
        <i x="346" s="1"/>
        <i x="732" s="1"/>
        <i x="17" s="1"/>
        <i x="109" s="1"/>
        <i x="347" s="1"/>
        <i x="219" s="1"/>
        <i x="917" s="1"/>
        <i x="471" s="1"/>
        <i x="60" s="1"/>
        <i x="329" s="1"/>
        <i x="595" s="1"/>
        <i x="345" s="1"/>
        <i x="923" s="1"/>
        <i x="535" s="1"/>
        <i x="721" s="1"/>
        <i x="679" s="1"/>
        <i x="478" s="1"/>
        <i x="534" s="1"/>
        <i x="674" s="1"/>
        <i x="673" s="1"/>
        <i x="403" s="1"/>
        <i x="789" s="1"/>
        <i x="793" s="1"/>
        <i x="56" s="1"/>
        <i x="401" s="1"/>
        <i x="286" s="1"/>
        <i x="211" s="1"/>
        <i x="209" s="1"/>
        <i x="342" s="1"/>
        <i x="158" s="1"/>
        <i x="46" s="1"/>
        <i x="102" s="1"/>
        <i x="736" s="1"/>
        <i x="860" s="1"/>
        <i x="1094" s="1"/>
        <i x="861" s="1"/>
        <i x="524" s="1"/>
        <i x="790" s="1"/>
        <i x="100" s="1"/>
        <i x="862" s="1"/>
        <i x="11" s="1"/>
        <i x="643" s="1"/>
        <i x="393" s="1"/>
        <i x="1090" s="1"/>
        <i x="784" s="1"/>
        <i x="164" s="1"/>
        <i x="1039" s="1"/>
        <i x="218" s="1"/>
        <i x="267" s="1"/>
        <i x="462" s="1"/>
        <i x="13" s="1"/>
        <i x="57" s="1"/>
        <i x="281" s="1"/>
        <i x="533" s="1"/>
        <i x="171" s="1"/>
        <i x="677" s="1"/>
        <i x="787" s="1"/>
        <i x="337" s="1"/>
        <i x="104" s="1"/>
        <i x="285" s="1"/>
        <i x="159" s="1"/>
        <i x="103" s="1"/>
        <i x="927" s="1"/>
        <i x="136" s="1"/>
        <i x="792" s="1"/>
        <i x="111" s="1"/>
        <i x="607" s="1"/>
        <i x="788" s="1"/>
        <i x="288" s="1"/>
        <i x="284" s="1"/>
        <i x="333" s="1"/>
        <i x="1326" s="1"/>
        <i x="1015" s="1"/>
        <i x="1142" s="1"/>
        <i x="977" s="1"/>
        <i x="738" s="1"/>
        <i x="981" s="1"/>
        <i x="975" s="1"/>
        <i x="529" s="1"/>
        <i x="216" s="1"/>
        <i x="18" s="1"/>
        <i x="785" s="1"/>
        <i x="214" s="1"/>
        <i x="844" s="1"/>
        <i x="445" s="1"/>
        <i x="335" s="1"/>
        <i x="167" s="1"/>
        <i x="832" s="1"/>
        <i x="107" s="1"/>
        <i x="1137" s="1"/>
        <i x="605" s="1"/>
        <i x="969" s="1"/>
        <i x="735" s="1"/>
        <i x="675" s="1"/>
        <i x="55" s="1"/>
        <i x="708" s="1"/>
        <i x="287" s="1"/>
        <i x="12" s="1"/>
        <i x="283" s="1"/>
        <i x="163" s="1"/>
        <i x="1133" s="1"/>
        <i x="926" s="1"/>
        <i x="699" s="1"/>
        <i x="902" s="1"/>
        <i x="733" s="1"/>
        <i x="670" s="1"/>
        <i x="1035" s="1"/>
        <i x="59" s="1"/>
        <i x="666" s="1"/>
        <i x="878" s="1"/>
        <i x="980" s="1"/>
        <i x="858" s="1"/>
        <i x="863" s="1"/>
        <i x="606" s="1"/>
        <i x="922" s="1"/>
        <i x="1311" s="1"/>
        <i x="396" s="1"/>
        <i x="528" s="1"/>
        <i x="1252" s="1"/>
        <i x="389" s="1"/>
        <i x="340" s="1"/>
        <i x="327" s="1"/>
        <i x="1183" s="1"/>
        <i x="215" s="1"/>
        <i x="213" s="1"/>
        <i x="734" s="1"/>
        <i x="1031" s="1"/>
        <i x="593" s="1"/>
        <i x="165" s="1"/>
        <i x="1225" s="1"/>
        <i x="1128" s="1"/>
        <i x="202" s="1"/>
        <i x="323" s="1"/>
        <i x="99" s="1"/>
        <i x="41" s="1"/>
        <i x="315" s="1"/>
        <i x="848" s="1"/>
        <i x="255" s="1"/>
        <i x="709" s="1"/>
        <i x="914" s="1"/>
        <i x="200" s="1"/>
        <i x="1144" s="1"/>
        <i x="58" s="1"/>
        <i x="383" s="1"/>
        <i x="794" s="1"/>
        <i x="864" s="1"/>
        <i x="919" s="1"/>
        <i x="460" s="1"/>
        <i x="1202" s="1"/>
        <i x="332" s="1"/>
        <i x="1146" s="1"/>
        <i x="326" s="1"/>
        <i x="921" s="1"/>
        <i x="962" s="1"/>
        <i x="156" s="1"/>
        <i x="973" s="1"/>
        <i x="600" s="1"/>
        <i x="464" s="1"/>
        <i x="280" s="1"/>
        <i x="1228" s="1"/>
        <i x="405" s="1"/>
        <i x="465" s="1"/>
        <i x="466" s="1"/>
        <i x="54" s="1"/>
        <i x="918" s="1"/>
        <i x="779" s="1"/>
        <i x="1134" s="1"/>
        <i x="965" s="1"/>
        <i x="665" s="1"/>
        <i x="773" s="1"/>
        <i x="15" s="1"/>
        <i x="1127" s="1"/>
        <i x="910" s="1"/>
        <i x="947" s="1"/>
        <i x="1020" s="1"/>
        <i x="652" s="1"/>
        <i x="1188" s="1"/>
        <i x="979" s="1"/>
        <i x="601" s="1"/>
        <i x="731" s="1"/>
        <i x="1145" s="1"/>
        <i x="924" s="1"/>
        <i x="261" s="1"/>
        <i x="269" s="1"/>
        <i x="597" s="1"/>
        <i x="1089" s="1"/>
        <i x="397" s="1"/>
        <i x="530" s="1"/>
        <i x="760" s="1"/>
        <i x="1269" s="1"/>
        <i x="664" s="1"/>
        <i x="589" s="1"/>
        <i x="957" s="1"/>
        <i x="853" s="1"/>
        <i x="598" s="1"/>
        <i x="1419" s="1"/>
        <i x="468" s="1"/>
        <i x="459" s="1"/>
        <i x="510" s="1"/>
        <i x="791" s="1"/>
        <i x="1187" s="1"/>
        <i x="282" s="1"/>
        <i x="1295" s="1"/>
        <i x="587" s="1"/>
        <i x="669" s="1"/>
        <i x="160" s="1"/>
        <i x="469" s="1"/>
        <i x="786" s="1"/>
        <i x="338" s="1"/>
        <i x="1143" s="1"/>
        <i x="467" s="1"/>
        <i x="847" s="1"/>
        <i x="278" s="1"/>
        <i x="1139" s="1"/>
        <i x="1136" s="1"/>
        <i x="1019" s="1"/>
        <i x="609" s="1"/>
        <i x="1130" s="1"/>
        <i x="96" s="1"/>
        <i x="1084" s="1"/>
        <i x="270" s="1"/>
        <i x="1083" s="1"/>
        <i x="705" s="1"/>
        <i x="660" s="1"/>
        <i x="651" s="1"/>
        <i x="1172" s="1"/>
        <i x="1117" s="1"/>
        <i x="940" s="1"/>
        <i x="1180" s="1"/>
        <i x="758" s="1"/>
        <i x="376" s="1"/>
        <i x="752" s="1"/>
        <i x="1078" s="1"/>
        <i x="579" s="1"/>
        <i x="618" s="1"/>
        <i x="88" s="1"/>
        <i x="920" s="1"/>
        <i x="850" s="1"/>
        <i x="266" s="1"/>
        <i x="783" s="1"/>
        <i x="1189" s="1"/>
        <i x="1141" s="1"/>
        <i x="974" s="1"/>
        <i x="1186" s="1"/>
        <i x="726" s="1"/>
        <i x="513" s="1"/>
        <i x="700" s="1"/>
        <i x="151" s="1"/>
        <i x="336" s="1"/>
        <i x="729" s="1"/>
        <i x="970" s="1"/>
        <i x="516" s="1"/>
        <i x="588" s="1"/>
        <i x="647" s="1"/>
        <i x="659" s="1"/>
        <i x="761" s="1"/>
        <i x="317" s="1"/>
        <i x="45" s="1"/>
        <i x="897" s="1"/>
        <i x="1053" s="1"/>
        <i x="1068" s="1"/>
        <i x="971" s="1"/>
        <i x="254" s="1"/>
        <i x="1081" s="1"/>
        <i x="1067" s="1"/>
        <i x="449" s="1"/>
        <i x="378" s="1"/>
        <i x="511" s="1"/>
        <i x="591" s="1"/>
        <i x="648" s="1"/>
        <i x="894" s="1"/>
        <i x="730" s="1"/>
        <i x="859" s="1"/>
        <i x="740" s="1"/>
        <i x="1036" s="1"/>
        <i x="854" s="1"/>
        <i x="1185" s="1"/>
        <i x="399" s="1"/>
        <i x="1309" s="1"/>
        <i x="1324" s="1"/>
        <i x="916" s="1"/>
        <i x="563" s="1"/>
        <i x="724" s="1"/>
        <i x="154" s="1"/>
        <i x="277" s="1"/>
        <i x="770" s="1"/>
        <i x="1254" s="1"/>
        <i x="273" s="1"/>
        <i x="92" s="1"/>
        <i x="1337" s="1"/>
        <i x="321" s="1"/>
        <i x="1082" s="1"/>
        <i x="246" s="1"/>
        <i x="829" s="1"/>
        <i x="636" s="1"/>
        <i x="190" s="1"/>
        <i x="865" s="1"/>
        <i x="880" s="1"/>
        <i x="30" s="1"/>
        <i x="81" s="1"/>
        <i x="898" s="1"/>
        <i x="249" s="1"/>
        <i x="1014" s="1"/>
        <i x="452" s="1"/>
        <i x="312" s="1"/>
        <i x="1093" s="1"/>
        <i x="978" s="1"/>
        <i x="759" s="1"/>
        <i x="210" s="1"/>
        <i x="1040" s="1"/>
        <i x="1227" s="1"/>
        <i x="455" s="1"/>
        <i x="1088" s="1"/>
        <i x="328" s="1"/>
        <i x="958" s="1"/>
        <i x="1272" s="1"/>
        <i x="1177" s="1"/>
        <i x="948" s="1"/>
        <i x="590" s="1"/>
        <i x="802" s="1"/>
        <i x="206" s="1"/>
        <i x="203" s="1"/>
        <i x="1102" s="1"/>
        <i x="208" s="1"/>
        <i x="442" s="1"/>
        <i x="1170" s="1"/>
        <i x="990" s="1"/>
        <i x="639" s="1"/>
        <i x="1023" s="1"/>
        <i x="564" s="1"/>
        <i x="630" s="1"/>
        <i x="76" s="1"/>
        <i x="1018" s="1"/>
        <i x="583" s="1"/>
        <i x="855" s="1"/>
        <i x="1276" s="1"/>
        <i x="1235" s="1"/>
        <i x="1245" s="1"/>
        <i x="1213" s="1"/>
        <i x="49" s="1"/>
        <i x="274" s="1"/>
        <i x="603" s="1"/>
        <i x="737" s="1"/>
        <i x="105" s="1"/>
        <i x="851" s="1"/>
        <i x="1226" s="1"/>
        <i x="1027" s="1"/>
        <i x="776" s="1"/>
        <i x="1321" s="1"/>
        <i x="658" s="1"/>
        <i x="991" s="1"/>
        <i x="309" s="1"/>
        <i x="1022" s="1"/>
        <i x="1086" s="1"/>
        <i x="728" s="1"/>
        <i x="843" s="1"/>
        <i x="1017" s="1"/>
        <i x="417" s="1"/>
        <i x="263" s="1"/>
        <i x="461" s="1"/>
        <i x="718" s="1"/>
        <i x="571" s="1"/>
        <i x="723" s="1"/>
        <i x="1176" s="1"/>
        <i x="707" s="1"/>
        <i x="765" s="1"/>
        <i x="79" s="1"/>
        <i x="43" s="1"/>
        <i x="1132" s="1"/>
        <i x="515" s="1"/>
        <i x="379" s="1"/>
        <i x="387" s="1"/>
        <i x="1009" s="1"/>
        <i x="769" s="1"/>
        <i x="310" s="1"/>
        <i x="1113" s="1"/>
        <i x="828" s="1"/>
        <i x="370" s="1"/>
        <i x="942" s="1"/>
        <i x="945" s="1"/>
        <i x="586" s="1"/>
        <i x="642" s="1"/>
        <i x="1112" s="1"/>
        <i x="826" s="1"/>
        <i x="567" s="1"/>
        <i x="889" s="1"/>
        <i x="437" s="1"/>
        <i x="1051" s="1"/>
        <i x="32" s="1"/>
        <i x="541" s="1"/>
        <i x="803" s="1"/>
        <i x="1103" s="1"/>
        <i x="108" s="1"/>
        <i x="650" s="1"/>
        <i x="946" s="1"/>
        <i x="433" s="1"/>
        <i x="63" s="1"/>
        <i x="132" s="1"/>
        <i x="339" s="1"/>
        <i x="1131" s="1"/>
        <i x="1174" s="1"/>
        <i x="697" s="1"/>
        <i x="896" s="1"/>
        <i x="654" s="1"/>
        <i x="1253" s="1"/>
        <i x="531" s="1"/>
        <i x="976" s="1"/>
        <i x="1455" s="1"/>
        <i x="1175" s="1"/>
        <i x="672" s="1"/>
        <i x="146" s="1"/>
        <i x="324" s="1"/>
        <i x="95" s="1"/>
        <i x="841" s="1"/>
        <i x="1220" s="1"/>
        <i x="671" s="1"/>
        <i x="1244" s="1"/>
        <i x="778" s="1"/>
        <i x="1054" s="1"/>
        <i x="719" s="1"/>
        <i x="1289" s="1"/>
        <i x="276" s="1"/>
        <i x="454" s="1"/>
        <i x="1291" s="1"/>
        <i x="1169" s="1"/>
        <i x="1052" s="1"/>
        <i x="753" s="1"/>
        <i x="451" s="1"/>
        <i x="1163" s="1"/>
        <i x="720" s="1"/>
        <i x="744" s="1"/>
        <i x="842" s="1"/>
        <i x="1320" s="1"/>
        <i x="634" s="1"/>
        <i x="954" s="1"/>
        <i x="574" s="1"/>
        <i x="388" s="1"/>
        <i x="499" s="1"/>
        <i x="1095" s="1"/>
        <i x="493" s="1"/>
        <i x="857" s="1"/>
        <i x="330" s="1"/>
        <i x="1216" s="1"/>
        <i x="960" s="1"/>
        <i x="565" s="1"/>
        <i x="406" s="1"/>
        <i x="925" s="1"/>
        <i x="1310" s="1"/>
        <i x="1184" s="1"/>
        <i x="1087" s="1"/>
        <i x="155" s="1"/>
        <i x="972" s="1"/>
        <i x="777" s="1"/>
        <i x="1246" s="1"/>
        <i x="1096" s="1"/>
        <i x="97" s="1"/>
        <i x="596" s="1"/>
        <i x="1029" s="1"/>
        <i x="259" s="1"/>
        <i x="390" s="1"/>
        <i x="1222" s="1"/>
        <i x="98" s="1"/>
        <i x="385" s="1"/>
        <i x="904" s="1"/>
        <i x="6" s="1"/>
        <i x="1121" s="1"/>
        <i x="1120" s="1"/>
        <i x="1126" s="1"/>
        <i x="1074" s="1"/>
        <i x="1241" s="1"/>
        <i x="1315" s="1"/>
        <i x="641" s="1"/>
        <i x="959" s="1"/>
        <i x="695" s="1"/>
        <i x="1055" s="1"/>
        <i x="319" s="1"/>
        <i x="1211" s="1"/>
        <i x="1013" s="1"/>
        <i x="137" s="1"/>
        <i x="754" s="1"/>
        <i x="817" s="1"/>
        <i x="377" s="1"/>
        <i x="1168" s="1"/>
        <i x="693" s="1"/>
        <i x="684" s="1"/>
        <i x="38" s="1"/>
        <i x="502" s="1"/>
        <i x="1016" s="1"/>
        <i x="238" s="1"/>
        <i x="298" s="1"/>
        <i x="625" s="1"/>
        <i x="135" s="1"/>
        <i x="4" s="1"/>
        <i x="992" s="1"/>
        <i x="360" s="1"/>
        <i x="1314" s="1"/>
        <i x="966" s="1"/>
        <i x="1343" s="1"/>
        <i x="192" s="1"/>
        <i x="1028" s="1"/>
        <i x="849" s="1"/>
        <i x="1024" s="1"/>
        <i x="928" s="1"/>
        <i x="952" s="1"/>
        <i x="1403" s="1"/>
        <i x="506" s="1"/>
        <i x="1080" s="1"/>
        <i x="1173" s="1"/>
        <i x="1026" s="1"/>
        <i x="1158" s="1"/>
        <i x="837" s="1"/>
        <i x="1171" s="1"/>
        <i x="1138" s="1"/>
        <i x="1249" s="1"/>
        <i x="782" s="1"/>
        <i x="967" s="1"/>
        <i x="704" s="1"/>
        <i x="1240" s="1"/>
        <i x="523" s="1"/>
        <i x="1292" s="1"/>
        <i x="662" s="1"/>
        <i x="905" s="1"/>
        <i x="89" s="1"/>
        <i x="560" s="1"/>
        <i x="1258" s="1"/>
        <i x="1229" s="1"/>
        <i x="196" s="1"/>
        <i x="696" s="1"/>
        <i x="1404" s="1"/>
        <i x="443" s="1"/>
        <i x="573" s="1"/>
        <i x="1195" s="1"/>
        <i x="1203" s="1"/>
        <i x="308" s="1"/>
        <i x="427" s="1"/>
        <i x="615" s="1"/>
        <i x="811" s="1"/>
        <i x="491" s="1"/>
        <i x="322" s="1"/>
        <i x="1181" s="1"/>
        <i x="950" s="1"/>
        <i x="633" s="1"/>
        <i x="1273" s="1"/>
        <i x="243" s="1"/>
        <i x="193" s="1"/>
        <i x="418" s="1"/>
        <i x="1339" s="1"/>
        <i x="253" s="1"/>
        <i x="626" s="1"/>
        <i x="845" s="1"/>
        <i x="361" s="1"/>
        <i x="852" s="1"/>
        <i x="907" s="1"/>
        <i x="1041" s="1"/>
        <i x="161" s="1"/>
        <i x="398" s="1"/>
        <i x="1341" s="1"/>
        <i x="90" s="1"/>
        <i x="781" s="1"/>
        <i x="1179" s="1"/>
        <i x="780" s="1"/>
        <i x="153" s="1"/>
        <i x="14" s="1"/>
        <i x="331" s="1"/>
        <i x="594" s="1"/>
        <i x="963" s="1"/>
        <i x="1325" s="1"/>
        <i x="1293" s="1"/>
        <i x="147" s="1"/>
        <i x="93" s="1"/>
        <i x="52" s="1"/>
        <i x="10" s="1"/>
        <i x="1288" s="1"/>
        <i x="716" s="1"/>
        <i x="663" s="1"/>
        <i x="908" s="1"/>
        <i x="1307" s="1"/>
        <i x="585" s="1"/>
        <i x="911" s="1"/>
        <i x="394" s="1"/>
        <i x="50" s="1"/>
        <i x="313" s="1"/>
        <i x="722" s="1"/>
        <i x="1076" s="1"/>
        <i x="830" s="1"/>
        <i x="260" s="1"/>
        <i x="580" s="1"/>
        <i x="1370" s="1"/>
        <i x="1382" s="1"/>
        <i x="703" s="1"/>
        <i x="83" s="1"/>
        <i x="1119" s="1"/>
        <i x="1125" s="1"/>
        <i x="1298" s="1"/>
        <i x="1259" s="1"/>
        <i x="186" s="1"/>
        <i x="256" s="1"/>
        <i x="1021" s="1"/>
        <i x="1301" s="1"/>
        <i x="632" s="1"/>
        <i x="244" s="1"/>
        <i x="628" s="1"/>
        <i x="993" s="1"/>
        <i x="888" s="1"/>
        <i x="504" s="1"/>
        <i x="1206" s="1"/>
        <i x="374" s="1"/>
        <i x="815" s="1"/>
        <i x="1281" s="1"/>
        <i x="915" s="1"/>
        <i x="366" s="1"/>
        <i x="481" s="1"/>
        <i x="935" s="1"/>
        <i x="500" s="1"/>
        <i x="180" s="1"/>
        <i x="1260" s="1"/>
        <i x="1237" s="1"/>
        <i x="384" s="1"/>
        <i x="185" s="1"/>
        <i x="133" s="1"/>
        <i x="453" s="1"/>
        <i x="846" s="1"/>
        <i x="395" s="1"/>
        <i x="838" s="1"/>
        <i x="258" s="1"/>
        <i x="825" s="1"/>
        <i x="44" s="1"/>
        <i x="1012" s="1"/>
        <i x="1162" s="1"/>
        <i x="883" s="1"/>
        <i x="1157" s="1"/>
        <i x="1418" s="1"/>
        <i x="929" s="1"/>
        <i x="181" s="1"/>
        <i x="428" s="1"/>
        <i x="195" s="1"/>
        <i x="463" s="1"/>
        <i x="145" s="1"/>
        <i x="1010" s="1"/>
        <i x="306" s="1"/>
        <i x="473" s="1"/>
        <i x="1025" s="1"/>
        <i x="755" s="1"/>
        <i x="31" s="1"/>
        <i x="1190" s="1"/>
        <i x="1042" s="1"/>
        <i x="1110" s="1"/>
        <i x="404" s="1"/>
        <i x="1037" s="1"/>
        <i x="1342" s="1"/>
        <i x="1296" s="1"/>
        <i x="912" s="1"/>
        <i x="334" s="1"/>
        <i x="1305" s="1"/>
        <i x="441" s="1"/>
        <i x="48" s="1"/>
        <i x="1129" s="1"/>
        <i x="1150" s="1"/>
        <i x="1214" s="1"/>
        <i x="1402" s="1"/>
        <i x="8" s="1"/>
        <i x="1285" s="1"/>
        <i x="197" s="1"/>
        <i x="610" s="1"/>
        <i x="1115" s="1"/>
        <i x="835" s="1"/>
        <i x="741" s="1"/>
        <i x="271" s="1"/>
        <i x="839" s="1"/>
        <i x="612" s="1"/>
        <i x="640" s="1"/>
        <i x="713" s="1"/>
        <i x="251" s="1"/>
        <i x="1318" s="1"/>
        <i x="694" s="1"/>
        <i x="182" s="1"/>
        <i x="1111" s="1"/>
        <i x="248" s="1"/>
        <i x="994" s="1"/>
        <i x="624" s="1"/>
        <i x="183" s="1"/>
        <i x="35" s="1"/>
        <i x="134" s="1"/>
        <i x="505" s="1"/>
        <i x="930" s="1"/>
        <i x="881" s="1"/>
        <i x="71" s="1"/>
        <i x="750" s="1"/>
        <i x="37" s="1"/>
        <i x="562" s="1"/>
        <i x="1280" s="1"/>
        <i x="1277" s="1"/>
        <i x="813" s="1"/>
        <i x="996" s="1"/>
        <i x="299" s="1"/>
        <i x="1266" s="1"/>
        <i x="551" s="1"/>
        <i x="177" s="1"/>
        <i x="1294" s="1"/>
        <i x="901" s="1"/>
        <i x="964" s="1"/>
        <i x="572" s="1"/>
        <i x="1057" s="1"/>
        <i x="450" s="1"/>
        <i x="775" s="1"/>
        <i x="1178" s="1"/>
        <i x="871" s="1"/>
        <i x="1354" s="1"/>
        <i x="250" s="1"/>
        <i x="509" s="1"/>
        <i x="122" s="1"/>
        <i x="1447" s="1"/>
        <i x="638" s="1"/>
        <i x="644" s="1"/>
        <i x="1204" s="1"/>
        <i x="1058" s="1"/>
        <i x="545" s="1"/>
        <i x="1448" s="1"/>
        <i x="1212" s="1"/>
        <i x="1392" s="1"/>
        <i x="204" s="1"/>
        <i x="94" s="1"/>
        <i x="887" s="1"/>
        <i x="1215" s="1"/>
        <i x="856" s="1"/>
        <i x="1033" s="1"/>
        <i x="1250" s="1"/>
        <i x="1322" s="1"/>
        <i x="1306" s="1"/>
        <i x="913" s="1"/>
        <i x="1224" s="1"/>
        <i x="774" s="1"/>
        <i x="727" s="1"/>
        <i x="1030" s="1"/>
        <i x="458" s="1"/>
        <i x="391" s="1"/>
        <i x="1242" s="1"/>
        <i x="392" s="1"/>
        <i x="836" s="1"/>
        <i x="931" s="1"/>
        <i x="448" s="1"/>
        <i x="646" s="1"/>
        <i x="386" s="1"/>
        <i x="706" s="1"/>
        <i x="268" s="1"/>
        <i x="1236" s="1"/>
        <i x="1394" s="1"/>
        <i x="520" s="1"/>
        <i x="517" s="1"/>
        <i x="350" s="1"/>
        <i x="1336" s="1"/>
        <i x="189" s="1"/>
        <i x="655" s="1"/>
        <i x="40" s="1"/>
        <i x="382" s="1"/>
        <i x="325" s="1"/>
        <i x="568" s="1"/>
        <i x="444" s="1"/>
        <i x="1375" s="1"/>
        <i x="245" s="1"/>
        <i x="138" s="1"/>
        <i x="570" s="1"/>
        <i x="188" s="1"/>
        <i x="1070" s="1"/>
        <i x="318" s="1"/>
        <i x="432" s="1"/>
        <i x="751" s="1"/>
        <i x="1043" s="1"/>
        <i x="623" s="1"/>
        <i x="380" s="1"/>
        <i x="1333" s="1"/>
        <i x="795" s="1"/>
        <i x="64" s="1"/>
        <i x="230" s="1"/>
        <i x="668" s="1"/>
        <i x="482" s="1"/>
        <i x="819" s="1"/>
        <i x="1044" s="1"/>
        <i x="53" s="1"/>
        <i x="1408" s="1"/>
        <i x="906" s="1"/>
        <i x="3" s="1"/>
        <i x="766" s="1"/>
        <i x="1357" s="1"/>
        <i x="47" s="1"/>
        <i x="410" s="1"/>
        <i x="698" s="1"/>
        <i x="710" s="1"/>
        <i x="903" s="1"/>
        <i x="899" s="1"/>
        <i x="763" s="1"/>
        <i x="152" s="1"/>
        <i x="1437" s="1"/>
        <i x="900" s="1"/>
        <i x="1238" s="1"/>
        <i x="895" s="1"/>
        <i x="148" s="1"/>
        <i x="1267" s="1"/>
        <i x="514" s="1"/>
        <i x="86" s="1"/>
        <i x="656" s="1"/>
        <i x="1420" s="1"/>
        <i x="80" s="1"/>
        <i x="559" s="1"/>
        <i x="1001" s="1"/>
        <i x="304" s="1"/>
        <i x="882" s="1"/>
        <i x="29" s="1"/>
        <i x="1106" s="1"/>
        <i x="1417" s="1"/>
        <i x="525" s="1"/>
        <i x="435" s="1"/>
        <i x="1122" s="1"/>
        <i x="1445" s="1"/>
        <i x="840" s="1"/>
        <i x="1011" s="1"/>
        <i x="235" s="1"/>
        <i x="1401" s="1"/>
        <i x="1072" s="1"/>
        <i x="1079" s="1"/>
        <i x="252" s="1"/>
        <i x="1000" s="1"/>
        <i x="692" s="1"/>
        <i x="425" s="1"/>
        <i x="611" s="1"/>
        <i x="768" s="1"/>
        <i x="653" s="1"/>
        <i x="1091" s="1"/>
        <i x="1323" s="1"/>
        <i x="447" s="1"/>
        <i x="1077" s="1"/>
        <i x="1319" s="1"/>
        <i x="637" s="1"/>
        <i x="764" s="1"/>
        <i x="949" s="1"/>
        <i x="143" s="1"/>
        <i x="742" s="1"/>
        <i x="1396" s="1"/>
        <i x="264" s="1"/>
        <i x="688" s="1"/>
        <i x="932" s="1"/>
        <i x="65" s="1"/>
        <i x="1275" s="1"/>
        <i x="1359" s="1"/>
        <i x="470" s="1"/>
        <i x="431" s="1"/>
        <i x="1274" s="1"/>
        <i x="121" s="1"/>
        <i x="725" s="1"/>
        <i x="114" s="1"/>
        <i x="1367" s="1"/>
        <i x="521" s="1"/>
        <i x="91" s="1"/>
        <i x="961" s="1"/>
        <i x="201" s="1"/>
        <i x="265" s="1"/>
        <i x="953" s="1"/>
        <i x="1464" s="1"/>
        <i x="199" s="1"/>
        <i x="714" s="1"/>
        <i x="173" s="1"/>
        <i x="701" s="1"/>
        <i x="1316" s="1"/>
        <i x="657" s="1"/>
        <i x="1415" s="1"/>
        <i x="1148" s="1"/>
        <i x="508" s="1"/>
        <i x="823" s="1"/>
        <i x="82" s="1"/>
        <i x="756" s="1"/>
        <i x="822" s="1"/>
        <i x="557" s="1"/>
        <i x="242" s="1"/>
        <i x="1164" s="1"/>
        <i x="1071" s="1"/>
        <i x="320" s="1"/>
        <i x="816" s="1"/>
        <i x="297" s="1"/>
        <i x="34" s="1"/>
        <i x="233" s="1"/>
        <i x="73" s="1"/>
        <i x="295" s="1"/>
        <i x="622" s="1"/>
        <i x="1374" s="1"/>
        <i x="237" s="1"/>
        <i x="1161" s="1"/>
        <i x="234" s="1"/>
        <i x="549" s="1"/>
        <i x="685" s="1"/>
        <i x="616" s="1"/>
        <i x="240" s="1"/>
        <i x="686" s="1"/>
        <i x="184" s="1"/>
        <i x="357" s="1"/>
        <i x="349" s="1"/>
        <i x="140" s="1"/>
        <i x="1353" s="1"/>
        <i x="1135" s="1"/>
        <i x="0" s="1"/>
        <i x="84" s="1"/>
        <i x="762" s="1"/>
        <i x="1302" s="1"/>
        <i x="434" s="1"/>
        <i x="1056" s="1"/>
        <i x="691" s="1"/>
        <i x="1003" s="1"/>
        <i x="1452" s="1"/>
        <i x="938" s="1"/>
        <i x="1085" s="1"/>
        <i x="1219" s="1"/>
        <i x="1304" s="1"/>
        <i x="247" s="1"/>
        <i x="1004" s="1"/>
        <i x="241" s="1"/>
        <i x="1002" s="1"/>
        <i x="359" s="1"/>
        <i x="690" s="1"/>
        <i x="1092" s="1"/>
        <i x="519" s="1"/>
        <i x="1221" s="1"/>
        <i x="85" s="1"/>
        <i x="372" s="1"/>
        <i x="885" s="1"/>
        <i x="1045" s="1"/>
        <i x="891" s="1"/>
        <i x="5" s="1"/>
        <i x="131" s="1"/>
        <i x="746" s="1"/>
        <i x="554" s="1"/>
        <i x="1191" s="1"/>
        <i x="194" s="1"/>
        <i x="1423" s="1"/>
        <i x="489" s="1"/>
        <i x="892" s="1"/>
        <i x="207" s="1"/>
        <i x="501" s="1"/>
        <i x="303" s="1"/>
        <i x="824" s="1"/>
        <i x="362" s="1"/>
        <i x="998" s="1"/>
        <i x="1438" s="1"/>
        <i x="1297" s="1"/>
        <i x="1458" s="1"/>
        <i x="1371" s="1"/>
        <i x="772" s="1"/>
        <i x="1308" s="1"/>
        <i x="456" s="1"/>
        <i x="162" s="1"/>
        <i x="649" s="1"/>
        <i x="771" s="1"/>
        <i x="1217" s="1"/>
        <i x="272" s="1"/>
        <i x="307" s="1"/>
        <i x="1317" s="1"/>
        <i x="222" s="1"/>
        <i x="566" s="1"/>
        <i x="373" s="1"/>
        <i x="512" s="1"/>
        <i x="561" s="1"/>
        <i x="311" s="1"/>
        <i x="584" s="1"/>
        <i x="77" s="1"/>
        <i x="142" s="1"/>
        <i x="438" s="1"/>
        <i x="2" s="1"/>
        <i x="305" s="1"/>
        <i x="944" s="1"/>
        <i x="439" s="1"/>
        <i x="301" s="1"/>
        <i x="440" s="1"/>
        <i x="558" s="1"/>
        <i x="367" s="1"/>
        <i x="1207" s="1"/>
        <i x="1104" s="1"/>
        <i x="542" s="1"/>
        <i x="1387" s="1"/>
        <i x="552" s="1"/>
        <i x="1165" s="1"/>
        <i x="507" s="1"/>
        <i x="757" s="1"/>
        <i x="364" s="1"/>
        <i x="429" s="1"/>
        <i x="745" s="1"/>
        <i x="1255" s="1"/>
        <i x="818" s="1"/>
        <i x="621" s="1"/>
        <i x="483" s="1"/>
        <i x="363" s="1"/>
        <i x="680" s="1"/>
        <i x="1108" s="1"/>
        <i x="1344" s="1"/>
        <i x="1196" s="1"/>
        <i x="496" s="1"/>
        <i x="419" s="1"/>
        <i x="620" s="1"/>
        <i x="495" s="1"/>
        <i x="70" s="1"/>
        <i x="426" s="1"/>
        <i x="124" s="1"/>
        <i x="1046" s="1"/>
        <i x="239" s="1"/>
        <i x="547" s="1"/>
        <i x="223" s="1"/>
        <i x="619" s="1"/>
        <i x="1230" s="1"/>
        <i x="1182" s="1"/>
        <i x="1395" s="1"/>
        <i x="411" s="1"/>
        <i x="767" s="1"/>
        <i x="231" s="1"/>
        <i x="1399" s="1"/>
        <i x="631" s="1"/>
        <i x="1065" s="1"/>
        <i x="101" s="1"/>
        <i x="1251" s="1"/>
        <i x="599" s="1"/>
        <i x="909" s="1"/>
        <i x="1124" s="1"/>
        <i x="7" s="1"/>
        <i x="1368" s="1"/>
        <i x="717" s="1"/>
        <i x="1376" s="1"/>
        <i x="87" s="1"/>
        <i x="149" s="1"/>
        <i x="577" s="1"/>
        <i x="1439" s="1"/>
        <i x="1440" s="1"/>
        <i x="1397" s="1"/>
        <i x="302" s="1"/>
        <i x="982" s="1"/>
        <i x="33" s="1"/>
        <i x="420" s="1"/>
        <i x="421" s="1"/>
        <i x="1428" s="1"/>
        <i x="1107" s="1"/>
        <i x="72" s="1"/>
        <i x="1233" s="1"/>
        <i x="127" s="1"/>
        <i x="430" s="1"/>
        <i x="1192" s="1"/>
        <i x="796" s="1"/>
        <i x="1389" s="1"/>
        <i x="24" s="1"/>
        <i x="381" s="1"/>
        <i x="457" s="1"/>
        <i x="1380" s="1"/>
        <i x="712" s="1"/>
        <i x="1453" s="1"/>
        <i x="141" s="1"/>
        <i x="1097" s="1"/>
        <i x="368" s="1"/>
        <i x="365" s="1"/>
        <i x="546" s="1"/>
        <i x="748" s="1"/>
        <i x="1365" s="1"/>
        <i x="1218" s="1"/>
        <i x="1247" s="1"/>
        <i x="1338" s="1"/>
        <i x="1422" s="1"/>
        <i x="956" s="1"/>
        <i x="1047" s="1"/>
        <i x="191" s="1"/>
        <i x="613" s="1"/>
        <i x="578" s="1"/>
        <i x="933" s="1"/>
        <i x="890" s="1"/>
        <i x="446" s="1"/>
        <i x="1373" s="1"/>
        <i x="1271" s="1"/>
        <i x="872" s="1"/>
        <i x="681" s="1"/>
        <i x="128" s="1"/>
        <i x="375" s="1"/>
        <i x="866" s="1"/>
        <i x="1328" s="1"/>
        <i x="1424" s="1"/>
        <i x="1381" s="1"/>
        <i x="968" s="1"/>
        <i x="1038" s="1"/>
        <i x="1358" s="1"/>
        <i x="1393" s="1"/>
        <i x="1444" s="1"/>
        <i x="1414" s="1"/>
        <i x="582" s="1"/>
        <i x="1356" s="1"/>
        <i x="503" s="1"/>
        <i x="575" s="1"/>
        <i x="827" s="1"/>
        <i x="1123" s="1"/>
        <i x="1073" s="1"/>
        <i x="1118" s="1"/>
        <i x="187" s="1"/>
        <i x="941" s="1"/>
        <i x="797" s="1"/>
        <i x="1363" s="1"/>
        <i x="629" s="1"/>
        <i x="645" s="1"/>
        <i x="1263" s="1"/>
        <i x="1116" s="1"/>
        <i x="75" s="1"/>
        <i x="1345" s="1"/>
        <i x="1398" s="1"/>
        <i x="1075" s="1"/>
        <i x="497" s="1"/>
        <i x="178" s="1"/>
        <i x="371" s="1"/>
        <i x="886" s="1"/>
        <i x="351" s="1"/>
        <i x="424" s="1"/>
        <i x="1048" s="1"/>
        <i x="1197" s="1"/>
        <i x="1268" s="1"/>
        <i x="1290" s="1"/>
        <i x="472" s="1"/>
        <i x="1327" s="1"/>
        <i x="1340" s="1"/>
        <i x="1270" s="1"/>
        <i x="224" s="1"/>
        <i x="1264" s="1"/>
        <i x="1205" s="1"/>
        <i x="804" s="1"/>
        <i x="1459" s="1"/>
        <i x="1256" s="1"/>
        <i x="879" s="1"/>
        <i x="544" s="1"/>
        <i x="1199" s="1"/>
        <i x="69" s="1"/>
        <i x="353" s="1"/>
        <i x="293" s="1"/>
        <i x="667" s="1"/>
        <i x="1369" s="1"/>
        <i x="257" s="1"/>
        <i x="343" s="1"/>
        <i x="1355" s="1"/>
        <i x="9" s="1"/>
        <i x="576" s="1"/>
        <i x="548" s="1"/>
        <i x="538" s="1"/>
        <i x="126" s="1"/>
        <i x="358" s="1"/>
        <i x="543" s="1"/>
        <i x="983" s="1"/>
        <i x="139" s="1"/>
        <i x="1262" s="1"/>
        <i x="352" s="1"/>
        <i x="1426" s="1"/>
        <i x="300" s="1"/>
        <i x="1034" s="1"/>
        <i x="198" s="1"/>
        <i x="831" s="1"/>
        <i x="1239" s="1"/>
        <i x="581" s="1"/>
        <i x="1114" s="1"/>
        <i x="1433" s="1"/>
        <i x="1005" s="1"/>
        <i x="150" s="1"/>
        <i x="125" s="1"/>
        <i x="884" s="1"/>
        <i x="236" s="1"/>
        <i x="1066" s="1"/>
        <i x="484" s="1"/>
        <i x="1435" s="1"/>
        <i x="702" s="1"/>
        <i x="1098" s="1"/>
        <i x="1154" s="1"/>
        <i x="356" s="1"/>
        <i x="1149" s="1"/>
        <i x="225" s="1"/>
        <i x="412" s="1"/>
        <i x="226" s="1"/>
        <i x="951" s="1"/>
        <i x="1407" s="1"/>
        <i x="115" s="1"/>
        <i x="485" s="1"/>
        <i x="314" s="1"/>
        <i x="834" s="1"/>
        <i x="821" s="1"/>
        <i x="1284" s="1"/>
        <i x="743" s="1"/>
        <i x="1299" s="1"/>
        <i x="1265" s="1"/>
        <i x="747" s="1"/>
        <i x="1200" s="1"/>
        <i x="130" s="1"/>
        <i x="1425" s="1"/>
        <i x="1140" s="1"/>
        <i x="592" s="1"/>
        <i x="1436" s="1"/>
        <i x="518" s="1"/>
        <i x="569" s="1"/>
        <i x="1378" s="1"/>
        <i x="1286" s="1"/>
        <i x="1166" s="1"/>
        <i x="1335" s="1"/>
        <i x="262" s="1"/>
        <i x="1390" s="1"/>
        <i x="1007" s="1"/>
        <i x="1412" s="1"/>
        <i x="1413" s="1"/>
        <i x="1411" s="1"/>
        <i x="682" s="1"/>
        <i x="1069" s="1"/>
        <i x="39" s="1"/>
        <i x="1313" s="1"/>
        <i x="74" s="1"/>
        <i x="1064" s="1"/>
        <i x="1400" s="1"/>
        <i x="867" s="1"/>
        <i x="232" s="1"/>
        <i x="1059" s="1"/>
        <i x="999" s="1"/>
        <i x="984" s="1"/>
        <i x="229" s="1"/>
        <i x="868" s="1"/>
        <i x="806" s="1"/>
        <i x="488" s="1"/>
        <i x="1450" s="1"/>
        <i x="1167" s="1"/>
        <i x="1008" s="1"/>
        <i x="498" s="1"/>
        <i x="995" s="1"/>
        <i x="1416" s="1"/>
        <i x="1346" s="1"/>
        <i x="1330" s="1"/>
        <i x="873" s="1"/>
        <i x="1364" s="1"/>
        <i x="1049" s="1"/>
        <i x="553" s="1"/>
        <i x="422" s="1"/>
        <i x="1243" s="1"/>
        <i x="1405" s="1"/>
        <i x="1377" s="1"/>
        <i x="833" s="1"/>
        <i x="1278" s="1"/>
        <i x="1234" s="1"/>
        <i x="814" s="1"/>
        <i x="413" s="1"/>
        <i x="129" s="1"/>
        <i x="1283" s="1"/>
        <i x="296" s="1"/>
        <i x="627" s="1"/>
        <i x="798" s="1"/>
        <i x="805" s="1"/>
        <i x="414" s="1"/>
        <i x="526" s="1"/>
        <i x="205" s="1"/>
        <i x="799" s="1"/>
        <i x="635" s="1"/>
        <i x="1209" s="1"/>
        <i x="1159" s="1"/>
        <i x="369" s="1"/>
        <i x="1347" s="1"/>
        <i x="1351" s="1"/>
        <i x="869" s="1"/>
        <i x="808" s="1"/>
        <i x="1409" s="1"/>
        <i x="874" s="1"/>
        <i x="292" s="1"/>
        <i x="1391" s="1"/>
        <i x="1261" s="1"/>
        <i x="494" s="1"/>
        <i x="1303" s="1"/>
        <i x="1442" s="1"/>
        <i x="1006" s="1"/>
        <i x="550" s="1"/>
        <i x="1406" s="1"/>
        <i x="1198" s="1"/>
        <i x="1379" s="1"/>
        <i x="715" s="1"/>
        <i x="1446" s="1"/>
        <i x="1443" s="1"/>
        <i x="1208" s="1"/>
        <i x="1332" s="1"/>
        <i x="436" s="1"/>
        <i x="1434" s="1"/>
        <i x="1360" s="1"/>
        <i x="1361" s="1"/>
        <i x="179" s="1"/>
        <i x="228" s="1"/>
        <i x="1410" s="1"/>
        <i x="1193" s="1"/>
        <i x="1334" s="1"/>
        <i x="175" s="1"/>
        <i x="661" s="1"/>
        <i x="1366" s="1"/>
        <i x="1441" s="1"/>
        <i x="943" s="1"/>
        <i x="555" s="1"/>
        <i x="955" s="1"/>
        <i x="1" s="1"/>
        <i x="1427" s="1"/>
        <i x="877" s="1"/>
        <i x="1105" s="1"/>
        <i x="1231" s="1"/>
        <i x="28" s="1"/>
        <i x="687" s="1"/>
        <i x="1300" s="1"/>
        <i x="1151" s="1"/>
        <i x="42" s="1"/>
        <i x="490" s="1"/>
        <i x="415" s="1"/>
        <i x="119" s="1"/>
        <i x="1460" s="1"/>
        <i x="25" s="1"/>
        <i x="683" s="1"/>
        <i x="1248" s="1"/>
        <i x="812" s="1"/>
        <i x="1156" s="1"/>
        <i x="937" s="1"/>
        <i x="1384" s="1"/>
        <i x="614" s="1"/>
        <i x="1287" s="1"/>
        <i x="354" s="1"/>
        <i x="1457" s="1"/>
        <i x="893" s="1"/>
        <i x="36" s="1"/>
        <i x="1352" s="1"/>
        <i x="78" s="1"/>
        <i x="556" s="1"/>
        <i x="1350" s="1"/>
        <i x="227" s="1"/>
        <i x="68" s="1"/>
        <i x="1349" s="1"/>
        <i x="985" s="1"/>
        <i x="1462" s="1"/>
        <i x="1210" s="1"/>
        <i x="1062" s="1"/>
        <i x="1362" s="1"/>
        <i x="176" s="1"/>
        <i x="1454" s="1"/>
        <i x="1160" s="1"/>
        <i x="986" s="1"/>
        <i x="1099" s="1"/>
        <i x="820" s="1"/>
        <i x="116" s="1"/>
        <i x="1388" s="1"/>
        <i x="123" s="1"/>
        <i x="1152" s="1"/>
        <i x="355" s="1"/>
        <i x="67" s="1"/>
        <i x="66" s="1"/>
        <i x="492" s="1"/>
        <i x="1372" s="1"/>
        <i x="1312" s="1"/>
        <i x="1201" s="1"/>
        <i x="486" s="1"/>
        <i x="1155" s="1"/>
        <i x="1421" s="1"/>
        <i x="1431" s="1"/>
        <i x="689" s="1"/>
        <i x="939" s="1"/>
        <i x="749" s="1"/>
        <i x="617" s="1"/>
        <i x="809" s="1"/>
        <i x="1385" s="1"/>
        <i x="26" s="1"/>
        <i x="117" s="1"/>
        <i x="174" s="1"/>
        <i x="539" s="1"/>
        <i x="800" s="1"/>
        <i x="1063" s="1"/>
        <i x="1257" s="1"/>
        <i x="316" s="1"/>
        <i x="423" s="1"/>
        <i x="875" s="1"/>
        <i x="1061" s="1"/>
        <i x="1430" s="1"/>
        <i x="118" s="1"/>
        <i x="1348" s="1"/>
        <i x="711" s="1"/>
        <i x="934" s="1"/>
        <i x="1282" s="1"/>
        <i x="1463" s="1"/>
        <i x="1429" s="1"/>
        <i x="487" s="1"/>
        <i x="1100" s="1"/>
        <i x="1194" s="1"/>
        <i x="801" s="1"/>
        <i x="987" s="1"/>
        <i x="291" s="1"/>
        <i x="1461" s="1"/>
        <i x="1050" s="1"/>
        <i x="540" s="1"/>
        <i x="936" s="1"/>
        <i x="27" s="1"/>
        <i x="23" s="1"/>
        <i x="807" s="1"/>
        <i x="1386" s="1"/>
        <i x="1432" s="1"/>
        <i x="997" s="1"/>
        <i x="1109" s="1"/>
        <i x="876" s="1"/>
        <i x="870" s="1"/>
        <i x="988" s="1"/>
        <i x="120" s="1"/>
        <i x="1449" s="1"/>
        <i x="1153" s="1"/>
        <i x="294" s="1"/>
        <i x="1383" s="1"/>
        <i x="810" s="1"/>
        <i x="1331" s="1"/>
        <i x="1456" s="1"/>
        <i x="1101" s="1"/>
        <i x="1060" s="1"/>
        <i x="989" s="1"/>
        <i x="1451" s="1"/>
        <i x="1232" s="1"/>
        <i x="416" s="1"/>
        <i x="1329" s="1"/>
        <i x="127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E98CEB5B-E243-4E84-9CAE-244EE6711F22}" sourceName="Day">
  <pivotTables>
    <pivotTable tabId="4" name="PivotTable3"/>
    <pivotTable tabId="4" name="PivotTable2"/>
    <pivotTable tabId="4" name="PivotTable4"/>
    <pivotTable tabId="4" name="PivotTable6"/>
    <pivotTable tabId="4" name="PivotTable7"/>
  </pivotTables>
  <data>
    <tabular pivotCacheId="1914316751">
      <items count="7">
        <i x="6" s="1"/>
        <i x="5" s="1"/>
        <i x="4" s="1"/>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A922379-1B32-4516-BA69-406907C55C52}" sourceName="Month">
  <pivotTables>
    <pivotTable tabId="4" name="PivotTable3"/>
    <pivotTable tabId="4" name="PivotTable2"/>
    <pivotTable tabId="4" name="PivotTable4"/>
    <pivotTable tabId="4" name="PivotTable6"/>
    <pivotTable tabId="4" name="PivotTable7"/>
  </pivotTables>
  <data>
    <tabular pivotCacheId="1914316751">
      <items count="12">
        <i x="0" s="1"/>
        <i x="1" s="1"/>
        <i x="3" s="1"/>
        <i x="7" s="1"/>
        <i x="2" s="1"/>
        <i x="4" s="1"/>
        <i x="5" s="1"/>
        <i x="6"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d" xr10:uid="{A623D485-8FDA-4AB7-B892-A7B7A89A3408}" cache="Slicer_Id" caption="Id" rowHeight="273050"/>
  <slicer name="Day" xr10:uid="{AD26A148-45B8-497B-AFD6-31EBE695386C}" cache="Slicer_Day" caption="Day" rowHeight="273050"/>
  <slicer name="Month" xr10:uid="{F8A82C0B-9666-4C6E-9DF1-CF926E2F63AC}" cache="Slicer_Month" caption="Month"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AD76DE-EAAE-4D38-AA5A-04C4E5B5558B}" name="movies" displayName="movies" ref="A1:L1466" tableType="queryTable" totalsRowShown="0">
  <autoFilter ref="A1:L1466" xr:uid="{09AD76DE-EAAE-4D38-AA5A-04C4E5B5558B}"/>
  <sortState xmlns:xlrd2="http://schemas.microsoft.com/office/spreadsheetml/2017/richdata2" ref="A2:L1466">
    <sortCondition descending="1" ref="J2:J1466"/>
  </sortState>
  <tableColumns count="12">
    <tableColumn id="1" xr3:uid="{29467B6F-4A01-4C3A-A602-2744F444D234}" uniqueName="1" name="SR.NO." queryTableFieldId="1"/>
    <tableColumn id="2" xr3:uid="{D9474007-0536-4B4E-B42D-FC008EF7050B}" uniqueName="2" name="Id" queryTableFieldId="2"/>
    <tableColumn id="3" xr3:uid="{CAA255FB-02CA-4BDE-A7D2-980EC6225966}" uniqueName="3" name="Budget" queryTableFieldId="3"/>
    <tableColumn id="4" xr3:uid="{1B8EF772-819F-4C71-BBC4-3B93881FED60}" uniqueName="4" name="Popularity" queryTableFieldId="4"/>
    <tableColumn id="5" xr3:uid="{9CC0DF82-FCD5-4D68-9D77-4BC8732A97BC}" uniqueName="5" name="Revenue" queryTableFieldId="5" dataDxfId="231"/>
    <tableColumn id="6" xr3:uid="{EB734528-A30D-4B8F-A2EE-EF91C3837410}" uniqueName="6" name="Movie_Name" queryTableFieldId="6" dataDxfId="230"/>
    <tableColumn id="7" xr3:uid="{0560A944-127D-4253-81FD-A020F9AA21F5}" uniqueName="7" name="Vote_Average" queryTableFieldId="7"/>
    <tableColumn id="8" xr3:uid="{D669391A-9E72-43F8-9C38-2B61206C90B5}" uniqueName="8" name="Vote_Count" queryTableFieldId="8"/>
    <tableColumn id="9" xr3:uid="{44672986-E731-45D8-9E00-5FA2136FEDA1}" uniqueName="9" name="Director_Id" queryTableFieldId="9"/>
    <tableColumn id="10" xr3:uid="{633DE3CE-7A28-41C3-90A4-9FEBC2C0E6F0}" uniqueName="10" name="Year" queryTableFieldId="10"/>
    <tableColumn id="11" xr3:uid="{3EED7796-4F32-4492-9A0B-544709556A91}" uniqueName="11" name="Month" queryTableFieldId="11" dataDxfId="229"/>
    <tableColumn id="12" xr3:uid="{54501770-5F6C-481D-A7F5-270B6561BCB4}" uniqueName="12" name="Day" queryTableFieldId="12" dataDxfId="228"/>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image" Target="../media/image1.jpeg"/><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97081-10F5-48A7-BE3F-D6FCAD72FBDA}">
  <dimension ref="A1:N1466"/>
  <sheetViews>
    <sheetView tabSelected="1" zoomScaleNormal="100" workbookViewId="0">
      <selection activeCell="E12" sqref="E12"/>
    </sheetView>
  </sheetViews>
  <sheetFormatPr defaultRowHeight="18"/>
  <cols>
    <col min="1" max="1" width="10.33203125" bestFit="1" customWidth="1"/>
    <col min="2" max="2" width="6" bestFit="1" customWidth="1"/>
    <col min="3" max="3" width="11.88671875" bestFit="1" customWidth="1"/>
    <col min="4" max="4" width="13.109375" bestFit="1" customWidth="1"/>
    <col min="5" max="5" width="11.33203125" style="9" bestFit="1" customWidth="1"/>
    <col min="6" max="6" width="74.77734375" bestFit="1" customWidth="1"/>
    <col min="7" max="7" width="16.77734375" bestFit="1" customWidth="1"/>
    <col min="8" max="8" width="14.77734375" bestFit="1" customWidth="1"/>
    <col min="9" max="9" width="14.109375" bestFit="1" customWidth="1"/>
    <col min="10" max="10" width="7.77734375" bestFit="1" customWidth="1"/>
    <col min="11" max="11" width="9.44140625" bestFit="1" customWidth="1"/>
    <col min="12" max="12" width="10.6640625" bestFit="1" customWidth="1"/>
    <col min="14" max="14" width="12.109375" customWidth="1"/>
    <col min="15" max="15" width="7.88671875" bestFit="1" customWidth="1"/>
    <col min="16" max="16" width="10.88671875" bestFit="1" customWidth="1"/>
    <col min="17" max="17" width="9.109375" bestFit="1" customWidth="1"/>
    <col min="18" max="18" width="13.5546875" bestFit="1" customWidth="1"/>
    <col min="19" max="19" width="14.5546875" bestFit="1" customWidth="1"/>
    <col min="20" max="20" width="12.5546875" bestFit="1" customWidth="1"/>
    <col min="21" max="21" width="11.88671875" bestFit="1" customWidth="1"/>
  </cols>
  <sheetData>
    <row r="1" spans="1:12">
      <c r="A1" t="s">
        <v>0</v>
      </c>
      <c r="B1" t="s">
        <v>1</v>
      </c>
      <c r="C1" t="s">
        <v>2</v>
      </c>
      <c r="D1" t="s">
        <v>3</v>
      </c>
      <c r="E1" s="9" t="s">
        <v>4</v>
      </c>
      <c r="F1" t="s">
        <v>1495</v>
      </c>
      <c r="G1" t="s">
        <v>5</v>
      </c>
      <c r="H1" t="s">
        <v>6</v>
      </c>
      <c r="I1" t="s">
        <v>7</v>
      </c>
      <c r="J1" t="s">
        <v>8</v>
      </c>
      <c r="K1" t="s">
        <v>9</v>
      </c>
      <c r="L1" t="s">
        <v>10</v>
      </c>
    </row>
    <row r="2" spans="1:12">
      <c r="A2">
        <v>954</v>
      </c>
      <c r="B2">
        <v>45559</v>
      </c>
      <c r="C2">
        <v>25000000</v>
      </c>
      <c r="D2">
        <v>15</v>
      </c>
      <c r="E2" s="9">
        <v>1397284</v>
      </c>
      <c r="F2" t="s">
        <v>983</v>
      </c>
      <c r="G2">
        <v>5.4</v>
      </c>
      <c r="H2">
        <v>285</v>
      </c>
      <c r="I2">
        <v>5489</v>
      </c>
      <c r="J2">
        <v>2016</v>
      </c>
      <c r="K2" t="s">
        <v>301</v>
      </c>
      <c r="L2" t="s">
        <v>47</v>
      </c>
    </row>
    <row r="3" spans="1:12">
      <c r="A3">
        <v>1345</v>
      </c>
      <c r="B3">
        <v>47181</v>
      </c>
      <c r="C3">
        <v>5000000</v>
      </c>
      <c r="D3">
        <v>22</v>
      </c>
      <c r="E3" s="9">
        <v>24804129</v>
      </c>
      <c r="F3" t="s">
        <v>1374</v>
      </c>
      <c r="G3">
        <v>7.1</v>
      </c>
      <c r="H3">
        <v>478</v>
      </c>
      <c r="I3">
        <v>5008</v>
      </c>
      <c r="J3">
        <v>2016</v>
      </c>
      <c r="K3" t="s">
        <v>59</v>
      </c>
      <c r="L3" t="s">
        <v>47</v>
      </c>
    </row>
    <row r="4" spans="1:12">
      <c r="A4">
        <v>1020</v>
      </c>
      <c r="B4">
        <v>45739</v>
      </c>
      <c r="C4">
        <v>20000000</v>
      </c>
      <c r="D4">
        <v>16</v>
      </c>
      <c r="E4" s="9">
        <v>46069568</v>
      </c>
      <c r="F4" t="s">
        <v>1049</v>
      </c>
      <c r="G4">
        <v>5.7</v>
      </c>
      <c r="H4">
        <v>295</v>
      </c>
      <c r="I4">
        <v>4814</v>
      </c>
      <c r="J4">
        <v>2016</v>
      </c>
      <c r="K4" t="s">
        <v>59</v>
      </c>
      <c r="L4" t="s">
        <v>47</v>
      </c>
    </row>
    <row r="5" spans="1:12">
      <c r="A5">
        <v>837</v>
      </c>
      <c r="B5">
        <v>45297</v>
      </c>
      <c r="C5">
        <v>29000000</v>
      </c>
      <c r="D5">
        <v>19</v>
      </c>
      <c r="E5" s="9">
        <v>48902953</v>
      </c>
      <c r="F5" t="s">
        <v>866</v>
      </c>
      <c r="G5">
        <v>6.6</v>
      </c>
      <c r="H5">
        <v>392</v>
      </c>
      <c r="I5">
        <v>5249</v>
      </c>
      <c r="J5">
        <v>2016</v>
      </c>
      <c r="K5" t="s">
        <v>15</v>
      </c>
      <c r="L5" t="s">
        <v>47</v>
      </c>
    </row>
    <row r="6" spans="1:12">
      <c r="A6">
        <v>548</v>
      </c>
      <c r="B6">
        <v>44594</v>
      </c>
      <c r="C6">
        <v>50000000</v>
      </c>
      <c r="D6">
        <v>37</v>
      </c>
      <c r="E6" s="9">
        <v>55969000</v>
      </c>
      <c r="F6" t="s">
        <v>577</v>
      </c>
      <c r="G6">
        <v>4.7</v>
      </c>
      <c r="H6">
        <v>797</v>
      </c>
      <c r="I6">
        <v>4960</v>
      </c>
      <c r="J6">
        <v>2016</v>
      </c>
      <c r="K6" t="s">
        <v>59</v>
      </c>
      <c r="L6" t="s">
        <v>16</v>
      </c>
    </row>
    <row r="7" spans="1:12">
      <c r="A7">
        <v>981</v>
      </c>
      <c r="B7">
        <v>45638</v>
      </c>
      <c r="C7">
        <v>22000000</v>
      </c>
      <c r="D7">
        <v>39</v>
      </c>
      <c r="E7" s="9">
        <v>63647656</v>
      </c>
      <c r="F7" t="s">
        <v>1010</v>
      </c>
      <c r="G7">
        <v>5.7</v>
      </c>
      <c r="H7">
        <v>1309</v>
      </c>
      <c r="I7">
        <v>5135</v>
      </c>
      <c r="J7">
        <v>2016</v>
      </c>
      <c r="K7" t="s">
        <v>59</v>
      </c>
      <c r="L7" t="s">
        <v>47</v>
      </c>
    </row>
    <row r="8" spans="1:12">
      <c r="A8">
        <v>520</v>
      </c>
      <c r="B8">
        <v>44538</v>
      </c>
      <c r="C8">
        <v>50000000</v>
      </c>
      <c r="D8">
        <v>42</v>
      </c>
      <c r="E8" s="9">
        <v>69411370</v>
      </c>
      <c r="F8" t="s">
        <v>549</v>
      </c>
      <c r="G8">
        <v>7</v>
      </c>
      <c r="H8">
        <v>938</v>
      </c>
      <c r="I8">
        <v>4788</v>
      </c>
      <c r="J8">
        <v>2016</v>
      </c>
      <c r="K8" t="s">
        <v>301</v>
      </c>
      <c r="L8" t="s">
        <v>26</v>
      </c>
    </row>
    <row r="9" spans="1:12">
      <c r="A9">
        <v>1074</v>
      </c>
      <c r="B9">
        <v>45922</v>
      </c>
      <c r="C9">
        <v>18000000</v>
      </c>
      <c r="D9">
        <v>16</v>
      </c>
      <c r="E9" s="9">
        <v>88923251</v>
      </c>
      <c r="F9" t="s">
        <v>1103</v>
      </c>
      <c r="G9">
        <v>5.5</v>
      </c>
      <c r="H9">
        <v>322</v>
      </c>
      <c r="I9">
        <v>5367</v>
      </c>
      <c r="J9">
        <v>2016</v>
      </c>
      <c r="K9" t="s">
        <v>25</v>
      </c>
      <c r="L9" t="s">
        <v>26</v>
      </c>
    </row>
    <row r="10" spans="1:12">
      <c r="A10">
        <v>716</v>
      </c>
      <c r="B10">
        <v>44982</v>
      </c>
      <c r="C10">
        <v>35000000</v>
      </c>
      <c r="D10">
        <v>50</v>
      </c>
      <c r="E10" s="9">
        <v>108758521</v>
      </c>
      <c r="F10" t="s">
        <v>745</v>
      </c>
      <c r="G10">
        <v>5.6</v>
      </c>
      <c r="H10">
        <v>1462</v>
      </c>
      <c r="I10">
        <v>5310</v>
      </c>
      <c r="J10">
        <v>2016</v>
      </c>
      <c r="K10" t="s">
        <v>15</v>
      </c>
      <c r="L10" t="s">
        <v>26</v>
      </c>
    </row>
    <row r="11" spans="1:12">
      <c r="A11">
        <v>1190</v>
      </c>
      <c r="B11">
        <v>46339</v>
      </c>
      <c r="C11">
        <v>17000000</v>
      </c>
      <c r="D11">
        <v>60</v>
      </c>
      <c r="E11" s="9">
        <v>119100758</v>
      </c>
      <c r="F11" t="s">
        <v>1219</v>
      </c>
      <c r="G11">
        <v>6.2</v>
      </c>
      <c r="H11">
        <v>1567</v>
      </c>
      <c r="I11">
        <v>5202</v>
      </c>
      <c r="J11">
        <v>2016</v>
      </c>
      <c r="K11" t="s">
        <v>28</v>
      </c>
      <c r="L11" t="s">
        <v>47</v>
      </c>
    </row>
    <row r="12" spans="1:12">
      <c r="A12">
        <v>627</v>
      </c>
      <c r="B12">
        <v>44771</v>
      </c>
      <c r="C12">
        <v>40000000</v>
      </c>
      <c r="D12">
        <v>25</v>
      </c>
      <c r="E12" s="9">
        <v>124827316</v>
      </c>
      <c r="F12" t="s">
        <v>656</v>
      </c>
      <c r="G12">
        <v>6.1</v>
      </c>
      <c r="H12">
        <v>555</v>
      </c>
      <c r="I12">
        <v>4894</v>
      </c>
      <c r="J12">
        <v>2016</v>
      </c>
      <c r="K12" t="s">
        <v>301</v>
      </c>
      <c r="L12" t="s">
        <v>13</v>
      </c>
    </row>
    <row r="13" spans="1:12">
      <c r="A13">
        <v>96</v>
      </c>
      <c r="B13">
        <v>43758</v>
      </c>
      <c r="C13">
        <v>140000000</v>
      </c>
      <c r="D13">
        <v>56</v>
      </c>
      <c r="E13" s="9">
        <v>150680864</v>
      </c>
      <c r="F13" t="s">
        <v>124</v>
      </c>
      <c r="G13">
        <v>5.3</v>
      </c>
      <c r="H13">
        <v>1277</v>
      </c>
      <c r="I13">
        <v>4865</v>
      </c>
      <c r="J13">
        <v>2016</v>
      </c>
      <c r="K13" t="s">
        <v>59</v>
      </c>
      <c r="L13" t="s">
        <v>13</v>
      </c>
    </row>
    <row r="14" spans="1:12">
      <c r="A14">
        <v>153</v>
      </c>
      <c r="B14">
        <v>43853</v>
      </c>
      <c r="C14">
        <v>110000000</v>
      </c>
      <c r="D14">
        <v>86</v>
      </c>
      <c r="E14" s="9">
        <v>179246868</v>
      </c>
      <c r="F14" t="s">
        <v>181</v>
      </c>
      <c r="G14">
        <v>5.9</v>
      </c>
      <c r="H14">
        <v>1998</v>
      </c>
      <c r="I14">
        <v>4886</v>
      </c>
      <c r="J14">
        <v>2016</v>
      </c>
      <c r="K14" t="s">
        <v>25</v>
      </c>
      <c r="L14" t="s">
        <v>26</v>
      </c>
    </row>
    <row r="15" spans="1:12">
      <c r="A15">
        <v>106</v>
      </c>
      <c r="B15">
        <v>43772</v>
      </c>
      <c r="C15">
        <v>140000000</v>
      </c>
      <c r="D15">
        <v>44</v>
      </c>
      <c r="E15" s="9">
        <v>183345589</v>
      </c>
      <c r="F15" t="s">
        <v>134</v>
      </c>
      <c r="G15">
        <v>6</v>
      </c>
      <c r="H15">
        <v>1000</v>
      </c>
      <c r="I15">
        <v>4799</v>
      </c>
      <c r="J15">
        <v>2016</v>
      </c>
      <c r="K15" t="s">
        <v>28</v>
      </c>
      <c r="L15" t="s">
        <v>26</v>
      </c>
    </row>
    <row r="16" spans="1:12">
      <c r="A16">
        <v>618</v>
      </c>
      <c r="B16">
        <v>44757</v>
      </c>
      <c r="C16">
        <v>40000000</v>
      </c>
      <c r="D16">
        <v>68</v>
      </c>
      <c r="E16" s="9">
        <v>320170008</v>
      </c>
      <c r="F16" t="s">
        <v>647</v>
      </c>
      <c r="G16">
        <v>7</v>
      </c>
      <c r="H16">
        <v>1949</v>
      </c>
      <c r="I16">
        <v>4794</v>
      </c>
      <c r="J16">
        <v>2016</v>
      </c>
      <c r="K16" t="s">
        <v>15</v>
      </c>
      <c r="L16" t="s">
        <v>47</v>
      </c>
    </row>
    <row r="17" spans="1:12">
      <c r="A17">
        <v>226</v>
      </c>
      <c r="B17">
        <v>43967</v>
      </c>
      <c r="C17">
        <v>90000000</v>
      </c>
      <c r="D17">
        <v>51</v>
      </c>
      <c r="E17" s="9">
        <v>334901337</v>
      </c>
      <c r="F17" t="s">
        <v>254</v>
      </c>
      <c r="G17">
        <v>6.7</v>
      </c>
      <c r="H17">
        <v>3235</v>
      </c>
      <c r="I17">
        <v>4868</v>
      </c>
      <c r="J17">
        <v>2016</v>
      </c>
      <c r="K17" t="s">
        <v>28</v>
      </c>
      <c r="L17" t="s">
        <v>13</v>
      </c>
    </row>
    <row r="18" spans="1:12">
      <c r="A18">
        <v>39</v>
      </c>
      <c r="B18">
        <v>43653</v>
      </c>
      <c r="C18">
        <v>185000000</v>
      </c>
      <c r="D18">
        <v>65</v>
      </c>
      <c r="E18" s="9">
        <v>343471816</v>
      </c>
      <c r="F18" t="s">
        <v>64</v>
      </c>
      <c r="G18">
        <v>6.6</v>
      </c>
      <c r="H18">
        <v>2568</v>
      </c>
      <c r="I18">
        <v>4802</v>
      </c>
      <c r="J18">
        <v>2016</v>
      </c>
      <c r="K18" t="s">
        <v>21</v>
      </c>
      <c r="L18" t="s">
        <v>13</v>
      </c>
    </row>
    <row r="19" spans="1:12">
      <c r="A19">
        <v>58</v>
      </c>
      <c r="B19">
        <v>43688</v>
      </c>
      <c r="C19">
        <v>165000000</v>
      </c>
      <c r="D19">
        <v>48</v>
      </c>
      <c r="E19" s="9">
        <v>389681935</v>
      </c>
      <c r="F19" t="s">
        <v>84</v>
      </c>
      <c r="G19">
        <v>4.9000000000000004</v>
      </c>
      <c r="H19">
        <v>2491</v>
      </c>
      <c r="I19">
        <v>4803</v>
      </c>
      <c r="J19">
        <v>2016</v>
      </c>
      <c r="K19" t="s">
        <v>28</v>
      </c>
      <c r="L19" t="s">
        <v>26</v>
      </c>
    </row>
    <row r="20" spans="1:12">
      <c r="A20">
        <v>136</v>
      </c>
      <c r="B20">
        <v>43815</v>
      </c>
      <c r="C20">
        <v>120000000</v>
      </c>
      <c r="D20">
        <v>62</v>
      </c>
      <c r="E20" s="9">
        <v>415484914</v>
      </c>
      <c r="F20" t="s">
        <v>164</v>
      </c>
      <c r="G20">
        <v>5.9</v>
      </c>
      <c r="H20">
        <v>2341</v>
      </c>
      <c r="I20">
        <v>4876</v>
      </c>
      <c r="J20">
        <v>2016</v>
      </c>
      <c r="K20" t="s">
        <v>21</v>
      </c>
      <c r="L20" t="s">
        <v>26</v>
      </c>
    </row>
    <row r="21" spans="1:12">
      <c r="A21">
        <v>45</v>
      </c>
      <c r="B21">
        <v>43661</v>
      </c>
      <c r="C21">
        <v>178000000</v>
      </c>
      <c r="D21">
        <v>139</v>
      </c>
      <c r="E21" s="9">
        <v>543934787</v>
      </c>
      <c r="F21" t="s">
        <v>71</v>
      </c>
      <c r="G21">
        <v>6.4</v>
      </c>
      <c r="H21">
        <v>4721</v>
      </c>
      <c r="I21">
        <v>4772</v>
      </c>
      <c r="J21">
        <v>2016</v>
      </c>
      <c r="K21" t="s">
        <v>15</v>
      </c>
      <c r="L21" t="s">
        <v>26</v>
      </c>
    </row>
    <row r="22" spans="1:12">
      <c r="A22">
        <v>51</v>
      </c>
      <c r="B22">
        <v>43669</v>
      </c>
      <c r="C22">
        <v>175000000</v>
      </c>
      <c r="D22">
        <v>90</v>
      </c>
      <c r="E22" s="9">
        <v>745000000</v>
      </c>
      <c r="F22" t="s">
        <v>77</v>
      </c>
      <c r="G22">
        <v>5.9</v>
      </c>
      <c r="H22">
        <v>7458</v>
      </c>
      <c r="I22">
        <v>4811</v>
      </c>
      <c r="J22">
        <v>2016</v>
      </c>
      <c r="K22" t="s">
        <v>66</v>
      </c>
      <c r="L22" t="s">
        <v>23</v>
      </c>
    </row>
    <row r="23" spans="1:12">
      <c r="A23">
        <v>6</v>
      </c>
      <c r="B23">
        <v>43606</v>
      </c>
      <c r="C23">
        <v>250000000</v>
      </c>
      <c r="D23">
        <v>155</v>
      </c>
      <c r="E23" s="9">
        <v>873260194</v>
      </c>
      <c r="F23" t="s">
        <v>24</v>
      </c>
      <c r="G23">
        <v>5.7</v>
      </c>
      <c r="H23">
        <v>7004</v>
      </c>
      <c r="I23">
        <v>4771</v>
      </c>
      <c r="J23">
        <v>2016</v>
      </c>
      <c r="K23" t="s">
        <v>25</v>
      </c>
      <c r="L23" t="s">
        <v>26</v>
      </c>
    </row>
    <row r="24" spans="1:12">
      <c r="A24">
        <v>55</v>
      </c>
      <c r="B24">
        <v>43675</v>
      </c>
      <c r="C24">
        <v>175000000</v>
      </c>
      <c r="D24">
        <v>94</v>
      </c>
      <c r="E24" s="9">
        <v>966550600</v>
      </c>
      <c r="F24" t="s">
        <v>81</v>
      </c>
      <c r="G24">
        <v>6.7</v>
      </c>
      <c r="H24">
        <v>2892</v>
      </c>
      <c r="I24">
        <v>4808</v>
      </c>
      <c r="J24">
        <v>2016</v>
      </c>
      <c r="K24" t="s">
        <v>44</v>
      </c>
      <c r="L24" t="s">
        <v>13</v>
      </c>
    </row>
    <row r="25" spans="1:12">
      <c r="A25">
        <v>1441</v>
      </c>
      <c r="B25">
        <v>48155</v>
      </c>
      <c r="C25" t="s">
        <v>1494</v>
      </c>
      <c r="D25" t="s">
        <v>1494</v>
      </c>
      <c r="E25" s="9" t="s">
        <v>1494</v>
      </c>
      <c r="F25" t="s">
        <v>1469</v>
      </c>
      <c r="G25">
        <v>6</v>
      </c>
      <c r="H25">
        <v>2</v>
      </c>
      <c r="I25">
        <v>6056</v>
      </c>
      <c r="J25">
        <v>2016</v>
      </c>
      <c r="K25" t="s">
        <v>25</v>
      </c>
      <c r="L25" t="s">
        <v>23</v>
      </c>
    </row>
    <row r="26" spans="1:12">
      <c r="A26">
        <v>1098</v>
      </c>
      <c r="B26">
        <v>45985</v>
      </c>
      <c r="C26">
        <v>18000000</v>
      </c>
      <c r="D26">
        <v>10</v>
      </c>
      <c r="E26" s="9" t="s">
        <v>1494</v>
      </c>
      <c r="F26" t="s">
        <v>1127</v>
      </c>
      <c r="G26">
        <v>4.5</v>
      </c>
      <c r="H26">
        <v>179</v>
      </c>
      <c r="I26">
        <v>4926</v>
      </c>
      <c r="J26">
        <v>2016</v>
      </c>
      <c r="K26" t="s">
        <v>44</v>
      </c>
      <c r="L26" t="s">
        <v>13</v>
      </c>
    </row>
    <row r="27" spans="1:12">
      <c r="A27">
        <v>1359</v>
      </c>
      <c r="B27">
        <v>47268</v>
      </c>
      <c r="C27">
        <v>5000000</v>
      </c>
      <c r="D27">
        <v>8</v>
      </c>
      <c r="E27" s="9" t="s">
        <v>1494</v>
      </c>
      <c r="F27" t="s">
        <v>1388</v>
      </c>
      <c r="G27">
        <v>4.7</v>
      </c>
      <c r="H27">
        <v>102</v>
      </c>
      <c r="I27">
        <v>5369</v>
      </c>
      <c r="J27">
        <v>2016</v>
      </c>
      <c r="K27" t="s">
        <v>21</v>
      </c>
      <c r="L27" t="s">
        <v>47</v>
      </c>
    </row>
    <row r="28" spans="1:12">
      <c r="A28">
        <v>1411</v>
      </c>
      <c r="B28">
        <v>47719</v>
      </c>
      <c r="C28">
        <v>13500000</v>
      </c>
      <c r="D28">
        <v>5</v>
      </c>
      <c r="E28" s="9">
        <v>187674</v>
      </c>
      <c r="F28" t="s">
        <v>1439</v>
      </c>
      <c r="G28">
        <v>5.2</v>
      </c>
      <c r="H28">
        <v>32</v>
      </c>
      <c r="I28">
        <v>4803</v>
      </c>
      <c r="J28">
        <v>2015</v>
      </c>
      <c r="K28" t="s">
        <v>114</v>
      </c>
      <c r="L28" t="s">
        <v>47</v>
      </c>
    </row>
    <row r="29" spans="1:12">
      <c r="A29">
        <v>1440</v>
      </c>
      <c r="B29">
        <v>48146</v>
      </c>
      <c r="C29" t="s">
        <v>1494</v>
      </c>
      <c r="D29">
        <v>10</v>
      </c>
      <c r="E29" s="9">
        <v>316472</v>
      </c>
      <c r="F29" t="s">
        <v>1468</v>
      </c>
      <c r="G29">
        <v>5.9</v>
      </c>
      <c r="H29">
        <v>208</v>
      </c>
      <c r="I29">
        <v>5226</v>
      </c>
      <c r="J29">
        <v>2015</v>
      </c>
      <c r="K29" t="s">
        <v>44</v>
      </c>
      <c r="L29" t="s">
        <v>13</v>
      </c>
    </row>
    <row r="30" spans="1:12">
      <c r="A30">
        <v>1350</v>
      </c>
      <c r="B30">
        <v>47229</v>
      </c>
      <c r="C30">
        <v>5000000</v>
      </c>
      <c r="D30">
        <v>3</v>
      </c>
      <c r="E30" s="9">
        <v>4842699</v>
      </c>
      <c r="F30" t="s">
        <v>1379</v>
      </c>
      <c r="G30">
        <v>5.4</v>
      </c>
      <c r="H30">
        <v>40</v>
      </c>
      <c r="I30">
        <v>5951</v>
      </c>
      <c r="J30">
        <v>2015</v>
      </c>
      <c r="K30" t="s">
        <v>114</v>
      </c>
      <c r="L30" t="s">
        <v>47</v>
      </c>
    </row>
    <row r="31" spans="1:12">
      <c r="A31">
        <v>863</v>
      </c>
      <c r="B31">
        <v>45333</v>
      </c>
      <c r="C31">
        <v>28000000</v>
      </c>
      <c r="D31">
        <v>12</v>
      </c>
      <c r="E31" s="9">
        <v>7002261</v>
      </c>
      <c r="F31" t="s">
        <v>892</v>
      </c>
      <c r="G31">
        <v>5.8</v>
      </c>
      <c r="H31">
        <v>195</v>
      </c>
      <c r="I31">
        <v>5231</v>
      </c>
      <c r="J31">
        <v>2015</v>
      </c>
      <c r="K31" t="s">
        <v>114</v>
      </c>
      <c r="L31" t="s">
        <v>47</v>
      </c>
    </row>
    <row r="32" spans="1:12">
      <c r="A32">
        <v>354</v>
      </c>
      <c r="B32">
        <v>44203</v>
      </c>
      <c r="C32">
        <v>70000000</v>
      </c>
      <c r="D32">
        <v>46</v>
      </c>
      <c r="E32" s="9">
        <v>17752940</v>
      </c>
      <c r="F32" t="s">
        <v>383</v>
      </c>
      <c r="G32">
        <v>5.0999999999999996</v>
      </c>
      <c r="H32">
        <v>826</v>
      </c>
      <c r="I32">
        <v>4918</v>
      </c>
      <c r="J32">
        <v>2015</v>
      </c>
      <c r="K32" t="s">
        <v>301</v>
      </c>
      <c r="L32" t="s">
        <v>23</v>
      </c>
    </row>
    <row r="33" spans="1:12">
      <c r="A33">
        <v>699</v>
      </c>
      <c r="B33">
        <v>44945</v>
      </c>
      <c r="C33">
        <v>37000000</v>
      </c>
      <c r="D33">
        <v>29</v>
      </c>
      <c r="E33" s="9">
        <v>26250020</v>
      </c>
      <c r="F33" t="s">
        <v>728</v>
      </c>
      <c r="G33">
        <v>5.2</v>
      </c>
      <c r="H33">
        <v>692</v>
      </c>
      <c r="I33">
        <v>5056</v>
      </c>
      <c r="J33">
        <v>2015</v>
      </c>
      <c r="K33" t="s">
        <v>15</v>
      </c>
      <c r="L33" t="s">
        <v>26</v>
      </c>
    </row>
    <row r="34" spans="1:12">
      <c r="A34">
        <v>444</v>
      </c>
      <c r="B34">
        <v>44380</v>
      </c>
      <c r="C34">
        <v>60000000</v>
      </c>
      <c r="D34">
        <v>52</v>
      </c>
      <c r="E34" s="9">
        <v>30418560</v>
      </c>
      <c r="F34" t="s">
        <v>473</v>
      </c>
      <c r="G34">
        <v>5.4</v>
      </c>
      <c r="H34">
        <v>1055</v>
      </c>
      <c r="I34">
        <v>5147</v>
      </c>
      <c r="J34">
        <v>2015</v>
      </c>
      <c r="K34" t="s">
        <v>301</v>
      </c>
      <c r="L34" t="s">
        <v>26</v>
      </c>
    </row>
    <row r="35" spans="1:12">
      <c r="A35">
        <v>1086</v>
      </c>
      <c r="B35">
        <v>45951</v>
      </c>
      <c r="C35">
        <v>30000000</v>
      </c>
      <c r="D35">
        <v>53</v>
      </c>
      <c r="E35" s="9">
        <v>34441873</v>
      </c>
      <c r="F35" t="s">
        <v>1115</v>
      </c>
      <c r="G35">
        <v>6.8</v>
      </c>
      <c r="H35">
        <v>1573</v>
      </c>
      <c r="I35">
        <v>5222</v>
      </c>
      <c r="J35">
        <v>2015</v>
      </c>
      <c r="K35" t="s">
        <v>18</v>
      </c>
      <c r="L35" t="s">
        <v>47</v>
      </c>
    </row>
    <row r="36" spans="1:12">
      <c r="A36">
        <v>934</v>
      </c>
      <c r="B36">
        <v>45506</v>
      </c>
      <c r="C36">
        <v>25000000</v>
      </c>
      <c r="D36">
        <v>32</v>
      </c>
      <c r="E36" s="9">
        <v>42972994</v>
      </c>
      <c r="F36" t="s">
        <v>963</v>
      </c>
      <c r="G36">
        <v>6.7</v>
      </c>
      <c r="H36">
        <v>973</v>
      </c>
      <c r="I36">
        <v>5196</v>
      </c>
      <c r="J36">
        <v>2015</v>
      </c>
      <c r="K36" t="s">
        <v>114</v>
      </c>
      <c r="L36" t="s">
        <v>26</v>
      </c>
    </row>
    <row r="37" spans="1:12">
      <c r="A37">
        <v>737</v>
      </c>
      <c r="B37">
        <v>45029</v>
      </c>
      <c r="C37">
        <v>35000000</v>
      </c>
      <c r="D37">
        <v>18</v>
      </c>
      <c r="E37" s="9">
        <v>51680201</v>
      </c>
      <c r="F37" t="s">
        <v>766</v>
      </c>
      <c r="G37">
        <v>5.4</v>
      </c>
      <c r="H37">
        <v>647</v>
      </c>
      <c r="I37">
        <v>5303</v>
      </c>
      <c r="J37">
        <v>2015</v>
      </c>
      <c r="K37" t="s">
        <v>15</v>
      </c>
      <c r="L37" t="s">
        <v>47</v>
      </c>
    </row>
    <row r="38" spans="1:12">
      <c r="A38">
        <v>1371</v>
      </c>
      <c r="B38">
        <v>47343</v>
      </c>
      <c r="C38">
        <v>4000000</v>
      </c>
      <c r="D38">
        <v>24</v>
      </c>
      <c r="E38" s="9">
        <v>52425855</v>
      </c>
      <c r="F38" t="s">
        <v>1400</v>
      </c>
      <c r="G38">
        <v>4.0999999999999996</v>
      </c>
      <c r="H38">
        <v>1022</v>
      </c>
      <c r="I38">
        <v>4810</v>
      </c>
      <c r="J38">
        <v>2015</v>
      </c>
      <c r="K38" t="s">
        <v>301</v>
      </c>
      <c r="L38" t="s">
        <v>47</v>
      </c>
    </row>
    <row r="39" spans="1:12">
      <c r="A39">
        <v>744</v>
      </c>
      <c r="B39">
        <v>45049</v>
      </c>
      <c r="C39">
        <v>35000000</v>
      </c>
      <c r="D39">
        <v>37</v>
      </c>
      <c r="E39" s="9">
        <v>61181942</v>
      </c>
      <c r="F39" t="s">
        <v>773</v>
      </c>
      <c r="G39">
        <v>6.9</v>
      </c>
      <c r="H39">
        <v>1121</v>
      </c>
      <c r="I39">
        <v>4804</v>
      </c>
      <c r="J39">
        <v>2015</v>
      </c>
      <c r="K39" t="s">
        <v>114</v>
      </c>
      <c r="L39" t="s">
        <v>26</v>
      </c>
    </row>
    <row r="40" spans="1:12">
      <c r="A40">
        <v>541</v>
      </c>
      <c r="B40">
        <v>44579</v>
      </c>
      <c r="C40">
        <v>50000000</v>
      </c>
      <c r="D40">
        <v>74</v>
      </c>
      <c r="E40" s="9">
        <v>71561644</v>
      </c>
      <c r="F40" t="s">
        <v>570</v>
      </c>
      <c r="G40">
        <v>6.3</v>
      </c>
      <c r="H40">
        <v>1148</v>
      </c>
      <c r="I40">
        <v>5202</v>
      </c>
      <c r="J40">
        <v>2015</v>
      </c>
      <c r="K40" t="s">
        <v>25</v>
      </c>
      <c r="L40" t="s">
        <v>26</v>
      </c>
    </row>
    <row r="41" spans="1:12">
      <c r="A41">
        <v>1258</v>
      </c>
      <c r="B41">
        <v>46622</v>
      </c>
      <c r="C41">
        <v>10000000</v>
      </c>
      <c r="D41">
        <v>17</v>
      </c>
      <c r="E41" s="9">
        <v>85978266</v>
      </c>
      <c r="F41" t="s">
        <v>1287</v>
      </c>
      <c r="G41">
        <v>6.3</v>
      </c>
      <c r="H41">
        <v>272</v>
      </c>
      <c r="I41">
        <v>5157</v>
      </c>
      <c r="J41">
        <v>2015</v>
      </c>
      <c r="K41" t="s">
        <v>59</v>
      </c>
      <c r="L41" t="s">
        <v>13</v>
      </c>
    </row>
    <row r="42" spans="1:12">
      <c r="A42">
        <v>809</v>
      </c>
      <c r="B42">
        <v>45194</v>
      </c>
      <c r="C42">
        <v>30000000</v>
      </c>
      <c r="D42">
        <v>65</v>
      </c>
      <c r="E42" s="9">
        <v>91709827</v>
      </c>
      <c r="F42" t="s">
        <v>838</v>
      </c>
      <c r="G42">
        <v>7.3</v>
      </c>
      <c r="H42">
        <v>2067</v>
      </c>
      <c r="I42">
        <v>5034</v>
      </c>
      <c r="J42">
        <v>2015</v>
      </c>
      <c r="K42" t="s">
        <v>28</v>
      </c>
      <c r="L42" t="s">
        <v>19</v>
      </c>
    </row>
    <row r="43" spans="1:12">
      <c r="A43">
        <v>190</v>
      </c>
      <c r="B43">
        <v>43907</v>
      </c>
      <c r="C43">
        <v>100000000</v>
      </c>
      <c r="D43">
        <v>50</v>
      </c>
      <c r="E43" s="9">
        <v>93820758</v>
      </c>
      <c r="F43" t="s">
        <v>218</v>
      </c>
      <c r="G43">
        <v>6.5</v>
      </c>
      <c r="H43">
        <v>1276</v>
      </c>
      <c r="I43">
        <v>4846</v>
      </c>
      <c r="J43">
        <v>2015</v>
      </c>
      <c r="K43" t="s">
        <v>42</v>
      </c>
      <c r="L43" t="s">
        <v>47</v>
      </c>
    </row>
    <row r="44" spans="1:12">
      <c r="A44">
        <v>1354</v>
      </c>
      <c r="B44">
        <v>47250</v>
      </c>
      <c r="C44">
        <v>5000000</v>
      </c>
      <c r="D44">
        <v>38</v>
      </c>
      <c r="E44" s="9">
        <v>98450062</v>
      </c>
      <c r="F44" t="s">
        <v>1383</v>
      </c>
      <c r="G44">
        <v>6</v>
      </c>
      <c r="H44">
        <v>1360</v>
      </c>
      <c r="I44">
        <v>4854</v>
      </c>
      <c r="J44">
        <v>2015</v>
      </c>
      <c r="K44" t="s">
        <v>114</v>
      </c>
      <c r="L44" t="s">
        <v>13</v>
      </c>
    </row>
    <row r="45" spans="1:12">
      <c r="A45">
        <v>423</v>
      </c>
      <c r="B45">
        <v>44335</v>
      </c>
      <c r="C45">
        <v>60000000</v>
      </c>
      <c r="D45">
        <v>29</v>
      </c>
      <c r="E45" s="9">
        <v>101134059</v>
      </c>
      <c r="F45" t="s">
        <v>452</v>
      </c>
      <c r="G45">
        <v>6.4</v>
      </c>
      <c r="H45">
        <v>1581</v>
      </c>
      <c r="I45">
        <v>5123</v>
      </c>
      <c r="J45">
        <v>2015</v>
      </c>
      <c r="K45" t="s">
        <v>12</v>
      </c>
      <c r="L45" t="s">
        <v>13</v>
      </c>
    </row>
    <row r="46" spans="1:12">
      <c r="A46">
        <v>682</v>
      </c>
      <c r="B46">
        <v>44907</v>
      </c>
      <c r="C46">
        <v>38000000</v>
      </c>
      <c r="D46">
        <v>41</v>
      </c>
      <c r="E46" s="9">
        <v>107597242</v>
      </c>
      <c r="F46" t="s">
        <v>711</v>
      </c>
      <c r="G46">
        <v>5</v>
      </c>
      <c r="H46">
        <v>567</v>
      </c>
      <c r="I46">
        <v>5203</v>
      </c>
      <c r="J46">
        <v>2015</v>
      </c>
      <c r="K46" t="s">
        <v>44</v>
      </c>
      <c r="L46" t="s">
        <v>13</v>
      </c>
    </row>
    <row r="47" spans="1:12">
      <c r="A47">
        <v>313</v>
      </c>
      <c r="B47">
        <v>44128</v>
      </c>
      <c r="C47">
        <v>75000000</v>
      </c>
      <c r="D47">
        <v>48</v>
      </c>
      <c r="E47" s="9">
        <v>108145109</v>
      </c>
      <c r="F47" t="s">
        <v>342</v>
      </c>
      <c r="G47">
        <v>7.1</v>
      </c>
      <c r="H47">
        <v>2265</v>
      </c>
      <c r="I47">
        <v>4888</v>
      </c>
      <c r="J47">
        <v>2015</v>
      </c>
      <c r="K47" t="s">
        <v>66</v>
      </c>
      <c r="L47" t="s">
        <v>13</v>
      </c>
    </row>
    <row r="48" spans="1:12">
      <c r="A48">
        <v>86</v>
      </c>
      <c r="B48">
        <v>43740</v>
      </c>
      <c r="C48">
        <v>150000000</v>
      </c>
      <c r="D48">
        <v>48</v>
      </c>
      <c r="E48" s="9">
        <v>128388320</v>
      </c>
      <c r="F48" t="s">
        <v>113</v>
      </c>
      <c r="G48">
        <v>5.9</v>
      </c>
      <c r="H48">
        <v>954</v>
      </c>
      <c r="I48">
        <v>4857</v>
      </c>
      <c r="J48">
        <v>2015</v>
      </c>
      <c r="K48" t="s">
        <v>114</v>
      </c>
      <c r="L48" t="s">
        <v>13</v>
      </c>
    </row>
    <row r="49" spans="1:14">
      <c r="A49">
        <v>840</v>
      </c>
      <c r="B49">
        <v>45301</v>
      </c>
      <c r="C49">
        <v>28000000</v>
      </c>
      <c r="D49">
        <v>57</v>
      </c>
      <c r="E49" s="9">
        <v>133346506</v>
      </c>
      <c r="F49" t="s">
        <v>869</v>
      </c>
      <c r="G49">
        <v>7.3</v>
      </c>
      <c r="H49">
        <v>2607</v>
      </c>
      <c r="I49">
        <v>4925</v>
      </c>
      <c r="J49">
        <v>2015</v>
      </c>
      <c r="K49" t="s">
        <v>12</v>
      </c>
      <c r="L49" t="s">
        <v>47</v>
      </c>
    </row>
    <row r="50" spans="1:14">
      <c r="A50">
        <v>711</v>
      </c>
      <c r="B50">
        <v>44968</v>
      </c>
      <c r="C50">
        <v>35000000</v>
      </c>
      <c r="D50">
        <v>72</v>
      </c>
      <c r="E50" s="9">
        <v>140795793</v>
      </c>
      <c r="F50" t="s">
        <v>740</v>
      </c>
      <c r="G50">
        <v>5.9</v>
      </c>
      <c r="H50">
        <v>1181</v>
      </c>
      <c r="I50">
        <v>5047</v>
      </c>
      <c r="J50">
        <v>2015</v>
      </c>
      <c r="K50" t="s">
        <v>21</v>
      </c>
      <c r="L50" t="s">
        <v>47</v>
      </c>
    </row>
    <row r="51" spans="1:14">
      <c r="A51">
        <v>395</v>
      </c>
      <c r="B51">
        <v>44281</v>
      </c>
      <c r="C51">
        <v>44000000</v>
      </c>
      <c r="D51">
        <v>68</v>
      </c>
      <c r="E51" s="9">
        <v>155760117</v>
      </c>
      <c r="F51" t="s">
        <v>424</v>
      </c>
      <c r="G51">
        <v>7.6</v>
      </c>
      <c r="H51">
        <v>4274</v>
      </c>
      <c r="I51">
        <v>4927</v>
      </c>
      <c r="J51">
        <v>2015</v>
      </c>
      <c r="K51" t="s">
        <v>12</v>
      </c>
      <c r="L51" t="s">
        <v>47</v>
      </c>
    </row>
    <row r="52" spans="1:14">
      <c r="A52">
        <v>636</v>
      </c>
      <c r="B52">
        <v>44784</v>
      </c>
      <c r="C52">
        <v>40000000</v>
      </c>
      <c r="D52">
        <v>48</v>
      </c>
      <c r="E52" s="9">
        <v>165478348</v>
      </c>
      <c r="F52" t="s">
        <v>665</v>
      </c>
      <c r="G52">
        <v>7.2</v>
      </c>
      <c r="H52">
        <v>2583</v>
      </c>
      <c r="I52">
        <v>4799</v>
      </c>
      <c r="J52">
        <v>2015</v>
      </c>
      <c r="K52" t="s">
        <v>18</v>
      </c>
      <c r="L52" t="s">
        <v>13</v>
      </c>
    </row>
    <row r="53" spans="1:14">
      <c r="A53">
        <v>43</v>
      </c>
      <c r="B53">
        <v>43658</v>
      </c>
      <c r="C53">
        <v>176000003</v>
      </c>
      <c r="D53">
        <v>85</v>
      </c>
      <c r="E53" s="9">
        <v>183987723</v>
      </c>
      <c r="F53" t="s">
        <v>69</v>
      </c>
      <c r="G53">
        <v>5.2</v>
      </c>
      <c r="H53">
        <v>2768</v>
      </c>
      <c r="I53">
        <v>4805</v>
      </c>
      <c r="J53">
        <v>2015</v>
      </c>
      <c r="K53" t="s">
        <v>59</v>
      </c>
      <c r="L53" t="s">
        <v>26</v>
      </c>
    </row>
    <row r="54" spans="1:14">
      <c r="A54">
        <v>626</v>
      </c>
      <c r="B54">
        <v>44770</v>
      </c>
      <c r="C54">
        <v>35000000</v>
      </c>
      <c r="D54">
        <v>53</v>
      </c>
      <c r="E54" s="9">
        <v>194564672</v>
      </c>
      <c r="F54" t="s">
        <v>655</v>
      </c>
      <c r="G54">
        <v>7.1</v>
      </c>
      <c r="H54">
        <v>1881</v>
      </c>
      <c r="I54">
        <v>4978</v>
      </c>
      <c r="J54">
        <v>2015</v>
      </c>
      <c r="K54" t="s">
        <v>114</v>
      </c>
      <c r="L54" t="s">
        <v>13</v>
      </c>
    </row>
    <row r="55" spans="1:14">
      <c r="A55">
        <v>834</v>
      </c>
      <c r="B55">
        <v>45293</v>
      </c>
      <c r="C55">
        <v>28000000</v>
      </c>
      <c r="D55">
        <v>61</v>
      </c>
      <c r="E55" s="9">
        <v>201634991</v>
      </c>
      <c r="F55" t="s">
        <v>863</v>
      </c>
      <c r="G55">
        <v>7.7</v>
      </c>
      <c r="H55">
        <v>1355</v>
      </c>
      <c r="I55">
        <v>5033</v>
      </c>
      <c r="J55">
        <v>2015</v>
      </c>
      <c r="K55" t="s">
        <v>66</v>
      </c>
      <c r="L55" t="s">
        <v>13</v>
      </c>
    </row>
    <row r="56" spans="1:14">
      <c r="A56">
        <v>219</v>
      </c>
      <c r="B56">
        <v>43959</v>
      </c>
      <c r="C56">
        <v>88000000</v>
      </c>
      <c r="D56">
        <v>140</v>
      </c>
      <c r="E56" s="9">
        <v>243637091</v>
      </c>
      <c r="F56" t="s">
        <v>247</v>
      </c>
      <c r="G56">
        <v>5.6</v>
      </c>
      <c r="H56">
        <v>2513</v>
      </c>
      <c r="I56">
        <v>4885</v>
      </c>
      <c r="J56">
        <v>2015</v>
      </c>
      <c r="K56" t="s">
        <v>21</v>
      </c>
      <c r="L56" t="s">
        <v>13</v>
      </c>
      <c r="N56">
        <f>SUMIF(E2:E1500,"&gt;1000000000",E2:E1500)</f>
        <v>16829316555</v>
      </c>
    </row>
    <row r="57" spans="1:14">
      <c r="A57">
        <v>150</v>
      </c>
      <c r="B57">
        <v>43846</v>
      </c>
      <c r="C57">
        <v>110000000</v>
      </c>
      <c r="D57">
        <v>103</v>
      </c>
      <c r="E57" s="9">
        <v>295238201</v>
      </c>
      <c r="F57" t="s">
        <v>178</v>
      </c>
      <c r="G57">
        <v>6.2</v>
      </c>
      <c r="H57">
        <v>3829</v>
      </c>
      <c r="I57">
        <v>4886</v>
      </c>
      <c r="J57">
        <v>2015</v>
      </c>
      <c r="K57" t="s">
        <v>25</v>
      </c>
      <c r="L57" t="s">
        <v>26</v>
      </c>
    </row>
    <row r="58" spans="1:14">
      <c r="A58">
        <v>79</v>
      </c>
      <c r="B58">
        <v>43724</v>
      </c>
      <c r="C58">
        <v>150000000</v>
      </c>
      <c r="D58">
        <v>434</v>
      </c>
      <c r="E58" s="9">
        <v>378858340</v>
      </c>
      <c r="F58" t="s">
        <v>106</v>
      </c>
      <c r="G58">
        <v>7.2</v>
      </c>
      <c r="H58">
        <v>9427</v>
      </c>
      <c r="I58">
        <v>4845</v>
      </c>
      <c r="J58">
        <v>2015</v>
      </c>
      <c r="K58" t="s">
        <v>15</v>
      </c>
      <c r="L58" t="s">
        <v>26</v>
      </c>
    </row>
    <row r="59" spans="1:14">
      <c r="A59">
        <v>107</v>
      </c>
      <c r="B59">
        <v>43773</v>
      </c>
      <c r="C59">
        <v>135000000</v>
      </c>
      <c r="D59">
        <v>100</v>
      </c>
      <c r="E59" s="9">
        <v>532950503</v>
      </c>
      <c r="F59" t="s">
        <v>135</v>
      </c>
      <c r="G59">
        <v>7.3</v>
      </c>
      <c r="H59">
        <v>6396</v>
      </c>
      <c r="I59">
        <v>4874</v>
      </c>
      <c r="J59">
        <v>2015</v>
      </c>
      <c r="K59" t="s">
        <v>12</v>
      </c>
      <c r="L59" t="s">
        <v>47</v>
      </c>
    </row>
    <row r="60" spans="1:14">
      <c r="A60">
        <v>198</v>
      </c>
      <c r="B60">
        <v>43923</v>
      </c>
      <c r="C60">
        <v>95000000</v>
      </c>
      <c r="D60">
        <v>101</v>
      </c>
      <c r="E60" s="9">
        <v>543514353</v>
      </c>
      <c r="F60" t="s">
        <v>226</v>
      </c>
      <c r="G60">
        <v>6.7</v>
      </c>
      <c r="H60">
        <v>2374</v>
      </c>
      <c r="I60">
        <v>4847</v>
      </c>
      <c r="J60">
        <v>2015</v>
      </c>
      <c r="K60" t="s">
        <v>25</v>
      </c>
      <c r="L60" t="s">
        <v>13</v>
      </c>
    </row>
    <row r="61" spans="1:14">
      <c r="A61">
        <v>163</v>
      </c>
      <c r="B61">
        <v>43867</v>
      </c>
      <c r="C61">
        <v>108000000</v>
      </c>
      <c r="D61">
        <v>167</v>
      </c>
      <c r="E61" s="9">
        <v>630161890</v>
      </c>
      <c r="F61" t="s">
        <v>191</v>
      </c>
      <c r="G61">
        <v>7.6</v>
      </c>
      <c r="H61">
        <v>7268</v>
      </c>
      <c r="I61">
        <v>4779</v>
      </c>
      <c r="J61">
        <v>2015</v>
      </c>
      <c r="K61" t="s">
        <v>114</v>
      </c>
      <c r="L61" t="s">
        <v>26</v>
      </c>
    </row>
    <row r="62" spans="1:14">
      <c r="A62">
        <v>64</v>
      </c>
      <c r="B62">
        <v>43699</v>
      </c>
      <c r="C62">
        <v>160000000</v>
      </c>
      <c r="D62">
        <v>127</v>
      </c>
      <c r="E62" s="9">
        <v>653428261</v>
      </c>
      <c r="F62" t="s">
        <v>90</v>
      </c>
      <c r="G62">
        <v>6.6</v>
      </c>
      <c r="H62">
        <v>3984</v>
      </c>
      <c r="I62">
        <v>4831</v>
      </c>
      <c r="J62">
        <v>2015</v>
      </c>
      <c r="K62" t="s">
        <v>42</v>
      </c>
      <c r="L62" t="s">
        <v>26</v>
      </c>
    </row>
    <row r="63" spans="1:14">
      <c r="A63">
        <v>3</v>
      </c>
      <c r="B63">
        <v>43599</v>
      </c>
      <c r="C63">
        <v>245000000</v>
      </c>
      <c r="D63">
        <v>107</v>
      </c>
      <c r="E63" s="9">
        <v>880674609</v>
      </c>
      <c r="F63" t="s">
        <v>17</v>
      </c>
      <c r="G63">
        <v>6.3</v>
      </c>
      <c r="H63">
        <v>4466</v>
      </c>
      <c r="I63">
        <v>4764</v>
      </c>
      <c r="J63">
        <v>2015</v>
      </c>
      <c r="K63" t="s">
        <v>18</v>
      </c>
      <c r="L63" t="s">
        <v>19</v>
      </c>
    </row>
    <row r="64" spans="1:14">
      <c r="A64">
        <v>31</v>
      </c>
      <c r="B64">
        <v>43641</v>
      </c>
      <c r="C64">
        <v>190000000</v>
      </c>
      <c r="D64">
        <v>102</v>
      </c>
      <c r="E64" s="9">
        <v>1506249360</v>
      </c>
      <c r="F64" t="s">
        <v>55</v>
      </c>
      <c r="G64">
        <v>7.3</v>
      </c>
      <c r="H64">
        <v>4176</v>
      </c>
      <c r="I64">
        <v>4794</v>
      </c>
      <c r="J64">
        <v>2015</v>
      </c>
      <c r="K64" t="s">
        <v>44</v>
      </c>
      <c r="L64" t="s">
        <v>26</v>
      </c>
    </row>
    <row r="65" spans="1:12">
      <c r="A65">
        <v>452</v>
      </c>
      <c r="B65">
        <v>44393</v>
      </c>
      <c r="C65">
        <v>60000000</v>
      </c>
      <c r="D65">
        <v>19</v>
      </c>
      <c r="E65" s="9" t="s">
        <v>1494</v>
      </c>
      <c r="F65" t="s">
        <v>481</v>
      </c>
      <c r="G65">
        <v>4.9000000000000004</v>
      </c>
      <c r="H65">
        <v>388</v>
      </c>
      <c r="I65">
        <v>4917</v>
      </c>
      <c r="J65">
        <v>2015</v>
      </c>
      <c r="K65" t="s">
        <v>12</v>
      </c>
      <c r="L65" t="s">
        <v>47</v>
      </c>
    </row>
    <row r="66" spans="1:12">
      <c r="A66">
        <v>828</v>
      </c>
      <c r="B66">
        <v>45271</v>
      </c>
      <c r="C66">
        <v>30000000</v>
      </c>
      <c r="D66">
        <v>48</v>
      </c>
      <c r="E66" s="9" t="s">
        <v>1494</v>
      </c>
      <c r="F66" t="s">
        <v>857</v>
      </c>
      <c r="G66">
        <v>5.4</v>
      </c>
      <c r="H66">
        <v>656</v>
      </c>
      <c r="I66">
        <v>4930</v>
      </c>
      <c r="J66">
        <v>2015</v>
      </c>
      <c r="K66" t="s">
        <v>301</v>
      </c>
      <c r="L66" t="s">
        <v>26</v>
      </c>
    </row>
    <row r="67" spans="1:12">
      <c r="A67">
        <v>897</v>
      </c>
      <c r="B67">
        <v>45403</v>
      </c>
      <c r="C67">
        <v>26000000</v>
      </c>
      <c r="D67">
        <v>5</v>
      </c>
      <c r="E67" s="9" t="s">
        <v>1494</v>
      </c>
      <c r="F67" t="s">
        <v>926</v>
      </c>
      <c r="G67">
        <v>3.9</v>
      </c>
      <c r="H67">
        <v>95</v>
      </c>
      <c r="I67">
        <v>5123</v>
      </c>
      <c r="J67">
        <v>2015</v>
      </c>
      <c r="K67" t="s">
        <v>59</v>
      </c>
      <c r="L67" t="s">
        <v>23</v>
      </c>
    </row>
    <row r="68" spans="1:12">
      <c r="A68">
        <v>1396</v>
      </c>
      <c r="B68">
        <v>47575</v>
      </c>
      <c r="C68">
        <v>3000000</v>
      </c>
      <c r="D68">
        <v>3</v>
      </c>
      <c r="E68" s="9" t="s">
        <v>1494</v>
      </c>
      <c r="F68" t="s">
        <v>1424</v>
      </c>
      <c r="G68">
        <v>4.0999999999999996</v>
      </c>
      <c r="H68">
        <v>52</v>
      </c>
      <c r="I68">
        <v>5951</v>
      </c>
      <c r="J68">
        <v>2015</v>
      </c>
      <c r="K68" t="s">
        <v>66</v>
      </c>
      <c r="L68" t="s">
        <v>47</v>
      </c>
    </row>
    <row r="69" spans="1:12">
      <c r="A69">
        <v>1395</v>
      </c>
      <c r="B69">
        <v>47536</v>
      </c>
      <c r="C69">
        <v>2800000</v>
      </c>
      <c r="D69">
        <v>15</v>
      </c>
      <c r="E69" s="9">
        <v>1826705</v>
      </c>
      <c r="F69" t="s">
        <v>1423</v>
      </c>
      <c r="G69">
        <v>5.0999999999999996</v>
      </c>
      <c r="H69">
        <v>366</v>
      </c>
      <c r="I69">
        <v>5369</v>
      </c>
      <c r="J69">
        <v>2014</v>
      </c>
      <c r="K69" t="s">
        <v>114</v>
      </c>
      <c r="L69" t="s">
        <v>47</v>
      </c>
    </row>
    <row r="70" spans="1:12">
      <c r="A70">
        <v>1377</v>
      </c>
      <c r="B70">
        <v>47380</v>
      </c>
      <c r="C70">
        <v>4000000</v>
      </c>
      <c r="D70">
        <v>22</v>
      </c>
      <c r="E70" s="9">
        <v>2365467</v>
      </c>
      <c r="F70" t="s">
        <v>1406</v>
      </c>
      <c r="G70">
        <v>6.5</v>
      </c>
      <c r="H70">
        <v>338</v>
      </c>
      <c r="I70">
        <v>5231</v>
      </c>
      <c r="J70">
        <v>2014</v>
      </c>
      <c r="K70" t="s">
        <v>44</v>
      </c>
      <c r="L70" t="s">
        <v>47</v>
      </c>
    </row>
    <row r="71" spans="1:12">
      <c r="A71">
        <v>1182</v>
      </c>
      <c r="B71">
        <v>46306</v>
      </c>
      <c r="C71" t="s">
        <v>1494</v>
      </c>
      <c r="D71">
        <v>9</v>
      </c>
      <c r="E71" s="9">
        <v>5405500</v>
      </c>
      <c r="F71" t="s">
        <v>1211</v>
      </c>
      <c r="G71">
        <v>6.3</v>
      </c>
      <c r="H71">
        <v>204</v>
      </c>
      <c r="I71">
        <v>5709</v>
      </c>
      <c r="J71">
        <v>2014</v>
      </c>
      <c r="K71" t="s">
        <v>18</v>
      </c>
      <c r="L71" t="s">
        <v>47</v>
      </c>
    </row>
    <row r="72" spans="1:12">
      <c r="A72">
        <v>1052</v>
      </c>
      <c r="B72">
        <v>45822</v>
      </c>
      <c r="C72">
        <v>20000000</v>
      </c>
      <c r="D72">
        <v>45</v>
      </c>
      <c r="E72" s="9">
        <v>11110975</v>
      </c>
      <c r="F72" t="s">
        <v>1081</v>
      </c>
      <c r="G72">
        <v>6.5</v>
      </c>
      <c r="H72">
        <v>833</v>
      </c>
      <c r="I72">
        <v>5363</v>
      </c>
      <c r="J72">
        <v>2014</v>
      </c>
      <c r="K72" t="s">
        <v>12</v>
      </c>
      <c r="L72" t="s">
        <v>13</v>
      </c>
    </row>
    <row r="73" spans="1:12">
      <c r="A73">
        <v>742</v>
      </c>
      <c r="B73">
        <v>45045</v>
      </c>
      <c r="C73">
        <v>35000000</v>
      </c>
      <c r="D73">
        <v>27</v>
      </c>
      <c r="E73" s="9">
        <v>17508518</v>
      </c>
      <c r="F73" t="s">
        <v>771</v>
      </c>
      <c r="G73">
        <v>5.5</v>
      </c>
      <c r="H73">
        <v>555</v>
      </c>
      <c r="I73">
        <v>4811</v>
      </c>
      <c r="J73">
        <v>2014</v>
      </c>
      <c r="K73" t="s">
        <v>25</v>
      </c>
      <c r="L73" t="s">
        <v>47</v>
      </c>
    </row>
    <row r="74" spans="1:12">
      <c r="A74">
        <v>1091</v>
      </c>
      <c r="B74">
        <v>45959</v>
      </c>
      <c r="C74">
        <v>18000000</v>
      </c>
      <c r="D74">
        <v>9</v>
      </c>
      <c r="E74" s="9">
        <v>25312387</v>
      </c>
      <c r="F74" t="s">
        <v>1120</v>
      </c>
      <c r="G74">
        <v>5.7</v>
      </c>
      <c r="H74">
        <v>164</v>
      </c>
      <c r="I74">
        <v>5101</v>
      </c>
      <c r="J74">
        <v>2014</v>
      </c>
      <c r="K74" t="s">
        <v>21</v>
      </c>
      <c r="L74" t="s">
        <v>97</v>
      </c>
    </row>
    <row r="75" spans="1:12">
      <c r="A75">
        <v>936</v>
      </c>
      <c r="B75">
        <v>45510</v>
      </c>
      <c r="C75">
        <v>25000000</v>
      </c>
      <c r="D75">
        <v>14</v>
      </c>
      <c r="E75" s="9">
        <v>28831145</v>
      </c>
      <c r="F75" t="s">
        <v>965</v>
      </c>
      <c r="G75">
        <v>6.5</v>
      </c>
      <c r="H75">
        <v>304</v>
      </c>
      <c r="I75">
        <v>5005</v>
      </c>
      <c r="J75">
        <v>2014</v>
      </c>
      <c r="K75" t="s">
        <v>44</v>
      </c>
      <c r="L75" t="s">
        <v>47</v>
      </c>
    </row>
    <row r="76" spans="1:12">
      <c r="A76">
        <v>1260</v>
      </c>
      <c r="B76">
        <v>46644</v>
      </c>
      <c r="C76">
        <v>10000000</v>
      </c>
      <c r="D76">
        <v>28</v>
      </c>
      <c r="E76" s="9">
        <v>28883511</v>
      </c>
      <c r="F76" t="s">
        <v>1289</v>
      </c>
      <c r="G76">
        <v>6.8</v>
      </c>
      <c r="H76">
        <v>1196</v>
      </c>
      <c r="I76">
        <v>4785</v>
      </c>
      <c r="J76">
        <v>2014</v>
      </c>
      <c r="K76" t="s">
        <v>12</v>
      </c>
      <c r="L76" t="s">
        <v>26</v>
      </c>
    </row>
    <row r="77" spans="1:12">
      <c r="A77">
        <v>1155</v>
      </c>
      <c r="B77">
        <v>46180</v>
      </c>
      <c r="C77">
        <v>15000000</v>
      </c>
      <c r="D77">
        <v>45</v>
      </c>
      <c r="E77" s="9">
        <v>32556119</v>
      </c>
      <c r="F77" t="s">
        <v>1184</v>
      </c>
      <c r="G77">
        <v>6</v>
      </c>
      <c r="H77">
        <v>639</v>
      </c>
      <c r="I77">
        <v>4904</v>
      </c>
      <c r="J77">
        <v>2014</v>
      </c>
      <c r="K77" t="s">
        <v>66</v>
      </c>
      <c r="L77" t="s">
        <v>26</v>
      </c>
    </row>
    <row r="78" spans="1:12">
      <c r="A78">
        <v>387</v>
      </c>
      <c r="B78">
        <v>44266</v>
      </c>
      <c r="C78">
        <v>65000000</v>
      </c>
      <c r="D78">
        <v>85</v>
      </c>
      <c r="E78" s="9">
        <v>39407616</v>
      </c>
      <c r="F78" t="s">
        <v>416</v>
      </c>
      <c r="G78">
        <v>6.3</v>
      </c>
      <c r="H78">
        <v>1286</v>
      </c>
      <c r="I78">
        <v>5097</v>
      </c>
      <c r="J78">
        <v>2014</v>
      </c>
      <c r="K78" t="s">
        <v>66</v>
      </c>
      <c r="L78" t="s">
        <v>26</v>
      </c>
    </row>
    <row r="79" spans="1:12">
      <c r="A79">
        <v>1017</v>
      </c>
      <c r="B79">
        <v>45731</v>
      </c>
      <c r="C79">
        <v>19800000</v>
      </c>
      <c r="D79">
        <v>20</v>
      </c>
      <c r="E79" s="9">
        <v>41296320</v>
      </c>
      <c r="F79" t="s">
        <v>1046</v>
      </c>
      <c r="G79">
        <v>6.5</v>
      </c>
      <c r="H79">
        <v>505</v>
      </c>
      <c r="I79">
        <v>4842</v>
      </c>
      <c r="J79">
        <v>2014</v>
      </c>
      <c r="K79" t="s">
        <v>114</v>
      </c>
      <c r="L79" t="s">
        <v>26</v>
      </c>
    </row>
    <row r="80" spans="1:12">
      <c r="A80">
        <v>1373</v>
      </c>
      <c r="B80">
        <v>47350</v>
      </c>
      <c r="C80">
        <v>4000000</v>
      </c>
      <c r="D80">
        <v>43</v>
      </c>
      <c r="E80" s="9">
        <v>44349000</v>
      </c>
      <c r="F80" t="s">
        <v>1402</v>
      </c>
      <c r="G80">
        <v>7.5</v>
      </c>
      <c r="H80">
        <v>1971</v>
      </c>
      <c r="I80">
        <v>5535</v>
      </c>
      <c r="J80">
        <v>2014</v>
      </c>
      <c r="K80" t="s">
        <v>28</v>
      </c>
      <c r="L80" t="s">
        <v>13</v>
      </c>
    </row>
    <row r="81" spans="1:12">
      <c r="A81">
        <v>422</v>
      </c>
      <c r="B81">
        <v>44334</v>
      </c>
      <c r="C81">
        <v>60000000</v>
      </c>
      <c r="D81">
        <v>42</v>
      </c>
      <c r="E81" s="9">
        <v>50549107</v>
      </c>
      <c r="F81" t="s">
        <v>451</v>
      </c>
      <c r="G81">
        <v>5.9</v>
      </c>
      <c r="H81">
        <v>1173</v>
      </c>
      <c r="I81">
        <v>4847</v>
      </c>
      <c r="J81">
        <v>2014</v>
      </c>
      <c r="K81" t="s">
        <v>301</v>
      </c>
      <c r="L81" t="s">
        <v>26</v>
      </c>
    </row>
    <row r="82" spans="1:12">
      <c r="A82">
        <v>858</v>
      </c>
      <c r="B82">
        <v>45324</v>
      </c>
      <c r="C82">
        <v>28000000</v>
      </c>
      <c r="D82">
        <v>41</v>
      </c>
      <c r="E82" s="9">
        <v>52597999</v>
      </c>
      <c r="F82" t="s">
        <v>887</v>
      </c>
      <c r="G82">
        <v>6</v>
      </c>
      <c r="H82">
        <v>883</v>
      </c>
      <c r="I82">
        <v>4793</v>
      </c>
      <c r="J82">
        <v>2014</v>
      </c>
      <c r="K82" t="s">
        <v>59</v>
      </c>
      <c r="L82" t="s">
        <v>47</v>
      </c>
    </row>
    <row r="83" spans="1:12">
      <c r="A83">
        <v>355</v>
      </c>
      <c r="B83">
        <v>44207</v>
      </c>
      <c r="C83">
        <v>70000000</v>
      </c>
      <c r="D83">
        <v>25</v>
      </c>
      <c r="E83" s="9">
        <v>61279452</v>
      </c>
      <c r="F83" t="s">
        <v>384</v>
      </c>
      <c r="G83">
        <v>4.4000000000000004</v>
      </c>
      <c r="H83">
        <v>533</v>
      </c>
      <c r="I83">
        <v>4958</v>
      </c>
      <c r="J83">
        <v>2014</v>
      </c>
      <c r="K83" t="s">
        <v>301</v>
      </c>
      <c r="L83" t="s">
        <v>47</v>
      </c>
    </row>
    <row r="84" spans="1:12">
      <c r="A84">
        <v>924</v>
      </c>
      <c r="B84">
        <v>45461</v>
      </c>
      <c r="C84">
        <v>25000000</v>
      </c>
      <c r="D84">
        <v>53</v>
      </c>
      <c r="E84" s="9">
        <v>66980456</v>
      </c>
      <c r="F84" t="s">
        <v>953</v>
      </c>
      <c r="G84">
        <v>6.4</v>
      </c>
      <c r="H84">
        <v>1798</v>
      </c>
      <c r="I84">
        <v>4880</v>
      </c>
      <c r="J84">
        <v>2014</v>
      </c>
      <c r="K84" t="s">
        <v>66</v>
      </c>
      <c r="L84" t="s">
        <v>19</v>
      </c>
    </row>
    <row r="85" spans="1:12">
      <c r="A85">
        <v>646</v>
      </c>
      <c r="B85">
        <v>44805</v>
      </c>
      <c r="C85">
        <v>40000000</v>
      </c>
      <c r="D85">
        <v>14</v>
      </c>
      <c r="E85" s="9">
        <v>67347013</v>
      </c>
      <c r="F85" t="s">
        <v>675</v>
      </c>
      <c r="G85">
        <v>6.8</v>
      </c>
      <c r="H85">
        <v>255</v>
      </c>
      <c r="I85">
        <v>5087</v>
      </c>
      <c r="J85">
        <v>2014</v>
      </c>
      <c r="K85" t="s">
        <v>28</v>
      </c>
      <c r="L85" t="s">
        <v>13</v>
      </c>
    </row>
    <row r="86" spans="1:12">
      <c r="A86">
        <v>955</v>
      </c>
      <c r="B86">
        <v>45560</v>
      </c>
      <c r="C86">
        <v>24000000</v>
      </c>
      <c r="D86">
        <v>15</v>
      </c>
      <c r="E86" s="9">
        <v>70181428</v>
      </c>
      <c r="F86" t="s">
        <v>984</v>
      </c>
      <c r="G86">
        <v>6.4</v>
      </c>
      <c r="H86">
        <v>225</v>
      </c>
      <c r="I86">
        <v>4894</v>
      </c>
      <c r="J86">
        <v>2014</v>
      </c>
      <c r="K86" t="s">
        <v>28</v>
      </c>
      <c r="L86" t="s">
        <v>47</v>
      </c>
    </row>
    <row r="87" spans="1:12">
      <c r="A87">
        <v>976</v>
      </c>
      <c r="B87">
        <v>45622</v>
      </c>
      <c r="C87">
        <v>22000000</v>
      </c>
      <c r="D87">
        <v>27</v>
      </c>
      <c r="E87" s="9">
        <v>88880821</v>
      </c>
      <c r="F87" t="s">
        <v>1005</v>
      </c>
      <c r="G87">
        <v>7.3</v>
      </c>
      <c r="H87">
        <v>508</v>
      </c>
      <c r="I87">
        <v>5405</v>
      </c>
      <c r="J87">
        <v>2014</v>
      </c>
      <c r="K87" t="s">
        <v>66</v>
      </c>
      <c r="L87" t="s">
        <v>26</v>
      </c>
    </row>
    <row r="88" spans="1:12">
      <c r="A88">
        <v>855</v>
      </c>
      <c r="B88">
        <v>45320</v>
      </c>
      <c r="C88">
        <v>28000000</v>
      </c>
      <c r="D88">
        <v>22</v>
      </c>
      <c r="E88" s="9">
        <v>100654149</v>
      </c>
      <c r="F88" t="s">
        <v>884</v>
      </c>
      <c r="G88">
        <v>6.1</v>
      </c>
      <c r="H88">
        <v>493</v>
      </c>
      <c r="I88">
        <v>5519</v>
      </c>
      <c r="J88">
        <v>2014</v>
      </c>
      <c r="K88" t="s">
        <v>18</v>
      </c>
      <c r="L88" t="s">
        <v>26</v>
      </c>
    </row>
    <row r="89" spans="1:12">
      <c r="A89">
        <v>1078</v>
      </c>
      <c r="B89">
        <v>45931</v>
      </c>
      <c r="C89">
        <v>18000000</v>
      </c>
      <c r="D89">
        <v>89</v>
      </c>
      <c r="E89" s="9">
        <v>103215094</v>
      </c>
      <c r="F89" t="s">
        <v>1107</v>
      </c>
      <c r="G89">
        <v>7.4</v>
      </c>
      <c r="H89">
        <v>4535</v>
      </c>
      <c r="I89">
        <v>4874</v>
      </c>
      <c r="J89">
        <v>2014</v>
      </c>
      <c r="K89" t="s">
        <v>66</v>
      </c>
      <c r="L89" t="s">
        <v>26</v>
      </c>
    </row>
    <row r="90" spans="1:12">
      <c r="A90">
        <v>291</v>
      </c>
      <c r="B90">
        <v>44088</v>
      </c>
      <c r="C90">
        <v>130000000</v>
      </c>
      <c r="D90">
        <v>50</v>
      </c>
      <c r="E90" s="9">
        <v>117831631</v>
      </c>
      <c r="F90" t="s">
        <v>320</v>
      </c>
      <c r="G90">
        <v>5.2</v>
      </c>
      <c r="H90">
        <v>1267</v>
      </c>
      <c r="I90">
        <v>4974</v>
      </c>
      <c r="J90">
        <v>2014</v>
      </c>
      <c r="K90" t="s">
        <v>59</v>
      </c>
      <c r="L90" t="s">
        <v>23</v>
      </c>
    </row>
    <row r="91" spans="1:12">
      <c r="A91">
        <v>578</v>
      </c>
      <c r="B91">
        <v>44668</v>
      </c>
      <c r="C91">
        <v>40000000</v>
      </c>
      <c r="D91">
        <v>44</v>
      </c>
      <c r="E91" s="9">
        <v>123494610</v>
      </c>
      <c r="F91" t="s">
        <v>607</v>
      </c>
      <c r="G91">
        <v>6.6</v>
      </c>
      <c r="H91">
        <v>1006</v>
      </c>
      <c r="I91">
        <v>4917</v>
      </c>
      <c r="J91">
        <v>2014</v>
      </c>
      <c r="K91" t="s">
        <v>15</v>
      </c>
      <c r="L91" t="s">
        <v>26</v>
      </c>
    </row>
    <row r="92" spans="1:12">
      <c r="A92">
        <v>613</v>
      </c>
      <c r="B92">
        <v>44750</v>
      </c>
      <c r="C92">
        <v>40000000</v>
      </c>
      <c r="D92">
        <v>115</v>
      </c>
      <c r="E92" s="9">
        <v>126546825</v>
      </c>
      <c r="F92" t="s">
        <v>642</v>
      </c>
      <c r="G92">
        <v>6.3</v>
      </c>
      <c r="H92">
        <v>5878</v>
      </c>
      <c r="I92">
        <v>4949</v>
      </c>
      <c r="J92">
        <v>2014</v>
      </c>
      <c r="K92" t="s">
        <v>21</v>
      </c>
      <c r="L92" t="s">
        <v>19</v>
      </c>
    </row>
    <row r="93" spans="1:12">
      <c r="A93">
        <v>908</v>
      </c>
      <c r="B93">
        <v>45427</v>
      </c>
      <c r="C93">
        <v>25000000</v>
      </c>
      <c r="D93">
        <v>28</v>
      </c>
      <c r="E93" s="9">
        <v>153997819</v>
      </c>
      <c r="F93" t="s">
        <v>937</v>
      </c>
      <c r="G93">
        <v>6.1</v>
      </c>
      <c r="H93">
        <v>853</v>
      </c>
      <c r="I93">
        <v>4894</v>
      </c>
      <c r="J93">
        <v>2014</v>
      </c>
      <c r="K93" t="s">
        <v>301</v>
      </c>
      <c r="L93" t="s">
        <v>23</v>
      </c>
    </row>
    <row r="94" spans="1:12">
      <c r="A94">
        <v>344</v>
      </c>
      <c r="B94">
        <v>44183</v>
      </c>
      <c r="C94">
        <v>70000000</v>
      </c>
      <c r="D94">
        <v>43</v>
      </c>
      <c r="E94" s="9">
        <v>154984035</v>
      </c>
      <c r="F94" t="s">
        <v>373</v>
      </c>
      <c r="G94">
        <v>5.8</v>
      </c>
      <c r="H94">
        <v>1523</v>
      </c>
      <c r="I94">
        <v>5059</v>
      </c>
      <c r="J94">
        <v>2014</v>
      </c>
      <c r="K94" t="s">
        <v>301</v>
      </c>
      <c r="L94" t="s">
        <v>47</v>
      </c>
    </row>
    <row r="95" spans="1:12">
      <c r="A95">
        <v>625</v>
      </c>
      <c r="B95">
        <v>44768</v>
      </c>
      <c r="C95">
        <v>40000000</v>
      </c>
      <c r="D95">
        <v>67</v>
      </c>
      <c r="E95" s="9">
        <v>169837010</v>
      </c>
      <c r="F95" t="s">
        <v>654</v>
      </c>
      <c r="G95">
        <v>5.4</v>
      </c>
      <c r="H95">
        <v>1127</v>
      </c>
      <c r="I95">
        <v>5067</v>
      </c>
      <c r="J95">
        <v>2014</v>
      </c>
      <c r="K95" t="s">
        <v>42</v>
      </c>
      <c r="L95" t="s">
        <v>26</v>
      </c>
    </row>
    <row r="96" spans="1:12">
      <c r="A96">
        <v>777</v>
      </c>
      <c r="B96">
        <v>45129</v>
      </c>
      <c r="C96">
        <v>30000000</v>
      </c>
      <c r="D96">
        <v>74</v>
      </c>
      <c r="E96" s="9">
        <v>174600318</v>
      </c>
      <c r="F96" t="s">
        <v>806</v>
      </c>
      <c r="G96">
        <v>8</v>
      </c>
      <c r="H96">
        <v>4519</v>
      </c>
      <c r="I96">
        <v>5228</v>
      </c>
      <c r="J96">
        <v>2014</v>
      </c>
      <c r="K96" t="s">
        <v>59</v>
      </c>
      <c r="L96" t="s">
        <v>26</v>
      </c>
    </row>
    <row r="97" spans="1:12">
      <c r="A97">
        <v>468</v>
      </c>
      <c r="B97">
        <v>44418</v>
      </c>
      <c r="C97">
        <v>55000000</v>
      </c>
      <c r="D97">
        <v>79</v>
      </c>
      <c r="E97" s="9">
        <v>192330738</v>
      </c>
      <c r="F97" t="s">
        <v>497</v>
      </c>
      <c r="G97">
        <v>7.1</v>
      </c>
      <c r="H97">
        <v>2954</v>
      </c>
      <c r="I97">
        <v>5034</v>
      </c>
      <c r="J97">
        <v>2014</v>
      </c>
      <c r="K97" t="s">
        <v>114</v>
      </c>
      <c r="L97" t="s">
        <v>26</v>
      </c>
    </row>
    <row r="98" spans="1:12">
      <c r="A98">
        <v>274</v>
      </c>
      <c r="B98">
        <v>44053</v>
      </c>
      <c r="C98">
        <v>68000000</v>
      </c>
      <c r="D98">
        <v>139</v>
      </c>
      <c r="E98" s="9">
        <v>211817906</v>
      </c>
      <c r="F98" t="s">
        <v>303</v>
      </c>
      <c r="G98">
        <v>7.4</v>
      </c>
      <c r="H98">
        <v>3946</v>
      </c>
      <c r="I98">
        <v>4811</v>
      </c>
      <c r="J98">
        <v>2014</v>
      </c>
      <c r="K98" t="s">
        <v>18</v>
      </c>
      <c r="L98" t="s">
        <v>26</v>
      </c>
    </row>
    <row r="99" spans="1:12">
      <c r="A99">
        <v>511</v>
      </c>
      <c r="B99">
        <v>44514</v>
      </c>
      <c r="C99">
        <v>50000000</v>
      </c>
      <c r="D99">
        <v>65</v>
      </c>
      <c r="E99" s="9">
        <v>212902372</v>
      </c>
      <c r="F99" t="s">
        <v>540</v>
      </c>
      <c r="G99">
        <v>5.6</v>
      </c>
      <c r="H99">
        <v>1652</v>
      </c>
      <c r="I99">
        <v>4775</v>
      </c>
      <c r="J99">
        <v>2014</v>
      </c>
      <c r="K99" t="s">
        <v>12</v>
      </c>
      <c r="L99" t="s">
        <v>13</v>
      </c>
    </row>
    <row r="100" spans="1:12">
      <c r="A100">
        <v>517</v>
      </c>
      <c r="B100">
        <v>44527</v>
      </c>
      <c r="C100">
        <v>50000000</v>
      </c>
      <c r="D100">
        <v>83</v>
      </c>
      <c r="E100" s="9">
        <v>222809600</v>
      </c>
      <c r="F100" t="s">
        <v>546</v>
      </c>
      <c r="G100">
        <v>6.8</v>
      </c>
      <c r="H100">
        <v>2268</v>
      </c>
      <c r="I100">
        <v>5202</v>
      </c>
      <c r="J100">
        <v>2014</v>
      </c>
      <c r="K100" t="s">
        <v>301</v>
      </c>
      <c r="L100" t="s">
        <v>97</v>
      </c>
    </row>
    <row r="101" spans="1:12">
      <c r="A101">
        <v>189</v>
      </c>
      <c r="B101">
        <v>43901</v>
      </c>
      <c r="C101">
        <v>100000000</v>
      </c>
      <c r="D101">
        <v>76</v>
      </c>
      <c r="E101" s="9">
        <v>243400000</v>
      </c>
      <c r="F101" t="s">
        <v>217</v>
      </c>
      <c r="G101">
        <v>5.6</v>
      </c>
      <c r="H101">
        <v>1680</v>
      </c>
      <c r="I101">
        <v>4786</v>
      </c>
      <c r="J101">
        <v>2014</v>
      </c>
      <c r="K101" t="s">
        <v>21</v>
      </c>
      <c r="L101" t="s">
        <v>26</v>
      </c>
    </row>
    <row r="102" spans="1:12">
      <c r="A102">
        <v>94</v>
      </c>
      <c r="B102">
        <v>43754</v>
      </c>
      <c r="C102">
        <v>140000000</v>
      </c>
      <c r="D102">
        <v>101</v>
      </c>
      <c r="E102" s="9">
        <v>268031828</v>
      </c>
      <c r="F102" t="s">
        <v>122</v>
      </c>
      <c r="G102">
        <v>5.6</v>
      </c>
      <c r="H102">
        <v>1921</v>
      </c>
      <c r="I102">
        <v>4779</v>
      </c>
      <c r="J102">
        <v>2014</v>
      </c>
      <c r="K102" t="s">
        <v>12</v>
      </c>
      <c r="L102" t="s">
        <v>26</v>
      </c>
    </row>
    <row r="103" spans="1:12">
      <c r="A103">
        <v>1069</v>
      </c>
      <c r="B103">
        <v>45909</v>
      </c>
      <c r="C103">
        <v>18000000</v>
      </c>
      <c r="D103">
        <v>36</v>
      </c>
      <c r="E103" s="9">
        <v>268157400</v>
      </c>
      <c r="F103" t="s">
        <v>1098</v>
      </c>
      <c r="G103">
        <v>6.2</v>
      </c>
      <c r="H103">
        <v>2713</v>
      </c>
      <c r="I103">
        <v>5310</v>
      </c>
      <c r="J103">
        <v>2014</v>
      </c>
      <c r="K103" t="s">
        <v>15</v>
      </c>
      <c r="L103" t="s">
        <v>13</v>
      </c>
    </row>
    <row r="104" spans="1:12">
      <c r="A104">
        <v>87</v>
      </c>
      <c r="B104">
        <v>43741</v>
      </c>
      <c r="C104">
        <v>145000000</v>
      </c>
      <c r="D104">
        <v>38</v>
      </c>
      <c r="E104" s="9">
        <v>272912430</v>
      </c>
      <c r="F104" t="s">
        <v>115</v>
      </c>
      <c r="G104">
        <v>6.7</v>
      </c>
      <c r="H104">
        <v>843</v>
      </c>
      <c r="I104">
        <v>4858</v>
      </c>
      <c r="J104">
        <v>2014</v>
      </c>
      <c r="K104" t="s">
        <v>59</v>
      </c>
      <c r="L104" t="s">
        <v>47</v>
      </c>
    </row>
    <row r="105" spans="1:12">
      <c r="A105">
        <v>117</v>
      </c>
      <c r="B105">
        <v>43792</v>
      </c>
      <c r="C105">
        <v>127000000</v>
      </c>
      <c r="D105">
        <v>115</v>
      </c>
      <c r="E105" s="9">
        <v>349424282</v>
      </c>
      <c r="F105" t="s">
        <v>145</v>
      </c>
      <c r="G105">
        <v>6.1</v>
      </c>
      <c r="H105">
        <v>1851</v>
      </c>
      <c r="I105">
        <v>4842</v>
      </c>
      <c r="J105">
        <v>2014</v>
      </c>
      <c r="K105" t="s">
        <v>12</v>
      </c>
      <c r="L105" t="s">
        <v>26</v>
      </c>
    </row>
    <row r="106" spans="1:12">
      <c r="A106">
        <v>114</v>
      </c>
      <c r="B106">
        <v>43786</v>
      </c>
      <c r="C106">
        <v>125000000</v>
      </c>
      <c r="D106">
        <v>46</v>
      </c>
      <c r="E106" s="9">
        <v>362637473</v>
      </c>
      <c r="F106" t="s">
        <v>142</v>
      </c>
      <c r="G106">
        <v>5.6</v>
      </c>
      <c r="H106">
        <v>2350</v>
      </c>
      <c r="I106">
        <v>4881</v>
      </c>
      <c r="J106">
        <v>2014</v>
      </c>
      <c r="K106" t="s">
        <v>25</v>
      </c>
      <c r="L106" t="s">
        <v>13</v>
      </c>
    </row>
    <row r="107" spans="1:12">
      <c r="A107">
        <v>399</v>
      </c>
      <c r="B107">
        <v>44290</v>
      </c>
      <c r="C107">
        <v>61000000</v>
      </c>
      <c r="D107">
        <v>143</v>
      </c>
      <c r="E107" s="9">
        <v>369330363</v>
      </c>
      <c r="F107" t="s">
        <v>428</v>
      </c>
      <c r="G107">
        <v>7.9</v>
      </c>
      <c r="H107">
        <v>5862</v>
      </c>
      <c r="I107">
        <v>4829</v>
      </c>
      <c r="J107">
        <v>2014</v>
      </c>
      <c r="K107" t="s">
        <v>18</v>
      </c>
      <c r="L107" t="s">
        <v>26</v>
      </c>
    </row>
    <row r="108" spans="1:12">
      <c r="A108">
        <v>53</v>
      </c>
      <c r="B108">
        <v>43671</v>
      </c>
      <c r="C108">
        <v>178000000</v>
      </c>
      <c r="D108">
        <v>79</v>
      </c>
      <c r="E108" s="9">
        <v>370541256</v>
      </c>
      <c r="F108" t="s">
        <v>79</v>
      </c>
      <c r="G108">
        <v>7.6</v>
      </c>
      <c r="H108">
        <v>4858</v>
      </c>
      <c r="I108">
        <v>4813</v>
      </c>
      <c r="J108">
        <v>2014</v>
      </c>
      <c r="K108" t="s">
        <v>15</v>
      </c>
      <c r="L108" t="s">
        <v>23</v>
      </c>
    </row>
    <row r="109" spans="1:12">
      <c r="A109">
        <v>144</v>
      </c>
      <c r="B109">
        <v>43835</v>
      </c>
      <c r="C109">
        <v>125000000</v>
      </c>
      <c r="D109">
        <v>143</v>
      </c>
      <c r="E109" s="9">
        <v>477200000</v>
      </c>
      <c r="F109" t="s">
        <v>172</v>
      </c>
      <c r="G109">
        <v>5.8</v>
      </c>
      <c r="H109">
        <v>2636</v>
      </c>
      <c r="I109">
        <v>4849</v>
      </c>
      <c r="J109">
        <v>2014</v>
      </c>
      <c r="K109" t="s">
        <v>66</v>
      </c>
      <c r="L109" t="s">
        <v>13</v>
      </c>
    </row>
    <row r="110" spans="1:12">
      <c r="A110">
        <v>448</v>
      </c>
      <c r="B110">
        <v>44387</v>
      </c>
      <c r="C110">
        <v>58800000</v>
      </c>
      <c r="D110">
        <v>87</v>
      </c>
      <c r="E110" s="9">
        <v>542307423</v>
      </c>
      <c r="F110" t="s">
        <v>477</v>
      </c>
      <c r="G110">
        <v>7.4</v>
      </c>
      <c r="H110">
        <v>4469</v>
      </c>
      <c r="I110">
        <v>5087</v>
      </c>
      <c r="J110">
        <v>2014</v>
      </c>
      <c r="K110" t="s">
        <v>12</v>
      </c>
      <c r="L110" t="s">
        <v>13</v>
      </c>
    </row>
    <row r="111" spans="1:12">
      <c r="A111">
        <v>59</v>
      </c>
      <c r="B111">
        <v>43692</v>
      </c>
      <c r="C111">
        <v>165000000</v>
      </c>
      <c r="D111">
        <v>724</v>
      </c>
      <c r="E111" s="9">
        <v>675120017</v>
      </c>
      <c r="F111" t="s">
        <v>85</v>
      </c>
      <c r="G111">
        <v>8.1</v>
      </c>
      <c r="H111">
        <v>10867</v>
      </c>
      <c r="I111">
        <v>4765</v>
      </c>
      <c r="J111">
        <v>2014</v>
      </c>
      <c r="K111" t="s">
        <v>42</v>
      </c>
      <c r="L111" t="s">
        <v>26</v>
      </c>
    </row>
    <row r="112" spans="1:12">
      <c r="A112">
        <v>33</v>
      </c>
      <c r="B112">
        <v>43643</v>
      </c>
      <c r="C112">
        <v>250000000</v>
      </c>
      <c r="D112">
        <v>118</v>
      </c>
      <c r="E112" s="9">
        <v>747862775</v>
      </c>
      <c r="F112" t="s">
        <v>57</v>
      </c>
      <c r="G112">
        <v>7.5</v>
      </c>
      <c r="H112">
        <v>6032</v>
      </c>
      <c r="I112">
        <v>4772</v>
      </c>
      <c r="J112">
        <v>2014</v>
      </c>
      <c r="K112" t="s">
        <v>15</v>
      </c>
      <c r="L112" t="s">
        <v>13</v>
      </c>
    </row>
    <row r="113" spans="1:12">
      <c r="A113">
        <v>121</v>
      </c>
      <c r="B113">
        <v>43797</v>
      </c>
      <c r="C113">
        <v>125000000</v>
      </c>
      <c r="D113">
        <v>206</v>
      </c>
      <c r="E113" s="9">
        <v>752100229</v>
      </c>
      <c r="F113" t="s">
        <v>149</v>
      </c>
      <c r="G113">
        <v>6.6</v>
      </c>
      <c r="H113">
        <v>5584</v>
      </c>
      <c r="I113">
        <v>4831</v>
      </c>
      <c r="J113">
        <v>2014</v>
      </c>
      <c r="K113" t="s">
        <v>42</v>
      </c>
      <c r="L113" t="s">
        <v>23</v>
      </c>
    </row>
    <row r="114" spans="1:12">
      <c r="A114">
        <v>15</v>
      </c>
      <c r="B114">
        <v>43616</v>
      </c>
      <c r="C114">
        <v>250000000</v>
      </c>
      <c r="D114">
        <v>120</v>
      </c>
      <c r="E114" s="9">
        <v>956019788</v>
      </c>
      <c r="F114" t="s">
        <v>36</v>
      </c>
      <c r="G114">
        <v>7.1</v>
      </c>
      <c r="H114">
        <v>4760</v>
      </c>
      <c r="I114">
        <v>4777</v>
      </c>
      <c r="J114">
        <v>2014</v>
      </c>
      <c r="K114" t="s">
        <v>12</v>
      </c>
      <c r="L114" t="s">
        <v>26</v>
      </c>
    </row>
    <row r="115" spans="1:12">
      <c r="A115">
        <v>27</v>
      </c>
      <c r="B115">
        <v>43633</v>
      </c>
      <c r="C115">
        <v>210000000</v>
      </c>
      <c r="D115">
        <v>116</v>
      </c>
      <c r="E115" s="9">
        <v>1091405097</v>
      </c>
      <c r="F115" t="s">
        <v>51</v>
      </c>
      <c r="G115">
        <v>5.8</v>
      </c>
      <c r="H115">
        <v>3095</v>
      </c>
      <c r="I115">
        <v>4788</v>
      </c>
      <c r="J115">
        <v>2014</v>
      </c>
      <c r="K115" t="s">
        <v>28</v>
      </c>
      <c r="L115" t="s">
        <v>26</v>
      </c>
    </row>
    <row r="116" spans="1:12">
      <c r="A116">
        <v>905</v>
      </c>
      <c r="B116">
        <v>45421</v>
      </c>
      <c r="C116" t="s">
        <v>1494</v>
      </c>
      <c r="D116">
        <v>7</v>
      </c>
      <c r="E116" s="9" t="s">
        <v>1494</v>
      </c>
      <c r="F116" t="s">
        <v>934</v>
      </c>
      <c r="G116">
        <v>4.7</v>
      </c>
      <c r="H116">
        <v>64</v>
      </c>
      <c r="I116">
        <v>5549</v>
      </c>
      <c r="J116">
        <v>2014</v>
      </c>
      <c r="K116" t="s">
        <v>114</v>
      </c>
      <c r="L116" t="s">
        <v>16</v>
      </c>
    </row>
    <row r="117" spans="1:12">
      <c r="A117">
        <v>1228</v>
      </c>
      <c r="B117">
        <v>46512</v>
      </c>
      <c r="C117" t="s">
        <v>1494</v>
      </c>
      <c r="D117">
        <v>14</v>
      </c>
      <c r="E117" s="9" t="s">
        <v>1494</v>
      </c>
      <c r="F117" t="s">
        <v>1257</v>
      </c>
      <c r="G117">
        <v>7.1</v>
      </c>
      <c r="H117">
        <v>242</v>
      </c>
      <c r="I117">
        <v>5323</v>
      </c>
      <c r="J117">
        <v>2014</v>
      </c>
      <c r="K117" t="s">
        <v>18</v>
      </c>
      <c r="L117" t="s">
        <v>13</v>
      </c>
    </row>
    <row r="118" spans="1:12">
      <c r="A118">
        <v>1390</v>
      </c>
      <c r="B118">
        <v>47489</v>
      </c>
      <c r="C118" t="s">
        <v>1494</v>
      </c>
      <c r="D118">
        <v>6</v>
      </c>
      <c r="E118" s="9" t="s">
        <v>1494</v>
      </c>
      <c r="F118" t="s">
        <v>1418</v>
      </c>
      <c r="G118">
        <v>6.9</v>
      </c>
      <c r="H118">
        <v>49</v>
      </c>
      <c r="I118">
        <v>4945</v>
      </c>
      <c r="J118">
        <v>2014</v>
      </c>
      <c r="K118" t="s">
        <v>15</v>
      </c>
      <c r="L118" t="s">
        <v>47</v>
      </c>
    </row>
    <row r="119" spans="1:12">
      <c r="A119">
        <v>1412</v>
      </c>
      <c r="B119">
        <v>47723</v>
      </c>
      <c r="C119" t="s">
        <v>1494</v>
      </c>
      <c r="D119">
        <v>5</v>
      </c>
      <c r="E119" s="9" t="s">
        <v>1494</v>
      </c>
      <c r="F119" t="s">
        <v>1440</v>
      </c>
      <c r="G119">
        <v>5.5</v>
      </c>
      <c r="H119">
        <v>143</v>
      </c>
      <c r="I119">
        <v>5235</v>
      </c>
      <c r="J119">
        <v>2014</v>
      </c>
      <c r="K119" t="s">
        <v>42</v>
      </c>
      <c r="L119" t="s">
        <v>19</v>
      </c>
    </row>
    <row r="120" spans="1:12">
      <c r="A120">
        <v>1423</v>
      </c>
      <c r="B120">
        <v>47886</v>
      </c>
      <c r="C120" t="s">
        <v>1494</v>
      </c>
      <c r="D120">
        <v>4</v>
      </c>
      <c r="E120" s="9" t="s">
        <v>1494</v>
      </c>
      <c r="F120" t="s">
        <v>1451</v>
      </c>
      <c r="G120">
        <v>4.0999999999999996</v>
      </c>
      <c r="H120">
        <v>13</v>
      </c>
      <c r="I120">
        <v>5195</v>
      </c>
      <c r="J120">
        <v>2014</v>
      </c>
      <c r="K120" t="s">
        <v>28</v>
      </c>
      <c r="L120" t="s">
        <v>97</v>
      </c>
    </row>
    <row r="121" spans="1:12">
      <c r="A121">
        <v>1357</v>
      </c>
      <c r="B121">
        <v>47263</v>
      </c>
      <c r="C121">
        <v>15000000</v>
      </c>
      <c r="D121">
        <v>10</v>
      </c>
      <c r="E121" s="9" t="s">
        <v>1494</v>
      </c>
      <c r="F121" t="s">
        <v>1386</v>
      </c>
      <c r="G121">
        <v>4.5</v>
      </c>
      <c r="H121">
        <v>118</v>
      </c>
      <c r="I121">
        <v>5970</v>
      </c>
      <c r="J121">
        <v>2014</v>
      </c>
      <c r="K121" t="s">
        <v>12</v>
      </c>
      <c r="L121" t="s">
        <v>13</v>
      </c>
    </row>
    <row r="122" spans="1:12">
      <c r="A122">
        <v>1450</v>
      </c>
      <c r="B122">
        <v>48244</v>
      </c>
      <c r="C122">
        <v>250000</v>
      </c>
      <c r="D122">
        <v>6</v>
      </c>
      <c r="E122" s="9">
        <v>568225</v>
      </c>
      <c r="F122" t="s">
        <v>1478</v>
      </c>
      <c r="G122">
        <v>4.0999999999999996</v>
      </c>
      <c r="H122">
        <v>75</v>
      </c>
      <c r="I122">
        <v>5970</v>
      </c>
      <c r="J122">
        <v>2013</v>
      </c>
      <c r="K122" t="s">
        <v>21</v>
      </c>
      <c r="L122" t="s">
        <v>19</v>
      </c>
    </row>
    <row r="123" spans="1:12">
      <c r="A123">
        <v>903</v>
      </c>
      <c r="B123">
        <v>45417</v>
      </c>
      <c r="C123">
        <v>28000000</v>
      </c>
      <c r="D123">
        <v>20</v>
      </c>
      <c r="E123" s="9">
        <v>8555008</v>
      </c>
      <c r="F123" t="s">
        <v>932</v>
      </c>
      <c r="G123">
        <v>5.7</v>
      </c>
      <c r="H123">
        <v>364</v>
      </c>
      <c r="I123">
        <v>4872</v>
      </c>
      <c r="J123">
        <v>2013</v>
      </c>
      <c r="K123" t="s">
        <v>18</v>
      </c>
      <c r="L123" t="s">
        <v>47</v>
      </c>
    </row>
    <row r="124" spans="1:12">
      <c r="A124">
        <v>766</v>
      </c>
      <c r="B124">
        <v>45106</v>
      </c>
      <c r="C124">
        <v>33000000</v>
      </c>
      <c r="D124">
        <v>10</v>
      </c>
      <c r="E124" s="9">
        <v>9494789</v>
      </c>
      <c r="F124" t="s">
        <v>795</v>
      </c>
      <c r="G124">
        <v>6.7</v>
      </c>
      <c r="H124">
        <v>232</v>
      </c>
      <c r="I124">
        <v>5125</v>
      </c>
      <c r="J124">
        <v>2013</v>
      </c>
      <c r="K124" t="s">
        <v>18</v>
      </c>
      <c r="L124" t="s">
        <v>26</v>
      </c>
    </row>
    <row r="125" spans="1:12">
      <c r="A125">
        <v>1392</v>
      </c>
      <c r="B125">
        <v>47515</v>
      </c>
      <c r="C125">
        <v>3000000</v>
      </c>
      <c r="D125">
        <v>23</v>
      </c>
      <c r="E125" s="9">
        <v>11176469</v>
      </c>
      <c r="F125" t="s">
        <v>1420</v>
      </c>
      <c r="G125">
        <v>7.4</v>
      </c>
      <c r="H125">
        <v>568</v>
      </c>
      <c r="I125">
        <v>5535</v>
      </c>
      <c r="J125">
        <v>2013</v>
      </c>
      <c r="K125" t="s">
        <v>44</v>
      </c>
      <c r="L125" t="s">
        <v>47</v>
      </c>
    </row>
    <row r="126" spans="1:12">
      <c r="A126">
        <v>1054</v>
      </c>
      <c r="B126">
        <v>45826</v>
      </c>
      <c r="C126">
        <v>12000000</v>
      </c>
      <c r="D126">
        <v>29</v>
      </c>
      <c r="E126" s="9">
        <v>15008161</v>
      </c>
      <c r="F126" t="s">
        <v>1083</v>
      </c>
      <c r="G126">
        <v>5.3</v>
      </c>
      <c r="H126">
        <v>631</v>
      </c>
      <c r="I126">
        <v>5097</v>
      </c>
      <c r="J126">
        <v>2013</v>
      </c>
      <c r="K126" t="s">
        <v>114</v>
      </c>
      <c r="L126" t="s">
        <v>13</v>
      </c>
    </row>
    <row r="127" spans="1:12">
      <c r="A127">
        <v>1212</v>
      </c>
      <c r="B127">
        <v>46446</v>
      </c>
      <c r="C127">
        <v>12000000</v>
      </c>
      <c r="D127">
        <v>29</v>
      </c>
      <c r="E127" s="9">
        <v>17654912</v>
      </c>
      <c r="F127" t="s">
        <v>1241</v>
      </c>
      <c r="G127">
        <v>7.4</v>
      </c>
      <c r="H127">
        <v>636</v>
      </c>
      <c r="I127">
        <v>5451</v>
      </c>
      <c r="J127">
        <v>2013</v>
      </c>
      <c r="K127" t="s">
        <v>114</v>
      </c>
      <c r="L127" t="s">
        <v>16</v>
      </c>
    </row>
    <row r="128" spans="1:12">
      <c r="A128">
        <v>1194</v>
      </c>
      <c r="B128">
        <v>46368</v>
      </c>
      <c r="C128">
        <v>13000000</v>
      </c>
      <c r="D128">
        <v>17</v>
      </c>
      <c r="E128" s="9">
        <v>18000000</v>
      </c>
      <c r="F128" t="s">
        <v>1223</v>
      </c>
      <c r="G128">
        <v>5.4</v>
      </c>
      <c r="H128">
        <v>304</v>
      </c>
      <c r="I128">
        <v>4924</v>
      </c>
      <c r="J128">
        <v>2013</v>
      </c>
      <c r="K128" t="s">
        <v>25</v>
      </c>
      <c r="L128" t="s">
        <v>13</v>
      </c>
    </row>
    <row r="129" spans="1:12">
      <c r="A129">
        <v>1093</v>
      </c>
      <c r="B129">
        <v>45966</v>
      </c>
      <c r="C129">
        <v>18000000</v>
      </c>
      <c r="D129">
        <v>17</v>
      </c>
      <c r="E129" s="9">
        <v>20275812</v>
      </c>
      <c r="F129" t="s">
        <v>1122</v>
      </c>
      <c r="G129">
        <v>6.7</v>
      </c>
      <c r="H129">
        <v>299</v>
      </c>
      <c r="I129">
        <v>5450</v>
      </c>
      <c r="J129">
        <v>2013</v>
      </c>
      <c r="K129" t="s">
        <v>12</v>
      </c>
      <c r="L129" t="s">
        <v>47</v>
      </c>
    </row>
    <row r="130" spans="1:12">
      <c r="A130">
        <v>1127</v>
      </c>
      <c r="B130">
        <v>46092</v>
      </c>
      <c r="C130">
        <v>20000000</v>
      </c>
      <c r="D130">
        <v>38</v>
      </c>
      <c r="E130" s="9">
        <v>24261569</v>
      </c>
      <c r="F130" t="s">
        <v>1156</v>
      </c>
      <c r="G130">
        <v>6.5</v>
      </c>
      <c r="H130">
        <v>956</v>
      </c>
      <c r="I130">
        <v>5222</v>
      </c>
      <c r="J130">
        <v>2013</v>
      </c>
      <c r="K130" t="s">
        <v>25</v>
      </c>
      <c r="L130" t="s">
        <v>26</v>
      </c>
    </row>
    <row r="131" spans="1:12">
      <c r="A131">
        <v>1293</v>
      </c>
      <c r="B131">
        <v>46859</v>
      </c>
      <c r="C131" t="s">
        <v>1494</v>
      </c>
      <c r="D131">
        <v>14</v>
      </c>
      <c r="E131" s="9">
        <v>25288872</v>
      </c>
      <c r="F131" t="s">
        <v>1322</v>
      </c>
      <c r="G131">
        <v>6.6</v>
      </c>
      <c r="H131">
        <v>348</v>
      </c>
      <c r="I131">
        <v>6204</v>
      </c>
      <c r="J131">
        <v>2013</v>
      </c>
      <c r="K131" t="s">
        <v>114</v>
      </c>
      <c r="L131" t="s">
        <v>26</v>
      </c>
    </row>
    <row r="132" spans="1:12">
      <c r="A132">
        <v>1239</v>
      </c>
      <c r="B132">
        <v>46548</v>
      </c>
      <c r="C132">
        <v>11000000</v>
      </c>
      <c r="D132">
        <v>36</v>
      </c>
      <c r="E132" s="9">
        <v>32935319</v>
      </c>
      <c r="F132" t="s">
        <v>1268</v>
      </c>
      <c r="G132">
        <v>7.2</v>
      </c>
      <c r="H132">
        <v>834</v>
      </c>
      <c r="I132">
        <v>5135</v>
      </c>
      <c r="J132">
        <v>2013</v>
      </c>
      <c r="K132" t="s">
        <v>18</v>
      </c>
      <c r="L132" t="s">
        <v>97</v>
      </c>
    </row>
    <row r="133" spans="1:12">
      <c r="A133">
        <v>982</v>
      </c>
      <c r="B133">
        <v>45640</v>
      </c>
      <c r="C133">
        <v>22000000</v>
      </c>
      <c r="D133">
        <v>35</v>
      </c>
      <c r="E133" s="9">
        <v>43058898</v>
      </c>
      <c r="F133" t="s">
        <v>1011</v>
      </c>
      <c r="G133">
        <v>6.4</v>
      </c>
      <c r="H133">
        <v>875</v>
      </c>
      <c r="I133">
        <v>5207</v>
      </c>
      <c r="J133">
        <v>2013</v>
      </c>
      <c r="K133" t="s">
        <v>42</v>
      </c>
      <c r="L133" t="s">
        <v>26</v>
      </c>
    </row>
    <row r="134" spans="1:12">
      <c r="A134">
        <v>453</v>
      </c>
      <c r="B134">
        <v>44395</v>
      </c>
      <c r="C134">
        <v>58000000</v>
      </c>
      <c r="D134">
        <v>1</v>
      </c>
      <c r="E134" s="9">
        <v>44000000</v>
      </c>
      <c r="F134" t="s">
        <v>482</v>
      </c>
      <c r="G134">
        <v>6.1</v>
      </c>
      <c r="H134">
        <v>1658</v>
      </c>
      <c r="I134">
        <v>4842</v>
      </c>
      <c r="J134">
        <v>2013</v>
      </c>
      <c r="K134" t="s">
        <v>28</v>
      </c>
      <c r="L134" t="s">
        <v>47</v>
      </c>
    </row>
    <row r="135" spans="1:12">
      <c r="A135">
        <v>675</v>
      </c>
      <c r="B135">
        <v>44894</v>
      </c>
      <c r="C135">
        <v>40000000</v>
      </c>
      <c r="D135">
        <v>21</v>
      </c>
      <c r="E135" s="9">
        <v>44907260</v>
      </c>
      <c r="F135" t="s">
        <v>704</v>
      </c>
      <c r="G135">
        <v>6</v>
      </c>
      <c r="H135">
        <v>433</v>
      </c>
      <c r="I135">
        <v>4989</v>
      </c>
      <c r="J135">
        <v>2013</v>
      </c>
      <c r="K135" t="s">
        <v>12</v>
      </c>
      <c r="L135" t="s">
        <v>26</v>
      </c>
    </row>
    <row r="136" spans="1:12">
      <c r="A136">
        <v>738</v>
      </c>
      <c r="B136">
        <v>45031</v>
      </c>
      <c r="C136">
        <v>35000000</v>
      </c>
      <c r="D136">
        <v>28</v>
      </c>
      <c r="E136" s="9">
        <v>46216641</v>
      </c>
      <c r="F136" t="s">
        <v>767</v>
      </c>
      <c r="G136">
        <v>5.7</v>
      </c>
      <c r="H136">
        <v>1455</v>
      </c>
      <c r="I136">
        <v>5093</v>
      </c>
      <c r="J136">
        <v>2013</v>
      </c>
      <c r="K136" t="s">
        <v>301</v>
      </c>
      <c r="L136" t="s">
        <v>26</v>
      </c>
    </row>
    <row r="137" spans="1:12">
      <c r="A137">
        <v>547</v>
      </c>
      <c r="B137">
        <v>44592</v>
      </c>
      <c r="C137">
        <v>60000000</v>
      </c>
      <c r="D137">
        <v>40</v>
      </c>
      <c r="E137" s="9">
        <v>60052138</v>
      </c>
      <c r="F137" t="s">
        <v>576</v>
      </c>
      <c r="G137">
        <v>5.6</v>
      </c>
      <c r="H137">
        <v>984</v>
      </c>
      <c r="I137">
        <v>5235</v>
      </c>
      <c r="J137">
        <v>2013</v>
      </c>
      <c r="K137" t="s">
        <v>59</v>
      </c>
      <c r="L137" t="s">
        <v>26</v>
      </c>
    </row>
    <row r="138" spans="1:12">
      <c r="A138">
        <v>119</v>
      </c>
      <c r="B138">
        <v>43795</v>
      </c>
      <c r="C138">
        <v>130000000</v>
      </c>
      <c r="D138">
        <v>39</v>
      </c>
      <c r="E138" s="9">
        <v>61648500</v>
      </c>
      <c r="F138" t="s">
        <v>147</v>
      </c>
      <c r="G138">
        <v>5.4</v>
      </c>
      <c r="H138">
        <v>1260</v>
      </c>
      <c r="I138">
        <v>4886</v>
      </c>
      <c r="J138">
        <v>2013</v>
      </c>
      <c r="K138" t="s">
        <v>21</v>
      </c>
      <c r="L138" t="s">
        <v>13</v>
      </c>
    </row>
    <row r="139" spans="1:12">
      <c r="A139">
        <v>534</v>
      </c>
      <c r="B139">
        <v>44569</v>
      </c>
      <c r="C139">
        <v>44000000</v>
      </c>
      <c r="D139">
        <v>42</v>
      </c>
      <c r="E139" s="9">
        <v>63327201</v>
      </c>
      <c r="F139" t="s">
        <v>563</v>
      </c>
      <c r="G139">
        <v>6</v>
      </c>
      <c r="H139">
        <v>1817</v>
      </c>
      <c r="I139">
        <v>5226</v>
      </c>
      <c r="J139">
        <v>2013</v>
      </c>
      <c r="K139" t="s">
        <v>25</v>
      </c>
      <c r="L139" t="s">
        <v>47</v>
      </c>
    </row>
    <row r="140" spans="1:12">
      <c r="A140">
        <v>816</v>
      </c>
      <c r="B140">
        <v>45215</v>
      </c>
      <c r="C140">
        <v>30000000</v>
      </c>
      <c r="D140">
        <v>48</v>
      </c>
      <c r="E140" s="9">
        <v>63372757</v>
      </c>
      <c r="F140" t="s">
        <v>845</v>
      </c>
      <c r="G140">
        <v>6.4</v>
      </c>
      <c r="H140">
        <v>1323</v>
      </c>
      <c r="I140">
        <v>4909</v>
      </c>
      <c r="J140">
        <v>2013</v>
      </c>
      <c r="K140" t="s">
        <v>59</v>
      </c>
      <c r="L140" t="s">
        <v>13</v>
      </c>
    </row>
    <row r="141" spans="1:12">
      <c r="A141">
        <v>1198</v>
      </c>
      <c r="B141">
        <v>46380</v>
      </c>
      <c r="C141">
        <v>13000000</v>
      </c>
      <c r="D141">
        <v>34</v>
      </c>
      <c r="E141" s="9">
        <v>68572378</v>
      </c>
      <c r="F141" t="s">
        <v>1227</v>
      </c>
      <c r="G141">
        <v>6.6</v>
      </c>
      <c r="H141">
        <v>1257</v>
      </c>
      <c r="I141">
        <v>5894</v>
      </c>
      <c r="J141">
        <v>2013</v>
      </c>
      <c r="K141" t="s">
        <v>25</v>
      </c>
      <c r="L141" t="s">
        <v>13</v>
      </c>
    </row>
    <row r="142" spans="1:12">
      <c r="A142">
        <v>951</v>
      </c>
      <c r="B142">
        <v>45549</v>
      </c>
      <c r="C142">
        <v>25000000</v>
      </c>
      <c r="D142">
        <v>35</v>
      </c>
      <c r="E142" s="9">
        <v>71009334</v>
      </c>
      <c r="F142" t="s">
        <v>980</v>
      </c>
      <c r="G142">
        <v>5</v>
      </c>
      <c r="H142">
        <v>712</v>
      </c>
      <c r="I142">
        <v>4779</v>
      </c>
      <c r="J142">
        <v>2013</v>
      </c>
      <c r="K142" t="s">
        <v>18</v>
      </c>
      <c r="L142" t="s">
        <v>47</v>
      </c>
    </row>
    <row r="143" spans="1:12">
      <c r="A143">
        <v>1104</v>
      </c>
      <c r="B143">
        <v>46008</v>
      </c>
      <c r="C143">
        <v>17000000</v>
      </c>
      <c r="D143">
        <v>7</v>
      </c>
      <c r="E143" s="9">
        <v>71625195</v>
      </c>
      <c r="F143" t="s">
        <v>1133</v>
      </c>
      <c r="G143">
        <v>6.7</v>
      </c>
      <c r="H143">
        <v>110</v>
      </c>
      <c r="I143">
        <v>5338</v>
      </c>
      <c r="J143">
        <v>2013</v>
      </c>
      <c r="K143" t="s">
        <v>42</v>
      </c>
      <c r="L143" t="s">
        <v>47</v>
      </c>
    </row>
    <row r="144" spans="1:12">
      <c r="A144">
        <v>1018</v>
      </c>
      <c r="B144">
        <v>45736</v>
      </c>
      <c r="C144">
        <v>20000000</v>
      </c>
      <c r="D144">
        <v>36</v>
      </c>
      <c r="E144" s="9">
        <v>78378744</v>
      </c>
      <c r="F144" t="s">
        <v>1047</v>
      </c>
      <c r="G144">
        <v>4.5999999999999996</v>
      </c>
      <c r="H144">
        <v>793</v>
      </c>
      <c r="I144">
        <v>5338</v>
      </c>
      <c r="J144">
        <v>2013</v>
      </c>
      <c r="K144" t="s">
        <v>44</v>
      </c>
      <c r="L144" t="s">
        <v>13</v>
      </c>
    </row>
    <row r="145" spans="1:12">
      <c r="A145">
        <v>891</v>
      </c>
      <c r="B145">
        <v>45389</v>
      </c>
      <c r="C145">
        <v>25000000</v>
      </c>
      <c r="D145">
        <v>31</v>
      </c>
      <c r="E145" s="9">
        <v>86175291</v>
      </c>
      <c r="F145" t="s">
        <v>920</v>
      </c>
      <c r="G145">
        <v>6.1</v>
      </c>
      <c r="H145">
        <v>1573</v>
      </c>
      <c r="I145">
        <v>4788</v>
      </c>
      <c r="J145">
        <v>2013</v>
      </c>
      <c r="K145" t="s">
        <v>44</v>
      </c>
      <c r="L145" t="s">
        <v>13</v>
      </c>
    </row>
    <row r="146" spans="1:12">
      <c r="A146">
        <v>10</v>
      </c>
      <c r="B146">
        <v>43610</v>
      </c>
      <c r="C146">
        <v>255000000</v>
      </c>
      <c r="D146">
        <v>49</v>
      </c>
      <c r="E146" s="9">
        <v>89289910</v>
      </c>
      <c r="F146" t="s">
        <v>31</v>
      </c>
      <c r="G146">
        <v>5.9</v>
      </c>
      <c r="H146">
        <v>2311</v>
      </c>
      <c r="I146">
        <v>4763</v>
      </c>
      <c r="J146">
        <v>2013</v>
      </c>
      <c r="K146" t="s">
        <v>21</v>
      </c>
      <c r="L146" t="s">
        <v>26</v>
      </c>
    </row>
    <row r="147" spans="1:12">
      <c r="A147">
        <v>693</v>
      </c>
      <c r="B147">
        <v>44929</v>
      </c>
      <c r="C147">
        <v>38000000</v>
      </c>
      <c r="D147">
        <v>33</v>
      </c>
      <c r="E147" s="9">
        <v>90247624</v>
      </c>
      <c r="F147" t="s">
        <v>722</v>
      </c>
      <c r="G147">
        <v>7.7</v>
      </c>
      <c r="H147">
        <v>2277</v>
      </c>
      <c r="I147">
        <v>4846</v>
      </c>
      <c r="J147">
        <v>2013</v>
      </c>
      <c r="K147" t="s">
        <v>114</v>
      </c>
      <c r="L147" t="s">
        <v>19</v>
      </c>
    </row>
    <row r="148" spans="1:12">
      <c r="A148">
        <v>466</v>
      </c>
      <c r="B148">
        <v>44415</v>
      </c>
      <c r="C148">
        <v>55000000</v>
      </c>
      <c r="D148">
        <v>52</v>
      </c>
      <c r="E148" s="9">
        <v>95000000</v>
      </c>
      <c r="F148" t="s">
        <v>495</v>
      </c>
      <c r="G148">
        <v>7.6</v>
      </c>
      <c r="H148">
        <v>2454</v>
      </c>
      <c r="I148">
        <v>4876</v>
      </c>
      <c r="J148">
        <v>2013</v>
      </c>
      <c r="K148" t="s">
        <v>18</v>
      </c>
      <c r="L148" t="s">
        <v>13</v>
      </c>
    </row>
    <row r="149" spans="1:12">
      <c r="A149">
        <v>624</v>
      </c>
      <c r="B149">
        <v>44766</v>
      </c>
      <c r="C149">
        <v>40000000</v>
      </c>
      <c r="D149">
        <v>31</v>
      </c>
      <c r="E149" s="9">
        <v>95020213</v>
      </c>
      <c r="F149" t="s">
        <v>653</v>
      </c>
      <c r="G149">
        <v>6.8</v>
      </c>
      <c r="H149">
        <v>787</v>
      </c>
      <c r="I149">
        <v>5196</v>
      </c>
      <c r="J149">
        <v>2013</v>
      </c>
      <c r="K149" t="s">
        <v>44</v>
      </c>
      <c r="L149" t="s">
        <v>47</v>
      </c>
    </row>
    <row r="150" spans="1:12">
      <c r="A150">
        <v>852</v>
      </c>
      <c r="B150">
        <v>45314</v>
      </c>
      <c r="C150">
        <v>28000000</v>
      </c>
      <c r="D150">
        <v>37</v>
      </c>
      <c r="E150" s="9">
        <v>97594140</v>
      </c>
      <c r="F150" t="s">
        <v>881</v>
      </c>
      <c r="G150">
        <v>6.9</v>
      </c>
      <c r="H150">
        <v>823</v>
      </c>
      <c r="I150">
        <v>5405</v>
      </c>
      <c r="J150">
        <v>2013</v>
      </c>
      <c r="K150" t="s">
        <v>59</v>
      </c>
      <c r="L150" t="s">
        <v>13</v>
      </c>
    </row>
    <row r="151" spans="1:12">
      <c r="A151">
        <v>1079</v>
      </c>
      <c r="B151">
        <v>45932</v>
      </c>
      <c r="C151">
        <v>18000000</v>
      </c>
      <c r="D151">
        <v>34</v>
      </c>
      <c r="E151" s="9">
        <v>99206215</v>
      </c>
      <c r="F151" t="s">
        <v>1108</v>
      </c>
      <c r="G151">
        <v>7</v>
      </c>
      <c r="H151">
        <v>1098</v>
      </c>
      <c r="I151">
        <v>5457</v>
      </c>
      <c r="J151">
        <v>2013</v>
      </c>
      <c r="K151" t="s">
        <v>21</v>
      </c>
      <c r="L151" t="s">
        <v>13</v>
      </c>
    </row>
    <row r="152" spans="1:12">
      <c r="A152">
        <v>1211</v>
      </c>
      <c r="B152">
        <v>46440</v>
      </c>
      <c r="C152">
        <v>12000000</v>
      </c>
      <c r="D152">
        <v>29</v>
      </c>
      <c r="E152" s="9">
        <v>100129872</v>
      </c>
      <c r="F152" t="s">
        <v>1240</v>
      </c>
      <c r="G152">
        <v>7.4</v>
      </c>
      <c r="H152">
        <v>579</v>
      </c>
      <c r="I152">
        <v>5249</v>
      </c>
      <c r="J152">
        <v>2013</v>
      </c>
      <c r="K152" t="s">
        <v>42</v>
      </c>
      <c r="L152" t="s">
        <v>47</v>
      </c>
    </row>
    <row r="153" spans="1:12">
      <c r="A153">
        <v>303</v>
      </c>
      <c r="B153">
        <v>44116</v>
      </c>
      <c r="C153">
        <v>75000000</v>
      </c>
      <c r="D153">
        <v>71</v>
      </c>
      <c r="E153" s="9">
        <v>117698894</v>
      </c>
      <c r="F153" t="s">
        <v>332</v>
      </c>
      <c r="G153">
        <v>7.3</v>
      </c>
      <c r="H153">
        <v>5487</v>
      </c>
      <c r="I153">
        <v>4873</v>
      </c>
      <c r="J153">
        <v>2013</v>
      </c>
      <c r="K153" t="s">
        <v>15</v>
      </c>
      <c r="L153" t="s">
        <v>26</v>
      </c>
    </row>
    <row r="154" spans="1:12">
      <c r="A154">
        <v>847</v>
      </c>
      <c r="B154">
        <v>45309</v>
      </c>
      <c r="C154">
        <v>28000000</v>
      </c>
      <c r="D154">
        <v>28</v>
      </c>
      <c r="E154" s="9">
        <v>134402450</v>
      </c>
      <c r="F154" t="s">
        <v>876</v>
      </c>
      <c r="G154">
        <v>6.4</v>
      </c>
      <c r="H154">
        <v>799</v>
      </c>
      <c r="I154">
        <v>4832</v>
      </c>
      <c r="J154">
        <v>2013</v>
      </c>
      <c r="K154" t="s">
        <v>18</v>
      </c>
      <c r="L154" t="s">
        <v>13</v>
      </c>
    </row>
    <row r="155" spans="1:12">
      <c r="A155">
        <v>617</v>
      </c>
      <c r="B155">
        <v>44755</v>
      </c>
      <c r="C155">
        <v>40000000</v>
      </c>
      <c r="D155">
        <v>37</v>
      </c>
      <c r="E155" s="9">
        <v>149295601</v>
      </c>
      <c r="F155" t="s">
        <v>646</v>
      </c>
      <c r="G155">
        <v>7.4</v>
      </c>
      <c r="H155">
        <v>1526</v>
      </c>
      <c r="I155">
        <v>4782</v>
      </c>
      <c r="J155">
        <v>2013</v>
      </c>
      <c r="K155" t="s">
        <v>12</v>
      </c>
      <c r="L155" t="s">
        <v>23</v>
      </c>
    </row>
    <row r="156" spans="1:12">
      <c r="A156">
        <v>339</v>
      </c>
      <c r="B156">
        <v>44177</v>
      </c>
      <c r="C156">
        <v>70000000</v>
      </c>
      <c r="D156">
        <v>59</v>
      </c>
      <c r="E156" s="9">
        <v>161025640</v>
      </c>
      <c r="F156" t="s">
        <v>368</v>
      </c>
      <c r="G156">
        <v>6.2</v>
      </c>
      <c r="H156">
        <v>2981</v>
      </c>
      <c r="I156">
        <v>5034</v>
      </c>
      <c r="J156">
        <v>2013</v>
      </c>
      <c r="K156" t="s">
        <v>25</v>
      </c>
      <c r="L156" t="s">
        <v>26</v>
      </c>
    </row>
    <row r="157" spans="1:12">
      <c r="A157">
        <v>506</v>
      </c>
      <c r="B157">
        <v>44503</v>
      </c>
      <c r="C157">
        <v>50000000</v>
      </c>
      <c r="D157">
        <v>38</v>
      </c>
      <c r="E157" s="9">
        <v>173649015</v>
      </c>
      <c r="F157" t="s">
        <v>535</v>
      </c>
      <c r="G157">
        <v>6</v>
      </c>
      <c r="H157">
        <v>923</v>
      </c>
      <c r="I157">
        <v>4925</v>
      </c>
      <c r="J157">
        <v>2013</v>
      </c>
      <c r="K157" t="s">
        <v>12</v>
      </c>
      <c r="L157" t="s">
        <v>26</v>
      </c>
    </row>
    <row r="158" spans="1:12">
      <c r="A158">
        <v>210</v>
      </c>
      <c r="B158">
        <v>43946</v>
      </c>
      <c r="C158">
        <v>90000000</v>
      </c>
      <c r="D158">
        <v>43</v>
      </c>
      <c r="E158" s="9">
        <v>188133322</v>
      </c>
      <c r="F158" t="s">
        <v>238</v>
      </c>
      <c r="G158">
        <v>7</v>
      </c>
      <c r="H158">
        <v>3144</v>
      </c>
      <c r="I158">
        <v>4960</v>
      </c>
      <c r="J158">
        <v>2013</v>
      </c>
      <c r="K158" t="s">
        <v>12</v>
      </c>
      <c r="L158" t="s">
        <v>26</v>
      </c>
    </row>
    <row r="159" spans="1:12">
      <c r="A159">
        <v>34</v>
      </c>
      <c r="B159">
        <v>43645</v>
      </c>
      <c r="C159">
        <v>195000000</v>
      </c>
      <c r="D159">
        <v>43</v>
      </c>
      <c r="E159" s="9">
        <v>197687603</v>
      </c>
      <c r="F159" t="s">
        <v>58</v>
      </c>
      <c r="G159">
        <v>5.5</v>
      </c>
      <c r="H159">
        <v>2598</v>
      </c>
      <c r="I159">
        <v>4772</v>
      </c>
      <c r="J159">
        <v>2013</v>
      </c>
      <c r="K159" t="s">
        <v>59</v>
      </c>
      <c r="L159" t="s">
        <v>26</v>
      </c>
    </row>
    <row r="160" spans="1:12">
      <c r="A160">
        <v>85</v>
      </c>
      <c r="B160">
        <v>43737</v>
      </c>
      <c r="C160">
        <v>150000000</v>
      </c>
      <c r="D160">
        <v>39</v>
      </c>
      <c r="E160" s="9">
        <v>205366737</v>
      </c>
      <c r="F160" t="s">
        <v>112</v>
      </c>
      <c r="G160">
        <v>6.4</v>
      </c>
      <c r="H160">
        <v>1891</v>
      </c>
      <c r="I160">
        <v>4803</v>
      </c>
      <c r="J160">
        <v>2013</v>
      </c>
      <c r="K160" t="s">
        <v>28</v>
      </c>
      <c r="L160" t="s">
        <v>13</v>
      </c>
    </row>
    <row r="161" spans="1:12">
      <c r="A161">
        <v>116</v>
      </c>
      <c r="B161">
        <v>43790</v>
      </c>
      <c r="C161">
        <v>130000000</v>
      </c>
      <c r="D161">
        <v>42</v>
      </c>
      <c r="E161" s="9">
        <v>243843127</v>
      </c>
      <c r="F161" t="s">
        <v>144</v>
      </c>
      <c r="G161">
        <v>5</v>
      </c>
      <c r="H161">
        <v>2532</v>
      </c>
      <c r="I161">
        <v>4854</v>
      </c>
      <c r="J161">
        <v>2013</v>
      </c>
      <c r="K161" t="s">
        <v>15</v>
      </c>
      <c r="L161" t="s">
        <v>13</v>
      </c>
    </row>
    <row r="162" spans="1:12">
      <c r="A162">
        <v>261</v>
      </c>
      <c r="B162">
        <v>44033</v>
      </c>
      <c r="C162">
        <v>80000000</v>
      </c>
      <c r="D162">
        <v>45</v>
      </c>
      <c r="E162" s="9">
        <v>246984278</v>
      </c>
      <c r="F162" t="s">
        <v>289</v>
      </c>
      <c r="G162">
        <v>5.8</v>
      </c>
      <c r="H162">
        <v>1155</v>
      </c>
      <c r="I162">
        <v>4964</v>
      </c>
      <c r="J162">
        <v>2013</v>
      </c>
      <c r="K162" t="s">
        <v>21</v>
      </c>
      <c r="L162" t="s">
        <v>13</v>
      </c>
    </row>
    <row r="163" spans="1:12">
      <c r="A163">
        <v>610</v>
      </c>
      <c r="B163">
        <v>44746</v>
      </c>
      <c r="C163">
        <v>40000000</v>
      </c>
      <c r="D163">
        <v>49</v>
      </c>
      <c r="E163" s="9">
        <v>251171807</v>
      </c>
      <c r="F163" t="s">
        <v>639</v>
      </c>
      <c r="G163">
        <v>6.8</v>
      </c>
      <c r="H163">
        <v>2807</v>
      </c>
      <c r="I163">
        <v>5123</v>
      </c>
      <c r="J163">
        <v>2013</v>
      </c>
      <c r="K163" t="s">
        <v>12</v>
      </c>
      <c r="L163" t="s">
        <v>13</v>
      </c>
    </row>
    <row r="164" spans="1:12">
      <c r="A164">
        <v>1003</v>
      </c>
      <c r="B164">
        <v>45693</v>
      </c>
      <c r="C164">
        <v>13000000</v>
      </c>
      <c r="D164">
        <v>49</v>
      </c>
      <c r="E164" s="9">
        <v>318000141</v>
      </c>
      <c r="F164" t="s">
        <v>1032</v>
      </c>
      <c r="G164">
        <v>7.4</v>
      </c>
      <c r="H164">
        <v>3092</v>
      </c>
      <c r="I164">
        <v>4794</v>
      </c>
      <c r="J164">
        <v>2013</v>
      </c>
      <c r="K164" t="s">
        <v>21</v>
      </c>
      <c r="L164" t="s">
        <v>13</v>
      </c>
    </row>
    <row r="165" spans="1:12">
      <c r="A165">
        <v>155</v>
      </c>
      <c r="B165">
        <v>43855</v>
      </c>
      <c r="C165">
        <v>105000000</v>
      </c>
      <c r="D165">
        <v>32</v>
      </c>
      <c r="E165" s="9">
        <v>347434178</v>
      </c>
      <c r="F165" t="s">
        <v>183</v>
      </c>
      <c r="G165">
        <v>5.5</v>
      </c>
      <c r="H165">
        <v>695</v>
      </c>
      <c r="I165">
        <v>4913</v>
      </c>
      <c r="J165">
        <v>2013</v>
      </c>
      <c r="K165" t="s">
        <v>21</v>
      </c>
      <c r="L165" t="s">
        <v>23</v>
      </c>
    </row>
    <row r="166" spans="1:12">
      <c r="A166">
        <v>101</v>
      </c>
      <c r="B166">
        <v>43763</v>
      </c>
      <c r="C166">
        <v>130000000</v>
      </c>
      <c r="D166">
        <v>59</v>
      </c>
      <c r="E166" s="9">
        <v>371876278</v>
      </c>
      <c r="F166" t="s">
        <v>129</v>
      </c>
      <c r="G166">
        <v>5.4</v>
      </c>
      <c r="H166">
        <v>3025</v>
      </c>
      <c r="I166">
        <v>4868</v>
      </c>
      <c r="J166">
        <v>2013</v>
      </c>
      <c r="K166" t="s">
        <v>25</v>
      </c>
      <c r="L166" t="s">
        <v>23</v>
      </c>
    </row>
    <row r="167" spans="1:12">
      <c r="A167">
        <v>184</v>
      </c>
      <c r="B167">
        <v>43895</v>
      </c>
      <c r="C167">
        <v>100000000</v>
      </c>
      <c r="D167">
        <v>95</v>
      </c>
      <c r="E167" s="9">
        <v>392000694</v>
      </c>
      <c r="F167" t="s">
        <v>212</v>
      </c>
      <c r="G167">
        <v>7.9</v>
      </c>
      <c r="H167">
        <v>6571</v>
      </c>
      <c r="I167">
        <v>4809</v>
      </c>
      <c r="J167">
        <v>2013</v>
      </c>
      <c r="K167" t="s">
        <v>12</v>
      </c>
      <c r="L167" t="s">
        <v>26</v>
      </c>
    </row>
    <row r="168" spans="1:12">
      <c r="A168">
        <v>36</v>
      </c>
      <c r="B168">
        <v>43648</v>
      </c>
      <c r="C168">
        <v>180000000</v>
      </c>
      <c r="D168">
        <v>56</v>
      </c>
      <c r="E168" s="9">
        <v>407602906</v>
      </c>
      <c r="F168" t="s">
        <v>61</v>
      </c>
      <c r="G168">
        <v>6.7</v>
      </c>
      <c r="H168">
        <v>4794</v>
      </c>
      <c r="I168">
        <v>4798</v>
      </c>
      <c r="J168">
        <v>2013</v>
      </c>
      <c r="K168" t="s">
        <v>21</v>
      </c>
      <c r="L168" t="s">
        <v>13</v>
      </c>
    </row>
    <row r="169" spans="1:12">
      <c r="A169">
        <v>142</v>
      </c>
      <c r="B169">
        <v>43829</v>
      </c>
      <c r="C169">
        <v>120000000</v>
      </c>
      <c r="D169">
        <v>15</v>
      </c>
      <c r="E169" s="9">
        <v>415440673</v>
      </c>
      <c r="F169" t="s">
        <v>170</v>
      </c>
      <c r="G169">
        <v>6.3</v>
      </c>
      <c r="H169">
        <v>4053</v>
      </c>
      <c r="I169">
        <v>4900</v>
      </c>
      <c r="J169">
        <v>2013</v>
      </c>
      <c r="K169" t="s">
        <v>21</v>
      </c>
      <c r="L169" t="s">
        <v>23</v>
      </c>
    </row>
    <row r="170" spans="1:12">
      <c r="A170">
        <v>28</v>
      </c>
      <c r="B170">
        <v>43634</v>
      </c>
      <c r="C170">
        <v>200000000</v>
      </c>
      <c r="D170">
        <v>46</v>
      </c>
      <c r="E170" s="9">
        <v>491868548</v>
      </c>
      <c r="F170" t="s">
        <v>52</v>
      </c>
      <c r="G170">
        <v>5.7</v>
      </c>
      <c r="H170">
        <v>3530</v>
      </c>
      <c r="I170">
        <v>4767</v>
      </c>
      <c r="J170">
        <v>2013</v>
      </c>
      <c r="K170" t="s">
        <v>25</v>
      </c>
      <c r="L170" t="s">
        <v>13</v>
      </c>
    </row>
    <row r="171" spans="1:12">
      <c r="A171">
        <v>32</v>
      </c>
      <c r="B171">
        <v>43642</v>
      </c>
      <c r="C171">
        <v>200000000</v>
      </c>
      <c r="D171">
        <v>81</v>
      </c>
      <c r="E171" s="9">
        <v>531865000</v>
      </c>
      <c r="F171" t="s">
        <v>56</v>
      </c>
      <c r="G171">
        <v>6.7</v>
      </c>
      <c r="H171">
        <v>5560</v>
      </c>
      <c r="I171">
        <v>4773</v>
      </c>
      <c r="J171">
        <v>2013</v>
      </c>
      <c r="K171" t="s">
        <v>28</v>
      </c>
      <c r="L171" t="s">
        <v>13</v>
      </c>
    </row>
    <row r="172" spans="1:12">
      <c r="A172">
        <v>11</v>
      </c>
      <c r="B172">
        <v>43611</v>
      </c>
      <c r="C172">
        <v>225000000</v>
      </c>
      <c r="D172">
        <v>99</v>
      </c>
      <c r="E172" s="9">
        <v>662845518</v>
      </c>
      <c r="F172" t="s">
        <v>32</v>
      </c>
      <c r="G172">
        <v>6.5</v>
      </c>
      <c r="H172">
        <v>6359</v>
      </c>
      <c r="I172">
        <v>4771</v>
      </c>
      <c r="J172">
        <v>2013</v>
      </c>
      <c r="K172" t="s">
        <v>28</v>
      </c>
      <c r="L172" t="s">
        <v>26</v>
      </c>
    </row>
    <row r="173" spans="1:12">
      <c r="A173">
        <v>110</v>
      </c>
      <c r="B173">
        <v>43780</v>
      </c>
      <c r="C173">
        <v>130000000</v>
      </c>
      <c r="D173">
        <v>76</v>
      </c>
      <c r="E173" s="9">
        <v>847423452</v>
      </c>
      <c r="F173" t="s">
        <v>138</v>
      </c>
      <c r="G173">
        <v>7.4</v>
      </c>
      <c r="H173">
        <v>6495</v>
      </c>
      <c r="I173">
        <v>4831</v>
      </c>
      <c r="J173">
        <v>2013</v>
      </c>
      <c r="K173" t="s">
        <v>42</v>
      </c>
      <c r="L173" t="s">
        <v>47</v>
      </c>
    </row>
    <row r="174" spans="1:12">
      <c r="A174">
        <v>17</v>
      </c>
      <c r="B174">
        <v>43619</v>
      </c>
      <c r="C174">
        <v>250000000</v>
      </c>
      <c r="D174">
        <v>94</v>
      </c>
      <c r="E174" s="9">
        <v>958400000</v>
      </c>
      <c r="F174" t="s">
        <v>38</v>
      </c>
      <c r="G174">
        <v>7.6</v>
      </c>
      <c r="H174">
        <v>4524</v>
      </c>
      <c r="I174">
        <v>4777</v>
      </c>
      <c r="J174">
        <v>2013</v>
      </c>
      <c r="K174" t="s">
        <v>12</v>
      </c>
      <c r="L174" t="s">
        <v>26</v>
      </c>
    </row>
    <row r="175" spans="1:12">
      <c r="A175">
        <v>916</v>
      </c>
      <c r="B175">
        <v>45440</v>
      </c>
      <c r="C175" t="s">
        <v>1494</v>
      </c>
      <c r="D175">
        <v>5</v>
      </c>
      <c r="E175" s="9" t="s">
        <v>1494</v>
      </c>
      <c r="F175" t="s">
        <v>945</v>
      </c>
      <c r="G175">
        <v>7</v>
      </c>
      <c r="H175">
        <v>35</v>
      </c>
      <c r="I175">
        <v>5554</v>
      </c>
      <c r="J175">
        <v>2013</v>
      </c>
      <c r="K175" t="s">
        <v>12</v>
      </c>
      <c r="L175" t="s">
        <v>47</v>
      </c>
    </row>
    <row r="176" spans="1:12">
      <c r="A176">
        <v>1413</v>
      </c>
      <c r="B176">
        <v>47730</v>
      </c>
      <c r="C176" t="s">
        <v>1494</v>
      </c>
      <c r="D176">
        <v>5</v>
      </c>
      <c r="E176" s="9" t="s">
        <v>1494</v>
      </c>
      <c r="F176" t="s">
        <v>1441</v>
      </c>
      <c r="G176">
        <v>5.4</v>
      </c>
      <c r="H176">
        <v>40</v>
      </c>
      <c r="I176">
        <v>5293</v>
      </c>
      <c r="J176">
        <v>2013</v>
      </c>
      <c r="K176" t="s">
        <v>114</v>
      </c>
      <c r="L176" t="s">
        <v>47</v>
      </c>
    </row>
    <row r="177" spans="1:12">
      <c r="A177">
        <v>1338</v>
      </c>
      <c r="B177">
        <v>47151</v>
      </c>
      <c r="C177">
        <v>5000000</v>
      </c>
      <c r="D177">
        <v>48</v>
      </c>
      <c r="E177" s="9" t="s">
        <v>1494</v>
      </c>
      <c r="F177" t="s">
        <v>1367</v>
      </c>
      <c r="G177">
        <v>6.5</v>
      </c>
      <c r="H177">
        <v>1211</v>
      </c>
      <c r="I177">
        <v>4794</v>
      </c>
      <c r="J177">
        <v>2013</v>
      </c>
      <c r="K177" t="s">
        <v>114</v>
      </c>
      <c r="L177" t="s">
        <v>13</v>
      </c>
    </row>
    <row r="178" spans="1:12">
      <c r="A178">
        <v>1384</v>
      </c>
      <c r="B178">
        <v>47453</v>
      </c>
      <c r="C178">
        <v>3500000</v>
      </c>
      <c r="D178">
        <v>4</v>
      </c>
      <c r="E178" s="9" t="s">
        <v>1494</v>
      </c>
      <c r="F178" t="s">
        <v>1412</v>
      </c>
      <c r="G178">
        <v>3.3</v>
      </c>
      <c r="H178">
        <v>19</v>
      </c>
      <c r="I178">
        <v>5148</v>
      </c>
      <c r="J178">
        <v>2013</v>
      </c>
      <c r="K178" t="s">
        <v>12</v>
      </c>
      <c r="L178" t="s">
        <v>47</v>
      </c>
    </row>
    <row r="179" spans="1:12">
      <c r="A179">
        <v>753</v>
      </c>
      <c r="B179">
        <v>45067</v>
      </c>
      <c r="C179">
        <v>35000000</v>
      </c>
      <c r="D179">
        <v>16</v>
      </c>
      <c r="E179" s="9">
        <v>2106557</v>
      </c>
      <c r="F179" t="s">
        <v>782</v>
      </c>
      <c r="G179">
        <v>5.0999999999999996</v>
      </c>
      <c r="H179">
        <v>344</v>
      </c>
      <c r="I179">
        <v>4930</v>
      </c>
      <c r="J179">
        <v>2012</v>
      </c>
      <c r="K179" t="s">
        <v>15</v>
      </c>
      <c r="L179" t="s">
        <v>13</v>
      </c>
    </row>
    <row r="180" spans="1:12">
      <c r="A180">
        <v>1160</v>
      </c>
      <c r="B180">
        <v>46217</v>
      </c>
      <c r="C180">
        <v>15000000</v>
      </c>
      <c r="D180">
        <v>13</v>
      </c>
      <c r="E180" s="9">
        <v>8138788</v>
      </c>
      <c r="F180" t="s">
        <v>1189</v>
      </c>
      <c r="G180">
        <v>6</v>
      </c>
      <c r="H180">
        <v>243</v>
      </c>
      <c r="I180">
        <v>5283</v>
      </c>
      <c r="J180">
        <v>2012</v>
      </c>
      <c r="K180" t="s">
        <v>114</v>
      </c>
      <c r="L180" t="s">
        <v>97</v>
      </c>
    </row>
    <row r="181" spans="1:12">
      <c r="A181">
        <v>1333</v>
      </c>
      <c r="B181">
        <v>47067</v>
      </c>
      <c r="C181">
        <v>5000000</v>
      </c>
      <c r="D181">
        <v>12</v>
      </c>
      <c r="E181" s="9">
        <v>9206470</v>
      </c>
      <c r="F181" t="s">
        <v>1362</v>
      </c>
      <c r="G181">
        <v>6.5</v>
      </c>
      <c r="H181">
        <v>320</v>
      </c>
      <c r="I181">
        <v>5535</v>
      </c>
      <c r="J181">
        <v>2012</v>
      </c>
      <c r="K181" t="s">
        <v>44</v>
      </c>
      <c r="L181" t="s">
        <v>47</v>
      </c>
    </row>
    <row r="182" spans="1:12">
      <c r="A182">
        <v>670</v>
      </c>
      <c r="B182">
        <v>44873</v>
      </c>
      <c r="C182">
        <v>40000000</v>
      </c>
      <c r="D182">
        <v>13</v>
      </c>
      <c r="E182" s="9">
        <v>22044277</v>
      </c>
      <c r="F182" t="s">
        <v>699</v>
      </c>
      <c r="G182">
        <v>6</v>
      </c>
      <c r="H182">
        <v>373</v>
      </c>
      <c r="I182">
        <v>5115</v>
      </c>
      <c r="J182">
        <v>2012</v>
      </c>
      <c r="K182" t="s">
        <v>25</v>
      </c>
      <c r="L182" t="s">
        <v>26</v>
      </c>
    </row>
    <row r="183" spans="1:12">
      <c r="A183">
        <v>689</v>
      </c>
      <c r="B183">
        <v>44920</v>
      </c>
      <c r="C183">
        <v>32000000</v>
      </c>
      <c r="D183">
        <v>25</v>
      </c>
      <c r="E183" s="9">
        <v>28258060</v>
      </c>
      <c r="F183" t="s">
        <v>718</v>
      </c>
      <c r="G183">
        <v>7</v>
      </c>
      <c r="H183">
        <v>701</v>
      </c>
      <c r="I183">
        <v>5363</v>
      </c>
      <c r="J183">
        <v>2012</v>
      </c>
      <c r="K183" t="s">
        <v>114</v>
      </c>
      <c r="L183" t="s">
        <v>47</v>
      </c>
    </row>
    <row r="184" spans="1:12">
      <c r="A184">
        <v>731</v>
      </c>
      <c r="B184">
        <v>45014</v>
      </c>
      <c r="C184">
        <v>45000000</v>
      </c>
      <c r="D184">
        <v>14</v>
      </c>
      <c r="E184" s="9">
        <v>30353232</v>
      </c>
      <c r="F184" t="s">
        <v>760</v>
      </c>
      <c r="G184">
        <v>5.0999999999999996</v>
      </c>
      <c r="H184">
        <v>300</v>
      </c>
      <c r="I184">
        <v>4810</v>
      </c>
      <c r="J184">
        <v>2012</v>
      </c>
      <c r="K184" t="s">
        <v>18</v>
      </c>
      <c r="L184" t="s">
        <v>13</v>
      </c>
    </row>
    <row r="185" spans="1:12">
      <c r="A185">
        <v>736</v>
      </c>
      <c r="B185">
        <v>45028</v>
      </c>
      <c r="C185">
        <v>35000000</v>
      </c>
      <c r="D185">
        <v>17</v>
      </c>
      <c r="E185" s="9">
        <v>31083599</v>
      </c>
      <c r="F185" t="s">
        <v>765</v>
      </c>
      <c r="G185">
        <v>6.2</v>
      </c>
      <c r="H185">
        <v>832</v>
      </c>
      <c r="I185">
        <v>5147</v>
      </c>
      <c r="J185">
        <v>2012</v>
      </c>
      <c r="K185" t="s">
        <v>66</v>
      </c>
      <c r="L185" t="s">
        <v>47</v>
      </c>
    </row>
    <row r="186" spans="1:12">
      <c r="A186">
        <v>948</v>
      </c>
      <c r="B186">
        <v>45539</v>
      </c>
      <c r="C186" t="s">
        <v>1494</v>
      </c>
      <c r="D186">
        <v>5</v>
      </c>
      <c r="E186" s="9">
        <v>34153101</v>
      </c>
      <c r="F186" t="s">
        <v>977</v>
      </c>
      <c r="G186">
        <v>6.1</v>
      </c>
      <c r="H186">
        <v>58</v>
      </c>
      <c r="I186">
        <v>4774</v>
      </c>
      <c r="J186">
        <v>2012</v>
      </c>
      <c r="K186" t="s">
        <v>42</v>
      </c>
      <c r="L186" t="s">
        <v>47</v>
      </c>
    </row>
    <row r="187" spans="1:12">
      <c r="A187">
        <v>674</v>
      </c>
      <c r="B187">
        <v>44890</v>
      </c>
      <c r="C187">
        <v>39000000</v>
      </c>
      <c r="D187">
        <v>27</v>
      </c>
      <c r="E187" s="9">
        <v>35287788</v>
      </c>
      <c r="F187" t="s">
        <v>703</v>
      </c>
      <c r="G187">
        <v>6.6</v>
      </c>
      <c r="H187">
        <v>932</v>
      </c>
      <c r="I187">
        <v>4785</v>
      </c>
      <c r="J187">
        <v>2012</v>
      </c>
      <c r="K187" t="s">
        <v>18</v>
      </c>
      <c r="L187" t="s">
        <v>13</v>
      </c>
    </row>
    <row r="188" spans="1:12">
      <c r="A188">
        <v>651</v>
      </c>
      <c r="B188">
        <v>44815</v>
      </c>
      <c r="C188">
        <v>40000000</v>
      </c>
      <c r="D188">
        <v>15</v>
      </c>
      <c r="E188" s="9">
        <v>41863726</v>
      </c>
      <c r="F188" t="s">
        <v>680</v>
      </c>
      <c r="G188">
        <v>5.4</v>
      </c>
      <c r="H188">
        <v>284</v>
      </c>
      <c r="I188">
        <v>5303</v>
      </c>
      <c r="J188">
        <v>2012</v>
      </c>
      <c r="K188" t="s">
        <v>12</v>
      </c>
      <c r="L188" t="s">
        <v>26</v>
      </c>
    </row>
    <row r="189" spans="1:12">
      <c r="A189">
        <v>1147</v>
      </c>
      <c r="B189">
        <v>46142</v>
      </c>
      <c r="C189">
        <v>7000000</v>
      </c>
      <c r="D189">
        <v>49</v>
      </c>
      <c r="E189" s="9">
        <v>48126384</v>
      </c>
      <c r="F189" t="s">
        <v>1176</v>
      </c>
      <c r="G189">
        <v>7.2</v>
      </c>
      <c r="H189">
        <v>1170</v>
      </c>
      <c r="I189">
        <v>4811</v>
      </c>
      <c r="J189">
        <v>2012</v>
      </c>
      <c r="K189" t="s">
        <v>114</v>
      </c>
      <c r="L189" t="s">
        <v>13</v>
      </c>
    </row>
    <row r="190" spans="1:12">
      <c r="A190">
        <v>818</v>
      </c>
      <c r="B190">
        <v>45227</v>
      </c>
      <c r="C190">
        <v>30000000</v>
      </c>
      <c r="D190">
        <v>27</v>
      </c>
      <c r="E190" s="9">
        <v>53909751</v>
      </c>
      <c r="F190" t="s">
        <v>847</v>
      </c>
      <c r="G190">
        <v>5.7</v>
      </c>
      <c r="H190">
        <v>457</v>
      </c>
      <c r="I190">
        <v>5310</v>
      </c>
      <c r="J190">
        <v>2012</v>
      </c>
      <c r="K190" t="s">
        <v>44</v>
      </c>
      <c r="L190" t="s">
        <v>47</v>
      </c>
    </row>
    <row r="191" spans="1:12">
      <c r="A191">
        <v>807</v>
      </c>
      <c r="B191">
        <v>45190</v>
      </c>
      <c r="C191">
        <v>30000000</v>
      </c>
      <c r="D191">
        <v>14</v>
      </c>
      <c r="E191" s="9">
        <v>54819301</v>
      </c>
      <c r="F191" t="s">
        <v>836</v>
      </c>
      <c r="G191">
        <v>4.9000000000000004</v>
      </c>
      <c r="H191">
        <v>140</v>
      </c>
      <c r="I191">
        <v>5067</v>
      </c>
      <c r="J191">
        <v>2012</v>
      </c>
      <c r="K191" t="s">
        <v>44</v>
      </c>
      <c r="L191" t="s">
        <v>47</v>
      </c>
    </row>
    <row r="192" spans="1:12">
      <c r="A192">
        <v>351</v>
      </c>
      <c r="B192">
        <v>44195</v>
      </c>
      <c r="C192">
        <v>75000000</v>
      </c>
      <c r="D192">
        <v>23</v>
      </c>
      <c r="E192" s="9">
        <v>59418613</v>
      </c>
      <c r="F192" t="s">
        <v>380</v>
      </c>
      <c r="G192">
        <v>6</v>
      </c>
      <c r="H192">
        <v>385</v>
      </c>
      <c r="I192">
        <v>4998</v>
      </c>
      <c r="J192">
        <v>2012</v>
      </c>
      <c r="K192" t="s">
        <v>28</v>
      </c>
      <c r="L192" t="s">
        <v>26</v>
      </c>
    </row>
    <row r="193" spans="1:12">
      <c r="A193">
        <v>1117</v>
      </c>
      <c r="B193">
        <v>46058</v>
      </c>
      <c r="C193">
        <v>16000000</v>
      </c>
      <c r="D193">
        <v>41</v>
      </c>
      <c r="E193" s="9">
        <v>68263166</v>
      </c>
      <c r="F193" t="s">
        <v>1146</v>
      </c>
      <c r="G193">
        <v>7.6</v>
      </c>
      <c r="H193">
        <v>1662</v>
      </c>
      <c r="I193">
        <v>5228</v>
      </c>
      <c r="J193">
        <v>2012</v>
      </c>
      <c r="K193" t="s">
        <v>15</v>
      </c>
      <c r="L193" t="s">
        <v>26</v>
      </c>
    </row>
    <row r="194" spans="1:12">
      <c r="A194">
        <v>554</v>
      </c>
      <c r="B194">
        <v>44604</v>
      </c>
      <c r="C194" t="s">
        <v>1494</v>
      </c>
      <c r="D194">
        <v>26</v>
      </c>
      <c r="E194" s="9">
        <v>68929150</v>
      </c>
      <c r="F194" t="s">
        <v>583</v>
      </c>
      <c r="G194">
        <v>6.5</v>
      </c>
      <c r="H194">
        <v>639</v>
      </c>
      <c r="I194">
        <v>4857</v>
      </c>
      <c r="J194">
        <v>2012</v>
      </c>
      <c r="K194" t="s">
        <v>114</v>
      </c>
      <c r="L194" t="s">
        <v>13</v>
      </c>
    </row>
    <row r="195" spans="1:12">
      <c r="A195">
        <v>600</v>
      </c>
      <c r="B195">
        <v>44723</v>
      </c>
      <c r="C195" t="s">
        <v>1494</v>
      </c>
      <c r="D195">
        <v>26</v>
      </c>
      <c r="E195" s="9">
        <v>73100172</v>
      </c>
      <c r="F195" t="s">
        <v>629</v>
      </c>
      <c r="G195">
        <v>6</v>
      </c>
      <c r="H195">
        <v>593</v>
      </c>
      <c r="I195">
        <v>4917</v>
      </c>
      <c r="J195">
        <v>2012</v>
      </c>
      <c r="K195" t="s">
        <v>18</v>
      </c>
      <c r="L195" t="s">
        <v>13</v>
      </c>
    </row>
    <row r="196" spans="1:12">
      <c r="A196">
        <v>986</v>
      </c>
      <c r="B196">
        <v>45662</v>
      </c>
      <c r="C196">
        <v>17000000</v>
      </c>
      <c r="D196">
        <v>15</v>
      </c>
      <c r="E196" s="9">
        <v>73244881</v>
      </c>
      <c r="F196" t="s">
        <v>1015</v>
      </c>
      <c r="G196">
        <v>5.6</v>
      </c>
      <c r="H196">
        <v>546</v>
      </c>
      <c r="I196">
        <v>5457</v>
      </c>
      <c r="J196">
        <v>2012</v>
      </c>
      <c r="K196" t="s">
        <v>44</v>
      </c>
      <c r="L196" t="s">
        <v>47</v>
      </c>
    </row>
    <row r="197" spans="1:12">
      <c r="A197">
        <v>691</v>
      </c>
      <c r="B197">
        <v>44926</v>
      </c>
      <c r="C197">
        <v>40000000</v>
      </c>
      <c r="D197">
        <v>27</v>
      </c>
      <c r="E197" s="9">
        <v>79700000</v>
      </c>
      <c r="F197" t="s">
        <v>720</v>
      </c>
      <c r="G197">
        <v>5.8</v>
      </c>
      <c r="H197">
        <v>594</v>
      </c>
      <c r="I197">
        <v>5367</v>
      </c>
      <c r="J197">
        <v>2012</v>
      </c>
      <c r="K197" t="s">
        <v>15</v>
      </c>
      <c r="L197" t="s">
        <v>13</v>
      </c>
    </row>
    <row r="198" spans="1:12">
      <c r="A198">
        <v>582</v>
      </c>
      <c r="B198">
        <v>44672</v>
      </c>
      <c r="C198">
        <v>45000000</v>
      </c>
      <c r="D198">
        <v>31</v>
      </c>
      <c r="E198" s="9">
        <v>82966152</v>
      </c>
      <c r="F198" t="s">
        <v>611</v>
      </c>
      <c r="G198">
        <v>6.2</v>
      </c>
      <c r="H198">
        <v>766</v>
      </c>
      <c r="I198">
        <v>4839</v>
      </c>
      <c r="J198">
        <v>2012</v>
      </c>
      <c r="K198" t="s">
        <v>21</v>
      </c>
      <c r="L198" t="s">
        <v>47</v>
      </c>
    </row>
    <row r="199" spans="1:12">
      <c r="A199">
        <v>718</v>
      </c>
      <c r="B199">
        <v>44985</v>
      </c>
      <c r="C199">
        <v>35000000</v>
      </c>
      <c r="D199">
        <v>38</v>
      </c>
      <c r="E199" s="9">
        <v>88058786</v>
      </c>
      <c r="F199" t="s">
        <v>747</v>
      </c>
      <c r="G199">
        <v>5.6</v>
      </c>
      <c r="H199">
        <v>896</v>
      </c>
      <c r="I199">
        <v>5047</v>
      </c>
      <c r="J199">
        <v>2012</v>
      </c>
      <c r="K199" t="s">
        <v>12</v>
      </c>
      <c r="L199" t="s">
        <v>13</v>
      </c>
    </row>
    <row r="200" spans="1:12">
      <c r="A200">
        <v>1204</v>
      </c>
      <c r="B200">
        <v>46410</v>
      </c>
      <c r="C200">
        <v>12000000</v>
      </c>
      <c r="D200">
        <v>6</v>
      </c>
      <c r="E200" s="9">
        <v>96070507</v>
      </c>
      <c r="F200" t="s">
        <v>1233</v>
      </c>
      <c r="G200">
        <v>6.9</v>
      </c>
      <c r="H200">
        <v>281</v>
      </c>
      <c r="I200">
        <v>4894</v>
      </c>
      <c r="J200">
        <v>2012</v>
      </c>
      <c r="K200" t="s">
        <v>44</v>
      </c>
      <c r="L200" t="s">
        <v>19</v>
      </c>
    </row>
    <row r="201" spans="1:12">
      <c r="A201">
        <v>914</v>
      </c>
      <c r="B201">
        <v>45437</v>
      </c>
      <c r="C201">
        <v>25000000</v>
      </c>
      <c r="D201">
        <v>26</v>
      </c>
      <c r="E201" s="9">
        <v>99357138</v>
      </c>
      <c r="F201" t="s">
        <v>943</v>
      </c>
      <c r="G201">
        <v>6.8</v>
      </c>
      <c r="H201">
        <v>946</v>
      </c>
      <c r="I201">
        <v>5375</v>
      </c>
      <c r="J201">
        <v>2012</v>
      </c>
      <c r="K201" t="s">
        <v>44</v>
      </c>
      <c r="L201" t="s">
        <v>13</v>
      </c>
    </row>
    <row r="202" spans="1:12">
      <c r="A202">
        <v>196</v>
      </c>
      <c r="B202">
        <v>43918</v>
      </c>
      <c r="C202" t="s">
        <v>1494</v>
      </c>
      <c r="D202">
        <v>16</v>
      </c>
      <c r="E202" s="9">
        <v>104907746</v>
      </c>
      <c r="F202" t="s">
        <v>224</v>
      </c>
      <c r="G202">
        <v>5.6</v>
      </c>
      <c r="H202">
        <v>578</v>
      </c>
      <c r="I202">
        <v>4948</v>
      </c>
      <c r="J202">
        <v>2012</v>
      </c>
      <c r="K202" t="s">
        <v>66</v>
      </c>
      <c r="L202" t="s">
        <v>13</v>
      </c>
    </row>
    <row r="203" spans="1:12">
      <c r="A203">
        <v>910</v>
      </c>
      <c r="B203">
        <v>45431</v>
      </c>
      <c r="C203">
        <v>25000000</v>
      </c>
      <c r="D203">
        <v>14</v>
      </c>
      <c r="E203" s="9">
        <v>119772232</v>
      </c>
      <c r="F203" t="s">
        <v>939</v>
      </c>
      <c r="G203">
        <v>5.7</v>
      </c>
      <c r="H203">
        <v>210</v>
      </c>
      <c r="I203">
        <v>5203</v>
      </c>
      <c r="J203">
        <v>2012</v>
      </c>
      <c r="K203" t="s">
        <v>12</v>
      </c>
      <c r="L203" t="s">
        <v>23</v>
      </c>
    </row>
    <row r="204" spans="1:12">
      <c r="A204">
        <v>187</v>
      </c>
      <c r="B204">
        <v>43898</v>
      </c>
      <c r="C204">
        <v>102000000</v>
      </c>
      <c r="D204">
        <v>73</v>
      </c>
      <c r="E204" s="9">
        <v>130482868</v>
      </c>
      <c r="F204" t="s">
        <v>215</v>
      </c>
      <c r="G204">
        <v>6.6</v>
      </c>
      <c r="H204">
        <v>2977</v>
      </c>
      <c r="I204">
        <v>4936</v>
      </c>
      <c r="J204">
        <v>2012</v>
      </c>
      <c r="K204" t="s">
        <v>18</v>
      </c>
      <c r="L204" t="s">
        <v>47</v>
      </c>
    </row>
    <row r="205" spans="1:12">
      <c r="A205">
        <v>377</v>
      </c>
      <c r="B205">
        <v>44250</v>
      </c>
      <c r="C205">
        <v>65000000</v>
      </c>
      <c r="D205">
        <v>38</v>
      </c>
      <c r="E205" s="9">
        <v>156974557</v>
      </c>
      <c r="F205" t="s">
        <v>406</v>
      </c>
      <c r="G205">
        <v>5.9</v>
      </c>
      <c r="H205">
        <v>1389</v>
      </c>
      <c r="I205">
        <v>4793</v>
      </c>
      <c r="J205">
        <v>2012</v>
      </c>
      <c r="K205" t="s">
        <v>59</v>
      </c>
      <c r="L205" t="s">
        <v>23</v>
      </c>
    </row>
    <row r="206" spans="1:12">
      <c r="A206">
        <v>776</v>
      </c>
      <c r="B206">
        <v>45127</v>
      </c>
      <c r="C206">
        <v>31000000</v>
      </c>
      <c r="D206">
        <v>42</v>
      </c>
      <c r="E206" s="9">
        <v>161772375</v>
      </c>
      <c r="F206" t="s">
        <v>805</v>
      </c>
      <c r="G206">
        <v>6.5</v>
      </c>
      <c r="H206">
        <v>2415</v>
      </c>
      <c r="I206">
        <v>4804</v>
      </c>
      <c r="J206">
        <v>2012</v>
      </c>
      <c r="K206" t="s">
        <v>42</v>
      </c>
      <c r="L206" t="s">
        <v>47</v>
      </c>
    </row>
    <row r="207" spans="1:12">
      <c r="A207">
        <v>1301</v>
      </c>
      <c r="B207">
        <v>46938</v>
      </c>
      <c r="C207">
        <v>7000000</v>
      </c>
      <c r="D207">
        <v>35</v>
      </c>
      <c r="E207" s="9">
        <v>167221571</v>
      </c>
      <c r="F207" t="s">
        <v>1330</v>
      </c>
      <c r="G207">
        <v>6.1</v>
      </c>
      <c r="H207">
        <v>1040</v>
      </c>
      <c r="I207">
        <v>4909</v>
      </c>
      <c r="J207">
        <v>2012</v>
      </c>
      <c r="K207" t="s">
        <v>28</v>
      </c>
      <c r="L207" t="s">
        <v>13</v>
      </c>
    </row>
    <row r="208" spans="1:12">
      <c r="A208">
        <v>376</v>
      </c>
      <c r="B208">
        <v>44246</v>
      </c>
      <c r="C208">
        <v>65000000</v>
      </c>
      <c r="D208">
        <v>31</v>
      </c>
      <c r="E208" s="9">
        <v>179379533</v>
      </c>
      <c r="F208" t="s">
        <v>405</v>
      </c>
      <c r="G208">
        <v>5.9</v>
      </c>
      <c r="H208">
        <v>1743</v>
      </c>
      <c r="I208">
        <v>5088</v>
      </c>
      <c r="J208">
        <v>2012</v>
      </c>
      <c r="K208" t="s">
        <v>15</v>
      </c>
      <c r="L208" t="s">
        <v>23</v>
      </c>
    </row>
    <row r="209" spans="1:12">
      <c r="A209">
        <v>990</v>
      </c>
      <c r="B209">
        <v>45668</v>
      </c>
      <c r="C209">
        <v>21000000</v>
      </c>
      <c r="D209">
        <v>63</v>
      </c>
      <c r="E209" s="9">
        <v>205738714</v>
      </c>
      <c r="F209" t="s">
        <v>1019</v>
      </c>
      <c r="G209">
        <v>6.9</v>
      </c>
      <c r="H209">
        <v>4742</v>
      </c>
      <c r="I209">
        <v>5123</v>
      </c>
      <c r="J209">
        <v>2012</v>
      </c>
      <c r="K209" t="s">
        <v>114</v>
      </c>
      <c r="L209" t="s">
        <v>16</v>
      </c>
    </row>
    <row r="210" spans="1:12">
      <c r="A210">
        <v>379</v>
      </c>
      <c r="B210">
        <v>44254</v>
      </c>
      <c r="C210">
        <v>65000000</v>
      </c>
      <c r="D210">
        <v>6</v>
      </c>
      <c r="E210" s="9">
        <v>240159255</v>
      </c>
      <c r="F210" t="s">
        <v>408</v>
      </c>
      <c r="G210">
        <v>5.6</v>
      </c>
      <c r="H210">
        <v>1600</v>
      </c>
      <c r="I210">
        <v>4974</v>
      </c>
      <c r="J210">
        <v>2012</v>
      </c>
      <c r="K210" t="s">
        <v>114</v>
      </c>
      <c r="L210" t="s">
        <v>26</v>
      </c>
    </row>
    <row r="211" spans="1:12">
      <c r="A211">
        <v>83</v>
      </c>
      <c r="B211">
        <v>43730</v>
      </c>
      <c r="C211">
        <v>150000000</v>
      </c>
      <c r="D211">
        <v>50</v>
      </c>
      <c r="E211" s="9">
        <v>245527149</v>
      </c>
      <c r="F211" t="s">
        <v>110</v>
      </c>
      <c r="G211">
        <v>5.7</v>
      </c>
      <c r="H211">
        <v>2320</v>
      </c>
      <c r="I211">
        <v>4785</v>
      </c>
      <c r="J211">
        <v>2012</v>
      </c>
      <c r="K211" t="s">
        <v>15</v>
      </c>
      <c r="L211" t="s">
        <v>23</v>
      </c>
    </row>
    <row r="212" spans="1:12">
      <c r="A212">
        <v>364</v>
      </c>
      <c r="B212">
        <v>44230</v>
      </c>
      <c r="C212">
        <v>65000000</v>
      </c>
      <c r="D212">
        <v>36</v>
      </c>
      <c r="E212" s="9">
        <v>275293450</v>
      </c>
      <c r="F212" t="s">
        <v>393</v>
      </c>
      <c r="G212">
        <v>6.7</v>
      </c>
      <c r="H212">
        <v>1429</v>
      </c>
      <c r="I212">
        <v>4799</v>
      </c>
      <c r="J212">
        <v>2012</v>
      </c>
      <c r="K212" t="s">
        <v>42</v>
      </c>
      <c r="L212" t="s">
        <v>47</v>
      </c>
    </row>
    <row r="213" spans="1:12">
      <c r="A213">
        <v>82</v>
      </c>
      <c r="B213">
        <v>43729</v>
      </c>
      <c r="C213">
        <v>150000000</v>
      </c>
      <c r="D213">
        <v>44</v>
      </c>
      <c r="E213" s="9">
        <v>301000000</v>
      </c>
      <c r="F213" t="s">
        <v>109</v>
      </c>
      <c r="G213">
        <v>5.5</v>
      </c>
      <c r="H213">
        <v>1431</v>
      </c>
      <c r="I213">
        <v>4849</v>
      </c>
      <c r="J213">
        <v>2012</v>
      </c>
      <c r="K213" t="s">
        <v>25</v>
      </c>
      <c r="L213" t="s">
        <v>23</v>
      </c>
    </row>
    <row r="214" spans="1:12">
      <c r="A214">
        <v>21</v>
      </c>
      <c r="B214">
        <v>43624</v>
      </c>
      <c r="C214">
        <v>209000000</v>
      </c>
      <c r="D214">
        <v>64</v>
      </c>
      <c r="E214" s="9">
        <v>303025485</v>
      </c>
      <c r="F214" t="s">
        <v>43</v>
      </c>
      <c r="G214">
        <v>5.5</v>
      </c>
      <c r="H214">
        <v>2114</v>
      </c>
      <c r="I214">
        <v>4782</v>
      </c>
      <c r="J214">
        <v>2012</v>
      </c>
      <c r="K214" t="s">
        <v>44</v>
      </c>
      <c r="L214" t="s">
        <v>26</v>
      </c>
    </row>
    <row r="215" spans="1:12">
      <c r="A215">
        <v>180</v>
      </c>
      <c r="B215">
        <v>43887</v>
      </c>
      <c r="C215">
        <v>100000000</v>
      </c>
      <c r="D215">
        <v>53</v>
      </c>
      <c r="E215" s="9">
        <v>312573423</v>
      </c>
      <c r="F215" t="s">
        <v>208</v>
      </c>
      <c r="G215">
        <v>6.1</v>
      </c>
      <c r="H215">
        <v>2896</v>
      </c>
      <c r="I215">
        <v>4930</v>
      </c>
      <c r="J215">
        <v>2012</v>
      </c>
      <c r="K215" t="s">
        <v>66</v>
      </c>
      <c r="L215" t="s">
        <v>26</v>
      </c>
    </row>
    <row r="216" spans="1:12">
      <c r="A216">
        <v>138</v>
      </c>
      <c r="B216">
        <v>43817</v>
      </c>
      <c r="C216">
        <v>130000000</v>
      </c>
      <c r="D216">
        <v>68</v>
      </c>
      <c r="E216" s="9">
        <v>403170142</v>
      </c>
      <c r="F216" t="s">
        <v>166</v>
      </c>
      <c r="G216">
        <v>6.3</v>
      </c>
      <c r="H216">
        <v>5080</v>
      </c>
      <c r="I216">
        <v>4779</v>
      </c>
      <c r="J216">
        <v>2012</v>
      </c>
      <c r="K216" t="s">
        <v>15</v>
      </c>
      <c r="L216" t="s">
        <v>26</v>
      </c>
    </row>
    <row r="217" spans="1:12">
      <c r="A217">
        <v>179</v>
      </c>
      <c r="B217">
        <v>43884</v>
      </c>
      <c r="C217">
        <v>100000000</v>
      </c>
      <c r="D217">
        <v>82</v>
      </c>
      <c r="E217" s="9">
        <v>425368238</v>
      </c>
      <c r="F217" t="s">
        <v>207</v>
      </c>
      <c r="G217">
        <v>7.8</v>
      </c>
      <c r="H217">
        <v>10099</v>
      </c>
      <c r="I217">
        <v>4927</v>
      </c>
      <c r="J217">
        <v>2012</v>
      </c>
      <c r="K217" t="s">
        <v>12</v>
      </c>
      <c r="L217" t="s">
        <v>23</v>
      </c>
    </row>
    <row r="218" spans="1:12">
      <c r="A218">
        <v>135</v>
      </c>
      <c r="B218">
        <v>43813</v>
      </c>
      <c r="C218">
        <v>120000000</v>
      </c>
      <c r="D218">
        <v>51</v>
      </c>
      <c r="E218" s="9">
        <v>609016565</v>
      </c>
      <c r="F218" t="s">
        <v>163</v>
      </c>
      <c r="G218">
        <v>7.2</v>
      </c>
      <c r="H218">
        <v>5797</v>
      </c>
      <c r="I218">
        <v>4867</v>
      </c>
      <c r="J218">
        <v>2012</v>
      </c>
      <c r="K218" t="s">
        <v>42</v>
      </c>
      <c r="L218" t="s">
        <v>23</v>
      </c>
    </row>
    <row r="219" spans="1:12">
      <c r="A219">
        <v>14</v>
      </c>
      <c r="B219">
        <v>43615</v>
      </c>
      <c r="C219">
        <v>225000000</v>
      </c>
      <c r="D219">
        <v>52</v>
      </c>
      <c r="E219" s="9">
        <v>624026776</v>
      </c>
      <c r="F219" t="s">
        <v>35</v>
      </c>
      <c r="G219">
        <v>6.2</v>
      </c>
      <c r="H219">
        <v>4160</v>
      </c>
      <c r="I219">
        <v>4776</v>
      </c>
      <c r="J219">
        <v>2012</v>
      </c>
      <c r="K219" t="s">
        <v>15</v>
      </c>
      <c r="L219" t="s">
        <v>26</v>
      </c>
    </row>
    <row r="220" spans="1:12">
      <c r="A220">
        <v>103</v>
      </c>
      <c r="B220">
        <v>43769</v>
      </c>
      <c r="C220">
        <v>120000000</v>
      </c>
      <c r="D220">
        <v>99</v>
      </c>
      <c r="E220" s="9">
        <v>829000000</v>
      </c>
      <c r="F220" t="s">
        <v>131</v>
      </c>
      <c r="G220">
        <v>6.1</v>
      </c>
      <c r="H220">
        <v>2553</v>
      </c>
      <c r="I220">
        <v>4872</v>
      </c>
      <c r="J220">
        <v>2012</v>
      </c>
      <c r="K220" t="s">
        <v>42</v>
      </c>
      <c r="L220" t="s">
        <v>23</v>
      </c>
    </row>
    <row r="221" spans="1:12">
      <c r="A221">
        <v>61</v>
      </c>
      <c r="B221">
        <v>43695</v>
      </c>
      <c r="C221">
        <v>250000000</v>
      </c>
      <c r="D221">
        <v>108</v>
      </c>
      <c r="E221" s="9">
        <v>1021103568</v>
      </c>
      <c r="F221" t="s">
        <v>87</v>
      </c>
      <c r="G221">
        <v>7</v>
      </c>
      <c r="H221">
        <v>8297</v>
      </c>
      <c r="I221">
        <v>4777</v>
      </c>
      <c r="J221">
        <v>2012</v>
      </c>
      <c r="K221" t="s">
        <v>42</v>
      </c>
      <c r="L221" t="s">
        <v>19</v>
      </c>
    </row>
    <row r="222" spans="1:12">
      <c r="A222">
        <v>4</v>
      </c>
      <c r="B222">
        <v>43600</v>
      </c>
      <c r="C222">
        <v>250000000</v>
      </c>
      <c r="D222">
        <v>112</v>
      </c>
      <c r="E222" s="9">
        <v>1084939099</v>
      </c>
      <c r="F222" t="s">
        <v>20</v>
      </c>
      <c r="G222">
        <v>7.6</v>
      </c>
      <c r="H222">
        <v>9106</v>
      </c>
      <c r="I222">
        <v>4765</v>
      </c>
      <c r="J222">
        <v>2012</v>
      </c>
      <c r="K222" t="s">
        <v>21</v>
      </c>
      <c r="L222" t="s">
        <v>19</v>
      </c>
    </row>
    <row r="223" spans="1:12">
      <c r="A223">
        <v>22</v>
      </c>
      <c r="B223">
        <v>43626</v>
      </c>
      <c r="C223">
        <v>200000000</v>
      </c>
      <c r="D223">
        <v>93</v>
      </c>
      <c r="E223" s="9">
        <v>1108561013</v>
      </c>
      <c r="F223" t="s">
        <v>45</v>
      </c>
      <c r="G223">
        <v>6.9</v>
      </c>
      <c r="H223">
        <v>7604</v>
      </c>
      <c r="I223">
        <v>4764</v>
      </c>
      <c r="J223">
        <v>2012</v>
      </c>
      <c r="K223" t="s">
        <v>18</v>
      </c>
      <c r="L223" t="s">
        <v>13</v>
      </c>
    </row>
    <row r="224" spans="1:12">
      <c r="A224">
        <v>1010</v>
      </c>
      <c r="B224">
        <v>45707</v>
      </c>
      <c r="C224" t="s">
        <v>1494</v>
      </c>
      <c r="D224">
        <v>7</v>
      </c>
      <c r="E224" s="9" t="s">
        <v>1494</v>
      </c>
      <c r="F224" t="s">
        <v>1039</v>
      </c>
      <c r="G224">
        <v>5.9</v>
      </c>
      <c r="H224">
        <v>52</v>
      </c>
      <c r="I224">
        <v>5554</v>
      </c>
      <c r="J224">
        <v>2012</v>
      </c>
      <c r="K224" t="s">
        <v>28</v>
      </c>
      <c r="L224" t="s">
        <v>47</v>
      </c>
    </row>
    <row r="225" spans="1:12">
      <c r="A225">
        <v>1058</v>
      </c>
      <c r="B225">
        <v>45833</v>
      </c>
      <c r="C225" t="s">
        <v>1494</v>
      </c>
      <c r="D225">
        <v>13</v>
      </c>
      <c r="E225" s="9" t="s">
        <v>1494</v>
      </c>
      <c r="F225" t="s">
        <v>1087</v>
      </c>
      <c r="G225">
        <v>7</v>
      </c>
      <c r="H225">
        <v>216</v>
      </c>
      <c r="I225">
        <v>5182</v>
      </c>
      <c r="J225">
        <v>2012</v>
      </c>
      <c r="K225" t="s">
        <v>18</v>
      </c>
      <c r="L225" t="s">
        <v>13</v>
      </c>
    </row>
    <row r="226" spans="1:12">
      <c r="A226">
        <v>1173</v>
      </c>
      <c r="B226">
        <v>46274</v>
      </c>
      <c r="C226" t="s">
        <v>1494</v>
      </c>
      <c r="D226">
        <v>4</v>
      </c>
      <c r="E226" s="9" t="s">
        <v>1494</v>
      </c>
      <c r="F226" t="s">
        <v>1202</v>
      </c>
      <c r="G226">
        <v>6.2</v>
      </c>
      <c r="H226">
        <v>45</v>
      </c>
      <c r="I226">
        <v>5554</v>
      </c>
      <c r="J226">
        <v>2012</v>
      </c>
      <c r="K226" t="s">
        <v>59</v>
      </c>
      <c r="L226" t="s">
        <v>13</v>
      </c>
    </row>
    <row r="227" spans="1:12">
      <c r="A227">
        <v>1223</v>
      </c>
      <c r="B227">
        <v>46489</v>
      </c>
      <c r="C227" t="s">
        <v>1494</v>
      </c>
      <c r="D227">
        <v>2</v>
      </c>
      <c r="E227" s="9" t="s">
        <v>1494</v>
      </c>
      <c r="F227" t="s">
        <v>1252</v>
      </c>
      <c r="G227">
        <v>5.3</v>
      </c>
      <c r="H227">
        <v>22</v>
      </c>
      <c r="I227">
        <v>5082</v>
      </c>
      <c r="J227">
        <v>2012</v>
      </c>
      <c r="K227" t="s">
        <v>44</v>
      </c>
      <c r="L227" t="s">
        <v>47</v>
      </c>
    </row>
    <row r="228" spans="1:12">
      <c r="A228">
        <v>1225</v>
      </c>
      <c r="B228">
        <v>46498</v>
      </c>
      <c r="C228">
        <v>20000000</v>
      </c>
      <c r="D228">
        <v>5</v>
      </c>
      <c r="E228" s="9">
        <v>174379</v>
      </c>
      <c r="F228" t="s">
        <v>1254</v>
      </c>
      <c r="G228">
        <v>5.8</v>
      </c>
      <c r="H228">
        <v>62</v>
      </c>
      <c r="I228">
        <v>4958</v>
      </c>
      <c r="J228">
        <v>2011</v>
      </c>
      <c r="K228" t="s">
        <v>44</v>
      </c>
      <c r="L228" t="s">
        <v>13</v>
      </c>
    </row>
    <row r="229" spans="1:12">
      <c r="A229">
        <v>1376</v>
      </c>
      <c r="B229">
        <v>47371</v>
      </c>
      <c r="C229">
        <v>4000000</v>
      </c>
      <c r="D229">
        <v>12</v>
      </c>
      <c r="E229" s="9">
        <v>1104682</v>
      </c>
      <c r="F229" t="s">
        <v>1405</v>
      </c>
      <c r="G229">
        <v>5.9</v>
      </c>
      <c r="H229">
        <v>316</v>
      </c>
      <c r="I229">
        <v>5369</v>
      </c>
      <c r="J229">
        <v>2011</v>
      </c>
      <c r="K229" t="s">
        <v>66</v>
      </c>
      <c r="L229" t="s">
        <v>47</v>
      </c>
    </row>
    <row r="230" spans="1:12">
      <c r="A230">
        <v>1334</v>
      </c>
      <c r="B230">
        <v>47095</v>
      </c>
      <c r="C230">
        <v>134005</v>
      </c>
      <c r="D230">
        <v>2</v>
      </c>
      <c r="E230" s="9">
        <v>1332231</v>
      </c>
      <c r="F230" t="s">
        <v>1363</v>
      </c>
      <c r="G230">
        <v>5.3</v>
      </c>
      <c r="H230">
        <v>22</v>
      </c>
      <c r="I230">
        <v>5162</v>
      </c>
      <c r="J230">
        <v>2011</v>
      </c>
      <c r="K230" t="s">
        <v>21</v>
      </c>
      <c r="L230" t="s">
        <v>47</v>
      </c>
    </row>
    <row r="231" spans="1:12">
      <c r="A231">
        <v>1268</v>
      </c>
      <c r="B231">
        <v>46681</v>
      </c>
      <c r="C231">
        <v>10000000</v>
      </c>
      <c r="D231">
        <v>4</v>
      </c>
      <c r="E231" s="9">
        <v>1759252</v>
      </c>
      <c r="F231" t="s">
        <v>1297</v>
      </c>
      <c r="G231">
        <v>7</v>
      </c>
      <c r="H231">
        <v>54</v>
      </c>
      <c r="I231">
        <v>4780</v>
      </c>
      <c r="J231">
        <v>2011</v>
      </c>
      <c r="K231" t="s">
        <v>28</v>
      </c>
      <c r="L231" t="s">
        <v>47</v>
      </c>
    </row>
    <row r="232" spans="1:12">
      <c r="A232">
        <v>829</v>
      </c>
      <c r="B232">
        <v>45272</v>
      </c>
      <c r="C232">
        <v>30000000</v>
      </c>
      <c r="D232">
        <v>13</v>
      </c>
      <c r="E232" s="9">
        <v>2527904</v>
      </c>
      <c r="F232" t="s">
        <v>858</v>
      </c>
      <c r="G232">
        <v>6.4</v>
      </c>
      <c r="H232">
        <v>286</v>
      </c>
      <c r="I232">
        <v>4773</v>
      </c>
      <c r="J232">
        <v>2011</v>
      </c>
      <c r="K232" t="s">
        <v>114</v>
      </c>
      <c r="L232" t="s">
        <v>47</v>
      </c>
    </row>
    <row r="233" spans="1:12">
      <c r="A233">
        <v>1065</v>
      </c>
      <c r="B233">
        <v>45888</v>
      </c>
      <c r="C233">
        <v>19100000</v>
      </c>
      <c r="D233">
        <v>10</v>
      </c>
      <c r="E233" s="9">
        <v>5728213</v>
      </c>
      <c r="F233" t="s">
        <v>1094</v>
      </c>
      <c r="G233">
        <v>6.5</v>
      </c>
      <c r="H233">
        <v>208</v>
      </c>
      <c r="I233">
        <v>4859</v>
      </c>
      <c r="J233">
        <v>2011</v>
      </c>
      <c r="K233" t="s">
        <v>59</v>
      </c>
      <c r="L233" t="s">
        <v>47</v>
      </c>
    </row>
    <row r="234" spans="1:12">
      <c r="A234">
        <v>1264</v>
      </c>
      <c r="B234">
        <v>46653</v>
      </c>
      <c r="C234" t="s">
        <v>1494</v>
      </c>
      <c r="D234">
        <v>10</v>
      </c>
      <c r="E234" s="9">
        <v>6861102</v>
      </c>
      <c r="F234" t="s">
        <v>1293</v>
      </c>
      <c r="G234">
        <v>5.9</v>
      </c>
      <c r="H234">
        <v>135</v>
      </c>
      <c r="I234">
        <v>5519</v>
      </c>
      <c r="J234">
        <v>2011</v>
      </c>
      <c r="K234" t="s">
        <v>59</v>
      </c>
      <c r="L234" t="s">
        <v>47</v>
      </c>
    </row>
    <row r="235" spans="1:12">
      <c r="A235">
        <v>935</v>
      </c>
      <c r="B235">
        <v>45508</v>
      </c>
      <c r="C235">
        <v>28000000</v>
      </c>
      <c r="D235">
        <v>8</v>
      </c>
      <c r="E235" s="9">
        <v>10126458</v>
      </c>
      <c r="F235" t="s">
        <v>964</v>
      </c>
      <c r="G235">
        <v>4.9000000000000004</v>
      </c>
      <c r="H235">
        <v>132</v>
      </c>
      <c r="I235">
        <v>5262</v>
      </c>
      <c r="J235">
        <v>2011</v>
      </c>
      <c r="K235" t="s">
        <v>114</v>
      </c>
      <c r="L235" t="s">
        <v>47</v>
      </c>
    </row>
    <row r="236" spans="1:12">
      <c r="A236">
        <v>942</v>
      </c>
      <c r="B236">
        <v>45525</v>
      </c>
      <c r="C236">
        <v>25000000</v>
      </c>
      <c r="D236">
        <v>7</v>
      </c>
      <c r="E236" s="9">
        <v>10324441</v>
      </c>
      <c r="F236" t="s">
        <v>971</v>
      </c>
      <c r="G236">
        <v>5.5</v>
      </c>
      <c r="H236">
        <v>144</v>
      </c>
      <c r="I236">
        <v>5140</v>
      </c>
      <c r="J236">
        <v>2011</v>
      </c>
      <c r="K236" t="s">
        <v>114</v>
      </c>
      <c r="L236" t="s">
        <v>47</v>
      </c>
    </row>
    <row r="237" spans="1:12">
      <c r="A237">
        <v>872</v>
      </c>
      <c r="B237">
        <v>45357</v>
      </c>
      <c r="C237">
        <v>30000000</v>
      </c>
      <c r="D237">
        <v>16</v>
      </c>
      <c r="E237" s="9">
        <v>15395087</v>
      </c>
      <c r="F237" t="s">
        <v>901</v>
      </c>
      <c r="G237">
        <v>6.3</v>
      </c>
      <c r="H237">
        <v>288</v>
      </c>
      <c r="I237">
        <v>4803</v>
      </c>
      <c r="J237">
        <v>2011</v>
      </c>
      <c r="K237" t="s">
        <v>18</v>
      </c>
      <c r="L237" t="s">
        <v>47</v>
      </c>
    </row>
    <row r="238" spans="1:12">
      <c r="A238">
        <v>1214</v>
      </c>
      <c r="B238">
        <v>46449</v>
      </c>
      <c r="C238">
        <v>12000000</v>
      </c>
      <c r="D238">
        <v>16</v>
      </c>
      <c r="E238" s="9">
        <v>22939027</v>
      </c>
      <c r="F238" t="s">
        <v>1243</v>
      </c>
      <c r="G238">
        <v>5.6</v>
      </c>
      <c r="H238">
        <v>364</v>
      </c>
      <c r="I238">
        <v>5450</v>
      </c>
      <c r="J238">
        <v>2011</v>
      </c>
      <c r="K238" t="s">
        <v>12</v>
      </c>
      <c r="L238" t="s">
        <v>47</v>
      </c>
    </row>
    <row r="239" spans="1:12">
      <c r="A239">
        <v>940</v>
      </c>
      <c r="B239">
        <v>45517</v>
      </c>
      <c r="C239">
        <v>25000000</v>
      </c>
      <c r="D239">
        <v>51</v>
      </c>
      <c r="E239" s="9">
        <v>23057115</v>
      </c>
      <c r="F239" t="s">
        <v>969</v>
      </c>
      <c r="G239">
        <v>7.7</v>
      </c>
      <c r="H239">
        <v>1272</v>
      </c>
      <c r="I239">
        <v>5489</v>
      </c>
      <c r="J239">
        <v>2011</v>
      </c>
      <c r="K239" t="s">
        <v>114</v>
      </c>
      <c r="L239" t="s">
        <v>47</v>
      </c>
    </row>
    <row r="240" spans="1:12">
      <c r="A240">
        <v>544</v>
      </c>
      <c r="B240">
        <v>44583</v>
      </c>
      <c r="C240">
        <v>49900000</v>
      </c>
      <c r="D240">
        <v>21</v>
      </c>
      <c r="E240" s="9">
        <v>26121638</v>
      </c>
      <c r="F240" t="s">
        <v>573</v>
      </c>
      <c r="G240">
        <v>5.2</v>
      </c>
      <c r="H240">
        <v>501</v>
      </c>
      <c r="I240">
        <v>5231</v>
      </c>
      <c r="J240">
        <v>2011</v>
      </c>
      <c r="K240" t="s">
        <v>44</v>
      </c>
      <c r="L240" t="s">
        <v>47</v>
      </c>
    </row>
    <row r="241" spans="1:12">
      <c r="A241">
        <v>1056</v>
      </c>
      <c r="B241">
        <v>45831</v>
      </c>
      <c r="C241">
        <v>15000000</v>
      </c>
      <c r="D241">
        <v>27</v>
      </c>
      <c r="E241" s="9">
        <v>27462041</v>
      </c>
      <c r="F241" t="s">
        <v>1085</v>
      </c>
      <c r="G241">
        <v>6.2</v>
      </c>
      <c r="H241">
        <v>571</v>
      </c>
      <c r="I241">
        <v>5229</v>
      </c>
      <c r="J241">
        <v>2011</v>
      </c>
      <c r="K241" t="s">
        <v>114</v>
      </c>
      <c r="L241" t="s">
        <v>47</v>
      </c>
    </row>
    <row r="242" spans="1:12">
      <c r="A242">
        <v>946</v>
      </c>
      <c r="B242">
        <v>45537</v>
      </c>
      <c r="C242">
        <v>25000000</v>
      </c>
      <c r="D242">
        <v>20</v>
      </c>
      <c r="E242" s="9">
        <v>27603069</v>
      </c>
      <c r="F242" t="s">
        <v>975</v>
      </c>
      <c r="G242">
        <v>7</v>
      </c>
      <c r="H242">
        <v>738</v>
      </c>
      <c r="I242">
        <v>5096</v>
      </c>
      <c r="J242">
        <v>2011</v>
      </c>
      <c r="K242" t="s">
        <v>114</v>
      </c>
      <c r="L242" t="s">
        <v>47</v>
      </c>
    </row>
    <row r="243" spans="1:12">
      <c r="A243">
        <v>969</v>
      </c>
      <c r="B243">
        <v>45599</v>
      </c>
      <c r="C243">
        <v>23000000</v>
      </c>
      <c r="D243">
        <v>26</v>
      </c>
      <c r="E243" s="9">
        <v>33372606</v>
      </c>
      <c r="F243" t="s">
        <v>998</v>
      </c>
      <c r="G243">
        <v>5.6</v>
      </c>
      <c r="H243">
        <v>505</v>
      </c>
      <c r="I243">
        <v>4909</v>
      </c>
      <c r="J243">
        <v>2011</v>
      </c>
      <c r="K243" t="s">
        <v>42</v>
      </c>
      <c r="L243" t="s">
        <v>97</v>
      </c>
    </row>
    <row r="244" spans="1:12">
      <c r="A244">
        <v>928</v>
      </c>
      <c r="B244">
        <v>45476</v>
      </c>
      <c r="C244">
        <v>25000000</v>
      </c>
      <c r="D244">
        <v>19</v>
      </c>
      <c r="E244" s="9">
        <v>34942188</v>
      </c>
      <c r="F244" t="s">
        <v>957</v>
      </c>
      <c r="G244">
        <v>5.4</v>
      </c>
      <c r="H244">
        <v>325</v>
      </c>
      <c r="I244">
        <v>5231</v>
      </c>
      <c r="J244">
        <v>2011</v>
      </c>
      <c r="K244" t="s">
        <v>12</v>
      </c>
      <c r="L244" t="s">
        <v>47</v>
      </c>
    </row>
    <row r="245" spans="1:12">
      <c r="A245">
        <v>599</v>
      </c>
      <c r="B245">
        <v>44715</v>
      </c>
      <c r="C245">
        <v>40000000</v>
      </c>
      <c r="D245">
        <v>44</v>
      </c>
      <c r="E245" s="9">
        <v>51070807</v>
      </c>
      <c r="F245" t="s">
        <v>628</v>
      </c>
      <c r="G245">
        <v>6.3</v>
      </c>
      <c r="H245">
        <v>1045</v>
      </c>
      <c r="I245">
        <v>4930</v>
      </c>
      <c r="J245">
        <v>2011</v>
      </c>
      <c r="K245" t="s">
        <v>301</v>
      </c>
      <c r="L245" t="s">
        <v>13</v>
      </c>
    </row>
    <row r="246" spans="1:12">
      <c r="A246">
        <v>656</v>
      </c>
      <c r="B246">
        <v>44828</v>
      </c>
      <c r="C246">
        <v>40000000</v>
      </c>
      <c r="D246">
        <v>31</v>
      </c>
      <c r="E246" s="9">
        <v>55247881</v>
      </c>
      <c r="F246" t="s">
        <v>685</v>
      </c>
      <c r="G246">
        <v>6.9</v>
      </c>
      <c r="H246">
        <v>708</v>
      </c>
      <c r="I246">
        <v>5323</v>
      </c>
      <c r="J246">
        <v>2011</v>
      </c>
      <c r="K246" t="s">
        <v>12</v>
      </c>
      <c r="L246" t="s">
        <v>16</v>
      </c>
    </row>
    <row r="247" spans="1:12">
      <c r="A247">
        <v>815</v>
      </c>
      <c r="B247">
        <v>45207</v>
      </c>
      <c r="C247">
        <v>30000000</v>
      </c>
      <c r="D247">
        <v>31</v>
      </c>
      <c r="E247" s="9">
        <v>63782078</v>
      </c>
      <c r="F247" t="s">
        <v>844</v>
      </c>
      <c r="G247">
        <v>6.5</v>
      </c>
      <c r="H247">
        <v>1263</v>
      </c>
      <c r="I247">
        <v>4857</v>
      </c>
      <c r="J247">
        <v>2011</v>
      </c>
      <c r="K247" t="s">
        <v>44</v>
      </c>
      <c r="L247" t="s">
        <v>13</v>
      </c>
    </row>
    <row r="248" spans="1:12">
      <c r="A248">
        <v>348</v>
      </c>
      <c r="B248">
        <v>44190</v>
      </c>
      <c r="C248">
        <v>70000000</v>
      </c>
      <c r="D248">
        <v>14</v>
      </c>
      <c r="E248" s="9">
        <v>67112664</v>
      </c>
      <c r="F248" t="s">
        <v>377</v>
      </c>
      <c r="G248">
        <v>5.2</v>
      </c>
      <c r="H248">
        <v>304</v>
      </c>
      <c r="I248">
        <v>4846</v>
      </c>
      <c r="J248">
        <v>2011</v>
      </c>
      <c r="K248" t="s">
        <v>301</v>
      </c>
      <c r="L248" t="s">
        <v>13</v>
      </c>
    </row>
    <row r="249" spans="1:12">
      <c r="A249">
        <v>967</v>
      </c>
      <c r="B249">
        <v>45591</v>
      </c>
      <c r="C249">
        <v>12500000</v>
      </c>
      <c r="D249">
        <v>20</v>
      </c>
      <c r="E249" s="9">
        <v>75993061</v>
      </c>
      <c r="F249" t="s">
        <v>996</v>
      </c>
      <c r="G249">
        <v>6.5</v>
      </c>
      <c r="H249">
        <v>910</v>
      </c>
      <c r="I249">
        <v>5059</v>
      </c>
      <c r="J249">
        <v>2011</v>
      </c>
      <c r="K249" t="s">
        <v>114</v>
      </c>
      <c r="L249" t="s">
        <v>16</v>
      </c>
    </row>
    <row r="250" spans="1:12">
      <c r="A250">
        <v>733</v>
      </c>
      <c r="B250">
        <v>45022</v>
      </c>
      <c r="C250">
        <v>35000000</v>
      </c>
      <c r="D250">
        <v>19</v>
      </c>
      <c r="E250" s="9">
        <v>82087155</v>
      </c>
      <c r="F250" t="s">
        <v>762</v>
      </c>
      <c r="G250">
        <v>5.6</v>
      </c>
      <c r="H250">
        <v>961</v>
      </c>
      <c r="I250">
        <v>5024</v>
      </c>
      <c r="J250">
        <v>2011</v>
      </c>
      <c r="K250" t="s">
        <v>114</v>
      </c>
      <c r="L250" t="s">
        <v>13</v>
      </c>
    </row>
    <row r="251" spans="1:12">
      <c r="A251">
        <v>357</v>
      </c>
      <c r="B251">
        <v>44216</v>
      </c>
      <c r="C251">
        <v>36000000</v>
      </c>
      <c r="D251">
        <v>27</v>
      </c>
      <c r="E251" s="9">
        <v>83160734</v>
      </c>
      <c r="F251" t="s">
        <v>386</v>
      </c>
      <c r="G251">
        <v>5.4</v>
      </c>
      <c r="H251">
        <v>611</v>
      </c>
      <c r="I251">
        <v>5067</v>
      </c>
      <c r="J251">
        <v>2011</v>
      </c>
      <c r="K251" t="s">
        <v>59</v>
      </c>
      <c r="L251" t="s">
        <v>47</v>
      </c>
    </row>
    <row r="252" spans="1:12">
      <c r="A252">
        <v>764</v>
      </c>
      <c r="B252">
        <v>45102</v>
      </c>
      <c r="C252">
        <v>32000000</v>
      </c>
      <c r="D252">
        <v>15</v>
      </c>
      <c r="E252" s="9">
        <v>83615414</v>
      </c>
      <c r="F252" t="s">
        <v>793</v>
      </c>
      <c r="G252">
        <v>5.3</v>
      </c>
      <c r="H252">
        <v>313</v>
      </c>
      <c r="I252">
        <v>5191</v>
      </c>
      <c r="J252">
        <v>2011</v>
      </c>
      <c r="K252" t="s">
        <v>59</v>
      </c>
      <c r="L252" t="s">
        <v>26</v>
      </c>
    </row>
    <row r="253" spans="1:12">
      <c r="A253">
        <v>728</v>
      </c>
      <c r="B253">
        <v>45006</v>
      </c>
      <c r="C253">
        <v>35000000</v>
      </c>
      <c r="D253">
        <v>28</v>
      </c>
      <c r="E253" s="9">
        <v>84606030</v>
      </c>
      <c r="F253" t="s">
        <v>757</v>
      </c>
      <c r="G253">
        <v>6</v>
      </c>
      <c r="H253">
        <v>741</v>
      </c>
      <c r="I253">
        <v>5087</v>
      </c>
      <c r="J253">
        <v>2011</v>
      </c>
      <c r="K253" t="s">
        <v>42</v>
      </c>
      <c r="L253" t="s">
        <v>26</v>
      </c>
    </row>
    <row r="254" spans="1:12">
      <c r="A254">
        <v>876</v>
      </c>
      <c r="B254">
        <v>45366</v>
      </c>
      <c r="C254">
        <v>27000000</v>
      </c>
      <c r="D254">
        <v>14</v>
      </c>
      <c r="E254" s="9">
        <v>85564310</v>
      </c>
      <c r="F254" t="s">
        <v>905</v>
      </c>
      <c r="G254">
        <v>4.4000000000000004</v>
      </c>
      <c r="H254">
        <v>222</v>
      </c>
      <c r="I254">
        <v>5097</v>
      </c>
      <c r="J254">
        <v>2011</v>
      </c>
      <c r="K254" t="s">
        <v>66</v>
      </c>
      <c r="L254" t="s">
        <v>13</v>
      </c>
    </row>
    <row r="255" spans="1:12">
      <c r="A255">
        <v>603</v>
      </c>
      <c r="B255">
        <v>44729</v>
      </c>
      <c r="C255">
        <v>42000000</v>
      </c>
      <c r="D255">
        <v>45</v>
      </c>
      <c r="E255" s="9">
        <v>89162162</v>
      </c>
      <c r="F255" t="s">
        <v>632</v>
      </c>
      <c r="G255">
        <v>5.6</v>
      </c>
      <c r="H255">
        <v>922</v>
      </c>
      <c r="I255">
        <v>5293</v>
      </c>
      <c r="J255">
        <v>2011</v>
      </c>
      <c r="K255" t="s">
        <v>25</v>
      </c>
      <c r="L255" t="s">
        <v>47</v>
      </c>
    </row>
    <row r="256" spans="1:12">
      <c r="A256">
        <v>318</v>
      </c>
      <c r="B256">
        <v>44144</v>
      </c>
      <c r="C256">
        <v>82000000</v>
      </c>
      <c r="D256">
        <v>39</v>
      </c>
      <c r="E256" s="9">
        <v>89792502</v>
      </c>
      <c r="F256" t="s">
        <v>347</v>
      </c>
      <c r="G256">
        <v>5.9</v>
      </c>
      <c r="H256">
        <v>1623</v>
      </c>
      <c r="I256">
        <v>4771</v>
      </c>
      <c r="J256">
        <v>2011</v>
      </c>
      <c r="K256" t="s">
        <v>25</v>
      </c>
      <c r="L256" t="s">
        <v>13</v>
      </c>
    </row>
    <row r="257" spans="1:12">
      <c r="A257">
        <v>193</v>
      </c>
      <c r="B257">
        <v>43914</v>
      </c>
      <c r="C257">
        <v>94000000</v>
      </c>
      <c r="D257">
        <v>12</v>
      </c>
      <c r="E257" s="9">
        <v>95311434</v>
      </c>
      <c r="F257" t="s">
        <v>221</v>
      </c>
      <c r="G257">
        <v>7.1</v>
      </c>
      <c r="H257">
        <v>187</v>
      </c>
      <c r="I257">
        <v>4945</v>
      </c>
      <c r="J257">
        <v>2011</v>
      </c>
      <c r="K257" t="s">
        <v>12</v>
      </c>
      <c r="L257" t="s">
        <v>13</v>
      </c>
    </row>
    <row r="258" spans="1:12">
      <c r="A258">
        <v>652</v>
      </c>
      <c r="B258">
        <v>44816</v>
      </c>
      <c r="C258">
        <v>40000000</v>
      </c>
      <c r="D258">
        <v>35</v>
      </c>
      <c r="E258" s="9">
        <v>97138686</v>
      </c>
      <c r="F258" t="s">
        <v>681</v>
      </c>
      <c r="G258">
        <v>6.1</v>
      </c>
      <c r="H258">
        <v>902</v>
      </c>
      <c r="I258">
        <v>5307</v>
      </c>
      <c r="J258">
        <v>2011</v>
      </c>
      <c r="K258" t="s">
        <v>44</v>
      </c>
      <c r="L258" t="s">
        <v>19</v>
      </c>
    </row>
    <row r="259" spans="1:12">
      <c r="A259">
        <v>1187</v>
      </c>
      <c r="B259">
        <v>46326</v>
      </c>
      <c r="C259">
        <v>13000000</v>
      </c>
      <c r="D259">
        <v>6</v>
      </c>
      <c r="E259" s="9">
        <v>98441954</v>
      </c>
      <c r="F259" t="s">
        <v>1216</v>
      </c>
      <c r="G259">
        <v>4.8</v>
      </c>
      <c r="H259">
        <v>154</v>
      </c>
      <c r="I259">
        <v>4868</v>
      </c>
      <c r="J259">
        <v>2011</v>
      </c>
      <c r="K259" t="s">
        <v>59</v>
      </c>
      <c r="L259" t="s">
        <v>47</v>
      </c>
    </row>
    <row r="260" spans="1:12">
      <c r="A260">
        <v>680</v>
      </c>
      <c r="B260">
        <v>44902</v>
      </c>
      <c r="C260">
        <v>38000000</v>
      </c>
      <c r="D260">
        <v>16</v>
      </c>
      <c r="E260" s="9">
        <v>114156230</v>
      </c>
      <c r="F260" t="s">
        <v>709</v>
      </c>
      <c r="G260">
        <v>6.7</v>
      </c>
      <c r="H260">
        <v>850</v>
      </c>
      <c r="I260">
        <v>4831</v>
      </c>
      <c r="J260">
        <v>2011</v>
      </c>
      <c r="K260" t="s">
        <v>25</v>
      </c>
      <c r="L260" t="s">
        <v>23</v>
      </c>
    </row>
    <row r="261" spans="1:12">
      <c r="A261">
        <v>514</v>
      </c>
      <c r="B261">
        <v>44518</v>
      </c>
      <c r="C261">
        <v>50000000</v>
      </c>
      <c r="D261">
        <v>38</v>
      </c>
      <c r="E261" s="9">
        <v>120081841</v>
      </c>
      <c r="F261" t="s">
        <v>543</v>
      </c>
      <c r="G261">
        <v>6.5</v>
      </c>
      <c r="H261">
        <v>909</v>
      </c>
      <c r="I261">
        <v>5056</v>
      </c>
      <c r="J261">
        <v>2011</v>
      </c>
      <c r="K261" t="s">
        <v>12</v>
      </c>
      <c r="L261" t="s">
        <v>13</v>
      </c>
    </row>
    <row r="262" spans="1:12">
      <c r="A262">
        <v>641</v>
      </c>
      <c r="B262">
        <v>44792</v>
      </c>
      <c r="C262">
        <v>30000000</v>
      </c>
      <c r="D262">
        <v>38</v>
      </c>
      <c r="E262" s="9">
        <v>130786397</v>
      </c>
      <c r="F262" t="s">
        <v>670</v>
      </c>
      <c r="G262">
        <v>6.5</v>
      </c>
      <c r="H262">
        <v>1265</v>
      </c>
      <c r="I262">
        <v>5202</v>
      </c>
      <c r="J262">
        <v>2011</v>
      </c>
      <c r="K262" t="s">
        <v>59</v>
      </c>
      <c r="L262" t="s">
        <v>26</v>
      </c>
    </row>
    <row r="263" spans="1:12">
      <c r="A263">
        <v>238</v>
      </c>
      <c r="B263">
        <v>43986</v>
      </c>
      <c r="C263">
        <v>75000000</v>
      </c>
      <c r="D263">
        <v>36</v>
      </c>
      <c r="E263" s="9">
        <v>132274484</v>
      </c>
      <c r="F263" t="s">
        <v>266</v>
      </c>
      <c r="G263">
        <v>5.6</v>
      </c>
      <c r="H263">
        <v>924</v>
      </c>
      <c r="I263">
        <v>4974</v>
      </c>
      <c r="J263">
        <v>2011</v>
      </c>
      <c r="K263" t="s">
        <v>66</v>
      </c>
      <c r="L263" t="s">
        <v>26</v>
      </c>
    </row>
    <row r="264" spans="1:12">
      <c r="A264">
        <v>1250</v>
      </c>
      <c r="B264">
        <v>46590</v>
      </c>
      <c r="C264">
        <v>10000000</v>
      </c>
      <c r="D264">
        <v>21</v>
      </c>
      <c r="E264" s="9">
        <v>136836156</v>
      </c>
      <c r="F264" t="s">
        <v>1279</v>
      </c>
      <c r="G264">
        <v>6.9</v>
      </c>
      <c r="H264">
        <v>459</v>
      </c>
      <c r="I264">
        <v>5157</v>
      </c>
      <c r="J264">
        <v>2011</v>
      </c>
      <c r="K264" t="s">
        <v>42</v>
      </c>
      <c r="L264" t="s">
        <v>19</v>
      </c>
    </row>
    <row r="265" spans="1:12">
      <c r="A265">
        <v>414</v>
      </c>
      <c r="B265">
        <v>44317</v>
      </c>
      <c r="C265">
        <v>60000000</v>
      </c>
      <c r="D265">
        <v>38</v>
      </c>
      <c r="E265" s="9">
        <v>137551594</v>
      </c>
      <c r="F265" t="s">
        <v>443</v>
      </c>
      <c r="G265">
        <v>6.2</v>
      </c>
      <c r="H265">
        <v>1325</v>
      </c>
      <c r="I265">
        <v>4909</v>
      </c>
      <c r="J265">
        <v>2011</v>
      </c>
      <c r="K265" t="s">
        <v>114</v>
      </c>
      <c r="L265" t="s">
        <v>13</v>
      </c>
    </row>
    <row r="266" spans="1:12">
      <c r="A266">
        <v>894</v>
      </c>
      <c r="B266">
        <v>45395</v>
      </c>
      <c r="C266">
        <v>56000000</v>
      </c>
      <c r="D266">
        <v>21</v>
      </c>
      <c r="E266" s="9">
        <v>142044638</v>
      </c>
      <c r="F266" t="s">
        <v>923</v>
      </c>
      <c r="G266">
        <v>5.7</v>
      </c>
      <c r="H266">
        <v>718</v>
      </c>
      <c r="I266">
        <v>5053</v>
      </c>
      <c r="J266">
        <v>2011</v>
      </c>
      <c r="K266" t="s">
        <v>12</v>
      </c>
      <c r="L266" t="s">
        <v>13</v>
      </c>
    </row>
    <row r="267" spans="1:12">
      <c r="A267">
        <v>911</v>
      </c>
      <c r="B267">
        <v>45432</v>
      </c>
      <c r="C267">
        <v>25000000</v>
      </c>
      <c r="D267">
        <v>38</v>
      </c>
      <c r="E267" s="9">
        <v>147780440</v>
      </c>
      <c r="F267" t="s">
        <v>940</v>
      </c>
      <c r="G267">
        <v>6.1</v>
      </c>
      <c r="H267">
        <v>1331</v>
      </c>
      <c r="I267">
        <v>5005</v>
      </c>
      <c r="J267">
        <v>2011</v>
      </c>
      <c r="K267" t="s">
        <v>301</v>
      </c>
      <c r="L267" t="s">
        <v>47</v>
      </c>
    </row>
    <row r="268" spans="1:12">
      <c r="A268">
        <v>294</v>
      </c>
      <c r="B268">
        <v>44096</v>
      </c>
      <c r="C268">
        <v>79000000</v>
      </c>
      <c r="D268">
        <v>22</v>
      </c>
      <c r="E268" s="9">
        <v>149673788</v>
      </c>
      <c r="F268" t="s">
        <v>323</v>
      </c>
      <c r="G268">
        <v>4.0999999999999996</v>
      </c>
      <c r="H268">
        <v>604</v>
      </c>
      <c r="I268">
        <v>4964</v>
      </c>
      <c r="J268">
        <v>2011</v>
      </c>
      <c r="K268" t="s">
        <v>42</v>
      </c>
      <c r="L268" t="s">
        <v>47</v>
      </c>
    </row>
    <row r="269" spans="1:12">
      <c r="A269">
        <v>104</v>
      </c>
      <c r="B269">
        <v>43770</v>
      </c>
      <c r="C269">
        <v>130000000</v>
      </c>
      <c r="D269">
        <v>17</v>
      </c>
      <c r="E269" s="9">
        <v>150406466</v>
      </c>
      <c r="F269" t="s">
        <v>132</v>
      </c>
      <c r="G269">
        <v>5.8</v>
      </c>
      <c r="H269">
        <v>373</v>
      </c>
      <c r="I269">
        <v>4845</v>
      </c>
      <c r="J269">
        <v>2011</v>
      </c>
      <c r="K269" t="s">
        <v>42</v>
      </c>
      <c r="L269" t="s">
        <v>13</v>
      </c>
    </row>
    <row r="270" spans="1:12">
      <c r="A270">
        <v>800</v>
      </c>
      <c r="B270">
        <v>45176</v>
      </c>
      <c r="C270">
        <v>30000000</v>
      </c>
      <c r="D270">
        <v>43</v>
      </c>
      <c r="E270" s="9">
        <v>151119219</v>
      </c>
      <c r="F270" t="s">
        <v>829</v>
      </c>
      <c r="G270">
        <v>7.4</v>
      </c>
      <c r="H270">
        <v>1990</v>
      </c>
      <c r="I270">
        <v>5457</v>
      </c>
      <c r="J270">
        <v>2011</v>
      </c>
      <c r="K270" t="s">
        <v>15</v>
      </c>
      <c r="L270" t="s">
        <v>26</v>
      </c>
    </row>
    <row r="271" spans="1:12">
      <c r="A271">
        <v>239</v>
      </c>
      <c r="B271">
        <v>43991</v>
      </c>
      <c r="C271">
        <v>75000000</v>
      </c>
      <c r="D271">
        <v>36</v>
      </c>
      <c r="E271" s="9">
        <v>152930623</v>
      </c>
      <c r="F271" t="s">
        <v>267</v>
      </c>
      <c r="G271">
        <v>5.8</v>
      </c>
      <c r="H271">
        <v>932</v>
      </c>
      <c r="I271">
        <v>4786</v>
      </c>
      <c r="J271">
        <v>2011</v>
      </c>
      <c r="K271" t="s">
        <v>42</v>
      </c>
      <c r="L271" t="s">
        <v>26</v>
      </c>
    </row>
    <row r="272" spans="1:12">
      <c r="A272">
        <v>276</v>
      </c>
      <c r="B272">
        <v>44057</v>
      </c>
      <c r="C272">
        <v>80000000</v>
      </c>
      <c r="D272">
        <v>27</v>
      </c>
      <c r="E272" s="9">
        <v>169852759</v>
      </c>
      <c r="F272" t="s">
        <v>305</v>
      </c>
      <c r="G272">
        <v>5.3</v>
      </c>
      <c r="H272">
        <v>498</v>
      </c>
      <c r="I272">
        <v>4917</v>
      </c>
      <c r="J272">
        <v>2011</v>
      </c>
      <c r="K272" t="s">
        <v>21</v>
      </c>
      <c r="L272" t="s">
        <v>26</v>
      </c>
    </row>
    <row r="273" spans="1:12">
      <c r="A273">
        <v>723</v>
      </c>
      <c r="B273">
        <v>44996</v>
      </c>
      <c r="C273">
        <v>40000000</v>
      </c>
      <c r="D273">
        <v>60</v>
      </c>
      <c r="E273" s="9">
        <v>173930596</v>
      </c>
      <c r="F273" t="s">
        <v>752</v>
      </c>
      <c r="G273">
        <v>6.7</v>
      </c>
      <c r="H273">
        <v>3417</v>
      </c>
      <c r="I273">
        <v>5226</v>
      </c>
      <c r="J273">
        <v>2011</v>
      </c>
      <c r="K273" t="s">
        <v>18</v>
      </c>
      <c r="L273" t="s">
        <v>13</v>
      </c>
    </row>
    <row r="274" spans="1:12">
      <c r="A274">
        <v>1007</v>
      </c>
      <c r="B274">
        <v>45699</v>
      </c>
      <c r="C274">
        <v>20000000</v>
      </c>
      <c r="D274">
        <v>40</v>
      </c>
      <c r="E274" s="9">
        <v>177243185</v>
      </c>
      <c r="F274" t="s">
        <v>1036</v>
      </c>
      <c r="G274">
        <v>6.7</v>
      </c>
      <c r="H274">
        <v>934</v>
      </c>
      <c r="I274">
        <v>5451</v>
      </c>
      <c r="J274">
        <v>2011</v>
      </c>
      <c r="K274" t="s">
        <v>114</v>
      </c>
      <c r="L274" t="s">
        <v>47</v>
      </c>
    </row>
    <row r="275" spans="1:12">
      <c r="A275">
        <v>343</v>
      </c>
      <c r="B275">
        <v>44182</v>
      </c>
      <c r="C275">
        <v>66000000</v>
      </c>
      <c r="D275">
        <v>29</v>
      </c>
      <c r="E275" s="9">
        <v>177584879</v>
      </c>
      <c r="F275" t="s">
        <v>372</v>
      </c>
      <c r="G275">
        <v>7</v>
      </c>
      <c r="H275">
        <v>992</v>
      </c>
      <c r="I275">
        <v>4799</v>
      </c>
      <c r="J275">
        <v>2011</v>
      </c>
      <c r="K275" t="s">
        <v>12</v>
      </c>
      <c r="L275" t="s">
        <v>97</v>
      </c>
    </row>
    <row r="276" spans="1:12">
      <c r="A276">
        <v>396</v>
      </c>
      <c r="B276">
        <v>44283</v>
      </c>
      <c r="C276">
        <v>63000000</v>
      </c>
      <c r="D276">
        <v>16</v>
      </c>
      <c r="E276" s="9">
        <v>183953723</v>
      </c>
      <c r="F276" t="s">
        <v>425</v>
      </c>
      <c r="G276">
        <v>5.5</v>
      </c>
      <c r="H276">
        <v>331</v>
      </c>
      <c r="I276">
        <v>5105</v>
      </c>
      <c r="J276">
        <v>2011</v>
      </c>
      <c r="K276" t="s">
        <v>25</v>
      </c>
      <c r="L276" t="s">
        <v>26</v>
      </c>
    </row>
    <row r="277" spans="1:12">
      <c r="A277">
        <v>48</v>
      </c>
      <c r="B277">
        <v>43666</v>
      </c>
      <c r="C277">
        <v>170000000</v>
      </c>
      <c r="D277">
        <v>32</v>
      </c>
      <c r="E277" s="9">
        <v>185770160</v>
      </c>
      <c r="F277" t="s">
        <v>74</v>
      </c>
      <c r="G277">
        <v>7</v>
      </c>
      <c r="H277">
        <v>2141</v>
      </c>
      <c r="I277">
        <v>4809</v>
      </c>
      <c r="J277">
        <v>2011</v>
      </c>
      <c r="K277" t="s">
        <v>42</v>
      </c>
      <c r="L277" t="s">
        <v>23</v>
      </c>
    </row>
    <row r="278" spans="1:12">
      <c r="A278">
        <v>477</v>
      </c>
      <c r="B278">
        <v>44432</v>
      </c>
      <c r="C278">
        <v>55000000</v>
      </c>
      <c r="D278">
        <v>32</v>
      </c>
      <c r="E278" s="9">
        <v>187361754</v>
      </c>
      <c r="F278" t="s">
        <v>506</v>
      </c>
      <c r="G278">
        <v>5.7</v>
      </c>
      <c r="H278">
        <v>751</v>
      </c>
      <c r="I278">
        <v>4955</v>
      </c>
      <c r="J278">
        <v>2011</v>
      </c>
      <c r="K278" t="s">
        <v>28</v>
      </c>
      <c r="L278" t="s">
        <v>47</v>
      </c>
    </row>
    <row r="279" spans="1:12">
      <c r="A279">
        <v>340</v>
      </c>
      <c r="B279">
        <v>44179</v>
      </c>
      <c r="C279">
        <v>70000000</v>
      </c>
      <c r="D279">
        <v>49</v>
      </c>
      <c r="E279" s="9">
        <v>202466756</v>
      </c>
      <c r="F279" t="s">
        <v>369</v>
      </c>
      <c r="G279">
        <v>5.5</v>
      </c>
      <c r="H279">
        <v>1448</v>
      </c>
      <c r="I279">
        <v>4849</v>
      </c>
      <c r="J279">
        <v>2011</v>
      </c>
      <c r="K279" t="s">
        <v>25</v>
      </c>
      <c r="L279" t="s">
        <v>23</v>
      </c>
    </row>
    <row r="280" spans="1:12">
      <c r="A280">
        <v>268</v>
      </c>
      <c r="B280">
        <v>44042</v>
      </c>
      <c r="C280">
        <v>80000000</v>
      </c>
      <c r="D280">
        <v>37</v>
      </c>
      <c r="E280" s="9">
        <v>214918407</v>
      </c>
      <c r="F280" t="s">
        <v>296</v>
      </c>
      <c r="G280">
        <v>6.3</v>
      </c>
      <c r="H280">
        <v>1543</v>
      </c>
      <c r="I280">
        <v>4964</v>
      </c>
      <c r="J280">
        <v>2011</v>
      </c>
      <c r="K280" t="s">
        <v>59</v>
      </c>
      <c r="L280" t="s">
        <v>13</v>
      </c>
    </row>
    <row r="281" spans="1:12">
      <c r="A281">
        <v>29</v>
      </c>
      <c r="B281">
        <v>43638</v>
      </c>
      <c r="C281">
        <v>200000000</v>
      </c>
      <c r="D281">
        <v>51</v>
      </c>
      <c r="E281" s="9">
        <v>219851172</v>
      </c>
      <c r="F281" t="s">
        <v>53</v>
      </c>
      <c r="G281">
        <v>5.0999999999999996</v>
      </c>
      <c r="H281">
        <v>2487</v>
      </c>
      <c r="I281">
        <v>4791</v>
      </c>
      <c r="J281">
        <v>2011</v>
      </c>
      <c r="K281" t="s">
        <v>28</v>
      </c>
      <c r="L281" t="s">
        <v>13</v>
      </c>
    </row>
    <row r="282" spans="1:12">
      <c r="A282">
        <v>214</v>
      </c>
      <c r="B282">
        <v>43951</v>
      </c>
      <c r="C282">
        <v>90000000</v>
      </c>
      <c r="D282">
        <v>47</v>
      </c>
      <c r="E282" s="9">
        <v>232617430</v>
      </c>
      <c r="F282" t="s">
        <v>242</v>
      </c>
      <c r="G282">
        <v>7.2</v>
      </c>
      <c r="H282">
        <v>2434</v>
      </c>
      <c r="I282">
        <v>4829</v>
      </c>
      <c r="J282">
        <v>2011</v>
      </c>
      <c r="K282" t="s">
        <v>12</v>
      </c>
      <c r="L282" t="s">
        <v>26</v>
      </c>
    </row>
    <row r="283" spans="1:12">
      <c r="A283">
        <v>108</v>
      </c>
      <c r="B283">
        <v>43775</v>
      </c>
      <c r="C283">
        <v>135000000</v>
      </c>
      <c r="D283">
        <v>29</v>
      </c>
      <c r="E283" s="9">
        <v>245724603</v>
      </c>
      <c r="F283" t="s">
        <v>136</v>
      </c>
      <c r="G283">
        <v>6.6</v>
      </c>
      <c r="H283">
        <v>2051</v>
      </c>
      <c r="I283">
        <v>4763</v>
      </c>
      <c r="J283">
        <v>2011</v>
      </c>
      <c r="K283" t="s">
        <v>25</v>
      </c>
      <c r="L283" t="s">
        <v>26</v>
      </c>
    </row>
    <row r="284" spans="1:12">
      <c r="A284">
        <v>257</v>
      </c>
      <c r="B284">
        <v>44024</v>
      </c>
      <c r="C284">
        <v>80000000</v>
      </c>
      <c r="D284">
        <v>58</v>
      </c>
      <c r="E284" s="9">
        <v>254455986</v>
      </c>
      <c r="F284" t="s">
        <v>285</v>
      </c>
      <c r="G284">
        <v>6.2</v>
      </c>
      <c r="H284">
        <v>3739</v>
      </c>
      <c r="I284">
        <v>4993</v>
      </c>
      <c r="J284">
        <v>2011</v>
      </c>
      <c r="K284" t="s">
        <v>15</v>
      </c>
      <c r="L284" t="s">
        <v>26</v>
      </c>
    </row>
    <row r="285" spans="1:12">
      <c r="A285">
        <v>154</v>
      </c>
      <c r="B285">
        <v>43854</v>
      </c>
      <c r="C285">
        <v>110000000</v>
      </c>
      <c r="D285">
        <v>37</v>
      </c>
      <c r="E285" s="9">
        <v>299268508</v>
      </c>
      <c r="F285" t="s">
        <v>182</v>
      </c>
      <c r="G285">
        <v>6.6</v>
      </c>
      <c r="H285">
        <v>2692</v>
      </c>
      <c r="I285">
        <v>4842</v>
      </c>
      <c r="J285">
        <v>2011</v>
      </c>
      <c r="K285" t="s">
        <v>114</v>
      </c>
      <c r="L285" t="s">
        <v>26</v>
      </c>
    </row>
    <row r="286" spans="1:12">
      <c r="A286">
        <v>125</v>
      </c>
      <c r="B286">
        <v>43802</v>
      </c>
      <c r="C286">
        <v>125000000</v>
      </c>
      <c r="D286">
        <v>81</v>
      </c>
      <c r="E286" s="9">
        <v>334615000</v>
      </c>
      <c r="F286" t="s">
        <v>153</v>
      </c>
      <c r="G286">
        <v>7</v>
      </c>
      <c r="H286">
        <v>3886</v>
      </c>
      <c r="I286">
        <v>4888</v>
      </c>
      <c r="J286">
        <v>2011</v>
      </c>
      <c r="K286" t="s">
        <v>42</v>
      </c>
      <c r="L286" t="s">
        <v>23</v>
      </c>
    </row>
    <row r="287" spans="1:12">
      <c r="A287">
        <v>115</v>
      </c>
      <c r="B287">
        <v>43787</v>
      </c>
      <c r="C287">
        <v>130000000</v>
      </c>
      <c r="D287">
        <v>89</v>
      </c>
      <c r="E287" s="9">
        <v>371940071</v>
      </c>
      <c r="F287" t="s">
        <v>143</v>
      </c>
      <c r="G287">
        <v>6.7</v>
      </c>
      <c r="H287">
        <v>2061</v>
      </c>
      <c r="I287">
        <v>4799</v>
      </c>
      <c r="J287">
        <v>2011</v>
      </c>
      <c r="K287" t="s">
        <v>18</v>
      </c>
      <c r="L287" t="s">
        <v>23</v>
      </c>
    </row>
    <row r="288" spans="1:12">
      <c r="A288">
        <v>81</v>
      </c>
      <c r="B288">
        <v>43726</v>
      </c>
      <c r="C288">
        <v>150000000</v>
      </c>
      <c r="D288">
        <v>86</v>
      </c>
      <c r="E288" s="9">
        <v>449326618</v>
      </c>
      <c r="F288" t="s">
        <v>108</v>
      </c>
      <c r="G288">
        <v>6.6</v>
      </c>
      <c r="H288">
        <v>6525</v>
      </c>
      <c r="I288">
        <v>4847</v>
      </c>
      <c r="J288">
        <v>2011</v>
      </c>
      <c r="K288" t="s">
        <v>44</v>
      </c>
      <c r="L288" t="s">
        <v>13</v>
      </c>
    </row>
    <row r="289" spans="1:12">
      <c r="A289">
        <v>152</v>
      </c>
      <c r="B289">
        <v>43851</v>
      </c>
      <c r="C289">
        <v>110000000</v>
      </c>
      <c r="D289">
        <v>36</v>
      </c>
      <c r="E289" s="9">
        <v>563749323</v>
      </c>
      <c r="F289" t="s">
        <v>180</v>
      </c>
      <c r="G289">
        <v>5.5</v>
      </c>
      <c r="H289">
        <v>1179</v>
      </c>
      <c r="I289">
        <v>4913</v>
      </c>
      <c r="J289">
        <v>2011</v>
      </c>
      <c r="K289" t="s">
        <v>21</v>
      </c>
      <c r="L289" t="s">
        <v>47</v>
      </c>
    </row>
    <row r="290" spans="1:12">
      <c r="A290">
        <v>124</v>
      </c>
      <c r="B290">
        <v>43801</v>
      </c>
      <c r="C290">
        <v>125000000</v>
      </c>
      <c r="D290">
        <v>7</v>
      </c>
      <c r="E290" s="9">
        <v>626137675</v>
      </c>
      <c r="F290" t="s">
        <v>152</v>
      </c>
      <c r="G290">
        <v>7.1</v>
      </c>
      <c r="H290">
        <v>2438</v>
      </c>
      <c r="I290">
        <v>4802</v>
      </c>
      <c r="J290">
        <v>2011</v>
      </c>
      <c r="K290" t="s">
        <v>44</v>
      </c>
      <c r="L290" t="s">
        <v>26</v>
      </c>
    </row>
    <row r="291" spans="1:12">
      <c r="A291">
        <v>13</v>
      </c>
      <c r="B291">
        <v>43614</v>
      </c>
      <c r="C291">
        <v>380000000</v>
      </c>
      <c r="D291">
        <v>135</v>
      </c>
      <c r="E291" s="9">
        <v>1045713802</v>
      </c>
      <c r="F291" t="s">
        <v>34</v>
      </c>
      <c r="G291">
        <v>6.4</v>
      </c>
      <c r="H291">
        <v>4948</v>
      </c>
      <c r="I291">
        <v>4775</v>
      </c>
      <c r="J291">
        <v>2011</v>
      </c>
      <c r="K291" t="s">
        <v>15</v>
      </c>
      <c r="L291" t="s">
        <v>16</v>
      </c>
    </row>
    <row r="292" spans="1:12">
      <c r="A292">
        <v>37</v>
      </c>
      <c r="B292">
        <v>43649</v>
      </c>
      <c r="C292">
        <v>195000000</v>
      </c>
      <c r="D292">
        <v>28</v>
      </c>
      <c r="E292" s="9">
        <v>1123746996</v>
      </c>
      <c r="F292" t="s">
        <v>62</v>
      </c>
      <c r="G292">
        <v>6.1</v>
      </c>
      <c r="H292">
        <v>3299</v>
      </c>
      <c r="I292">
        <v>4788</v>
      </c>
      <c r="J292">
        <v>2011</v>
      </c>
      <c r="K292" t="s">
        <v>28</v>
      </c>
      <c r="L292" t="s">
        <v>23</v>
      </c>
    </row>
    <row r="293" spans="1:12">
      <c r="A293">
        <v>1435</v>
      </c>
      <c r="B293">
        <v>48068</v>
      </c>
      <c r="C293" t="s">
        <v>1494</v>
      </c>
      <c r="D293">
        <v>5</v>
      </c>
      <c r="E293" s="9" t="s">
        <v>1494</v>
      </c>
      <c r="F293" t="s">
        <v>1463</v>
      </c>
      <c r="G293">
        <v>7.7</v>
      </c>
      <c r="H293">
        <v>43</v>
      </c>
      <c r="I293">
        <v>4894</v>
      </c>
      <c r="J293">
        <v>2011</v>
      </c>
      <c r="K293" t="s">
        <v>114</v>
      </c>
      <c r="L293" t="s">
        <v>47</v>
      </c>
    </row>
    <row r="294" spans="1:12">
      <c r="A294">
        <v>1313</v>
      </c>
      <c r="B294">
        <v>46998</v>
      </c>
      <c r="C294">
        <v>7000000</v>
      </c>
      <c r="D294">
        <v>5</v>
      </c>
      <c r="E294" s="9" t="s">
        <v>1494</v>
      </c>
      <c r="F294" t="s">
        <v>1342</v>
      </c>
      <c r="G294">
        <v>5</v>
      </c>
      <c r="H294">
        <v>85</v>
      </c>
      <c r="I294">
        <v>5179</v>
      </c>
      <c r="J294">
        <v>2011</v>
      </c>
      <c r="K294" t="s">
        <v>114</v>
      </c>
      <c r="L294" t="s">
        <v>16</v>
      </c>
    </row>
    <row r="295" spans="1:12">
      <c r="A295">
        <v>1184</v>
      </c>
      <c r="B295">
        <v>46313</v>
      </c>
      <c r="C295">
        <v>14000000</v>
      </c>
      <c r="D295">
        <v>24</v>
      </c>
      <c r="E295" s="9">
        <v>1755212</v>
      </c>
      <c r="F295" t="s">
        <v>1213</v>
      </c>
      <c r="G295">
        <v>7.4</v>
      </c>
      <c r="H295">
        <v>418</v>
      </c>
      <c r="I295">
        <v>5101</v>
      </c>
      <c r="J295">
        <v>2010</v>
      </c>
      <c r="K295" t="s">
        <v>66</v>
      </c>
      <c r="L295" t="s">
        <v>47</v>
      </c>
    </row>
    <row r="296" spans="1:12">
      <c r="A296">
        <v>1453</v>
      </c>
      <c r="B296">
        <v>48274</v>
      </c>
      <c r="C296" t="s">
        <v>1494</v>
      </c>
      <c r="D296">
        <v>5</v>
      </c>
      <c r="E296" s="9">
        <v>2611555</v>
      </c>
      <c r="F296" t="s">
        <v>1481</v>
      </c>
      <c r="G296">
        <v>6.3</v>
      </c>
      <c r="H296">
        <v>31</v>
      </c>
      <c r="I296">
        <v>4936</v>
      </c>
      <c r="J296">
        <v>2010</v>
      </c>
      <c r="K296" t="s">
        <v>12</v>
      </c>
      <c r="L296" t="s">
        <v>13</v>
      </c>
    </row>
    <row r="297" spans="1:12">
      <c r="A297">
        <v>937</v>
      </c>
      <c r="B297">
        <v>45512</v>
      </c>
      <c r="C297">
        <v>25000000</v>
      </c>
      <c r="D297">
        <v>9</v>
      </c>
      <c r="E297" s="9">
        <v>15478800</v>
      </c>
      <c r="F297" t="s">
        <v>966</v>
      </c>
      <c r="G297">
        <v>6.2</v>
      </c>
      <c r="H297">
        <v>137</v>
      </c>
      <c r="I297">
        <v>5111</v>
      </c>
      <c r="J297">
        <v>2010</v>
      </c>
      <c r="K297" t="s">
        <v>114</v>
      </c>
      <c r="L297" t="s">
        <v>47</v>
      </c>
    </row>
    <row r="298" spans="1:12">
      <c r="A298">
        <v>1295</v>
      </c>
      <c r="B298">
        <v>46869</v>
      </c>
      <c r="C298">
        <v>8000000</v>
      </c>
      <c r="D298">
        <v>7</v>
      </c>
      <c r="E298" s="9">
        <v>18124262</v>
      </c>
      <c r="F298" t="s">
        <v>1324</v>
      </c>
      <c r="G298">
        <v>7</v>
      </c>
      <c r="H298">
        <v>97</v>
      </c>
      <c r="I298">
        <v>5709</v>
      </c>
      <c r="J298">
        <v>2010</v>
      </c>
      <c r="K298" t="s">
        <v>42</v>
      </c>
      <c r="L298" t="s">
        <v>47</v>
      </c>
    </row>
    <row r="299" spans="1:12">
      <c r="A299">
        <v>933</v>
      </c>
      <c r="B299">
        <v>45502</v>
      </c>
      <c r="C299">
        <v>25000000</v>
      </c>
      <c r="D299">
        <v>7</v>
      </c>
      <c r="E299" s="9">
        <v>19829957</v>
      </c>
      <c r="F299" t="s">
        <v>962</v>
      </c>
      <c r="G299">
        <v>5.2</v>
      </c>
      <c r="H299">
        <v>147</v>
      </c>
      <c r="I299">
        <v>5307</v>
      </c>
      <c r="J299">
        <v>2010</v>
      </c>
      <c r="K299" t="s">
        <v>18</v>
      </c>
      <c r="L299" t="s">
        <v>47</v>
      </c>
    </row>
    <row r="300" spans="1:12">
      <c r="A300">
        <v>545</v>
      </c>
      <c r="B300">
        <v>44588</v>
      </c>
      <c r="C300">
        <v>22000000</v>
      </c>
      <c r="D300">
        <v>12</v>
      </c>
      <c r="E300" s="9">
        <v>24188922</v>
      </c>
      <c r="F300" t="s">
        <v>574</v>
      </c>
      <c r="G300">
        <v>6.5</v>
      </c>
      <c r="H300">
        <v>235</v>
      </c>
      <c r="I300">
        <v>4813</v>
      </c>
      <c r="J300">
        <v>2010</v>
      </c>
      <c r="K300" t="s">
        <v>15</v>
      </c>
      <c r="L300" t="s">
        <v>13</v>
      </c>
    </row>
    <row r="301" spans="1:12">
      <c r="A301">
        <v>750</v>
      </c>
      <c r="B301">
        <v>45059</v>
      </c>
      <c r="C301" t="s">
        <v>1494</v>
      </c>
      <c r="D301">
        <v>13</v>
      </c>
      <c r="E301" s="9">
        <v>25147786</v>
      </c>
      <c r="F301" t="s">
        <v>779</v>
      </c>
      <c r="G301">
        <v>7</v>
      </c>
      <c r="H301">
        <v>291</v>
      </c>
      <c r="I301">
        <v>4874</v>
      </c>
      <c r="J301">
        <v>2010</v>
      </c>
      <c r="K301" t="s">
        <v>18</v>
      </c>
      <c r="L301" t="s">
        <v>26</v>
      </c>
    </row>
    <row r="302" spans="1:12">
      <c r="A302">
        <v>1202</v>
      </c>
      <c r="B302">
        <v>46400</v>
      </c>
      <c r="C302">
        <v>20000000</v>
      </c>
      <c r="D302">
        <v>26</v>
      </c>
      <c r="E302" s="9">
        <v>31327899</v>
      </c>
      <c r="F302" t="s">
        <v>1231</v>
      </c>
      <c r="G302">
        <v>6.3</v>
      </c>
      <c r="H302">
        <v>1150</v>
      </c>
      <c r="I302">
        <v>5097</v>
      </c>
      <c r="J302">
        <v>2010</v>
      </c>
      <c r="K302" t="s">
        <v>114</v>
      </c>
      <c r="L302" t="s">
        <v>26</v>
      </c>
    </row>
    <row r="303" spans="1:12">
      <c r="A303">
        <v>1024</v>
      </c>
      <c r="B303">
        <v>45750</v>
      </c>
      <c r="C303">
        <v>20000000</v>
      </c>
      <c r="D303">
        <v>19</v>
      </c>
      <c r="E303" s="9">
        <v>32005248</v>
      </c>
      <c r="F303" t="s">
        <v>1053</v>
      </c>
      <c r="G303">
        <v>6</v>
      </c>
      <c r="H303">
        <v>368</v>
      </c>
      <c r="I303">
        <v>5203</v>
      </c>
      <c r="J303">
        <v>2010</v>
      </c>
      <c r="K303" t="s">
        <v>114</v>
      </c>
      <c r="L303" t="s">
        <v>47</v>
      </c>
    </row>
    <row r="304" spans="1:12">
      <c r="A304">
        <v>1084</v>
      </c>
      <c r="B304">
        <v>45945</v>
      </c>
      <c r="C304">
        <v>18000000</v>
      </c>
      <c r="D304">
        <v>52</v>
      </c>
      <c r="E304" s="9">
        <v>35692920</v>
      </c>
      <c r="F304" t="s">
        <v>1113</v>
      </c>
      <c r="G304">
        <v>7</v>
      </c>
      <c r="H304">
        <v>2606</v>
      </c>
      <c r="I304">
        <v>5222</v>
      </c>
      <c r="J304">
        <v>2010</v>
      </c>
      <c r="K304" t="s">
        <v>42</v>
      </c>
      <c r="L304" t="s">
        <v>47</v>
      </c>
    </row>
    <row r="305" spans="1:12">
      <c r="A305">
        <v>992</v>
      </c>
      <c r="B305">
        <v>45670</v>
      </c>
      <c r="C305" t="s">
        <v>1494</v>
      </c>
      <c r="D305">
        <v>1</v>
      </c>
      <c r="E305" s="9">
        <v>37000000</v>
      </c>
      <c r="F305" t="s">
        <v>1021</v>
      </c>
      <c r="G305">
        <v>7</v>
      </c>
      <c r="H305">
        <v>22</v>
      </c>
      <c r="I305">
        <v>5554</v>
      </c>
      <c r="J305">
        <v>2010</v>
      </c>
      <c r="K305" t="s">
        <v>42</v>
      </c>
      <c r="L305" t="s">
        <v>47</v>
      </c>
    </row>
    <row r="306" spans="1:12">
      <c r="A306">
        <v>861</v>
      </c>
      <c r="B306">
        <v>45330</v>
      </c>
      <c r="C306">
        <v>28000000</v>
      </c>
      <c r="D306">
        <v>14</v>
      </c>
      <c r="E306" s="9">
        <v>45236543</v>
      </c>
      <c r="F306" t="s">
        <v>890</v>
      </c>
      <c r="G306">
        <v>5.5</v>
      </c>
      <c r="H306">
        <v>345</v>
      </c>
      <c r="I306">
        <v>5116</v>
      </c>
      <c r="J306">
        <v>2010</v>
      </c>
      <c r="K306" t="s">
        <v>301</v>
      </c>
      <c r="L306" t="s">
        <v>47</v>
      </c>
    </row>
    <row r="307" spans="1:12">
      <c r="A307">
        <v>1021</v>
      </c>
      <c r="B307">
        <v>45744</v>
      </c>
      <c r="C307">
        <v>20000000</v>
      </c>
      <c r="D307">
        <v>14</v>
      </c>
      <c r="E307" s="9">
        <v>45636368</v>
      </c>
      <c r="F307" t="s">
        <v>1050</v>
      </c>
      <c r="G307">
        <v>6.3</v>
      </c>
      <c r="H307">
        <v>257</v>
      </c>
      <c r="I307">
        <v>5157</v>
      </c>
      <c r="J307">
        <v>2010</v>
      </c>
      <c r="K307" t="s">
        <v>44</v>
      </c>
      <c r="L307" t="s">
        <v>97</v>
      </c>
    </row>
    <row r="308" spans="1:12">
      <c r="A308">
        <v>695</v>
      </c>
      <c r="B308">
        <v>44931</v>
      </c>
      <c r="C308">
        <v>30000000</v>
      </c>
      <c r="D308">
        <v>25</v>
      </c>
      <c r="E308" s="9">
        <v>55583804</v>
      </c>
      <c r="F308" t="s">
        <v>724</v>
      </c>
      <c r="G308">
        <v>5.3</v>
      </c>
      <c r="H308">
        <v>511</v>
      </c>
      <c r="I308">
        <v>5369</v>
      </c>
      <c r="J308">
        <v>2010</v>
      </c>
      <c r="K308" t="s">
        <v>59</v>
      </c>
      <c r="L308" t="s">
        <v>47</v>
      </c>
    </row>
    <row r="309" spans="1:12">
      <c r="A309">
        <v>1008</v>
      </c>
      <c r="B309">
        <v>45704</v>
      </c>
      <c r="C309">
        <v>20000000</v>
      </c>
      <c r="D309">
        <v>2</v>
      </c>
      <c r="E309" s="9">
        <v>60072596</v>
      </c>
      <c r="F309" t="s">
        <v>1037</v>
      </c>
      <c r="G309">
        <v>6.1</v>
      </c>
      <c r="H309">
        <v>29</v>
      </c>
      <c r="I309">
        <v>5554</v>
      </c>
      <c r="J309">
        <v>2010</v>
      </c>
      <c r="K309" t="s">
        <v>44</v>
      </c>
      <c r="L309" t="s">
        <v>47</v>
      </c>
    </row>
    <row r="310" spans="1:12">
      <c r="A310">
        <v>589</v>
      </c>
      <c r="B310">
        <v>44689</v>
      </c>
      <c r="C310">
        <v>45000000</v>
      </c>
      <c r="D310">
        <v>21</v>
      </c>
      <c r="E310" s="9">
        <v>60222298</v>
      </c>
      <c r="F310" t="s">
        <v>618</v>
      </c>
      <c r="G310">
        <v>6.7</v>
      </c>
      <c r="H310">
        <v>670</v>
      </c>
      <c r="I310">
        <v>5096</v>
      </c>
      <c r="J310">
        <v>2010</v>
      </c>
      <c r="K310" t="s">
        <v>59</v>
      </c>
      <c r="L310" t="s">
        <v>47</v>
      </c>
    </row>
    <row r="311" spans="1:12">
      <c r="A311">
        <v>407</v>
      </c>
      <c r="B311">
        <v>44308</v>
      </c>
      <c r="C311">
        <v>58000000</v>
      </c>
      <c r="D311">
        <v>41</v>
      </c>
      <c r="E311" s="9">
        <v>71664962</v>
      </c>
      <c r="F311" t="s">
        <v>436</v>
      </c>
      <c r="G311">
        <v>6.6</v>
      </c>
      <c r="H311">
        <v>2808</v>
      </c>
      <c r="I311">
        <v>4886</v>
      </c>
      <c r="J311">
        <v>2010</v>
      </c>
      <c r="K311" t="s">
        <v>18</v>
      </c>
      <c r="L311" t="s">
        <v>26</v>
      </c>
    </row>
    <row r="312" spans="1:12">
      <c r="A312">
        <v>430</v>
      </c>
      <c r="B312">
        <v>44355</v>
      </c>
      <c r="C312">
        <v>80000000</v>
      </c>
      <c r="D312">
        <v>24</v>
      </c>
      <c r="E312" s="9">
        <v>74901339</v>
      </c>
      <c r="F312" t="s">
        <v>459</v>
      </c>
      <c r="G312">
        <v>6.2</v>
      </c>
      <c r="H312">
        <v>487</v>
      </c>
      <c r="I312">
        <v>4791</v>
      </c>
      <c r="J312">
        <v>2010</v>
      </c>
      <c r="K312" t="s">
        <v>301</v>
      </c>
      <c r="L312" t="s">
        <v>47</v>
      </c>
    </row>
    <row r="313" spans="1:12">
      <c r="A313">
        <v>1015</v>
      </c>
      <c r="B313">
        <v>45729</v>
      </c>
      <c r="C313">
        <v>20000000</v>
      </c>
      <c r="D313">
        <v>17</v>
      </c>
      <c r="E313" s="9">
        <v>80547866</v>
      </c>
      <c r="F313" t="s">
        <v>1044</v>
      </c>
      <c r="G313">
        <v>4.2</v>
      </c>
      <c r="H313">
        <v>315</v>
      </c>
      <c r="I313">
        <v>5465</v>
      </c>
      <c r="J313">
        <v>2010</v>
      </c>
      <c r="K313" t="s">
        <v>66</v>
      </c>
      <c r="L313" t="s">
        <v>26</v>
      </c>
    </row>
    <row r="314" spans="1:12">
      <c r="A314">
        <v>360</v>
      </c>
      <c r="B314">
        <v>44220</v>
      </c>
      <c r="C314">
        <v>69000000</v>
      </c>
      <c r="D314">
        <v>11</v>
      </c>
      <c r="E314" s="9">
        <v>86387857</v>
      </c>
      <c r="F314" t="s">
        <v>389</v>
      </c>
      <c r="G314">
        <v>5.5</v>
      </c>
      <c r="H314">
        <v>531</v>
      </c>
      <c r="I314">
        <v>4948</v>
      </c>
      <c r="J314">
        <v>2010</v>
      </c>
      <c r="K314" t="s">
        <v>21</v>
      </c>
      <c r="L314" t="s">
        <v>47</v>
      </c>
    </row>
    <row r="315" spans="1:12">
      <c r="A315">
        <v>637</v>
      </c>
      <c r="B315">
        <v>44786</v>
      </c>
      <c r="C315">
        <v>40000000</v>
      </c>
      <c r="D315">
        <v>17</v>
      </c>
      <c r="E315" s="9">
        <v>90029656</v>
      </c>
      <c r="F315" t="s">
        <v>666</v>
      </c>
      <c r="G315">
        <v>5.9</v>
      </c>
      <c r="H315">
        <v>612</v>
      </c>
      <c r="I315">
        <v>5310</v>
      </c>
      <c r="J315">
        <v>2010</v>
      </c>
      <c r="K315" t="s">
        <v>28</v>
      </c>
      <c r="L315" t="s">
        <v>47</v>
      </c>
    </row>
    <row r="316" spans="1:12">
      <c r="A316">
        <v>1230</v>
      </c>
      <c r="B316">
        <v>46514</v>
      </c>
      <c r="C316">
        <v>25000000</v>
      </c>
      <c r="D316">
        <v>31</v>
      </c>
      <c r="E316" s="9">
        <v>93617009</v>
      </c>
      <c r="F316" t="s">
        <v>1259</v>
      </c>
      <c r="G316">
        <v>7.2</v>
      </c>
      <c r="H316">
        <v>1486</v>
      </c>
      <c r="I316">
        <v>5123</v>
      </c>
      <c r="J316">
        <v>2010</v>
      </c>
      <c r="K316" t="s">
        <v>12</v>
      </c>
      <c r="L316" t="s">
        <v>47</v>
      </c>
    </row>
    <row r="317" spans="1:12">
      <c r="A317">
        <v>191</v>
      </c>
      <c r="B317">
        <v>43909</v>
      </c>
      <c r="C317">
        <v>100000000</v>
      </c>
      <c r="D317">
        <v>30</v>
      </c>
      <c r="E317" s="9">
        <v>94882889</v>
      </c>
      <c r="F317" t="s">
        <v>219</v>
      </c>
      <c r="G317">
        <v>6.4</v>
      </c>
      <c r="H317">
        <v>717</v>
      </c>
      <c r="I317">
        <v>4876</v>
      </c>
      <c r="J317">
        <v>2010</v>
      </c>
      <c r="K317" t="s">
        <v>25</v>
      </c>
      <c r="L317" t="s">
        <v>13</v>
      </c>
    </row>
    <row r="318" spans="1:12">
      <c r="A318">
        <v>1418</v>
      </c>
      <c r="B318">
        <v>47821</v>
      </c>
      <c r="C318">
        <v>1500000</v>
      </c>
      <c r="D318">
        <v>58</v>
      </c>
      <c r="E318" s="9">
        <v>97009150</v>
      </c>
      <c r="F318" t="s">
        <v>1446</v>
      </c>
      <c r="G318">
        <v>6.8</v>
      </c>
      <c r="H318">
        <v>1737</v>
      </c>
      <c r="I318">
        <v>4794</v>
      </c>
      <c r="J318">
        <v>2010</v>
      </c>
      <c r="K318" t="s">
        <v>114</v>
      </c>
      <c r="L318" t="s">
        <v>19</v>
      </c>
    </row>
    <row r="319" spans="1:12">
      <c r="A319">
        <v>312</v>
      </c>
      <c r="B319">
        <v>44127</v>
      </c>
      <c r="C319">
        <v>75000000</v>
      </c>
      <c r="D319">
        <v>23</v>
      </c>
      <c r="E319" s="9">
        <v>98159963</v>
      </c>
      <c r="F319" t="s">
        <v>341</v>
      </c>
      <c r="G319">
        <v>5.7</v>
      </c>
      <c r="H319">
        <v>772</v>
      </c>
      <c r="I319">
        <v>5035</v>
      </c>
      <c r="J319">
        <v>2010</v>
      </c>
      <c r="K319" t="s">
        <v>28</v>
      </c>
      <c r="L319" t="s">
        <v>47</v>
      </c>
    </row>
    <row r="320" spans="1:12">
      <c r="A320">
        <v>820</v>
      </c>
      <c r="B320">
        <v>45235</v>
      </c>
      <c r="C320">
        <v>30000000</v>
      </c>
      <c r="D320">
        <v>20</v>
      </c>
      <c r="E320" s="9">
        <v>102820008</v>
      </c>
      <c r="F320" t="s">
        <v>849</v>
      </c>
      <c r="G320">
        <v>6.6</v>
      </c>
      <c r="H320">
        <v>1233</v>
      </c>
      <c r="I320">
        <v>4863</v>
      </c>
      <c r="J320">
        <v>2010</v>
      </c>
      <c r="K320" t="s">
        <v>42</v>
      </c>
      <c r="L320" t="s">
        <v>19</v>
      </c>
    </row>
    <row r="321" spans="1:12">
      <c r="A321">
        <v>531</v>
      </c>
      <c r="B321">
        <v>44564</v>
      </c>
      <c r="C321">
        <v>50000000</v>
      </c>
      <c r="D321">
        <v>13</v>
      </c>
      <c r="E321" s="9">
        <v>105197635</v>
      </c>
      <c r="F321" t="s">
        <v>560</v>
      </c>
      <c r="G321">
        <v>5.8</v>
      </c>
      <c r="H321">
        <v>510</v>
      </c>
      <c r="I321">
        <v>5087</v>
      </c>
      <c r="J321">
        <v>2010</v>
      </c>
      <c r="K321" t="s">
        <v>18</v>
      </c>
      <c r="L321" t="s">
        <v>47</v>
      </c>
    </row>
    <row r="322" spans="1:12">
      <c r="A322">
        <v>931</v>
      </c>
      <c r="B322">
        <v>45488</v>
      </c>
      <c r="C322">
        <v>25000000</v>
      </c>
      <c r="D322">
        <v>19</v>
      </c>
      <c r="E322" s="9">
        <v>114977104</v>
      </c>
      <c r="F322" t="s">
        <v>960</v>
      </c>
      <c r="G322">
        <v>6.6</v>
      </c>
      <c r="H322">
        <v>1262</v>
      </c>
      <c r="I322">
        <v>5405</v>
      </c>
      <c r="J322">
        <v>2010</v>
      </c>
      <c r="K322" t="s">
        <v>59</v>
      </c>
      <c r="L322" t="s">
        <v>13</v>
      </c>
    </row>
    <row r="323" spans="1:12">
      <c r="A323">
        <v>346</v>
      </c>
      <c r="B323">
        <v>44185</v>
      </c>
      <c r="C323">
        <v>70000000</v>
      </c>
      <c r="D323">
        <v>23</v>
      </c>
      <c r="E323" s="9">
        <v>134748021</v>
      </c>
      <c r="F323" t="s">
        <v>375</v>
      </c>
      <c r="G323">
        <v>5.8</v>
      </c>
      <c r="H323">
        <v>493</v>
      </c>
      <c r="I323">
        <v>4839</v>
      </c>
      <c r="J323">
        <v>2010</v>
      </c>
      <c r="K323" t="s">
        <v>114</v>
      </c>
      <c r="L323" t="s">
        <v>13</v>
      </c>
    </row>
    <row r="324" spans="1:12">
      <c r="A324">
        <v>594</v>
      </c>
      <c r="B324">
        <v>44701</v>
      </c>
      <c r="C324">
        <v>40000000</v>
      </c>
      <c r="D324">
        <v>33</v>
      </c>
      <c r="E324" s="9">
        <v>136000000</v>
      </c>
      <c r="F324" t="s">
        <v>623</v>
      </c>
      <c r="G324">
        <v>5.5</v>
      </c>
      <c r="H324">
        <v>858</v>
      </c>
      <c r="I324">
        <v>5039</v>
      </c>
      <c r="J324">
        <v>2010</v>
      </c>
      <c r="K324" t="s">
        <v>25</v>
      </c>
      <c r="L324" t="s">
        <v>23</v>
      </c>
    </row>
    <row r="325" spans="1:12">
      <c r="A325">
        <v>188</v>
      </c>
      <c r="B325">
        <v>43899</v>
      </c>
      <c r="C325">
        <v>80000000</v>
      </c>
      <c r="D325">
        <v>37</v>
      </c>
      <c r="E325" s="9">
        <v>140073390</v>
      </c>
      <c r="F325" t="s">
        <v>216</v>
      </c>
      <c r="G325">
        <v>6.5</v>
      </c>
      <c r="H325">
        <v>703</v>
      </c>
      <c r="I325">
        <v>4771</v>
      </c>
      <c r="J325">
        <v>2010</v>
      </c>
      <c r="K325" t="s">
        <v>21</v>
      </c>
      <c r="L325" t="s">
        <v>16</v>
      </c>
    </row>
    <row r="326" spans="1:12">
      <c r="A326">
        <v>467</v>
      </c>
      <c r="B326">
        <v>44416</v>
      </c>
      <c r="C326">
        <v>55000000</v>
      </c>
      <c r="D326">
        <v>38</v>
      </c>
      <c r="E326" s="9">
        <v>152263880</v>
      </c>
      <c r="F326" t="s">
        <v>496</v>
      </c>
      <c r="G326">
        <v>5.9</v>
      </c>
      <c r="H326">
        <v>1122</v>
      </c>
      <c r="I326">
        <v>4842</v>
      </c>
      <c r="J326">
        <v>2010</v>
      </c>
      <c r="K326" t="s">
        <v>44</v>
      </c>
      <c r="L326" t="s">
        <v>13</v>
      </c>
    </row>
    <row r="327" spans="1:12">
      <c r="A327">
        <v>811</v>
      </c>
      <c r="B327">
        <v>45198</v>
      </c>
      <c r="C327">
        <v>30000000</v>
      </c>
      <c r="D327">
        <v>25</v>
      </c>
      <c r="E327" s="9">
        <v>159291809</v>
      </c>
      <c r="F327" t="s">
        <v>840</v>
      </c>
      <c r="G327">
        <v>6.6</v>
      </c>
      <c r="H327">
        <v>582</v>
      </c>
      <c r="I327">
        <v>4868</v>
      </c>
      <c r="J327">
        <v>2010</v>
      </c>
      <c r="K327" t="s">
        <v>66</v>
      </c>
      <c r="L327" t="s">
        <v>26</v>
      </c>
    </row>
    <row r="328" spans="1:12">
      <c r="A328">
        <v>207</v>
      </c>
      <c r="B328">
        <v>43941</v>
      </c>
      <c r="C328">
        <v>100000000</v>
      </c>
      <c r="D328">
        <v>37</v>
      </c>
      <c r="E328" s="9">
        <v>167805466</v>
      </c>
      <c r="F328" t="s">
        <v>235</v>
      </c>
      <c r="G328">
        <v>6.3</v>
      </c>
      <c r="H328">
        <v>1165</v>
      </c>
      <c r="I328">
        <v>4923</v>
      </c>
      <c r="J328">
        <v>2010</v>
      </c>
      <c r="K328" t="s">
        <v>42</v>
      </c>
      <c r="L328" t="s">
        <v>13</v>
      </c>
    </row>
    <row r="329" spans="1:12">
      <c r="A329">
        <v>177</v>
      </c>
      <c r="B329">
        <v>43882</v>
      </c>
      <c r="C329">
        <v>100000000</v>
      </c>
      <c r="D329">
        <v>24</v>
      </c>
      <c r="E329" s="9">
        <v>170432927</v>
      </c>
      <c r="F329" t="s">
        <v>205</v>
      </c>
      <c r="G329">
        <v>6.1</v>
      </c>
      <c r="H329">
        <v>1383</v>
      </c>
      <c r="I329">
        <v>4925</v>
      </c>
      <c r="J329">
        <v>2010</v>
      </c>
      <c r="K329" t="s">
        <v>66</v>
      </c>
      <c r="L329" t="s">
        <v>47</v>
      </c>
    </row>
    <row r="330" spans="1:12">
      <c r="A330">
        <v>369</v>
      </c>
      <c r="B330">
        <v>44238</v>
      </c>
      <c r="C330">
        <v>65000000</v>
      </c>
      <c r="D330">
        <v>43</v>
      </c>
      <c r="E330" s="9">
        <v>211780824</v>
      </c>
      <c r="F330" t="s">
        <v>398</v>
      </c>
      <c r="G330">
        <v>6.2</v>
      </c>
      <c r="H330">
        <v>1685</v>
      </c>
      <c r="I330">
        <v>4993</v>
      </c>
      <c r="J330">
        <v>2010</v>
      </c>
      <c r="K330" t="s">
        <v>42</v>
      </c>
      <c r="L330" t="s">
        <v>13</v>
      </c>
    </row>
    <row r="331" spans="1:12">
      <c r="A331">
        <v>65</v>
      </c>
      <c r="B331">
        <v>43700</v>
      </c>
      <c r="C331">
        <v>150000000</v>
      </c>
      <c r="D331">
        <v>35</v>
      </c>
      <c r="E331" s="9">
        <v>215283742</v>
      </c>
      <c r="F331" t="s">
        <v>91</v>
      </c>
      <c r="G331">
        <v>5.8</v>
      </c>
      <c r="H331">
        <v>1470</v>
      </c>
      <c r="I331">
        <v>4832</v>
      </c>
      <c r="J331">
        <v>2010</v>
      </c>
      <c r="K331" t="s">
        <v>21</v>
      </c>
      <c r="L331" t="s">
        <v>23</v>
      </c>
    </row>
    <row r="332" spans="1:12">
      <c r="A332">
        <v>497</v>
      </c>
      <c r="B332">
        <v>44484</v>
      </c>
      <c r="C332">
        <v>52000000</v>
      </c>
      <c r="D332">
        <v>25</v>
      </c>
      <c r="E332" s="9">
        <v>216485654</v>
      </c>
      <c r="F332" t="s">
        <v>526</v>
      </c>
      <c r="G332">
        <v>5.7</v>
      </c>
      <c r="H332">
        <v>1013</v>
      </c>
      <c r="I332">
        <v>5053</v>
      </c>
      <c r="J332">
        <v>2010</v>
      </c>
      <c r="K332" t="s">
        <v>59</v>
      </c>
      <c r="L332" t="s">
        <v>26</v>
      </c>
    </row>
    <row r="333" spans="1:12">
      <c r="A333">
        <v>619</v>
      </c>
      <c r="B333">
        <v>44758</v>
      </c>
      <c r="C333">
        <v>40000000</v>
      </c>
      <c r="D333">
        <v>69</v>
      </c>
      <c r="E333" s="9">
        <v>224920315</v>
      </c>
      <c r="F333" t="s">
        <v>648</v>
      </c>
      <c r="G333">
        <v>7.1</v>
      </c>
      <c r="H333">
        <v>3391</v>
      </c>
      <c r="I333">
        <v>4829</v>
      </c>
      <c r="J333">
        <v>2010</v>
      </c>
      <c r="K333" t="s">
        <v>114</v>
      </c>
      <c r="L333" t="s">
        <v>13</v>
      </c>
    </row>
    <row r="334" spans="1:12">
      <c r="A334">
        <v>205</v>
      </c>
      <c r="B334">
        <v>43938</v>
      </c>
      <c r="C334">
        <v>95000000</v>
      </c>
      <c r="D334">
        <v>61</v>
      </c>
      <c r="E334" s="9">
        <v>226497209</v>
      </c>
      <c r="F334" t="s">
        <v>233</v>
      </c>
      <c r="G334">
        <v>6</v>
      </c>
      <c r="H334">
        <v>2010</v>
      </c>
      <c r="I334">
        <v>4885</v>
      </c>
      <c r="J334">
        <v>2010</v>
      </c>
      <c r="K334" t="s">
        <v>59</v>
      </c>
      <c r="L334" t="s">
        <v>19</v>
      </c>
    </row>
    <row r="335" spans="1:12">
      <c r="A335">
        <v>126</v>
      </c>
      <c r="B335">
        <v>43803</v>
      </c>
      <c r="C335">
        <v>125000000</v>
      </c>
      <c r="D335">
        <v>47</v>
      </c>
      <c r="E335" s="9">
        <v>232713139</v>
      </c>
      <c r="F335" t="s">
        <v>154</v>
      </c>
      <c r="G335">
        <v>5.6</v>
      </c>
      <c r="H335">
        <v>2233</v>
      </c>
      <c r="I335">
        <v>4873</v>
      </c>
      <c r="J335">
        <v>2010</v>
      </c>
      <c r="K335" t="s">
        <v>44</v>
      </c>
      <c r="L335" t="s">
        <v>13</v>
      </c>
    </row>
    <row r="336" spans="1:12">
      <c r="A336">
        <v>708</v>
      </c>
      <c r="B336">
        <v>44962</v>
      </c>
      <c r="C336">
        <v>38000000</v>
      </c>
      <c r="D336">
        <v>49</v>
      </c>
      <c r="E336" s="9">
        <v>252276927</v>
      </c>
      <c r="F336" t="s">
        <v>737</v>
      </c>
      <c r="G336">
        <v>7.2</v>
      </c>
      <c r="H336">
        <v>1668</v>
      </c>
      <c r="I336">
        <v>5135</v>
      </c>
      <c r="J336">
        <v>2010</v>
      </c>
      <c r="K336" t="s">
        <v>12</v>
      </c>
      <c r="L336" t="s">
        <v>26</v>
      </c>
    </row>
    <row r="337" spans="1:12">
      <c r="A337">
        <v>141</v>
      </c>
      <c r="B337">
        <v>43824</v>
      </c>
      <c r="C337">
        <v>117000000</v>
      </c>
      <c r="D337">
        <v>44</v>
      </c>
      <c r="E337" s="9">
        <v>261930431</v>
      </c>
      <c r="F337" t="s">
        <v>169</v>
      </c>
      <c r="G337">
        <v>5.9</v>
      </c>
      <c r="H337">
        <v>1547</v>
      </c>
      <c r="I337">
        <v>4900</v>
      </c>
      <c r="J337">
        <v>2010</v>
      </c>
      <c r="K337" t="s">
        <v>28</v>
      </c>
      <c r="L337" t="s">
        <v>23</v>
      </c>
    </row>
    <row r="338" spans="1:12">
      <c r="A338">
        <v>304</v>
      </c>
      <c r="B338">
        <v>44117</v>
      </c>
      <c r="C338">
        <v>80000000</v>
      </c>
      <c r="D338">
        <v>38</v>
      </c>
      <c r="E338" s="9">
        <v>271430189</v>
      </c>
      <c r="F338" t="s">
        <v>333</v>
      </c>
      <c r="G338">
        <v>6</v>
      </c>
      <c r="H338">
        <v>1705</v>
      </c>
      <c r="I338">
        <v>4964</v>
      </c>
      <c r="J338">
        <v>2010</v>
      </c>
      <c r="K338" t="s">
        <v>28</v>
      </c>
      <c r="L338" t="s">
        <v>13</v>
      </c>
    </row>
    <row r="339" spans="1:12">
      <c r="A339">
        <v>113</v>
      </c>
      <c r="B339">
        <v>43785</v>
      </c>
      <c r="C339">
        <v>110000000</v>
      </c>
      <c r="D339">
        <v>48</v>
      </c>
      <c r="E339" s="9">
        <v>293329073</v>
      </c>
      <c r="F339" t="s">
        <v>141</v>
      </c>
      <c r="G339">
        <v>6.2</v>
      </c>
      <c r="H339">
        <v>2093</v>
      </c>
      <c r="I339">
        <v>4880</v>
      </c>
      <c r="J339">
        <v>2010</v>
      </c>
      <c r="K339" t="s">
        <v>21</v>
      </c>
      <c r="L339" t="s">
        <v>26</v>
      </c>
    </row>
    <row r="340" spans="1:12">
      <c r="A340">
        <v>264</v>
      </c>
      <c r="B340">
        <v>44036</v>
      </c>
      <c r="C340">
        <v>80000000</v>
      </c>
      <c r="D340">
        <v>81</v>
      </c>
      <c r="E340" s="9">
        <v>294804195</v>
      </c>
      <c r="F340" t="s">
        <v>292</v>
      </c>
      <c r="G340">
        <v>7.8</v>
      </c>
      <c r="H340">
        <v>6336</v>
      </c>
      <c r="I340">
        <v>4809</v>
      </c>
      <c r="J340">
        <v>2010</v>
      </c>
      <c r="K340" t="s">
        <v>59</v>
      </c>
      <c r="L340" t="s">
        <v>13</v>
      </c>
    </row>
    <row r="341" spans="1:12">
      <c r="A341">
        <v>454</v>
      </c>
      <c r="B341">
        <v>44396</v>
      </c>
      <c r="C341">
        <v>60000000</v>
      </c>
      <c r="D341">
        <v>2</v>
      </c>
      <c r="E341" s="9">
        <v>300228084</v>
      </c>
      <c r="F341" t="s">
        <v>483</v>
      </c>
      <c r="G341">
        <v>5.8</v>
      </c>
      <c r="H341">
        <v>1363</v>
      </c>
      <c r="I341">
        <v>4974</v>
      </c>
      <c r="J341">
        <v>2010</v>
      </c>
      <c r="K341" t="s">
        <v>114</v>
      </c>
      <c r="L341" t="s">
        <v>13</v>
      </c>
    </row>
    <row r="342" spans="1:12">
      <c r="A342">
        <v>176</v>
      </c>
      <c r="B342">
        <v>43881</v>
      </c>
      <c r="C342">
        <v>100000000</v>
      </c>
      <c r="D342">
        <v>32</v>
      </c>
      <c r="E342" s="9">
        <v>310650585</v>
      </c>
      <c r="F342" t="s">
        <v>204</v>
      </c>
      <c r="G342">
        <v>5.4</v>
      </c>
      <c r="H342">
        <v>1060</v>
      </c>
      <c r="I342">
        <v>4924</v>
      </c>
      <c r="J342">
        <v>2010</v>
      </c>
      <c r="K342" t="s">
        <v>12</v>
      </c>
      <c r="L342" t="s">
        <v>23</v>
      </c>
    </row>
    <row r="343" spans="1:12">
      <c r="A343">
        <v>16</v>
      </c>
      <c r="B343">
        <v>43618</v>
      </c>
      <c r="C343">
        <v>200000000</v>
      </c>
      <c r="D343">
        <v>37</v>
      </c>
      <c r="E343" s="9">
        <v>310669540</v>
      </c>
      <c r="F343" t="s">
        <v>37</v>
      </c>
      <c r="G343">
        <v>6.2</v>
      </c>
      <c r="H343">
        <v>1398</v>
      </c>
      <c r="I343">
        <v>4779</v>
      </c>
      <c r="J343">
        <v>2010</v>
      </c>
      <c r="K343" t="s">
        <v>15</v>
      </c>
      <c r="L343" t="s">
        <v>26</v>
      </c>
    </row>
    <row r="344" spans="1:12">
      <c r="A344">
        <v>84</v>
      </c>
      <c r="B344">
        <v>43735</v>
      </c>
      <c r="C344">
        <v>150000000</v>
      </c>
      <c r="D344">
        <v>33</v>
      </c>
      <c r="E344" s="9">
        <v>318502923</v>
      </c>
      <c r="F344" t="s">
        <v>111</v>
      </c>
      <c r="G344">
        <v>4.7</v>
      </c>
      <c r="H344">
        <v>1151</v>
      </c>
      <c r="I344">
        <v>4854</v>
      </c>
      <c r="J344">
        <v>2010</v>
      </c>
      <c r="K344" t="s">
        <v>28</v>
      </c>
      <c r="L344" t="s">
        <v>26</v>
      </c>
    </row>
    <row r="345" spans="1:12">
      <c r="A345">
        <v>1188</v>
      </c>
      <c r="B345">
        <v>46327</v>
      </c>
      <c r="C345">
        <v>13000000</v>
      </c>
      <c r="D345">
        <v>91</v>
      </c>
      <c r="E345" s="9">
        <v>327803731</v>
      </c>
      <c r="F345" t="s">
        <v>1217</v>
      </c>
      <c r="G345">
        <v>7.3</v>
      </c>
      <c r="H345">
        <v>4430</v>
      </c>
      <c r="I345">
        <v>4881</v>
      </c>
      <c r="J345">
        <v>2010</v>
      </c>
      <c r="K345" t="s">
        <v>12</v>
      </c>
      <c r="L345" t="s">
        <v>13</v>
      </c>
    </row>
    <row r="346" spans="1:12">
      <c r="A346">
        <v>35</v>
      </c>
      <c r="B346">
        <v>43647</v>
      </c>
      <c r="C346">
        <v>150000000</v>
      </c>
      <c r="D346">
        <v>62</v>
      </c>
      <c r="E346" s="9">
        <v>335154643</v>
      </c>
      <c r="F346" t="s">
        <v>60</v>
      </c>
      <c r="G346">
        <v>6.2</v>
      </c>
      <c r="H346">
        <v>2317</v>
      </c>
      <c r="I346">
        <v>4797</v>
      </c>
      <c r="J346">
        <v>2010</v>
      </c>
      <c r="K346" t="s">
        <v>15</v>
      </c>
      <c r="L346" t="s">
        <v>26</v>
      </c>
    </row>
    <row r="347" spans="1:12">
      <c r="A347">
        <v>67</v>
      </c>
      <c r="B347">
        <v>43706</v>
      </c>
      <c r="C347">
        <v>155000000</v>
      </c>
      <c r="D347">
        <v>49</v>
      </c>
      <c r="E347" s="9">
        <v>415686217</v>
      </c>
      <c r="F347" t="s">
        <v>93</v>
      </c>
      <c r="G347">
        <v>6.2</v>
      </c>
      <c r="H347">
        <v>1514</v>
      </c>
      <c r="I347">
        <v>4838</v>
      </c>
      <c r="J347">
        <v>2010</v>
      </c>
      <c r="K347" t="s">
        <v>66</v>
      </c>
      <c r="L347" t="s">
        <v>47</v>
      </c>
    </row>
    <row r="348" spans="1:12">
      <c r="A348">
        <v>56</v>
      </c>
      <c r="B348">
        <v>43676</v>
      </c>
      <c r="C348">
        <v>200000000</v>
      </c>
      <c r="D348">
        <v>77</v>
      </c>
      <c r="E348" s="9">
        <v>623933331</v>
      </c>
      <c r="F348" t="s">
        <v>82</v>
      </c>
      <c r="G348">
        <v>6.6</v>
      </c>
      <c r="H348">
        <v>6849</v>
      </c>
      <c r="I348">
        <v>4808</v>
      </c>
      <c r="J348">
        <v>2010</v>
      </c>
      <c r="K348" t="s">
        <v>44</v>
      </c>
      <c r="L348" t="s">
        <v>26</v>
      </c>
    </row>
    <row r="349" spans="1:12">
      <c r="A349">
        <v>60</v>
      </c>
      <c r="B349">
        <v>43693</v>
      </c>
      <c r="C349">
        <v>160000000</v>
      </c>
      <c r="D349">
        <v>167</v>
      </c>
      <c r="E349" s="9">
        <v>825532764</v>
      </c>
      <c r="F349" t="s">
        <v>86</v>
      </c>
      <c r="G349">
        <v>8.1</v>
      </c>
      <c r="H349">
        <v>13752</v>
      </c>
      <c r="I349">
        <v>4765</v>
      </c>
      <c r="J349">
        <v>2010</v>
      </c>
      <c r="K349" t="s">
        <v>21</v>
      </c>
      <c r="L349" t="s">
        <v>26</v>
      </c>
    </row>
    <row r="350" spans="1:12">
      <c r="A350">
        <v>24</v>
      </c>
      <c r="B350">
        <v>43629</v>
      </c>
      <c r="C350">
        <v>200000000</v>
      </c>
      <c r="D350">
        <v>78</v>
      </c>
      <c r="E350" s="9">
        <v>1025491110</v>
      </c>
      <c r="F350" t="s">
        <v>48</v>
      </c>
      <c r="G350">
        <v>6.4</v>
      </c>
      <c r="H350">
        <v>4645</v>
      </c>
      <c r="I350">
        <v>4785</v>
      </c>
      <c r="J350">
        <v>2010</v>
      </c>
      <c r="K350" t="s">
        <v>25</v>
      </c>
      <c r="L350" t="s">
        <v>26</v>
      </c>
    </row>
    <row r="351" spans="1:12">
      <c r="A351">
        <v>950</v>
      </c>
      <c r="B351">
        <v>45546</v>
      </c>
      <c r="C351" t="s">
        <v>1494</v>
      </c>
      <c r="D351">
        <v>5</v>
      </c>
      <c r="E351" s="9" t="s">
        <v>1494</v>
      </c>
      <c r="F351" t="s">
        <v>979</v>
      </c>
      <c r="G351">
        <v>6</v>
      </c>
      <c r="H351">
        <v>21</v>
      </c>
      <c r="I351">
        <v>5093</v>
      </c>
      <c r="J351">
        <v>2010</v>
      </c>
      <c r="K351" t="s">
        <v>28</v>
      </c>
      <c r="L351" t="s">
        <v>26</v>
      </c>
    </row>
    <row r="352" spans="1:12">
      <c r="A352">
        <v>805</v>
      </c>
      <c r="B352">
        <v>45188</v>
      </c>
      <c r="C352">
        <v>30000000</v>
      </c>
      <c r="D352">
        <v>16</v>
      </c>
      <c r="E352" s="9" t="s">
        <v>1494</v>
      </c>
      <c r="F352" t="s">
        <v>834</v>
      </c>
      <c r="G352">
        <v>6.6</v>
      </c>
      <c r="H352">
        <v>796</v>
      </c>
      <c r="I352">
        <v>4995</v>
      </c>
      <c r="J352">
        <v>2010</v>
      </c>
      <c r="K352" t="s">
        <v>15</v>
      </c>
      <c r="L352" t="s">
        <v>47</v>
      </c>
    </row>
    <row r="353" spans="1:12">
      <c r="A353">
        <v>1163</v>
      </c>
      <c r="B353">
        <v>46226</v>
      </c>
      <c r="C353">
        <v>22000000</v>
      </c>
      <c r="D353">
        <v>12</v>
      </c>
      <c r="E353" s="9" t="s">
        <v>1494</v>
      </c>
      <c r="F353" t="s">
        <v>1192</v>
      </c>
      <c r="G353">
        <v>5.8</v>
      </c>
      <c r="H353">
        <v>251</v>
      </c>
      <c r="I353">
        <v>5457</v>
      </c>
      <c r="J353">
        <v>2010</v>
      </c>
      <c r="K353" t="s">
        <v>15</v>
      </c>
      <c r="L353" t="s">
        <v>97</v>
      </c>
    </row>
    <row r="354" spans="1:12">
      <c r="A354">
        <v>1200</v>
      </c>
      <c r="B354">
        <v>46390</v>
      </c>
      <c r="C354">
        <v>13000000</v>
      </c>
      <c r="D354">
        <v>11</v>
      </c>
      <c r="E354" s="9" t="s">
        <v>1494</v>
      </c>
      <c r="F354" t="s">
        <v>1229</v>
      </c>
      <c r="G354">
        <v>6</v>
      </c>
      <c r="H354">
        <v>173</v>
      </c>
      <c r="I354">
        <v>5549</v>
      </c>
      <c r="J354">
        <v>2010</v>
      </c>
      <c r="K354" t="s">
        <v>59</v>
      </c>
      <c r="L354" t="s">
        <v>47</v>
      </c>
    </row>
    <row r="355" spans="1:12">
      <c r="A355">
        <v>1183</v>
      </c>
      <c r="B355">
        <v>46309</v>
      </c>
      <c r="C355">
        <v>12000000</v>
      </c>
      <c r="D355">
        <v>4</v>
      </c>
      <c r="E355" s="9" t="s">
        <v>1494</v>
      </c>
      <c r="F355" t="s">
        <v>1212</v>
      </c>
      <c r="G355">
        <v>6.7</v>
      </c>
      <c r="H355">
        <v>57</v>
      </c>
      <c r="I355">
        <v>4893</v>
      </c>
      <c r="J355">
        <v>2010</v>
      </c>
      <c r="K355" t="s">
        <v>114</v>
      </c>
      <c r="L355" t="s">
        <v>26</v>
      </c>
    </row>
    <row r="356" spans="1:12">
      <c r="A356">
        <v>1368</v>
      </c>
      <c r="B356">
        <v>47333</v>
      </c>
      <c r="C356">
        <v>4000000</v>
      </c>
      <c r="D356">
        <v>10</v>
      </c>
      <c r="E356" s="9" t="s">
        <v>1494</v>
      </c>
      <c r="F356" t="s">
        <v>1397</v>
      </c>
      <c r="G356">
        <v>4.5999999999999996</v>
      </c>
      <c r="H356">
        <v>116</v>
      </c>
      <c r="I356">
        <v>4991</v>
      </c>
      <c r="J356">
        <v>2010</v>
      </c>
      <c r="K356" t="s">
        <v>15</v>
      </c>
      <c r="L356" t="s">
        <v>13</v>
      </c>
    </row>
    <row r="357" spans="1:12">
      <c r="A357">
        <v>1394</v>
      </c>
      <c r="B357">
        <v>47524</v>
      </c>
      <c r="C357">
        <v>3000000</v>
      </c>
      <c r="D357">
        <v>5</v>
      </c>
      <c r="E357" s="9" t="s">
        <v>1494</v>
      </c>
      <c r="F357" t="s">
        <v>1422</v>
      </c>
      <c r="G357">
        <v>6</v>
      </c>
      <c r="H357">
        <v>57</v>
      </c>
      <c r="I357">
        <v>6204</v>
      </c>
      <c r="J357">
        <v>2010</v>
      </c>
      <c r="K357" t="s">
        <v>301</v>
      </c>
      <c r="L357" t="s">
        <v>47</v>
      </c>
    </row>
    <row r="358" spans="1:12">
      <c r="A358">
        <v>1221</v>
      </c>
      <c r="B358">
        <v>46484</v>
      </c>
      <c r="C358">
        <v>12000000</v>
      </c>
      <c r="D358">
        <v>5</v>
      </c>
      <c r="E358" s="9">
        <v>1644755</v>
      </c>
      <c r="F358" t="s">
        <v>1250</v>
      </c>
      <c r="G358">
        <v>6.5</v>
      </c>
      <c r="H358">
        <v>84</v>
      </c>
      <c r="I358">
        <v>5193</v>
      </c>
      <c r="J358">
        <v>2009</v>
      </c>
      <c r="K358" t="s">
        <v>114</v>
      </c>
      <c r="L358" t="s">
        <v>19</v>
      </c>
    </row>
    <row r="359" spans="1:12">
      <c r="A359">
        <v>949</v>
      </c>
      <c r="B359">
        <v>45541</v>
      </c>
      <c r="C359">
        <v>25000000</v>
      </c>
      <c r="D359">
        <v>3</v>
      </c>
      <c r="E359" s="9">
        <v>2336172</v>
      </c>
      <c r="F359" t="s">
        <v>978</v>
      </c>
      <c r="G359">
        <v>6.6</v>
      </c>
      <c r="H359">
        <v>49</v>
      </c>
      <c r="I359">
        <v>5535</v>
      </c>
      <c r="J359">
        <v>2009</v>
      </c>
      <c r="K359" t="s">
        <v>42</v>
      </c>
      <c r="L359" t="s">
        <v>26</v>
      </c>
    </row>
    <row r="360" spans="1:12">
      <c r="A360">
        <v>1195</v>
      </c>
      <c r="B360">
        <v>46370</v>
      </c>
      <c r="C360">
        <v>15000000</v>
      </c>
      <c r="D360">
        <v>26</v>
      </c>
      <c r="E360" s="9">
        <v>8459458</v>
      </c>
      <c r="F360" t="s">
        <v>1224</v>
      </c>
      <c r="G360">
        <v>5.9</v>
      </c>
      <c r="H360">
        <v>498</v>
      </c>
      <c r="I360">
        <v>5599</v>
      </c>
      <c r="J360">
        <v>2009</v>
      </c>
      <c r="K360" t="s">
        <v>25</v>
      </c>
      <c r="L360" t="s">
        <v>26</v>
      </c>
    </row>
    <row r="361" spans="1:12">
      <c r="A361">
        <v>971</v>
      </c>
      <c r="B361">
        <v>45608</v>
      </c>
      <c r="C361">
        <v>23000000</v>
      </c>
      <c r="D361">
        <v>5</v>
      </c>
      <c r="E361" s="9">
        <v>9366227</v>
      </c>
      <c r="F361" t="s">
        <v>1000</v>
      </c>
      <c r="G361">
        <v>5.9</v>
      </c>
      <c r="H361">
        <v>56</v>
      </c>
      <c r="I361">
        <v>5249</v>
      </c>
      <c r="J361">
        <v>2009</v>
      </c>
      <c r="K361" t="s">
        <v>59</v>
      </c>
      <c r="L361" t="s">
        <v>23</v>
      </c>
    </row>
    <row r="362" spans="1:12">
      <c r="A362">
        <v>550</v>
      </c>
      <c r="B362">
        <v>44598</v>
      </c>
      <c r="C362">
        <v>50000000</v>
      </c>
      <c r="D362">
        <v>8</v>
      </c>
      <c r="E362" s="9">
        <v>12764201</v>
      </c>
      <c r="F362" t="s">
        <v>579</v>
      </c>
      <c r="G362">
        <v>3.9</v>
      </c>
      <c r="H362">
        <v>112</v>
      </c>
      <c r="I362">
        <v>5061</v>
      </c>
      <c r="J362">
        <v>2009</v>
      </c>
      <c r="K362" t="s">
        <v>59</v>
      </c>
      <c r="L362" t="s">
        <v>47</v>
      </c>
    </row>
    <row r="363" spans="1:12">
      <c r="A363">
        <v>606</v>
      </c>
      <c r="B363">
        <v>44737</v>
      </c>
      <c r="C363">
        <v>33000000</v>
      </c>
      <c r="D363">
        <v>7</v>
      </c>
      <c r="E363" s="9">
        <v>14000000</v>
      </c>
      <c r="F363" t="s">
        <v>635</v>
      </c>
      <c r="G363">
        <v>6.8</v>
      </c>
      <c r="H363">
        <v>148</v>
      </c>
      <c r="I363">
        <v>5125</v>
      </c>
      <c r="J363">
        <v>2009</v>
      </c>
      <c r="K363" t="s">
        <v>18</v>
      </c>
      <c r="L363" t="s">
        <v>26</v>
      </c>
    </row>
    <row r="364" spans="1:12">
      <c r="A364">
        <v>994</v>
      </c>
      <c r="B364">
        <v>45674</v>
      </c>
      <c r="C364">
        <v>17000000</v>
      </c>
      <c r="D364">
        <v>10</v>
      </c>
      <c r="E364" s="9">
        <v>14899417</v>
      </c>
      <c r="F364" t="s">
        <v>1023</v>
      </c>
      <c r="G364">
        <v>6.7</v>
      </c>
      <c r="H364">
        <v>189</v>
      </c>
      <c r="I364">
        <v>4764</v>
      </c>
      <c r="J364">
        <v>2009</v>
      </c>
      <c r="K364" t="s">
        <v>28</v>
      </c>
      <c r="L364" t="s">
        <v>47</v>
      </c>
    </row>
    <row r="365" spans="1:12">
      <c r="A365">
        <v>1043</v>
      </c>
      <c r="B365">
        <v>45804</v>
      </c>
      <c r="C365">
        <v>20000000</v>
      </c>
      <c r="D365">
        <v>15</v>
      </c>
      <c r="E365" s="9">
        <v>17280326</v>
      </c>
      <c r="F365" t="s">
        <v>1072</v>
      </c>
      <c r="G365">
        <v>5.7</v>
      </c>
      <c r="H365">
        <v>220</v>
      </c>
      <c r="I365">
        <v>4958</v>
      </c>
      <c r="J365">
        <v>2009</v>
      </c>
      <c r="K365" t="s">
        <v>25</v>
      </c>
      <c r="L365" t="s">
        <v>13</v>
      </c>
    </row>
    <row r="366" spans="1:12">
      <c r="A366">
        <v>1036</v>
      </c>
      <c r="B366">
        <v>45788</v>
      </c>
      <c r="C366">
        <v>20000000</v>
      </c>
      <c r="D366">
        <v>10</v>
      </c>
      <c r="E366" s="9">
        <v>17436509</v>
      </c>
      <c r="F366" t="s">
        <v>1065</v>
      </c>
      <c r="G366">
        <v>7</v>
      </c>
      <c r="H366">
        <v>167</v>
      </c>
      <c r="I366">
        <v>5697</v>
      </c>
      <c r="J366">
        <v>2009</v>
      </c>
      <c r="K366" t="s">
        <v>114</v>
      </c>
      <c r="L366" t="s">
        <v>97</v>
      </c>
    </row>
    <row r="367" spans="1:12">
      <c r="A367">
        <v>1107</v>
      </c>
      <c r="B367">
        <v>46028</v>
      </c>
      <c r="C367">
        <v>17000000</v>
      </c>
      <c r="D367">
        <v>5</v>
      </c>
      <c r="E367" s="9">
        <v>20455276</v>
      </c>
      <c r="F367" t="s">
        <v>1136</v>
      </c>
      <c r="G367">
        <v>5.6</v>
      </c>
      <c r="H367">
        <v>101</v>
      </c>
      <c r="I367">
        <v>5132</v>
      </c>
      <c r="J367">
        <v>2009</v>
      </c>
      <c r="K367" t="s">
        <v>59</v>
      </c>
      <c r="L367" t="s">
        <v>47</v>
      </c>
    </row>
    <row r="368" spans="1:12">
      <c r="A368">
        <v>666</v>
      </c>
      <c r="B368">
        <v>44863</v>
      </c>
      <c r="C368">
        <v>40000000</v>
      </c>
      <c r="D368">
        <v>16</v>
      </c>
      <c r="E368" s="9">
        <v>28169671</v>
      </c>
      <c r="F368" t="s">
        <v>695</v>
      </c>
      <c r="G368">
        <v>5.5</v>
      </c>
      <c r="H368">
        <v>348</v>
      </c>
      <c r="I368">
        <v>4924</v>
      </c>
      <c r="J368">
        <v>2009</v>
      </c>
      <c r="K368" t="s">
        <v>18</v>
      </c>
      <c r="L368" t="s">
        <v>47</v>
      </c>
    </row>
    <row r="369" spans="1:12">
      <c r="A369">
        <v>1027</v>
      </c>
      <c r="B369">
        <v>45762</v>
      </c>
      <c r="C369">
        <v>40000000</v>
      </c>
      <c r="D369">
        <v>4</v>
      </c>
      <c r="E369" s="9">
        <v>28972508</v>
      </c>
      <c r="F369" t="s">
        <v>1056</v>
      </c>
      <c r="G369">
        <v>5.0999999999999996</v>
      </c>
      <c r="H369">
        <v>44</v>
      </c>
      <c r="I369">
        <v>5097</v>
      </c>
      <c r="J369">
        <v>2009</v>
      </c>
      <c r="K369" t="s">
        <v>66</v>
      </c>
      <c r="L369" t="s">
        <v>47</v>
      </c>
    </row>
    <row r="370" spans="1:12">
      <c r="A370">
        <v>1106</v>
      </c>
      <c r="B370">
        <v>46025</v>
      </c>
      <c r="C370">
        <v>17000000</v>
      </c>
      <c r="D370">
        <v>18</v>
      </c>
      <c r="E370" s="9">
        <v>29536299</v>
      </c>
      <c r="F370" t="s">
        <v>1135</v>
      </c>
      <c r="G370">
        <v>6.2</v>
      </c>
      <c r="H370">
        <v>293</v>
      </c>
      <c r="I370">
        <v>5034</v>
      </c>
      <c r="J370">
        <v>2009</v>
      </c>
      <c r="K370" t="s">
        <v>301</v>
      </c>
      <c r="L370" t="s">
        <v>47</v>
      </c>
    </row>
    <row r="371" spans="1:12">
      <c r="A371">
        <v>1306</v>
      </c>
      <c r="B371">
        <v>46959</v>
      </c>
      <c r="C371">
        <v>7000000</v>
      </c>
      <c r="D371">
        <v>23</v>
      </c>
      <c r="E371" s="9">
        <v>31430334</v>
      </c>
      <c r="F371" t="s">
        <v>1335</v>
      </c>
      <c r="G371">
        <v>6.6</v>
      </c>
      <c r="H371">
        <v>483</v>
      </c>
      <c r="I371">
        <v>5135</v>
      </c>
      <c r="J371">
        <v>2009</v>
      </c>
      <c r="K371" t="s">
        <v>18</v>
      </c>
      <c r="L371" t="s">
        <v>47</v>
      </c>
    </row>
    <row r="372" spans="1:12">
      <c r="A372">
        <v>433</v>
      </c>
      <c r="B372">
        <v>44360</v>
      </c>
      <c r="C372">
        <v>60000000</v>
      </c>
      <c r="D372">
        <v>17</v>
      </c>
      <c r="E372" s="9">
        <v>31720158</v>
      </c>
      <c r="F372" t="s">
        <v>462</v>
      </c>
      <c r="G372">
        <v>6.6</v>
      </c>
      <c r="H372">
        <v>234</v>
      </c>
      <c r="I372">
        <v>4857</v>
      </c>
      <c r="J372">
        <v>2009</v>
      </c>
      <c r="K372" t="s">
        <v>44</v>
      </c>
      <c r="L372" t="s">
        <v>47</v>
      </c>
    </row>
    <row r="373" spans="1:12">
      <c r="A373">
        <v>1161</v>
      </c>
      <c r="B373">
        <v>46218</v>
      </c>
      <c r="C373">
        <v>15000000</v>
      </c>
      <c r="D373">
        <v>21</v>
      </c>
      <c r="E373" s="9">
        <v>35097815</v>
      </c>
      <c r="F373" t="s">
        <v>1190</v>
      </c>
      <c r="G373">
        <v>6.8</v>
      </c>
      <c r="H373">
        <v>350</v>
      </c>
      <c r="I373">
        <v>5457</v>
      </c>
      <c r="J373">
        <v>2009</v>
      </c>
      <c r="K373" t="s">
        <v>28</v>
      </c>
      <c r="L373" t="s">
        <v>47</v>
      </c>
    </row>
    <row r="374" spans="1:12">
      <c r="A374">
        <v>977</v>
      </c>
      <c r="B374">
        <v>45628</v>
      </c>
      <c r="C374">
        <v>22000000</v>
      </c>
      <c r="D374">
        <v>17</v>
      </c>
      <c r="E374" s="9">
        <v>35424826</v>
      </c>
      <c r="F374" t="s">
        <v>1006</v>
      </c>
      <c r="G374">
        <v>6</v>
      </c>
      <c r="H374">
        <v>301</v>
      </c>
      <c r="I374">
        <v>4909</v>
      </c>
      <c r="J374">
        <v>2009</v>
      </c>
      <c r="K374" t="s">
        <v>114</v>
      </c>
      <c r="L374" t="s">
        <v>47</v>
      </c>
    </row>
    <row r="375" spans="1:12">
      <c r="A375">
        <v>1012</v>
      </c>
      <c r="B375">
        <v>45717</v>
      </c>
      <c r="C375">
        <v>20000000</v>
      </c>
      <c r="D375">
        <v>29</v>
      </c>
      <c r="E375" s="9">
        <v>41596251</v>
      </c>
      <c r="F375" t="s">
        <v>1041</v>
      </c>
      <c r="G375">
        <v>6.7</v>
      </c>
      <c r="H375">
        <v>1261</v>
      </c>
      <c r="I375">
        <v>5202</v>
      </c>
      <c r="J375">
        <v>2009</v>
      </c>
      <c r="K375" t="s">
        <v>21</v>
      </c>
      <c r="L375" t="s">
        <v>47</v>
      </c>
    </row>
    <row r="376" spans="1:12">
      <c r="A376">
        <v>662</v>
      </c>
      <c r="B376">
        <v>44854</v>
      </c>
      <c r="C376">
        <v>40000000</v>
      </c>
      <c r="D376">
        <v>41</v>
      </c>
      <c r="E376" s="9">
        <v>46471023</v>
      </c>
      <c r="F376" t="s">
        <v>691</v>
      </c>
      <c r="G376">
        <v>7.5</v>
      </c>
      <c r="H376">
        <v>1176</v>
      </c>
      <c r="I376">
        <v>5228</v>
      </c>
      <c r="J376">
        <v>2009</v>
      </c>
      <c r="K376" t="s">
        <v>18</v>
      </c>
      <c r="L376" t="s">
        <v>47</v>
      </c>
    </row>
    <row r="377" spans="1:12">
      <c r="A377">
        <v>1128</v>
      </c>
      <c r="B377">
        <v>46098</v>
      </c>
      <c r="C377">
        <v>16000000</v>
      </c>
      <c r="D377">
        <v>43</v>
      </c>
      <c r="E377" s="9">
        <v>47801389</v>
      </c>
      <c r="F377" t="s">
        <v>1157</v>
      </c>
      <c r="G377">
        <v>7.7</v>
      </c>
      <c r="H377">
        <v>1717</v>
      </c>
      <c r="I377">
        <v>5405</v>
      </c>
      <c r="J377">
        <v>2009</v>
      </c>
      <c r="K377" t="s">
        <v>28</v>
      </c>
      <c r="L377" t="s">
        <v>16</v>
      </c>
    </row>
    <row r="378" spans="1:12">
      <c r="A378">
        <v>286</v>
      </c>
      <c r="B378">
        <v>44079</v>
      </c>
      <c r="C378">
        <v>80000000</v>
      </c>
      <c r="D378">
        <v>9</v>
      </c>
      <c r="E378" s="9">
        <v>53825515</v>
      </c>
      <c r="F378" t="s">
        <v>315</v>
      </c>
      <c r="G378">
        <v>5.0999999999999996</v>
      </c>
      <c r="H378">
        <v>165</v>
      </c>
      <c r="I378">
        <v>4775</v>
      </c>
      <c r="J378">
        <v>2009</v>
      </c>
      <c r="K378" t="s">
        <v>12</v>
      </c>
      <c r="L378" t="s">
        <v>13</v>
      </c>
    </row>
    <row r="379" spans="1:12">
      <c r="A379">
        <v>537</v>
      </c>
      <c r="B379">
        <v>44572</v>
      </c>
      <c r="C379">
        <v>50000000</v>
      </c>
      <c r="D379">
        <v>13</v>
      </c>
      <c r="E379" s="9">
        <v>60161391</v>
      </c>
      <c r="F379" t="s">
        <v>566</v>
      </c>
      <c r="G379">
        <v>6</v>
      </c>
      <c r="H379">
        <v>368</v>
      </c>
      <c r="I379">
        <v>4936</v>
      </c>
      <c r="J379">
        <v>2009</v>
      </c>
      <c r="K379" t="s">
        <v>59</v>
      </c>
      <c r="L379" t="s">
        <v>23</v>
      </c>
    </row>
    <row r="380" spans="1:12">
      <c r="A380">
        <v>322</v>
      </c>
      <c r="B380">
        <v>44149</v>
      </c>
      <c r="C380">
        <v>75000000</v>
      </c>
      <c r="D380">
        <v>20</v>
      </c>
      <c r="E380" s="9">
        <v>61458982</v>
      </c>
      <c r="F380" t="s">
        <v>351</v>
      </c>
      <c r="G380">
        <v>5.7</v>
      </c>
      <c r="H380">
        <v>390</v>
      </c>
      <c r="I380">
        <v>5047</v>
      </c>
      <c r="J380">
        <v>2009</v>
      </c>
      <c r="K380" t="s">
        <v>21</v>
      </c>
      <c r="L380" t="s">
        <v>47</v>
      </c>
    </row>
    <row r="381" spans="1:12">
      <c r="A381">
        <v>426</v>
      </c>
      <c r="B381">
        <v>44345</v>
      </c>
      <c r="C381">
        <v>60000000</v>
      </c>
      <c r="D381">
        <v>25</v>
      </c>
      <c r="E381" s="9">
        <v>62357900</v>
      </c>
      <c r="F381" t="s">
        <v>455</v>
      </c>
      <c r="G381">
        <v>4.5999999999999996</v>
      </c>
      <c r="H381">
        <v>524</v>
      </c>
      <c r="I381">
        <v>5130</v>
      </c>
      <c r="J381">
        <v>2009</v>
      </c>
      <c r="K381" t="s">
        <v>28</v>
      </c>
      <c r="L381" t="s">
        <v>13</v>
      </c>
    </row>
    <row r="382" spans="1:12">
      <c r="A382">
        <v>825</v>
      </c>
      <c r="B382">
        <v>45255</v>
      </c>
      <c r="C382">
        <v>30000000</v>
      </c>
      <c r="D382">
        <v>37</v>
      </c>
      <c r="E382" s="9">
        <v>64352607</v>
      </c>
      <c r="F382" t="s">
        <v>854</v>
      </c>
      <c r="G382">
        <v>6.3</v>
      </c>
      <c r="H382">
        <v>869</v>
      </c>
      <c r="I382">
        <v>5014</v>
      </c>
      <c r="J382">
        <v>2009</v>
      </c>
      <c r="K382" t="s">
        <v>18</v>
      </c>
      <c r="L382" t="s">
        <v>13</v>
      </c>
    </row>
    <row r="383" spans="1:12">
      <c r="A383">
        <v>1099</v>
      </c>
      <c r="B383">
        <v>45990</v>
      </c>
      <c r="C383" t="s">
        <v>1494</v>
      </c>
      <c r="D383">
        <v>3</v>
      </c>
      <c r="E383" s="9">
        <v>90508336</v>
      </c>
      <c r="F383" t="s">
        <v>1128</v>
      </c>
      <c r="G383">
        <v>6.4</v>
      </c>
      <c r="H383">
        <v>52</v>
      </c>
      <c r="I383">
        <v>5554</v>
      </c>
      <c r="J383">
        <v>2009</v>
      </c>
      <c r="K383" t="s">
        <v>59</v>
      </c>
      <c r="L383" t="s">
        <v>19</v>
      </c>
    </row>
    <row r="384" spans="1:12">
      <c r="A384">
        <v>810</v>
      </c>
      <c r="B384">
        <v>45195</v>
      </c>
      <c r="C384">
        <v>30000000</v>
      </c>
      <c r="D384">
        <v>45</v>
      </c>
      <c r="E384" s="9">
        <v>90810892</v>
      </c>
      <c r="F384" t="s">
        <v>839</v>
      </c>
      <c r="G384">
        <v>6.2</v>
      </c>
      <c r="H384">
        <v>966</v>
      </c>
      <c r="I384">
        <v>4767</v>
      </c>
      <c r="J384">
        <v>2009</v>
      </c>
      <c r="K384" t="s">
        <v>25</v>
      </c>
      <c r="L384" t="s">
        <v>97</v>
      </c>
    </row>
    <row r="385" spans="1:12">
      <c r="A385">
        <v>199</v>
      </c>
      <c r="B385">
        <v>43924</v>
      </c>
      <c r="C385">
        <v>65000000</v>
      </c>
      <c r="D385">
        <v>29</v>
      </c>
      <c r="E385" s="9">
        <v>93525586</v>
      </c>
      <c r="F385" t="s">
        <v>227</v>
      </c>
      <c r="G385">
        <v>6.6</v>
      </c>
      <c r="H385">
        <v>1065</v>
      </c>
      <c r="I385">
        <v>4777</v>
      </c>
      <c r="J385">
        <v>2009</v>
      </c>
      <c r="K385" t="s">
        <v>12</v>
      </c>
      <c r="L385" t="s">
        <v>16</v>
      </c>
    </row>
    <row r="386" spans="1:12">
      <c r="A386">
        <v>673</v>
      </c>
      <c r="B386">
        <v>44888</v>
      </c>
      <c r="C386">
        <v>39000000</v>
      </c>
      <c r="D386">
        <v>37</v>
      </c>
      <c r="E386" s="9">
        <v>101229792</v>
      </c>
      <c r="F386" t="s">
        <v>702</v>
      </c>
      <c r="G386">
        <v>6.7</v>
      </c>
      <c r="H386">
        <v>798</v>
      </c>
      <c r="I386">
        <v>4886</v>
      </c>
      <c r="J386">
        <v>2009</v>
      </c>
      <c r="K386" t="s">
        <v>66</v>
      </c>
      <c r="L386" t="s">
        <v>47</v>
      </c>
    </row>
    <row r="387" spans="1:12">
      <c r="A387">
        <v>518</v>
      </c>
      <c r="B387">
        <v>44528</v>
      </c>
      <c r="C387">
        <v>50000000</v>
      </c>
      <c r="D387">
        <v>23</v>
      </c>
      <c r="E387" s="9">
        <v>106303988</v>
      </c>
      <c r="F387" t="s">
        <v>547</v>
      </c>
      <c r="G387">
        <v>5.5</v>
      </c>
      <c r="H387">
        <v>509</v>
      </c>
      <c r="I387">
        <v>5203</v>
      </c>
      <c r="J387">
        <v>2009</v>
      </c>
      <c r="K387" t="s">
        <v>25</v>
      </c>
      <c r="L387" t="s">
        <v>13</v>
      </c>
    </row>
    <row r="388" spans="1:12">
      <c r="A388">
        <v>798</v>
      </c>
      <c r="B388">
        <v>45173</v>
      </c>
      <c r="C388">
        <v>30000000</v>
      </c>
      <c r="D388">
        <v>33</v>
      </c>
      <c r="E388" s="9">
        <v>114663461</v>
      </c>
      <c r="F388" t="s">
        <v>827</v>
      </c>
      <c r="G388">
        <v>5.9</v>
      </c>
      <c r="H388">
        <v>856</v>
      </c>
      <c r="I388">
        <v>4995</v>
      </c>
      <c r="J388">
        <v>2009</v>
      </c>
      <c r="K388" t="s">
        <v>301</v>
      </c>
      <c r="L388" t="s">
        <v>47</v>
      </c>
    </row>
    <row r="389" spans="1:12">
      <c r="A389">
        <v>427</v>
      </c>
      <c r="B389">
        <v>44346</v>
      </c>
      <c r="C389">
        <v>60000000</v>
      </c>
      <c r="D389">
        <v>23</v>
      </c>
      <c r="E389" s="9">
        <v>122233971</v>
      </c>
      <c r="F389" t="s">
        <v>456</v>
      </c>
      <c r="G389">
        <v>7</v>
      </c>
      <c r="H389">
        <v>1125</v>
      </c>
      <c r="I389">
        <v>5087</v>
      </c>
      <c r="J389">
        <v>2009</v>
      </c>
      <c r="K389" t="s">
        <v>12</v>
      </c>
      <c r="L389" t="s">
        <v>13</v>
      </c>
    </row>
    <row r="390" spans="1:12">
      <c r="A390">
        <v>492</v>
      </c>
      <c r="B390">
        <v>44476</v>
      </c>
      <c r="C390">
        <v>53000000</v>
      </c>
      <c r="D390">
        <v>49</v>
      </c>
      <c r="E390" s="9">
        <v>126690726</v>
      </c>
      <c r="F390" t="s">
        <v>521</v>
      </c>
      <c r="G390">
        <v>7.2</v>
      </c>
      <c r="H390">
        <v>1486</v>
      </c>
      <c r="I390">
        <v>5033</v>
      </c>
      <c r="J390">
        <v>2009</v>
      </c>
      <c r="K390" t="s">
        <v>18</v>
      </c>
      <c r="L390" t="s">
        <v>13</v>
      </c>
    </row>
    <row r="391" spans="1:12">
      <c r="A391">
        <v>175</v>
      </c>
      <c r="B391">
        <v>43880</v>
      </c>
      <c r="C391">
        <v>100000000</v>
      </c>
      <c r="D391">
        <v>40</v>
      </c>
      <c r="E391" s="9">
        <v>150166126</v>
      </c>
      <c r="F391" t="s">
        <v>203</v>
      </c>
      <c r="G391">
        <v>6.2</v>
      </c>
      <c r="H391">
        <v>954</v>
      </c>
      <c r="I391">
        <v>4923</v>
      </c>
      <c r="J391">
        <v>2009</v>
      </c>
      <c r="K391" t="s">
        <v>28</v>
      </c>
      <c r="L391" t="s">
        <v>13</v>
      </c>
    </row>
    <row r="392" spans="1:12">
      <c r="A392">
        <v>515</v>
      </c>
      <c r="B392">
        <v>44519</v>
      </c>
      <c r="C392">
        <v>50000000</v>
      </c>
      <c r="D392">
        <v>32</v>
      </c>
      <c r="E392" s="9">
        <v>155446362</v>
      </c>
      <c r="F392" t="s">
        <v>544</v>
      </c>
      <c r="G392">
        <v>5.9</v>
      </c>
      <c r="H392">
        <v>1486</v>
      </c>
      <c r="I392">
        <v>4865</v>
      </c>
      <c r="J392">
        <v>2009</v>
      </c>
      <c r="K392" t="s">
        <v>25</v>
      </c>
      <c r="L392" t="s">
        <v>13</v>
      </c>
    </row>
    <row r="393" spans="1:12">
      <c r="A393">
        <v>791</v>
      </c>
      <c r="B393">
        <v>45158</v>
      </c>
      <c r="C393">
        <v>35000000</v>
      </c>
      <c r="D393">
        <v>13</v>
      </c>
      <c r="E393" s="9">
        <v>155545279</v>
      </c>
      <c r="F393" t="s">
        <v>820</v>
      </c>
      <c r="G393">
        <v>6</v>
      </c>
      <c r="H393">
        <v>449</v>
      </c>
      <c r="I393">
        <v>4921</v>
      </c>
      <c r="J393">
        <v>2009</v>
      </c>
      <c r="K393" t="s">
        <v>44</v>
      </c>
      <c r="L393" t="s">
        <v>47</v>
      </c>
    </row>
    <row r="394" spans="1:12">
      <c r="A394">
        <v>793</v>
      </c>
      <c r="B394">
        <v>45162</v>
      </c>
      <c r="C394">
        <v>25000000</v>
      </c>
      <c r="D394">
        <v>33</v>
      </c>
      <c r="E394" s="9">
        <v>163670000</v>
      </c>
      <c r="F394" t="s">
        <v>822</v>
      </c>
      <c r="G394">
        <v>6.7</v>
      </c>
      <c r="H394">
        <v>1205</v>
      </c>
      <c r="I394">
        <v>5450</v>
      </c>
      <c r="J394">
        <v>2009</v>
      </c>
      <c r="K394" t="s">
        <v>114</v>
      </c>
      <c r="L394" t="s">
        <v>16</v>
      </c>
    </row>
    <row r="395" spans="1:12">
      <c r="A395">
        <v>98</v>
      </c>
      <c r="B395">
        <v>43760</v>
      </c>
      <c r="C395">
        <v>130000000</v>
      </c>
      <c r="D395">
        <v>64</v>
      </c>
      <c r="E395" s="9">
        <v>185258983</v>
      </c>
      <c r="F395" t="s">
        <v>126</v>
      </c>
      <c r="G395">
        <v>7</v>
      </c>
      <c r="H395">
        <v>2811</v>
      </c>
      <c r="I395">
        <v>4771</v>
      </c>
      <c r="J395">
        <v>2009</v>
      </c>
      <c r="K395" t="s">
        <v>25</v>
      </c>
      <c r="L395" t="s">
        <v>13</v>
      </c>
    </row>
    <row r="396" spans="1:12">
      <c r="A396">
        <v>635</v>
      </c>
      <c r="B396">
        <v>44783</v>
      </c>
      <c r="C396">
        <v>40000000</v>
      </c>
      <c r="D396">
        <v>32</v>
      </c>
      <c r="E396" s="9">
        <v>186167139</v>
      </c>
      <c r="F396" t="s">
        <v>664</v>
      </c>
      <c r="G396">
        <v>5.4</v>
      </c>
      <c r="H396">
        <v>831</v>
      </c>
      <c r="I396">
        <v>5262</v>
      </c>
      <c r="J396">
        <v>2009</v>
      </c>
      <c r="K396" t="s">
        <v>66</v>
      </c>
      <c r="L396" t="s">
        <v>26</v>
      </c>
    </row>
    <row r="397" spans="1:12">
      <c r="A397">
        <v>678</v>
      </c>
      <c r="B397">
        <v>44897</v>
      </c>
      <c r="C397">
        <v>38000000</v>
      </c>
      <c r="D397">
        <v>22</v>
      </c>
      <c r="E397" s="9">
        <v>205298907</v>
      </c>
      <c r="F397" t="s">
        <v>707</v>
      </c>
      <c r="G397">
        <v>6.4</v>
      </c>
      <c r="H397">
        <v>972</v>
      </c>
      <c r="I397">
        <v>5035</v>
      </c>
      <c r="J397">
        <v>2009</v>
      </c>
      <c r="K397" t="s">
        <v>21</v>
      </c>
      <c r="L397" t="s">
        <v>47</v>
      </c>
    </row>
    <row r="398" spans="1:12">
      <c r="A398">
        <v>172</v>
      </c>
      <c r="B398">
        <v>43877</v>
      </c>
      <c r="C398">
        <v>80000000</v>
      </c>
      <c r="D398">
        <v>33</v>
      </c>
      <c r="E398" s="9">
        <v>214104620</v>
      </c>
      <c r="F398" t="s">
        <v>200</v>
      </c>
      <c r="G398">
        <v>6.5</v>
      </c>
      <c r="H398">
        <v>1344</v>
      </c>
      <c r="I398">
        <v>4918</v>
      </c>
      <c r="J398">
        <v>2009</v>
      </c>
      <c r="K398" t="s">
        <v>21</v>
      </c>
      <c r="L398" t="s">
        <v>26</v>
      </c>
    </row>
    <row r="399" spans="1:12">
      <c r="A399">
        <v>242</v>
      </c>
      <c r="B399">
        <v>43994</v>
      </c>
      <c r="C399">
        <v>85000000</v>
      </c>
      <c r="D399">
        <v>16</v>
      </c>
      <c r="E399" s="9">
        <v>219103655</v>
      </c>
      <c r="F399" t="s">
        <v>270</v>
      </c>
      <c r="G399">
        <v>6.2</v>
      </c>
      <c r="H399">
        <v>360</v>
      </c>
      <c r="I399">
        <v>4978</v>
      </c>
      <c r="J399">
        <v>2009</v>
      </c>
      <c r="K399" t="s">
        <v>12</v>
      </c>
      <c r="L399" t="s">
        <v>26</v>
      </c>
    </row>
    <row r="400" spans="1:12">
      <c r="A400">
        <v>611</v>
      </c>
      <c r="B400">
        <v>44747</v>
      </c>
      <c r="C400">
        <v>40000000</v>
      </c>
      <c r="D400">
        <v>36</v>
      </c>
      <c r="E400" s="9">
        <v>317375031</v>
      </c>
      <c r="F400" t="s">
        <v>640</v>
      </c>
      <c r="G400">
        <v>6.7</v>
      </c>
      <c r="H400">
        <v>1804</v>
      </c>
      <c r="I400">
        <v>5303</v>
      </c>
      <c r="J400">
        <v>2009</v>
      </c>
      <c r="K400" t="s">
        <v>28</v>
      </c>
      <c r="L400" t="s">
        <v>19</v>
      </c>
    </row>
    <row r="401" spans="1:12">
      <c r="A401">
        <v>333</v>
      </c>
      <c r="B401">
        <v>44168</v>
      </c>
      <c r="C401">
        <v>70000000</v>
      </c>
      <c r="D401">
        <v>72</v>
      </c>
      <c r="E401" s="9">
        <v>319131050</v>
      </c>
      <c r="F401" t="s">
        <v>362</v>
      </c>
      <c r="G401">
        <v>7.9</v>
      </c>
      <c r="H401">
        <v>6430</v>
      </c>
      <c r="I401">
        <v>4927</v>
      </c>
      <c r="J401">
        <v>2009</v>
      </c>
      <c r="K401" t="s">
        <v>66</v>
      </c>
      <c r="L401" t="s">
        <v>23</v>
      </c>
    </row>
    <row r="402" spans="1:12">
      <c r="A402">
        <v>42</v>
      </c>
      <c r="B402">
        <v>43657</v>
      </c>
      <c r="C402">
        <v>200000000</v>
      </c>
      <c r="D402">
        <v>39</v>
      </c>
      <c r="E402" s="9">
        <v>325233863</v>
      </c>
      <c r="F402" t="s">
        <v>68</v>
      </c>
      <c r="G402">
        <v>6.6</v>
      </c>
      <c r="H402">
        <v>1095</v>
      </c>
      <c r="I402">
        <v>4804</v>
      </c>
      <c r="J402">
        <v>2009</v>
      </c>
      <c r="K402" t="s">
        <v>42</v>
      </c>
      <c r="L402" t="s">
        <v>26</v>
      </c>
    </row>
    <row r="403" spans="1:12">
      <c r="A403">
        <v>80</v>
      </c>
      <c r="B403">
        <v>43725</v>
      </c>
      <c r="C403">
        <v>150000000</v>
      </c>
      <c r="D403">
        <v>67</v>
      </c>
      <c r="E403" s="9">
        <v>356613439</v>
      </c>
      <c r="F403" t="s">
        <v>107</v>
      </c>
      <c r="G403">
        <v>6.5</v>
      </c>
      <c r="H403">
        <v>2129</v>
      </c>
      <c r="I403">
        <v>4846</v>
      </c>
      <c r="J403">
        <v>2009</v>
      </c>
      <c r="K403" t="s">
        <v>15</v>
      </c>
      <c r="L403" t="s">
        <v>26</v>
      </c>
    </row>
    <row r="404" spans="1:12">
      <c r="A404">
        <v>30</v>
      </c>
      <c r="B404">
        <v>43640</v>
      </c>
      <c r="C404">
        <v>200000000</v>
      </c>
      <c r="D404">
        <v>71</v>
      </c>
      <c r="E404" s="9">
        <v>371353001</v>
      </c>
      <c r="F404" t="s">
        <v>54</v>
      </c>
      <c r="G404">
        <v>5.9</v>
      </c>
      <c r="H404">
        <v>2463</v>
      </c>
      <c r="I404">
        <v>4793</v>
      </c>
      <c r="J404">
        <v>2009</v>
      </c>
      <c r="K404" t="s">
        <v>15</v>
      </c>
      <c r="L404" t="s">
        <v>26</v>
      </c>
    </row>
    <row r="405" spans="1:12">
      <c r="A405">
        <v>76</v>
      </c>
      <c r="B405">
        <v>43718</v>
      </c>
      <c r="C405">
        <v>150000000</v>
      </c>
      <c r="D405">
        <v>81</v>
      </c>
      <c r="E405" s="9">
        <v>413106170</v>
      </c>
      <c r="F405" t="s">
        <v>103</v>
      </c>
      <c r="G405">
        <v>5.9</v>
      </c>
      <c r="H405">
        <v>1971</v>
      </c>
      <c r="I405">
        <v>4842</v>
      </c>
      <c r="J405">
        <v>2009</v>
      </c>
      <c r="K405" t="s">
        <v>15</v>
      </c>
      <c r="L405" t="s">
        <v>26</v>
      </c>
    </row>
    <row r="406" spans="1:12">
      <c r="A406">
        <v>703</v>
      </c>
      <c r="B406">
        <v>44953</v>
      </c>
      <c r="C406">
        <v>35000000</v>
      </c>
      <c r="D406">
        <v>82</v>
      </c>
      <c r="E406" s="9">
        <v>459270619</v>
      </c>
      <c r="F406" t="s">
        <v>732</v>
      </c>
      <c r="G406">
        <v>7.2</v>
      </c>
      <c r="H406">
        <v>6173</v>
      </c>
      <c r="I406">
        <v>4993</v>
      </c>
      <c r="J406">
        <v>2009</v>
      </c>
      <c r="K406" t="s">
        <v>28</v>
      </c>
      <c r="L406" t="s">
        <v>47</v>
      </c>
    </row>
    <row r="407" spans="1:12">
      <c r="A407">
        <v>216</v>
      </c>
      <c r="B407">
        <v>43953</v>
      </c>
      <c r="C407">
        <v>90000000</v>
      </c>
      <c r="D407">
        <v>57</v>
      </c>
      <c r="E407" s="9">
        <v>524028679</v>
      </c>
      <c r="F407" t="s">
        <v>244</v>
      </c>
      <c r="G407">
        <v>7</v>
      </c>
      <c r="H407">
        <v>5766</v>
      </c>
      <c r="I407">
        <v>4888</v>
      </c>
      <c r="J407">
        <v>2009</v>
      </c>
      <c r="K407" t="s">
        <v>12</v>
      </c>
      <c r="L407" t="s">
        <v>26</v>
      </c>
    </row>
    <row r="408" spans="1:12">
      <c r="A408">
        <v>501</v>
      </c>
      <c r="B408">
        <v>44495</v>
      </c>
      <c r="C408">
        <v>50000000</v>
      </c>
      <c r="D408">
        <v>94</v>
      </c>
      <c r="E408" s="9">
        <v>709827462</v>
      </c>
      <c r="F408" t="s">
        <v>530</v>
      </c>
      <c r="G408">
        <v>5.6</v>
      </c>
      <c r="H408">
        <v>2436</v>
      </c>
      <c r="I408">
        <v>4780</v>
      </c>
      <c r="J408">
        <v>2009</v>
      </c>
      <c r="K408" t="s">
        <v>25</v>
      </c>
      <c r="L408" t="s">
        <v>97</v>
      </c>
    </row>
    <row r="409" spans="1:12">
      <c r="A409">
        <v>41</v>
      </c>
      <c r="B409">
        <v>43656</v>
      </c>
      <c r="C409">
        <v>200000000</v>
      </c>
      <c r="D409">
        <v>45</v>
      </c>
      <c r="E409" s="9">
        <v>769653595</v>
      </c>
      <c r="F409" t="s">
        <v>67</v>
      </c>
      <c r="G409">
        <v>5.6</v>
      </c>
      <c r="H409">
        <v>4903</v>
      </c>
      <c r="I409">
        <v>4803</v>
      </c>
      <c r="J409">
        <v>2009</v>
      </c>
      <c r="K409" t="s">
        <v>18</v>
      </c>
      <c r="L409" t="s">
        <v>16</v>
      </c>
    </row>
    <row r="410" spans="1:12">
      <c r="A410">
        <v>26</v>
      </c>
      <c r="B410">
        <v>43632</v>
      </c>
      <c r="C410">
        <v>150000000</v>
      </c>
      <c r="D410">
        <v>21</v>
      </c>
      <c r="E410" s="9">
        <v>836297228</v>
      </c>
      <c r="F410" t="s">
        <v>50</v>
      </c>
      <c r="G410">
        <v>6</v>
      </c>
      <c r="H410">
        <v>3138</v>
      </c>
      <c r="I410">
        <v>4788</v>
      </c>
      <c r="J410">
        <v>2009</v>
      </c>
      <c r="K410" t="s">
        <v>28</v>
      </c>
      <c r="L410" t="s">
        <v>47</v>
      </c>
    </row>
    <row r="411" spans="1:12">
      <c r="A411">
        <v>1</v>
      </c>
      <c r="B411">
        <v>43597</v>
      </c>
      <c r="C411">
        <v>237000000</v>
      </c>
      <c r="D411">
        <v>150</v>
      </c>
      <c r="E411" s="9">
        <v>2787965087</v>
      </c>
      <c r="F411" t="s">
        <v>11</v>
      </c>
      <c r="G411">
        <v>7.2</v>
      </c>
      <c r="H411">
        <v>11800</v>
      </c>
      <c r="I411">
        <v>4762</v>
      </c>
      <c r="J411">
        <v>2009</v>
      </c>
      <c r="K411" t="s">
        <v>12</v>
      </c>
      <c r="L411" t="s">
        <v>13</v>
      </c>
    </row>
    <row r="412" spans="1:12">
      <c r="A412">
        <v>841</v>
      </c>
      <c r="B412">
        <v>45302</v>
      </c>
      <c r="C412" t="s">
        <v>1494</v>
      </c>
      <c r="D412">
        <v>11</v>
      </c>
      <c r="E412" s="9" t="s">
        <v>1494</v>
      </c>
      <c r="F412" t="s">
        <v>870</v>
      </c>
      <c r="G412">
        <v>6.2</v>
      </c>
      <c r="H412">
        <v>127</v>
      </c>
      <c r="I412">
        <v>4867</v>
      </c>
      <c r="J412">
        <v>2009</v>
      </c>
      <c r="K412" t="s">
        <v>114</v>
      </c>
      <c r="L412" t="s">
        <v>13</v>
      </c>
    </row>
    <row r="413" spans="1:12">
      <c r="A413">
        <v>1063</v>
      </c>
      <c r="B413">
        <v>45884</v>
      </c>
      <c r="C413" t="s">
        <v>1494</v>
      </c>
      <c r="D413">
        <v>2</v>
      </c>
      <c r="E413" s="9" t="s">
        <v>1494</v>
      </c>
      <c r="F413" t="s">
        <v>1092</v>
      </c>
      <c r="G413">
        <v>6</v>
      </c>
      <c r="H413">
        <v>40</v>
      </c>
      <c r="I413">
        <v>5554</v>
      </c>
      <c r="J413">
        <v>2009</v>
      </c>
      <c r="K413" t="s">
        <v>114</v>
      </c>
      <c r="L413" t="s">
        <v>47</v>
      </c>
    </row>
    <row r="414" spans="1:12">
      <c r="A414">
        <v>1224</v>
      </c>
      <c r="B414">
        <v>46493</v>
      </c>
      <c r="C414" t="s">
        <v>1494</v>
      </c>
      <c r="D414">
        <v>1</v>
      </c>
      <c r="E414" s="9" t="s">
        <v>1494</v>
      </c>
      <c r="F414" t="s">
        <v>1253</v>
      </c>
      <c r="G414">
        <v>4.8</v>
      </c>
      <c r="H414">
        <v>13</v>
      </c>
      <c r="I414">
        <v>4945</v>
      </c>
      <c r="J414">
        <v>2009</v>
      </c>
      <c r="K414" t="s">
        <v>12</v>
      </c>
      <c r="L414" t="s">
        <v>47</v>
      </c>
    </row>
    <row r="415" spans="1:12">
      <c r="A415">
        <v>1292</v>
      </c>
      <c r="B415">
        <v>46858</v>
      </c>
      <c r="C415" t="s">
        <v>1494</v>
      </c>
      <c r="D415">
        <v>1</v>
      </c>
      <c r="E415" s="9" t="s">
        <v>1494</v>
      </c>
      <c r="F415" t="s">
        <v>1321</v>
      </c>
      <c r="G415">
        <v>5.7</v>
      </c>
      <c r="H415">
        <v>9</v>
      </c>
      <c r="I415">
        <v>5826</v>
      </c>
      <c r="J415">
        <v>2009</v>
      </c>
      <c r="K415" t="s">
        <v>25</v>
      </c>
      <c r="L415" t="s">
        <v>16</v>
      </c>
    </row>
    <row r="416" spans="1:12">
      <c r="A416">
        <v>1299</v>
      </c>
      <c r="B416">
        <v>46926</v>
      </c>
      <c r="C416" t="s">
        <v>1494</v>
      </c>
      <c r="D416">
        <v>9</v>
      </c>
      <c r="E416" s="9" t="s">
        <v>1494</v>
      </c>
      <c r="F416" t="s">
        <v>1328</v>
      </c>
      <c r="G416">
        <v>5.6</v>
      </c>
      <c r="H416">
        <v>244</v>
      </c>
      <c r="I416">
        <v>5017</v>
      </c>
      <c r="J416">
        <v>2009</v>
      </c>
      <c r="K416" t="s">
        <v>114</v>
      </c>
      <c r="L416" t="s">
        <v>26</v>
      </c>
    </row>
    <row r="417" spans="1:12">
      <c r="A417">
        <v>1356</v>
      </c>
      <c r="B417">
        <v>47256</v>
      </c>
      <c r="C417" t="s">
        <v>1494</v>
      </c>
      <c r="D417">
        <v>7</v>
      </c>
      <c r="E417" s="9" t="s">
        <v>1494</v>
      </c>
      <c r="F417" t="s">
        <v>1385</v>
      </c>
      <c r="G417">
        <v>5.8</v>
      </c>
      <c r="H417">
        <v>65</v>
      </c>
      <c r="I417">
        <v>5152</v>
      </c>
      <c r="J417">
        <v>2009</v>
      </c>
      <c r="K417" t="s">
        <v>59</v>
      </c>
      <c r="L417" t="s">
        <v>23</v>
      </c>
    </row>
    <row r="418" spans="1:12">
      <c r="A418">
        <v>1463</v>
      </c>
      <c r="B418">
        <v>48375</v>
      </c>
      <c r="C418" t="s">
        <v>1494</v>
      </c>
      <c r="D418">
        <v>7</v>
      </c>
      <c r="E418" s="9" t="s">
        <v>1494</v>
      </c>
      <c r="F418" t="s">
        <v>1491</v>
      </c>
      <c r="G418">
        <v>6</v>
      </c>
      <c r="H418">
        <v>131</v>
      </c>
      <c r="I418">
        <v>5148</v>
      </c>
      <c r="J418">
        <v>2009</v>
      </c>
      <c r="K418" t="s">
        <v>66</v>
      </c>
      <c r="L418" t="s">
        <v>47</v>
      </c>
    </row>
    <row r="419" spans="1:12">
      <c r="A419">
        <v>413</v>
      </c>
      <c r="B419">
        <v>44316</v>
      </c>
      <c r="C419">
        <v>60000000</v>
      </c>
      <c r="D419">
        <v>15</v>
      </c>
      <c r="E419" s="9" t="s">
        <v>1494</v>
      </c>
      <c r="F419" t="s">
        <v>442</v>
      </c>
      <c r="G419">
        <v>6.7</v>
      </c>
      <c r="H419">
        <v>247</v>
      </c>
      <c r="I419">
        <v>5113</v>
      </c>
      <c r="J419">
        <v>2009</v>
      </c>
      <c r="K419" t="s">
        <v>18</v>
      </c>
      <c r="L419" t="s">
        <v>26</v>
      </c>
    </row>
    <row r="420" spans="1:12">
      <c r="A420">
        <v>601</v>
      </c>
      <c r="B420">
        <v>44727</v>
      </c>
      <c r="C420">
        <v>42000000</v>
      </c>
      <c r="D420">
        <v>16</v>
      </c>
      <c r="E420" s="9" t="s">
        <v>1494</v>
      </c>
      <c r="F420" t="s">
        <v>630</v>
      </c>
      <c r="G420">
        <v>5.4</v>
      </c>
      <c r="H420">
        <v>518</v>
      </c>
      <c r="I420">
        <v>5088</v>
      </c>
      <c r="J420">
        <v>2009</v>
      </c>
      <c r="K420" t="s">
        <v>21</v>
      </c>
      <c r="L420" t="s">
        <v>26</v>
      </c>
    </row>
    <row r="421" spans="1:12">
      <c r="A421">
        <v>1049</v>
      </c>
      <c r="B421">
        <v>45816</v>
      </c>
      <c r="C421">
        <v>21000000</v>
      </c>
      <c r="D421">
        <v>15</v>
      </c>
      <c r="E421" s="9" t="s">
        <v>1494</v>
      </c>
      <c r="F421" t="s">
        <v>1078</v>
      </c>
      <c r="G421">
        <v>6.5</v>
      </c>
      <c r="H421">
        <v>284</v>
      </c>
      <c r="I421">
        <v>5367</v>
      </c>
      <c r="J421">
        <v>2009</v>
      </c>
      <c r="K421" t="s">
        <v>12</v>
      </c>
      <c r="L421" t="s">
        <v>47</v>
      </c>
    </row>
    <row r="422" spans="1:12">
      <c r="A422">
        <v>1087</v>
      </c>
      <c r="B422">
        <v>45952</v>
      </c>
      <c r="C422">
        <v>18000000</v>
      </c>
      <c r="D422">
        <v>14</v>
      </c>
      <c r="E422" s="9" t="s">
        <v>1494</v>
      </c>
      <c r="F422" t="s">
        <v>1116</v>
      </c>
      <c r="G422">
        <v>5.0999999999999996</v>
      </c>
      <c r="H422">
        <v>197</v>
      </c>
      <c r="I422">
        <v>4885</v>
      </c>
      <c r="J422">
        <v>2009</v>
      </c>
      <c r="K422" t="s">
        <v>21</v>
      </c>
      <c r="L422" t="s">
        <v>47</v>
      </c>
    </row>
    <row r="423" spans="1:12">
      <c r="A423">
        <v>1088</v>
      </c>
      <c r="B423">
        <v>45953</v>
      </c>
      <c r="C423">
        <v>18000000</v>
      </c>
      <c r="D423">
        <v>13</v>
      </c>
      <c r="E423" s="9" t="s">
        <v>1494</v>
      </c>
      <c r="F423" t="s">
        <v>1117</v>
      </c>
      <c r="G423">
        <v>5.9</v>
      </c>
      <c r="H423">
        <v>319</v>
      </c>
      <c r="I423">
        <v>5519</v>
      </c>
      <c r="J423">
        <v>2009</v>
      </c>
      <c r="K423" t="s">
        <v>114</v>
      </c>
      <c r="L423" t="s">
        <v>47</v>
      </c>
    </row>
    <row r="424" spans="1:12">
      <c r="A424">
        <v>1284</v>
      </c>
      <c r="B424">
        <v>46827</v>
      </c>
      <c r="C424" t="s">
        <v>1494</v>
      </c>
      <c r="D424">
        <v>5</v>
      </c>
      <c r="E424" s="9">
        <v>188126</v>
      </c>
      <c r="F424" t="s">
        <v>1313</v>
      </c>
      <c r="G424">
        <v>6.7</v>
      </c>
      <c r="H424">
        <v>100</v>
      </c>
      <c r="I424">
        <v>6056</v>
      </c>
      <c r="J424">
        <v>2008</v>
      </c>
      <c r="K424" t="s">
        <v>21</v>
      </c>
      <c r="L424" t="s">
        <v>47</v>
      </c>
    </row>
    <row r="425" spans="1:12">
      <c r="A425">
        <v>1419</v>
      </c>
      <c r="B425">
        <v>47829</v>
      </c>
      <c r="C425" t="s">
        <v>1494</v>
      </c>
      <c r="D425">
        <v>4</v>
      </c>
      <c r="E425" s="9">
        <v>414404</v>
      </c>
      <c r="F425" t="s">
        <v>1447</v>
      </c>
      <c r="G425">
        <v>6.5</v>
      </c>
      <c r="H425">
        <v>48</v>
      </c>
      <c r="I425">
        <v>5231</v>
      </c>
      <c r="J425">
        <v>2008</v>
      </c>
      <c r="K425" t="s">
        <v>25</v>
      </c>
      <c r="L425" t="s">
        <v>47</v>
      </c>
    </row>
    <row r="426" spans="1:12">
      <c r="A426">
        <v>1164</v>
      </c>
      <c r="B426">
        <v>46229</v>
      </c>
      <c r="C426">
        <v>15000000</v>
      </c>
      <c r="D426">
        <v>11</v>
      </c>
      <c r="E426" s="9">
        <v>5926410</v>
      </c>
      <c r="F426" t="s">
        <v>1193</v>
      </c>
      <c r="G426">
        <v>6.5</v>
      </c>
      <c r="H426">
        <v>195</v>
      </c>
      <c r="I426">
        <v>5894</v>
      </c>
      <c r="J426">
        <v>2008</v>
      </c>
      <c r="K426" t="s">
        <v>301</v>
      </c>
      <c r="L426" t="s">
        <v>47</v>
      </c>
    </row>
    <row r="427" spans="1:12">
      <c r="A427">
        <v>879</v>
      </c>
      <c r="B427">
        <v>45371</v>
      </c>
      <c r="C427">
        <v>25000000</v>
      </c>
      <c r="D427">
        <v>8</v>
      </c>
      <c r="E427" s="9">
        <v>6673422</v>
      </c>
      <c r="F427" t="s">
        <v>908</v>
      </c>
      <c r="G427">
        <v>5.2</v>
      </c>
      <c r="H427">
        <v>127</v>
      </c>
      <c r="I427">
        <v>5037</v>
      </c>
      <c r="J427">
        <v>2008</v>
      </c>
      <c r="K427" t="s">
        <v>18</v>
      </c>
      <c r="L427" t="s">
        <v>47</v>
      </c>
    </row>
    <row r="428" spans="1:12">
      <c r="A428">
        <v>1053</v>
      </c>
      <c r="B428">
        <v>45825</v>
      </c>
      <c r="C428">
        <v>20000000</v>
      </c>
      <c r="D428">
        <v>2</v>
      </c>
      <c r="E428" s="9">
        <v>7000000</v>
      </c>
      <c r="F428" t="s">
        <v>1082</v>
      </c>
      <c r="G428">
        <v>4.0999999999999996</v>
      </c>
      <c r="H428">
        <v>20</v>
      </c>
      <c r="I428">
        <v>5253</v>
      </c>
      <c r="J428">
        <v>2008</v>
      </c>
      <c r="K428" t="s">
        <v>18</v>
      </c>
      <c r="L428" t="s">
        <v>47</v>
      </c>
    </row>
    <row r="429" spans="1:12">
      <c r="A429">
        <v>590</v>
      </c>
      <c r="B429">
        <v>44691</v>
      </c>
      <c r="C429">
        <v>45000000</v>
      </c>
      <c r="D429">
        <v>11</v>
      </c>
      <c r="E429" s="9">
        <v>9323833</v>
      </c>
      <c r="F429" t="s">
        <v>619</v>
      </c>
      <c r="G429">
        <v>6.3</v>
      </c>
      <c r="H429">
        <v>90</v>
      </c>
      <c r="I429">
        <v>5195</v>
      </c>
      <c r="J429">
        <v>2008</v>
      </c>
      <c r="K429" t="s">
        <v>114</v>
      </c>
      <c r="L429" t="s">
        <v>19</v>
      </c>
    </row>
    <row r="430" spans="1:12">
      <c r="A430">
        <v>690</v>
      </c>
      <c r="B430">
        <v>44922</v>
      </c>
      <c r="C430">
        <v>40000000</v>
      </c>
      <c r="D430">
        <v>3</v>
      </c>
      <c r="E430" s="9">
        <v>9793496</v>
      </c>
      <c r="F430" t="s">
        <v>719</v>
      </c>
      <c r="G430">
        <v>7.1</v>
      </c>
      <c r="H430">
        <v>71</v>
      </c>
      <c r="I430">
        <v>5207</v>
      </c>
      <c r="J430">
        <v>2008</v>
      </c>
      <c r="K430" t="s">
        <v>18</v>
      </c>
      <c r="L430" t="s">
        <v>47</v>
      </c>
    </row>
    <row r="431" spans="1:12">
      <c r="A431">
        <v>1037</v>
      </c>
      <c r="B431">
        <v>45791</v>
      </c>
      <c r="C431">
        <v>25000000</v>
      </c>
      <c r="D431">
        <v>16</v>
      </c>
      <c r="E431" s="9">
        <v>14109284</v>
      </c>
      <c r="F431" t="s">
        <v>1066</v>
      </c>
      <c r="G431">
        <v>3</v>
      </c>
      <c r="H431">
        <v>240</v>
      </c>
      <c r="I431">
        <v>5465</v>
      </c>
      <c r="J431">
        <v>2008</v>
      </c>
      <c r="K431" t="s">
        <v>66</v>
      </c>
      <c r="L431" t="s">
        <v>47</v>
      </c>
    </row>
    <row r="432" spans="1:12">
      <c r="A432">
        <v>1094</v>
      </c>
      <c r="B432">
        <v>45968</v>
      </c>
      <c r="C432">
        <v>18000000</v>
      </c>
      <c r="D432">
        <v>31</v>
      </c>
      <c r="E432" s="9">
        <v>25739015</v>
      </c>
      <c r="F432" t="s">
        <v>1123</v>
      </c>
      <c r="G432">
        <v>6.9</v>
      </c>
      <c r="H432">
        <v>836</v>
      </c>
      <c r="I432">
        <v>4888</v>
      </c>
      <c r="J432">
        <v>2008</v>
      </c>
      <c r="K432" t="s">
        <v>114</v>
      </c>
      <c r="L432" t="s">
        <v>13</v>
      </c>
    </row>
    <row r="433" spans="1:12">
      <c r="A433">
        <v>901</v>
      </c>
      <c r="B433">
        <v>45411</v>
      </c>
      <c r="C433">
        <v>25100000</v>
      </c>
      <c r="D433">
        <v>10</v>
      </c>
      <c r="E433" s="9">
        <v>29506464</v>
      </c>
      <c r="F433" t="s">
        <v>930</v>
      </c>
      <c r="G433">
        <v>6.1</v>
      </c>
      <c r="H433">
        <v>143</v>
      </c>
      <c r="I433">
        <v>4839</v>
      </c>
      <c r="J433">
        <v>2008</v>
      </c>
      <c r="K433" t="s">
        <v>18</v>
      </c>
      <c r="L433" t="s">
        <v>47</v>
      </c>
    </row>
    <row r="434" spans="1:12">
      <c r="A434">
        <v>821</v>
      </c>
      <c r="B434">
        <v>45241</v>
      </c>
      <c r="C434">
        <v>30000000</v>
      </c>
      <c r="D434">
        <v>10</v>
      </c>
      <c r="E434" s="9">
        <v>31148328</v>
      </c>
      <c r="F434" t="s">
        <v>850</v>
      </c>
      <c r="G434">
        <v>6.3</v>
      </c>
      <c r="H434">
        <v>240</v>
      </c>
      <c r="I434">
        <v>5489</v>
      </c>
      <c r="J434">
        <v>2008</v>
      </c>
      <c r="K434" t="s">
        <v>114</v>
      </c>
      <c r="L434" t="s">
        <v>23</v>
      </c>
    </row>
    <row r="435" spans="1:12">
      <c r="A435">
        <v>451</v>
      </c>
      <c r="B435">
        <v>44392</v>
      </c>
      <c r="C435">
        <v>58000000</v>
      </c>
      <c r="D435">
        <v>7</v>
      </c>
      <c r="E435" s="9">
        <v>41299492</v>
      </c>
      <c r="F435" t="s">
        <v>480</v>
      </c>
      <c r="G435">
        <v>5.7</v>
      </c>
      <c r="H435">
        <v>130</v>
      </c>
      <c r="I435">
        <v>5059</v>
      </c>
      <c r="J435">
        <v>2008</v>
      </c>
      <c r="K435" t="s">
        <v>25</v>
      </c>
      <c r="L435" t="s">
        <v>19</v>
      </c>
    </row>
    <row r="436" spans="1:12">
      <c r="A436">
        <v>958</v>
      </c>
      <c r="B436">
        <v>45567</v>
      </c>
      <c r="C436">
        <v>24000000</v>
      </c>
      <c r="D436">
        <v>27</v>
      </c>
      <c r="E436" s="9">
        <v>42105111</v>
      </c>
      <c r="F436" t="s">
        <v>987</v>
      </c>
      <c r="G436">
        <v>6.1</v>
      </c>
      <c r="H436">
        <v>721</v>
      </c>
      <c r="I436">
        <v>5369</v>
      </c>
      <c r="J436">
        <v>2008</v>
      </c>
      <c r="K436" t="s">
        <v>114</v>
      </c>
      <c r="L436" t="s">
        <v>13</v>
      </c>
    </row>
    <row r="437" spans="1:12">
      <c r="A437">
        <v>867</v>
      </c>
      <c r="B437">
        <v>45343</v>
      </c>
      <c r="C437">
        <v>35000000</v>
      </c>
      <c r="D437">
        <v>6</v>
      </c>
      <c r="E437" s="9">
        <v>43650785</v>
      </c>
      <c r="F437" t="s">
        <v>896</v>
      </c>
      <c r="G437">
        <v>5.7</v>
      </c>
      <c r="H437">
        <v>57</v>
      </c>
      <c r="I437">
        <v>5338</v>
      </c>
      <c r="J437">
        <v>2008</v>
      </c>
      <c r="K437" t="s">
        <v>59</v>
      </c>
      <c r="L437" t="s">
        <v>47</v>
      </c>
    </row>
    <row r="438" spans="1:12">
      <c r="A438">
        <v>1329</v>
      </c>
      <c r="B438">
        <v>47054</v>
      </c>
      <c r="C438">
        <v>6000000</v>
      </c>
      <c r="D438">
        <v>40</v>
      </c>
      <c r="E438" s="9">
        <v>44703995</v>
      </c>
      <c r="F438" t="s">
        <v>1358</v>
      </c>
      <c r="G438">
        <v>7.3</v>
      </c>
      <c r="H438">
        <v>1000</v>
      </c>
      <c r="I438">
        <v>4881</v>
      </c>
      <c r="J438">
        <v>2008</v>
      </c>
      <c r="K438" t="s">
        <v>114</v>
      </c>
      <c r="L438" t="s">
        <v>97</v>
      </c>
    </row>
    <row r="439" spans="1:12">
      <c r="A439">
        <v>442</v>
      </c>
      <c r="B439">
        <v>44375</v>
      </c>
      <c r="C439">
        <v>60000000</v>
      </c>
      <c r="D439">
        <v>18</v>
      </c>
      <c r="E439" s="9">
        <v>50650079</v>
      </c>
      <c r="F439" t="s">
        <v>471</v>
      </c>
      <c r="G439">
        <v>5</v>
      </c>
      <c r="H439">
        <v>371</v>
      </c>
      <c r="I439">
        <v>5115</v>
      </c>
      <c r="J439">
        <v>2008</v>
      </c>
      <c r="K439" t="s">
        <v>21</v>
      </c>
      <c r="L439" t="s">
        <v>23</v>
      </c>
    </row>
    <row r="440" spans="1:12">
      <c r="A440">
        <v>1019</v>
      </c>
      <c r="B440">
        <v>45738</v>
      </c>
      <c r="C440">
        <v>20000000</v>
      </c>
      <c r="D440">
        <v>30</v>
      </c>
      <c r="E440" s="9">
        <v>54586584</v>
      </c>
      <c r="F440" t="s">
        <v>1048</v>
      </c>
      <c r="G440">
        <v>7.1</v>
      </c>
      <c r="H440">
        <v>612</v>
      </c>
      <c r="I440">
        <v>5283</v>
      </c>
      <c r="J440">
        <v>2008</v>
      </c>
      <c r="K440" t="s">
        <v>42</v>
      </c>
      <c r="L440" t="s">
        <v>26</v>
      </c>
    </row>
    <row r="441" spans="1:12">
      <c r="A441">
        <v>1023</v>
      </c>
      <c r="B441">
        <v>45748</v>
      </c>
      <c r="C441">
        <v>20000000</v>
      </c>
      <c r="D441">
        <v>30</v>
      </c>
      <c r="E441" s="9">
        <v>64822796</v>
      </c>
      <c r="F441" t="s">
        <v>1052</v>
      </c>
      <c r="G441">
        <v>6.6</v>
      </c>
      <c r="H441">
        <v>697</v>
      </c>
      <c r="I441">
        <v>4904</v>
      </c>
      <c r="J441">
        <v>2008</v>
      </c>
      <c r="K441" t="s">
        <v>59</v>
      </c>
      <c r="L441" t="s">
        <v>13</v>
      </c>
    </row>
    <row r="442" spans="1:12">
      <c r="A442">
        <v>1025</v>
      </c>
      <c r="B442">
        <v>45751</v>
      </c>
      <c r="C442">
        <v>20000000</v>
      </c>
      <c r="D442">
        <v>18</v>
      </c>
      <c r="E442" s="9">
        <v>65569869</v>
      </c>
      <c r="F442" t="s">
        <v>1054</v>
      </c>
      <c r="G442">
        <v>6.3</v>
      </c>
      <c r="H442">
        <v>363</v>
      </c>
      <c r="I442">
        <v>4811</v>
      </c>
      <c r="J442">
        <v>2008</v>
      </c>
      <c r="K442" t="s">
        <v>44</v>
      </c>
      <c r="L442" t="s">
        <v>13</v>
      </c>
    </row>
    <row r="443" spans="1:12">
      <c r="A443">
        <v>710</v>
      </c>
      <c r="B443">
        <v>44967</v>
      </c>
      <c r="C443">
        <v>35000000</v>
      </c>
      <c r="D443">
        <v>45</v>
      </c>
      <c r="E443" s="9">
        <v>69823199</v>
      </c>
      <c r="F443" t="s">
        <v>739</v>
      </c>
      <c r="G443">
        <v>6.5</v>
      </c>
      <c r="H443">
        <v>1375</v>
      </c>
      <c r="I443">
        <v>5035</v>
      </c>
      <c r="J443">
        <v>2008</v>
      </c>
      <c r="K443" t="s">
        <v>25</v>
      </c>
      <c r="L443" t="s">
        <v>13</v>
      </c>
    </row>
    <row r="444" spans="1:12">
      <c r="A444">
        <v>380</v>
      </c>
      <c r="B444">
        <v>44255</v>
      </c>
      <c r="C444">
        <v>45000000</v>
      </c>
      <c r="D444">
        <v>42</v>
      </c>
      <c r="E444" s="9">
        <v>73762516</v>
      </c>
      <c r="F444" t="s">
        <v>409</v>
      </c>
      <c r="G444">
        <v>6</v>
      </c>
      <c r="H444">
        <v>1175</v>
      </c>
      <c r="I444">
        <v>4974</v>
      </c>
      <c r="J444">
        <v>2008</v>
      </c>
      <c r="K444" t="s">
        <v>66</v>
      </c>
      <c r="L444" t="s">
        <v>47</v>
      </c>
    </row>
    <row r="445" spans="1:12">
      <c r="A445">
        <v>585</v>
      </c>
      <c r="B445">
        <v>44678</v>
      </c>
      <c r="C445">
        <v>35000000</v>
      </c>
      <c r="D445">
        <v>20</v>
      </c>
      <c r="E445" s="9">
        <v>75225693</v>
      </c>
      <c r="F445" t="s">
        <v>614</v>
      </c>
      <c r="G445">
        <v>6.7</v>
      </c>
      <c r="H445">
        <v>796</v>
      </c>
      <c r="I445">
        <v>4764</v>
      </c>
      <c r="J445">
        <v>2008</v>
      </c>
      <c r="K445" t="s">
        <v>12</v>
      </c>
      <c r="L445" t="s">
        <v>47</v>
      </c>
    </row>
    <row r="446" spans="1:12">
      <c r="A446">
        <v>813</v>
      </c>
      <c r="B446">
        <v>45203</v>
      </c>
      <c r="C446">
        <v>30000000</v>
      </c>
      <c r="D446">
        <v>10</v>
      </c>
      <c r="E446" s="9">
        <v>84646831</v>
      </c>
      <c r="F446" t="s">
        <v>842</v>
      </c>
      <c r="G446">
        <v>3.7</v>
      </c>
      <c r="H446">
        <v>359</v>
      </c>
      <c r="I446">
        <v>5465</v>
      </c>
      <c r="J446">
        <v>2008</v>
      </c>
      <c r="K446" t="s">
        <v>301</v>
      </c>
      <c r="L446" t="s">
        <v>13</v>
      </c>
    </row>
    <row r="447" spans="1:12">
      <c r="A447">
        <v>140</v>
      </c>
      <c r="B447">
        <v>43822</v>
      </c>
      <c r="C447">
        <v>120000000</v>
      </c>
      <c r="D447">
        <v>17</v>
      </c>
      <c r="E447" s="9">
        <v>93945766</v>
      </c>
      <c r="F447" t="s">
        <v>168</v>
      </c>
      <c r="G447">
        <v>5.7</v>
      </c>
      <c r="H447">
        <v>354</v>
      </c>
      <c r="I447">
        <v>4805</v>
      </c>
      <c r="J447">
        <v>2008</v>
      </c>
      <c r="K447" t="s">
        <v>15</v>
      </c>
      <c r="L447" t="s">
        <v>47</v>
      </c>
    </row>
    <row r="448" spans="1:12">
      <c r="A448">
        <v>1122</v>
      </c>
      <c r="B448">
        <v>46070</v>
      </c>
      <c r="C448">
        <v>15000000</v>
      </c>
      <c r="D448">
        <v>32</v>
      </c>
      <c r="E448" s="9">
        <v>96408652</v>
      </c>
      <c r="F448" t="s">
        <v>1151</v>
      </c>
      <c r="G448">
        <v>6.7</v>
      </c>
      <c r="H448">
        <v>1020</v>
      </c>
      <c r="I448">
        <v>5457</v>
      </c>
      <c r="J448">
        <v>2008</v>
      </c>
      <c r="K448" t="s">
        <v>66</v>
      </c>
      <c r="L448" t="s">
        <v>47</v>
      </c>
    </row>
    <row r="449" spans="1:12">
      <c r="A449">
        <v>885</v>
      </c>
      <c r="B449">
        <v>45380</v>
      </c>
      <c r="C449">
        <v>27000000</v>
      </c>
      <c r="D449">
        <v>41</v>
      </c>
      <c r="E449" s="9">
        <v>101624843</v>
      </c>
      <c r="F449" t="s">
        <v>914</v>
      </c>
      <c r="G449">
        <v>6.6</v>
      </c>
      <c r="H449">
        <v>1148</v>
      </c>
      <c r="I449">
        <v>5231</v>
      </c>
      <c r="J449">
        <v>2008</v>
      </c>
      <c r="K449" t="s">
        <v>66</v>
      </c>
      <c r="L449" t="s">
        <v>26</v>
      </c>
    </row>
    <row r="450" spans="1:12">
      <c r="A450">
        <v>796</v>
      </c>
      <c r="B450">
        <v>45169</v>
      </c>
      <c r="C450">
        <v>30000000</v>
      </c>
      <c r="D450">
        <v>50</v>
      </c>
      <c r="E450" s="9">
        <v>105173115</v>
      </c>
      <c r="F450" t="s">
        <v>825</v>
      </c>
      <c r="G450">
        <v>6.4</v>
      </c>
      <c r="H450">
        <v>1172</v>
      </c>
      <c r="I450">
        <v>5310</v>
      </c>
      <c r="J450">
        <v>2008</v>
      </c>
      <c r="K450" t="s">
        <v>44</v>
      </c>
      <c r="L450" t="s">
        <v>13</v>
      </c>
    </row>
    <row r="451" spans="1:12">
      <c r="A451">
        <v>321</v>
      </c>
      <c r="B451">
        <v>44148</v>
      </c>
      <c r="C451">
        <v>70000000</v>
      </c>
      <c r="D451">
        <v>21</v>
      </c>
      <c r="E451" s="9">
        <v>111231041</v>
      </c>
      <c r="F451" t="s">
        <v>350</v>
      </c>
      <c r="G451">
        <v>5.4</v>
      </c>
      <c r="H451">
        <v>444</v>
      </c>
      <c r="I451">
        <v>5039</v>
      </c>
      <c r="J451">
        <v>2008</v>
      </c>
      <c r="K451" t="s">
        <v>59</v>
      </c>
      <c r="L451" t="s">
        <v>13</v>
      </c>
    </row>
    <row r="452" spans="1:12">
      <c r="A452">
        <v>759</v>
      </c>
      <c r="B452">
        <v>45089</v>
      </c>
      <c r="C452">
        <v>32000000</v>
      </c>
      <c r="D452">
        <v>33</v>
      </c>
      <c r="E452" s="9">
        <v>113019290</v>
      </c>
      <c r="F452" t="s">
        <v>788</v>
      </c>
      <c r="G452">
        <v>7.2</v>
      </c>
      <c r="H452">
        <v>813</v>
      </c>
      <c r="I452">
        <v>5323</v>
      </c>
      <c r="J452">
        <v>2008</v>
      </c>
      <c r="K452" t="s">
        <v>12</v>
      </c>
      <c r="L452" t="s">
        <v>26</v>
      </c>
    </row>
    <row r="453" spans="1:12">
      <c r="A453">
        <v>483</v>
      </c>
      <c r="B453">
        <v>44446</v>
      </c>
      <c r="C453">
        <v>55000000</v>
      </c>
      <c r="D453">
        <v>27</v>
      </c>
      <c r="E453" s="9">
        <v>113020255</v>
      </c>
      <c r="F453" t="s">
        <v>512</v>
      </c>
      <c r="G453">
        <v>7.3</v>
      </c>
      <c r="H453">
        <v>1131</v>
      </c>
      <c r="I453">
        <v>5087</v>
      </c>
      <c r="J453">
        <v>2008</v>
      </c>
      <c r="K453" t="s">
        <v>301</v>
      </c>
      <c r="L453" t="s">
        <v>26</v>
      </c>
    </row>
    <row r="454" spans="1:12">
      <c r="A454">
        <v>359</v>
      </c>
      <c r="B454">
        <v>44219</v>
      </c>
      <c r="C454">
        <v>70000000</v>
      </c>
      <c r="D454">
        <v>37</v>
      </c>
      <c r="E454" s="9">
        <v>113280098</v>
      </c>
      <c r="F454" t="s">
        <v>388</v>
      </c>
      <c r="G454">
        <v>6.5</v>
      </c>
      <c r="H454">
        <v>895</v>
      </c>
      <c r="I454">
        <v>4779</v>
      </c>
      <c r="J454">
        <v>2008</v>
      </c>
      <c r="K454" t="s">
        <v>18</v>
      </c>
      <c r="L454" t="s">
        <v>47</v>
      </c>
    </row>
    <row r="455" spans="1:12">
      <c r="A455">
        <v>676</v>
      </c>
      <c r="B455">
        <v>44895</v>
      </c>
      <c r="C455">
        <v>80341000</v>
      </c>
      <c r="D455">
        <v>14</v>
      </c>
      <c r="E455" s="9">
        <v>127814609</v>
      </c>
      <c r="F455" t="s">
        <v>705</v>
      </c>
      <c r="G455">
        <v>7.1</v>
      </c>
      <c r="H455">
        <v>205</v>
      </c>
      <c r="I455">
        <v>4893</v>
      </c>
      <c r="J455">
        <v>2008</v>
      </c>
      <c r="K455" t="s">
        <v>21</v>
      </c>
      <c r="L455" t="s">
        <v>13</v>
      </c>
    </row>
    <row r="456" spans="1:12">
      <c r="A456">
        <v>478</v>
      </c>
      <c r="B456">
        <v>44433</v>
      </c>
      <c r="C456">
        <v>55000000</v>
      </c>
      <c r="D456">
        <v>17</v>
      </c>
      <c r="E456" s="9">
        <v>127906624</v>
      </c>
      <c r="F456" t="s">
        <v>507</v>
      </c>
      <c r="G456">
        <v>6.3</v>
      </c>
      <c r="H456">
        <v>461</v>
      </c>
      <c r="I456">
        <v>4858</v>
      </c>
      <c r="J456">
        <v>2008</v>
      </c>
      <c r="K456" t="s">
        <v>44</v>
      </c>
      <c r="L456" t="s">
        <v>47</v>
      </c>
    </row>
    <row r="457" spans="1:12">
      <c r="A457">
        <v>367</v>
      </c>
      <c r="B457">
        <v>44236</v>
      </c>
      <c r="C457">
        <v>65000000</v>
      </c>
      <c r="D457">
        <v>22</v>
      </c>
      <c r="E457" s="9">
        <v>128107642</v>
      </c>
      <c r="F457" t="s">
        <v>396</v>
      </c>
      <c r="G457">
        <v>6.5</v>
      </c>
      <c r="H457">
        <v>1062</v>
      </c>
      <c r="I457">
        <v>4925</v>
      </c>
      <c r="J457">
        <v>2008</v>
      </c>
      <c r="K457" t="s">
        <v>21</v>
      </c>
      <c r="L457" t="s">
        <v>47</v>
      </c>
    </row>
    <row r="458" spans="1:12">
      <c r="A458">
        <v>1002</v>
      </c>
      <c r="B458">
        <v>45692</v>
      </c>
      <c r="C458">
        <v>20000000</v>
      </c>
      <c r="D458">
        <v>12</v>
      </c>
      <c r="E458" s="9">
        <v>149281606</v>
      </c>
      <c r="F458" t="s">
        <v>1031</v>
      </c>
      <c r="G458">
        <v>4.9000000000000004</v>
      </c>
      <c r="H458">
        <v>209</v>
      </c>
      <c r="I458">
        <v>4913</v>
      </c>
      <c r="J458">
        <v>2008</v>
      </c>
      <c r="K458" t="s">
        <v>18</v>
      </c>
      <c r="L458" t="s">
        <v>47</v>
      </c>
    </row>
    <row r="459" spans="1:12">
      <c r="A459">
        <v>1100</v>
      </c>
      <c r="B459">
        <v>45992</v>
      </c>
      <c r="C459">
        <v>23000000</v>
      </c>
      <c r="D459">
        <v>28</v>
      </c>
      <c r="E459" s="9">
        <v>150816700</v>
      </c>
      <c r="F459" t="s">
        <v>1129</v>
      </c>
      <c r="G459">
        <v>6.5</v>
      </c>
      <c r="H459">
        <v>640</v>
      </c>
      <c r="I459">
        <v>4868</v>
      </c>
      <c r="J459">
        <v>2008</v>
      </c>
      <c r="K459" t="s">
        <v>59</v>
      </c>
      <c r="L459" t="s">
        <v>13</v>
      </c>
    </row>
    <row r="460" spans="1:12">
      <c r="A460">
        <v>790</v>
      </c>
      <c r="B460">
        <v>45157</v>
      </c>
      <c r="C460">
        <v>30000000</v>
      </c>
      <c r="D460">
        <v>30</v>
      </c>
      <c r="E460" s="9">
        <v>160259319</v>
      </c>
      <c r="F460" t="s">
        <v>819</v>
      </c>
      <c r="G460">
        <v>6.1</v>
      </c>
      <c r="H460">
        <v>978</v>
      </c>
      <c r="I460">
        <v>5303</v>
      </c>
      <c r="J460">
        <v>2008</v>
      </c>
      <c r="K460" t="s">
        <v>301</v>
      </c>
      <c r="L460" t="s">
        <v>13</v>
      </c>
    </row>
    <row r="461" spans="1:12">
      <c r="A461">
        <v>253</v>
      </c>
      <c r="B461">
        <v>44017</v>
      </c>
      <c r="C461">
        <v>85000000</v>
      </c>
      <c r="D461">
        <v>58</v>
      </c>
      <c r="E461" s="9">
        <v>160388063</v>
      </c>
      <c r="F461" t="s">
        <v>281</v>
      </c>
      <c r="G461">
        <v>6.5</v>
      </c>
      <c r="H461">
        <v>1527</v>
      </c>
      <c r="I461">
        <v>4798</v>
      </c>
      <c r="J461">
        <v>2008</v>
      </c>
      <c r="K461" t="s">
        <v>21</v>
      </c>
      <c r="L461" t="s">
        <v>47</v>
      </c>
    </row>
    <row r="462" spans="1:12">
      <c r="A462">
        <v>203</v>
      </c>
      <c r="B462">
        <v>43933</v>
      </c>
      <c r="C462">
        <v>90000000</v>
      </c>
      <c r="D462">
        <v>21</v>
      </c>
      <c r="E462" s="9">
        <v>162839667</v>
      </c>
      <c r="F462" t="s">
        <v>231</v>
      </c>
      <c r="G462">
        <v>6.3</v>
      </c>
      <c r="H462">
        <v>572</v>
      </c>
      <c r="I462">
        <v>4955</v>
      </c>
      <c r="J462">
        <v>2008</v>
      </c>
      <c r="K462" t="s">
        <v>59</v>
      </c>
      <c r="L462" t="s">
        <v>13</v>
      </c>
    </row>
    <row r="463" spans="1:12">
      <c r="A463">
        <v>415</v>
      </c>
      <c r="B463">
        <v>44320</v>
      </c>
      <c r="C463">
        <v>60000000</v>
      </c>
      <c r="D463">
        <v>20</v>
      </c>
      <c r="E463" s="9">
        <v>163403799</v>
      </c>
      <c r="F463" t="s">
        <v>444</v>
      </c>
      <c r="G463">
        <v>4.9000000000000004</v>
      </c>
      <c r="H463">
        <v>950</v>
      </c>
      <c r="I463">
        <v>4854</v>
      </c>
      <c r="J463">
        <v>2008</v>
      </c>
      <c r="K463" t="s">
        <v>28</v>
      </c>
      <c r="L463" t="s">
        <v>26</v>
      </c>
    </row>
    <row r="464" spans="1:12">
      <c r="A464">
        <v>105</v>
      </c>
      <c r="B464">
        <v>43771</v>
      </c>
      <c r="C464">
        <v>150000000</v>
      </c>
      <c r="D464">
        <v>62</v>
      </c>
      <c r="E464" s="9">
        <v>163712074</v>
      </c>
      <c r="F464" t="s">
        <v>133</v>
      </c>
      <c r="G464">
        <v>6.1</v>
      </c>
      <c r="H464">
        <v>3021</v>
      </c>
      <c r="I464">
        <v>4873</v>
      </c>
      <c r="J464">
        <v>2008</v>
      </c>
      <c r="K464" t="s">
        <v>28</v>
      </c>
      <c r="L464" t="s">
        <v>13</v>
      </c>
    </row>
    <row r="465" spans="1:12">
      <c r="A465">
        <v>692</v>
      </c>
      <c r="B465">
        <v>44927</v>
      </c>
      <c r="C465">
        <v>37000000</v>
      </c>
      <c r="D465">
        <v>31</v>
      </c>
      <c r="E465" s="9">
        <v>163720069</v>
      </c>
      <c r="F465" t="s">
        <v>721</v>
      </c>
      <c r="G465">
        <v>6.5</v>
      </c>
      <c r="H465">
        <v>1222</v>
      </c>
      <c r="I465">
        <v>5135</v>
      </c>
      <c r="J465">
        <v>2008</v>
      </c>
      <c r="K465" t="s">
        <v>114</v>
      </c>
      <c r="L465" t="s">
        <v>47</v>
      </c>
    </row>
    <row r="466" spans="1:12">
      <c r="A466">
        <v>213</v>
      </c>
      <c r="B466">
        <v>43950</v>
      </c>
      <c r="C466">
        <v>92000000</v>
      </c>
      <c r="D466">
        <v>43</v>
      </c>
      <c r="E466" s="9">
        <v>188072649</v>
      </c>
      <c r="F466" t="s">
        <v>241</v>
      </c>
      <c r="G466">
        <v>6.5</v>
      </c>
      <c r="H466">
        <v>1667</v>
      </c>
      <c r="I466">
        <v>4960</v>
      </c>
      <c r="J466">
        <v>2008</v>
      </c>
      <c r="K466" t="s">
        <v>66</v>
      </c>
      <c r="L466" t="s">
        <v>16</v>
      </c>
    </row>
    <row r="467" spans="1:12">
      <c r="A467">
        <v>217</v>
      </c>
      <c r="B467">
        <v>43957</v>
      </c>
      <c r="C467">
        <v>75000000</v>
      </c>
      <c r="D467">
        <v>38</v>
      </c>
      <c r="E467" s="9">
        <v>200276000</v>
      </c>
      <c r="F467" t="s">
        <v>245</v>
      </c>
      <c r="G467">
        <v>6.7</v>
      </c>
      <c r="H467">
        <v>1173</v>
      </c>
      <c r="I467">
        <v>4772</v>
      </c>
      <c r="J467">
        <v>2008</v>
      </c>
      <c r="K467" t="s">
        <v>12</v>
      </c>
      <c r="L467" t="s">
        <v>13</v>
      </c>
    </row>
    <row r="468" spans="1:12">
      <c r="A468">
        <v>218</v>
      </c>
      <c r="B468">
        <v>43958</v>
      </c>
      <c r="C468">
        <v>90000000</v>
      </c>
      <c r="D468">
        <v>40</v>
      </c>
      <c r="E468" s="9">
        <v>201596308</v>
      </c>
      <c r="F468" t="s">
        <v>246</v>
      </c>
      <c r="G468">
        <v>5.5</v>
      </c>
      <c r="H468">
        <v>1048</v>
      </c>
      <c r="I468">
        <v>4964</v>
      </c>
      <c r="J468">
        <v>2008</v>
      </c>
      <c r="K468" t="s">
        <v>28</v>
      </c>
      <c r="L468" t="s">
        <v>13</v>
      </c>
    </row>
    <row r="469" spans="1:12">
      <c r="A469">
        <v>266</v>
      </c>
      <c r="B469">
        <v>44040</v>
      </c>
      <c r="C469">
        <v>80000000</v>
      </c>
      <c r="D469">
        <v>23</v>
      </c>
      <c r="E469" s="9">
        <v>212874442</v>
      </c>
      <c r="F469" t="s">
        <v>294</v>
      </c>
      <c r="G469">
        <v>5.9</v>
      </c>
      <c r="H469">
        <v>901</v>
      </c>
      <c r="I469">
        <v>4998</v>
      </c>
      <c r="J469">
        <v>2008</v>
      </c>
      <c r="K469" t="s">
        <v>12</v>
      </c>
      <c r="L469" t="s">
        <v>26</v>
      </c>
    </row>
    <row r="470" spans="1:12">
      <c r="A470">
        <v>252</v>
      </c>
      <c r="B470">
        <v>44016</v>
      </c>
      <c r="C470">
        <v>85000000</v>
      </c>
      <c r="D470">
        <v>21</v>
      </c>
      <c r="E470" s="9">
        <v>222231186</v>
      </c>
      <c r="F470" t="s">
        <v>280</v>
      </c>
      <c r="G470">
        <v>5.9</v>
      </c>
      <c r="H470">
        <v>1799</v>
      </c>
      <c r="I470">
        <v>4813</v>
      </c>
      <c r="J470">
        <v>2008</v>
      </c>
      <c r="K470" t="s">
        <v>59</v>
      </c>
      <c r="L470" t="s">
        <v>97</v>
      </c>
    </row>
    <row r="471" spans="1:12">
      <c r="A471">
        <v>262</v>
      </c>
      <c r="B471">
        <v>44034</v>
      </c>
      <c r="C471">
        <v>80000000</v>
      </c>
      <c r="D471">
        <v>23</v>
      </c>
      <c r="E471" s="9">
        <v>230685453</v>
      </c>
      <c r="F471" t="s">
        <v>290</v>
      </c>
      <c r="G471">
        <v>6</v>
      </c>
      <c r="H471">
        <v>1051</v>
      </c>
      <c r="I471">
        <v>4989</v>
      </c>
      <c r="J471">
        <v>2008</v>
      </c>
      <c r="K471" t="s">
        <v>28</v>
      </c>
      <c r="L471" t="s">
        <v>13</v>
      </c>
    </row>
    <row r="472" spans="1:12">
      <c r="A472">
        <v>900</v>
      </c>
      <c r="B472">
        <v>45410</v>
      </c>
      <c r="C472">
        <v>33000000</v>
      </c>
      <c r="D472">
        <v>50</v>
      </c>
      <c r="E472" s="9">
        <v>269958228</v>
      </c>
      <c r="F472" t="s">
        <v>929</v>
      </c>
      <c r="G472">
        <v>7.8</v>
      </c>
      <c r="H472">
        <v>3086</v>
      </c>
      <c r="I472">
        <v>5087</v>
      </c>
      <c r="J472">
        <v>2008</v>
      </c>
      <c r="K472" t="s">
        <v>12</v>
      </c>
      <c r="L472" t="s">
        <v>23</v>
      </c>
    </row>
    <row r="473" spans="1:12">
      <c r="A473">
        <v>63</v>
      </c>
      <c r="B473">
        <v>43697</v>
      </c>
      <c r="C473">
        <v>150000000</v>
      </c>
      <c r="D473">
        <v>60</v>
      </c>
      <c r="E473" s="9">
        <v>333932083</v>
      </c>
      <c r="F473" t="s">
        <v>89</v>
      </c>
      <c r="G473">
        <v>7.3</v>
      </c>
      <c r="H473">
        <v>3292</v>
      </c>
      <c r="I473">
        <v>4829</v>
      </c>
      <c r="J473">
        <v>2008</v>
      </c>
      <c r="K473" t="s">
        <v>42</v>
      </c>
      <c r="L473" t="s">
        <v>19</v>
      </c>
    </row>
    <row r="474" spans="1:12">
      <c r="A474">
        <v>1169</v>
      </c>
      <c r="B474">
        <v>46263</v>
      </c>
      <c r="C474">
        <v>15000000</v>
      </c>
      <c r="D474">
        <v>59</v>
      </c>
      <c r="E474" s="9">
        <v>377910544</v>
      </c>
      <c r="F474" t="s">
        <v>1198</v>
      </c>
      <c r="G474">
        <v>7.6</v>
      </c>
      <c r="H474">
        <v>2827</v>
      </c>
      <c r="I474">
        <v>5222</v>
      </c>
      <c r="J474">
        <v>2008</v>
      </c>
      <c r="K474" t="s">
        <v>15</v>
      </c>
      <c r="L474" t="s">
        <v>19</v>
      </c>
    </row>
    <row r="475" spans="1:12">
      <c r="A475">
        <v>696</v>
      </c>
      <c r="B475">
        <v>44934</v>
      </c>
      <c r="C475">
        <v>37000000</v>
      </c>
      <c r="D475">
        <v>127</v>
      </c>
      <c r="E475" s="9">
        <v>392616625</v>
      </c>
      <c r="F475" t="s">
        <v>725</v>
      </c>
      <c r="G475">
        <v>5.8</v>
      </c>
      <c r="H475">
        <v>3561</v>
      </c>
      <c r="I475">
        <v>5293</v>
      </c>
      <c r="J475">
        <v>2008</v>
      </c>
      <c r="K475" t="s">
        <v>42</v>
      </c>
      <c r="L475" t="s">
        <v>13</v>
      </c>
    </row>
    <row r="476" spans="1:12">
      <c r="A476">
        <v>50</v>
      </c>
      <c r="B476">
        <v>43668</v>
      </c>
      <c r="C476">
        <v>145000000</v>
      </c>
      <c r="D476">
        <v>60</v>
      </c>
      <c r="E476" s="9">
        <v>401128639</v>
      </c>
      <c r="F476" t="s">
        <v>76</v>
      </c>
      <c r="G476">
        <v>5.2</v>
      </c>
      <c r="H476">
        <v>1387</v>
      </c>
      <c r="I476">
        <v>4810</v>
      </c>
      <c r="J476">
        <v>2008</v>
      </c>
      <c r="K476" t="s">
        <v>21</v>
      </c>
      <c r="L476" t="s">
        <v>23</v>
      </c>
    </row>
    <row r="477" spans="1:12">
      <c r="A477">
        <v>12</v>
      </c>
      <c r="B477">
        <v>43612</v>
      </c>
      <c r="C477">
        <v>225000000</v>
      </c>
      <c r="D477">
        <v>53</v>
      </c>
      <c r="E477" s="9">
        <v>419651413</v>
      </c>
      <c r="F477" t="s">
        <v>33</v>
      </c>
      <c r="G477">
        <v>6.3</v>
      </c>
      <c r="H477">
        <v>1630</v>
      </c>
      <c r="I477">
        <v>4774</v>
      </c>
      <c r="J477">
        <v>2008</v>
      </c>
      <c r="K477" t="s">
        <v>15</v>
      </c>
      <c r="L477" t="s">
        <v>13</v>
      </c>
    </row>
    <row r="478" spans="1:12">
      <c r="A478">
        <v>47</v>
      </c>
      <c r="B478">
        <v>43665</v>
      </c>
      <c r="C478">
        <v>140000000</v>
      </c>
      <c r="D478">
        <v>120</v>
      </c>
      <c r="E478" s="9">
        <v>585174222</v>
      </c>
      <c r="F478" t="s">
        <v>73</v>
      </c>
      <c r="G478">
        <v>7.4</v>
      </c>
      <c r="H478">
        <v>8776</v>
      </c>
      <c r="I478">
        <v>4808</v>
      </c>
      <c r="J478">
        <v>2008</v>
      </c>
      <c r="K478" t="s">
        <v>44</v>
      </c>
      <c r="L478" t="s">
        <v>26</v>
      </c>
    </row>
    <row r="479" spans="1:12">
      <c r="A479">
        <v>8</v>
      </c>
      <c r="B479">
        <v>43608</v>
      </c>
      <c r="C479">
        <v>200000000</v>
      </c>
      <c r="D479">
        <v>107</v>
      </c>
      <c r="E479" s="9">
        <v>586090727</v>
      </c>
      <c r="F479" t="s">
        <v>29</v>
      </c>
      <c r="G479">
        <v>6.1</v>
      </c>
      <c r="H479">
        <v>2965</v>
      </c>
      <c r="I479">
        <v>4773</v>
      </c>
      <c r="J479">
        <v>2008</v>
      </c>
      <c r="K479" t="s">
        <v>18</v>
      </c>
      <c r="L479" t="s">
        <v>13</v>
      </c>
    </row>
    <row r="480" spans="1:12">
      <c r="A480">
        <v>72</v>
      </c>
      <c r="B480">
        <v>43712</v>
      </c>
      <c r="C480">
        <v>150000000</v>
      </c>
      <c r="D480">
        <v>56</v>
      </c>
      <c r="E480" s="9">
        <v>624029371</v>
      </c>
      <c r="F480" t="s">
        <v>99</v>
      </c>
      <c r="G480">
        <v>6.2</v>
      </c>
      <c r="H480">
        <v>2961</v>
      </c>
      <c r="I480">
        <v>4782</v>
      </c>
      <c r="J480">
        <v>2008</v>
      </c>
      <c r="K480" t="s">
        <v>21</v>
      </c>
      <c r="L480" t="s">
        <v>23</v>
      </c>
    </row>
    <row r="481" spans="1:12">
      <c r="A481">
        <v>38</v>
      </c>
      <c r="B481">
        <v>43650</v>
      </c>
      <c r="C481">
        <v>185000000</v>
      </c>
      <c r="D481">
        <v>75</v>
      </c>
      <c r="E481" s="9">
        <v>786636033</v>
      </c>
      <c r="F481" t="s">
        <v>63</v>
      </c>
      <c r="G481">
        <v>5.7</v>
      </c>
      <c r="H481">
        <v>2495</v>
      </c>
      <c r="I481">
        <v>4799</v>
      </c>
      <c r="J481">
        <v>2008</v>
      </c>
      <c r="K481" t="s">
        <v>15</v>
      </c>
      <c r="L481" t="s">
        <v>26</v>
      </c>
    </row>
    <row r="482" spans="1:12">
      <c r="A482">
        <v>46</v>
      </c>
      <c r="B482">
        <v>43662</v>
      </c>
      <c r="C482">
        <v>185000000</v>
      </c>
      <c r="D482">
        <v>187</v>
      </c>
      <c r="E482" s="9">
        <v>1004558444</v>
      </c>
      <c r="F482" t="s">
        <v>72</v>
      </c>
      <c r="G482">
        <v>8.1999999999999993</v>
      </c>
      <c r="H482">
        <v>12002</v>
      </c>
      <c r="I482">
        <v>4765</v>
      </c>
      <c r="J482">
        <v>2008</v>
      </c>
      <c r="K482" t="s">
        <v>21</v>
      </c>
      <c r="L482" t="s">
        <v>26</v>
      </c>
    </row>
    <row r="483" spans="1:12">
      <c r="A483">
        <v>667</v>
      </c>
      <c r="B483">
        <v>44865</v>
      </c>
      <c r="C483" t="s">
        <v>1494</v>
      </c>
      <c r="D483">
        <v>5</v>
      </c>
      <c r="E483" s="9" t="s">
        <v>1494</v>
      </c>
      <c r="F483" t="s">
        <v>696</v>
      </c>
      <c r="G483">
        <v>6.3</v>
      </c>
      <c r="H483">
        <v>47</v>
      </c>
      <c r="I483">
        <v>5338</v>
      </c>
      <c r="J483">
        <v>2008</v>
      </c>
      <c r="K483" t="s">
        <v>42</v>
      </c>
      <c r="L483" t="s">
        <v>47</v>
      </c>
    </row>
    <row r="484" spans="1:12">
      <c r="A484">
        <v>831</v>
      </c>
      <c r="B484">
        <v>45284</v>
      </c>
      <c r="C484" t="s">
        <v>1494</v>
      </c>
      <c r="D484">
        <v>16</v>
      </c>
      <c r="E484" s="9" t="s">
        <v>1494</v>
      </c>
      <c r="F484" t="s">
        <v>860</v>
      </c>
      <c r="G484">
        <v>7.2</v>
      </c>
      <c r="H484">
        <v>328</v>
      </c>
      <c r="I484">
        <v>4846</v>
      </c>
      <c r="J484">
        <v>2008</v>
      </c>
      <c r="K484" t="s">
        <v>18</v>
      </c>
      <c r="L484" t="s">
        <v>26</v>
      </c>
    </row>
    <row r="485" spans="1:12">
      <c r="A485">
        <v>1042</v>
      </c>
      <c r="B485">
        <v>45803</v>
      </c>
      <c r="C485" t="s">
        <v>1494</v>
      </c>
      <c r="D485">
        <v>17</v>
      </c>
      <c r="E485" s="9" t="s">
        <v>1494</v>
      </c>
      <c r="F485" t="s">
        <v>1071</v>
      </c>
      <c r="G485">
        <v>6.4</v>
      </c>
      <c r="H485">
        <v>286</v>
      </c>
      <c r="I485">
        <v>5147</v>
      </c>
      <c r="J485">
        <v>2008</v>
      </c>
      <c r="K485" t="s">
        <v>114</v>
      </c>
      <c r="L485" t="s">
        <v>47</v>
      </c>
    </row>
    <row r="486" spans="1:12">
      <c r="A486">
        <v>1216</v>
      </c>
      <c r="B486">
        <v>46454</v>
      </c>
      <c r="C486" t="s">
        <v>1494</v>
      </c>
      <c r="D486">
        <v>14</v>
      </c>
      <c r="E486" s="9" t="s">
        <v>1494</v>
      </c>
      <c r="F486" t="s">
        <v>1245</v>
      </c>
      <c r="G486">
        <v>6.1</v>
      </c>
      <c r="H486">
        <v>163</v>
      </c>
      <c r="I486">
        <v>5009</v>
      </c>
      <c r="J486">
        <v>2008</v>
      </c>
      <c r="K486" t="s">
        <v>18</v>
      </c>
      <c r="L486" t="s">
        <v>47</v>
      </c>
    </row>
    <row r="487" spans="1:12">
      <c r="A487">
        <v>1229</v>
      </c>
      <c r="B487">
        <v>46513</v>
      </c>
      <c r="C487" t="s">
        <v>1494</v>
      </c>
      <c r="D487">
        <v>21</v>
      </c>
      <c r="E487" s="9" t="s">
        <v>1494</v>
      </c>
      <c r="F487" t="s">
        <v>1258</v>
      </c>
      <c r="G487">
        <v>6.2</v>
      </c>
      <c r="H487">
        <v>821</v>
      </c>
      <c r="I487">
        <v>5113</v>
      </c>
      <c r="J487">
        <v>2008</v>
      </c>
      <c r="K487" t="s">
        <v>18</v>
      </c>
      <c r="L487" t="s">
        <v>26</v>
      </c>
    </row>
    <row r="488" spans="1:12">
      <c r="A488">
        <v>1401</v>
      </c>
      <c r="B488">
        <v>47622</v>
      </c>
      <c r="C488" t="s">
        <v>1494</v>
      </c>
      <c r="D488">
        <v>9</v>
      </c>
      <c r="E488" s="9" t="s">
        <v>1494</v>
      </c>
      <c r="F488" t="s">
        <v>1429</v>
      </c>
      <c r="G488">
        <v>7.2</v>
      </c>
      <c r="H488">
        <v>197</v>
      </c>
      <c r="I488">
        <v>5088</v>
      </c>
      <c r="J488">
        <v>2008</v>
      </c>
      <c r="K488" t="s">
        <v>18</v>
      </c>
      <c r="L488" t="s">
        <v>26</v>
      </c>
    </row>
    <row r="489" spans="1:12">
      <c r="A489">
        <v>1430</v>
      </c>
      <c r="B489">
        <v>47949</v>
      </c>
      <c r="C489" t="s">
        <v>1494</v>
      </c>
      <c r="D489">
        <v>2</v>
      </c>
      <c r="E489" s="9" t="s">
        <v>1494</v>
      </c>
      <c r="F489" t="s">
        <v>1458</v>
      </c>
      <c r="G489">
        <v>7.2</v>
      </c>
      <c r="H489">
        <v>44</v>
      </c>
      <c r="I489">
        <v>4809</v>
      </c>
      <c r="J489">
        <v>2008</v>
      </c>
      <c r="K489" t="s">
        <v>59</v>
      </c>
      <c r="L489" t="s">
        <v>13</v>
      </c>
    </row>
    <row r="490" spans="1:12">
      <c r="A490">
        <v>1271</v>
      </c>
      <c r="B490">
        <v>46727</v>
      </c>
      <c r="C490">
        <v>10000000</v>
      </c>
      <c r="D490">
        <v>2</v>
      </c>
      <c r="E490" s="9" t="s">
        <v>1494</v>
      </c>
      <c r="F490" t="s">
        <v>1300</v>
      </c>
      <c r="G490">
        <v>6.4</v>
      </c>
      <c r="H490">
        <v>22</v>
      </c>
      <c r="I490">
        <v>5970</v>
      </c>
      <c r="J490">
        <v>2008</v>
      </c>
      <c r="K490" t="s">
        <v>66</v>
      </c>
      <c r="L490" t="s">
        <v>47</v>
      </c>
    </row>
    <row r="491" spans="1:12">
      <c r="A491">
        <v>988</v>
      </c>
      <c r="B491">
        <v>45665</v>
      </c>
      <c r="C491">
        <v>9000000</v>
      </c>
      <c r="D491">
        <v>20</v>
      </c>
      <c r="E491" s="9">
        <v>460089</v>
      </c>
      <c r="F491" t="s">
        <v>1017</v>
      </c>
      <c r="G491">
        <v>6.9</v>
      </c>
      <c r="H491">
        <v>497</v>
      </c>
      <c r="I491">
        <v>4947</v>
      </c>
      <c r="J491">
        <v>2007</v>
      </c>
      <c r="K491" t="s">
        <v>59</v>
      </c>
      <c r="L491" t="s">
        <v>47</v>
      </c>
    </row>
    <row r="492" spans="1:12">
      <c r="A492">
        <v>1355</v>
      </c>
      <c r="B492">
        <v>47251</v>
      </c>
      <c r="C492">
        <v>5000000</v>
      </c>
      <c r="D492">
        <v>3</v>
      </c>
      <c r="E492" s="9">
        <v>782102</v>
      </c>
      <c r="F492" t="s">
        <v>1384</v>
      </c>
      <c r="G492">
        <v>6.2</v>
      </c>
      <c r="H492">
        <v>37</v>
      </c>
      <c r="I492">
        <v>4967</v>
      </c>
      <c r="J492">
        <v>2007</v>
      </c>
      <c r="K492" t="s">
        <v>301</v>
      </c>
      <c r="L492" t="s">
        <v>19</v>
      </c>
    </row>
    <row r="493" spans="1:12">
      <c r="A493">
        <v>593</v>
      </c>
      <c r="B493">
        <v>44695</v>
      </c>
      <c r="C493">
        <v>45000000</v>
      </c>
      <c r="D493">
        <v>5</v>
      </c>
      <c r="E493" s="9">
        <v>4607608</v>
      </c>
      <c r="F493" t="s">
        <v>622</v>
      </c>
      <c r="G493">
        <v>6.4</v>
      </c>
      <c r="H493">
        <v>81</v>
      </c>
      <c r="I493">
        <v>4797</v>
      </c>
      <c r="J493">
        <v>2007</v>
      </c>
      <c r="K493" t="s">
        <v>18</v>
      </c>
      <c r="L493" t="s">
        <v>13</v>
      </c>
    </row>
    <row r="494" spans="1:12">
      <c r="A494">
        <v>1397</v>
      </c>
      <c r="B494">
        <v>47585</v>
      </c>
      <c r="C494">
        <v>2000000</v>
      </c>
      <c r="D494">
        <v>15</v>
      </c>
      <c r="E494" s="9">
        <v>5364858</v>
      </c>
      <c r="F494" t="s">
        <v>1425</v>
      </c>
      <c r="G494">
        <v>5.4</v>
      </c>
      <c r="H494">
        <v>190</v>
      </c>
      <c r="I494">
        <v>4991</v>
      </c>
      <c r="J494">
        <v>2007</v>
      </c>
      <c r="K494" t="s">
        <v>114</v>
      </c>
      <c r="L494" t="s">
        <v>16</v>
      </c>
    </row>
    <row r="495" spans="1:12">
      <c r="A495">
        <v>495</v>
      </c>
      <c r="B495">
        <v>44479</v>
      </c>
      <c r="C495" t="s">
        <v>1494</v>
      </c>
      <c r="D495">
        <v>6</v>
      </c>
      <c r="E495" s="9">
        <v>5761917</v>
      </c>
      <c r="F495" t="s">
        <v>524</v>
      </c>
      <c r="G495">
        <v>5.4</v>
      </c>
      <c r="H495">
        <v>81</v>
      </c>
      <c r="I495">
        <v>5182</v>
      </c>
      <c r="J495">
        <v>2007</v>
      </c>
      <c r="K495" t="s">
        <v>15</v>
      </c>
      <c r="L495" t="s">
        <v>23</v>
      </c>
    </row>
    <row r="496" spans="1:12">
      <c r="A496">
        <v>1316</v>
      </c>
      <c r="B496">
        <v>47004</v>
      </c>
      <c r="C496" t="s">
        <v>1494</v>
      </c>
      <c r="D496">
        <v>21</v>
      </c>
      <c r="E496" s="9">
        <v>7000000</v>
      </c>
      <c r="F496" t="s">
        <v>1345</v>
      </c>
      <c r="G496">
        <v>6.1</v>
      </c>
      <c r="H496">
        <v>843</v>
      </c>
      <c r="I496">
        <v>5113</v>
      </c>
      <c r="J496">
        <v>2007</v>
      </c>
      <c r="K496" t="s">
        <v>66</v>
      </c>
      <c r="L496" t="s">
        <v>47</v>
      </c>
    </row>
    <row r="497" spans="1:12">
      <c r="A497">
        <v>1051</v>
      </c>
      <c r="B497">
        <v>45819</v>
      </c>
      <c r="C497">
        <v>20000000</v>
      </c>
      <c r="D497">
        <v>9</v>
      </c>
      <c r="E497" s="9">
        <v>10337477</v>
      </c>
      <c r="F497" t="s">
        <v>1080</v>
      </c>
      <c r="G497">
        <v>4.7</v>
      </c>
      <c r="H497">
        <v>78</v>
      </c>
      <c r="I497">
        <v>5002</v>
      </c>
      <c r="J497">
        <v>2007</v>
      </c>
      <c r="K497" t="s">
        <v>301</v>
      </c>
      <c r="L497" t="s">
        <v>47</v>
      </c>
    </row>
    <row r="498" spans="1:12">
      <c r="A498">
        <v>1048</v>
      </c>
      <c r="B498">
        <v>45815</v>
      </c>
      <c r="C498">
        <v>20000000</v>
      </c>
      <c r="D498">
        <v>12</v>
      </c>
      <c r="E498" s="9">
        <v>16974459</v>
      </c>
      <c r="F498" t="s">
        <v>1077</v>
      </c>
      <c r="G498">
        <v>6.5</v>
      </c>
      <c r="H498">
        <v>297</v>
      </c>
      <c r="I498">
        <v>4794</v>
      </c>
      <c r="J498">
        <v>2007</v>
      </c>
      <c r="K498" t="s">
        <v>66</v>
      </c>
      <c r="L498" t="s">
        <v>47</v>
      </c>
    </row>
    <row r="499" spans="1:12">
      <c r="A499">
        <v>1159</v>
      </c>
      <c r="B499">
        <v>46207</v>
      </c>
      <c r="C499">
        <v>16000000</v>
      </c>
      <c r="D499">
        <v>9</v>
      </c>
      <c r="E499" s="9">
        <v>18928871</v>
      </c>
      <c r="F499" t="s">
        <v>1188</v>
      </c>
      <c r="G499">
        <v>6.7</v>
      </c>
      <c r="H499">
        <v>95</v>
      </c>
      <c r="I499">
        <v>5549</v>
      </c>
      <c r="J499">
        <v>2007</v>
      </c>
      <c r="K499" t="s">
        <v>301</v>
      </c>
      <c r="L499" t="s">
        <v>19</v>
      </c>
    </row>
    <row r="500" spans="1:12">
      <c r="A500">
        <v>1275</v>
      </c>
      <c r="B500">
        <v>46765</v>
      </c>
      <c r="C500">
        <v>9000000</v>
      </c>
      <c r="D500">
        <v>14</v>
      </c>
      <c r="E500" s="9">
        <v>24538513</v>
      </c>
      <c r="F500" t="s">
        <v>1304</v>
      </c>
      <c r="G500">
        <v>7.3</v>
      </c>
      <c r="H500">
        <v>235</v>
      </c>
      <c r="I500">
        <v>5697</v>
      </c>
      <c r="J500">
        <v>2007</v>
      </c>
      <c r="K500" t="s">
        <v>15</v>
      </c>
      <c r="L500" t="s">
        <v>47</v>
      </c>
    </row>
    <row r="501" spans="1:12">
      <c r="A501">
        <v>493</v>
      </c>
      <c r="B501">
        <v>44477</v>
      </c>
      <c r="C501">
        <v>67000000</v>
      </c>
      <c r="D501">
        <v>16</v>
      </c>
      <c r="E501" s="9">
        <v>25037897</v>
      </c>
      <c r="F501" t="s">
        <v>522</v>
      </c>
      <c r="G501">
        <v>6.8</v>
      </c>
      <c r="H501">
        <v>459</v>
      </c>
      <c r="I501">
        <v>5097</v>
      </c>
      <c r="J501">
        <v>2007</v>
      </c>
      <c r="K501" t="s">
        <v>44</v>
      </c>
      <c r="L501" t="s">
        <v>47</v>
      </c>
    </row>
    <row r="502" spans="1:12">
      <c r="A502">
        <v>669</v>
      </c>
      <c r="B502">
        <v>44872</v>
      </c>
      <c r="C502">
        <v>50000000</v>
      </c>
      <c r="D502">
        <v>51</v>
      </c>
      <c r="E502" s="9">
        <v>32017803</v>
      </c>
      <c r="F502" t="s">
        <v>698</v>
      </c>
      <c r="G502">
        <v>7</v>
      </c>
      <c r="H502">
        <v>1182</v>
      </c>
      <c r="I502">
        <v>5222</v>
      </c>
      <c r="J502">
        <v>2007</v>
      </c>
      <c r="K502" t="s">
        <v>44</v>
      </c>
      <c r="L502" t="s">
        <v>13</v>
      </c>
    </row>
    <row r="503" spans="1:12">
      <c r="A503">
        <v>991</v>
      </c>
      <c r="B503">
        <v>45669</v>
      </c>
      <c r="C503">
        <v>21000000</v>
      </c>
      <c r="D503">
        <v>17</v>
      </c>
      <c r="E503" s="9">
        <v>41170784</v>
      </c>
      <c r="F503" t="s">
        <v>1020</v>
      </c>
      <c r="G503">
        <v>7.5</v>
      </c>
      <c r="H503">
        <v>356</v>
      </c>
      <c r="I503">
        <v>5235</v>
      </c>
      <c r="J503">
        <v>2007</v>
      </c>
      <c r="K503" t="s">
        <v>301</v>
      </c>
      <c r="L503" t="s">
        <v>47</v>
      </c>
    </row>
    <row r="504" spans="1:12">
      <c r="A504">
        <v>542</v>
      </c>
      <c r="B504">
        <v>44580</v>
      </c>
      <c r="C504">
        <v>51500000</v>
      </c>
      <c r="D504">
        <v>35</v>
      </c>
      <c r="E504" s="9">
        <v>55112356</v>
      </c>
      <c r="F504" t="s">
        <v>571</v>
      </c>
      <c r="G504">
        <v>7.2</v>
      </c>
      <c r="H504">
        <v>848</v>
      </c>
      <c r="I504">
        <v>5229</v>
      </c>
      <c r="J504">
        <v>2007</v>
      </c>
      <c r="K504" t="s">
        <v>114</v>
      </c>
      <c r="L504" t="s">
        <v>47</v>
      </c>
    </row>
    <row r="505" spans="1:12">
      <c r="A505">
        <v>1141</v>
      </c>
      <c r="B505">
        <v>46128</v>
      </c>
      <c r="C505">
        <v>15000000</v>
      </c>
      <c r="D505">
        <v>2</v>
      </c>
      <c r="E505" s="9">
        <v>55184721</v>
      </c>
      <c r="F505" t="s">
        <v>1170</v>
      </c>
      <c r="G505">
        <v>6.1</v>
      </c>
      <c r="H505">
        <v>33</v>
      </c>
      <c r="I505">
        <v>5554</v>
      </c>
      <c r="J505">
        <v>2007</v>
      </c>
      <c r="K505" t="s">
        <v>18</v>
      </c>
      <c r="L505" t="s">
        <v>47</v>
      </c>
    </row>
    <row r="506" spans="1:12">
      <c r="A506">
        <v>660</v>
      </c>
      <c r="B506">
        <v>44839</v>
      </c>
      <c r="C506">
        <v>40000000</v>
      </c>
      <c r="D506">
        <v>13</v>
      </c>
      <c r="E506" s="9">
        <v>62771059</v>
      </c>
      <c r="F506" t="s">
        <v>689</v>
      </c>
      <c r="G506">
        <v>5.4</v>
      </c>
      <c r="H506">
        <v>205</v>
      </c>
      <c r="I506">
        <v>5008</v>
      </c>
      <c r="J506">
        <v>2007</v>
      </c>
      <c r="K506" t="s">
        <v>44</v>
      </c>
      <c r="L506" t="s">
        <v>13</v>
      </c>
    </row>
    <row r="507" spans="1:12">
      <c r="A507">
        <v>739</v>
      </c>
      <c r="B507">
        <v>45036</v>
      </c>
      <c r="C507">
        <v>35000000</v>
      </c>
      <c r="D507">
        <v>9</v>
      </c>
      <c r="E507" s="9">
        <v>63215872</v>
      </c>
      <c r="F507" t="s">
        <v>768</v>
      </c>
      <c r="G507">
        <v>6</v>
      </c>
      <c r="H507">
        <v>216</v>
      </c>
      <c r="I507">
        <v>5111</v>
      </c>
      <c r="J507">
        <v>2007</v>
      </c>
      <c r="K507" t="s">
        <v>18</v>
      </c>
      <c r="L507" t="s">
        <v>19</v>
      </c>
    </row>
    <row r="508" spans="1:12">
      <c r="A508">
        <v>561</v>
      </c>
      <c r="B508">
        <v>44616</v>
      </c>
      <c r="C508">
        <v>55000000</v>
      </c>
      <c r="D508">
        <v>48</v>
      </c>
      <c r="E508" s="9">
        <v>70016220</v>
      </c>
      <c r="F508" t="s">
        <v>590</v>
      </c>
      <c r="G508">
        <v>6.9</v>
      </c>
      <c r="H508">
        <v>1188</v>
      </c>
      <c r="I508">
        <v>4900</v>
      </c>
      <c r="J508">
        <v>2007</v>
      </c>
      <c r="K508" t="s">
        <v>114</v>
      </c>
      <c r="L508" t="s">
        <v>13</v>
      </c>
    </row>
    <row r="509" spans="1:12">
      <c r="A509">
        <v>1034</v>
      </c>
      <c r="B509">
        <v>45783</v>
      </c>
      <c r="C509">
        <v>20000000</v>
      </c>
      <c r="D509">
        <v>10</v>
      </c>
      <c r="E509" s="9">
        <v>73276047</v>
      </c>
      <c r="F509" t="s">
        <v>1063</v>
      </c>
      <c r="G509">
        <v>7.3</v>
      </c>
      <c r="H509">
        <v>394</v>
      </c>
      <c r="I509">
        <v>4773</v>
      </c>
      <c r="J509">
        <v>2007</v>
      </c>
      <c r="K509" t="s">
        <v>18</v>
      </c>
      <c r="L509" t="s">
        <v>97</v>
      </c>
    </row>
    <row r="510" spans="1:12">
      <c r="A510">
        <v>922</v>
      </c>
      <c r="B510">
        <v>45452</v>
      </c>
      <c r="C510">
        <v>25000000</v>
      </c>
      <c r="D510">
        <v>37</v>
      </c>
      <c r="E510" s="9">
        <v>77208711</v>
      </c>
      <c r="F510" t="s">
        <v>951</v>
      </c>
      <c r="G510">
        <v>7.9</v>
      </c>
      <c r="H510">
        <v>1537</v>
      </c>
      <c r="I510">
        <v>5363</v>
      </c>
      <c r="J510">
        <v>2007</v>
      </c>
      <c r="K510" t="s">
        <v>12</v>
      </c>
      <c r="L510" t="s">
        <v>47</v>
      </c>
    </row>
    <row r="511" spans="1:12">
      <c r="A511">
        <v>765</v>
      </c>
      <c r="B511">
        <v>45105</v>
      </c>
      <c r="C511">
        <v>30000000</v>
      </c>
      <c r="D511">
        <v>23</v>
      </c>
      <c r="E511" s="9">
        <v>77566815</v>
      </c>
      <c r="F511" t="s">
        <v>794</v>
      </c>
      <c r="G511">
        <v>6.3</v>
      </c>
      <c r="H511">
        <v>1018</v>
      </c>
      <c r="I511">
        <v>4892</v>
      </c>
      <c r="J511">
        <v>2007</v>
      </c>
      <c r="K511" t="s">
        <v>59</v>
      </c>
      <c r="L511" t="s">
        <v>47</v>
      </c>
    </row>
    <row r="512" spans="1:12">
      <c r="A512">
        <v>254</v>
      </c>
      <c r="B512">
        <v>44018</v>
      </c>
      <c r="C512">
        <v>65000000</v>
      </c>
      <c r="D512">
        <v>51</v>
      </c>
      <c r="E512" s="9">
        <v>84785914</v>
      </c>
      <c r="F512" t="s">
        <v>282</v>
      </c>
      <c r="G512">
        <v>7.3</v>
      </c>
      <c r="H512">
        <v>2023</v>
      </c>
      <c r="I512">
        <v>4829</v>
      </c>
      <c r="J512">
        <v>2007</v>
      </c>
      <c r="K512" t="s">
        <v>25</v>
      </c>
      <c r="L512" t="s">
        <v>47</v>
      </c>
    </row>
    <row r="513" spans="1:12">
      <c r="A513">
        <v>323</v>
      </c>
      <c r="B513">
        <v>44150</v>
      </c>
      <c r="C513">
        <v>70000000</v>
      </c>
      <c r="D513">
        <v>26</v>
      </c>
      <c r="E513" s="9">
        <v>86658558</v>
      </c>
      <c r="F513" t="s">
        <v>352</v>
      </c>
      <c r="G513">
        <v>6.5</v>
      </c>
      <c r="H513">
        <v>513</v>
      </c>
      <c r="I513">
        <v>4782</v>
      </c>
      <c r="J513">
        <v>2007</v>
      </c>
      <c r="K513" t="s">
        <v>66</v>
      </c>
      <c r="L513" t="s">
        <v>26</v>
      </c>
    </row>
    <row r="514" spans="1:12">
      <c r="A514">
        <v>1013</v>
      </c>
      <c r="B514">
        <v>45719</v>
      </c>
      <c r="C514">
        <v>20000000</v>
      </c>
      <c r="D514">
        <v>6</v>
      </c>
      <c r="E514" s="9">
        <v>86865564</v>
      </c>
      <c r="F514" t="s">
        <v>1042</v>
      </c>
      <c r="G514">
        <v>3.2</v>
      </c>
      <c r="H514">
        <v>326</v>
      </c>
      <c r="I514">
        <v>5465</v>
      </c>
      <c r="J514">
        <v>2007</v>
      </c>
      <c r="K514" t="s">
        <v>301</v>
      </c>
      <c r="L514" t="s">
        <v>13</v>
      </c>
    </row>
    <row r="515" spans="1:12">
      <c r="A515">
        <v>301</v>
      </c>
      <c r="B515">
        <v>44113</v>
      </c>
      <c r="C515">
        <v>50000000</v>
      </c>
      <c r="D515">
        <v>31</v>
      </c>
      <c r="E515" s="9">
        <v>90450008</v>
      </c>
      <c r="F515" t="s">
        <v>330</v>
      </c>
      <c r="G515">
        <v>6.5</v>
      </c>
      <c r="H515">
        <v>709</v>
      </c>
      <c r="I515">
        <v>4998</v>
      </c>
      <c r="J515">
        <v>2007</v>
      </c>
      <c r="K515" t="s">
        <v>21</v>
      </c>
      <c r="L515" t="s">
        <v>47</v>
      </c>
    </row>
    <row r="516" spans="1:12">
      <c r="A516">
        <v>854</v>
      </c>
      <c r="B516">
        <v>45316</v>
      </c>
      <c r="C516">
        <v>28000000</v>
      </c>
      <c r="D516">
        <v>15</v>
      </c>
      <c r="E516" s="9">
        <v>92601050</v>
      </c>
      <c r="F516" t="s">
        <v>883</v>
      </c>
      <c r="G516">
        <v>6.1</v>
      </c>
      <c r="H516">
        <v>327</v>
      </c>
      <c r="I516">
        <v>5375</v>
      </c>
      <c r="J516">
        <v>2007</v>
      </c>
      <c r="K516" t="s">
        <v>21</v>
      </c>
      <c r="L516" t="s">
        <v>26</v>
      </c>
    </row>
    <row r="517" spans="1:12">
      <c r="A517">
        <v>425</v>
      </c>
      <c r="B517">
        <v>44338</v>
      </c>
      <c r="C517">
        <v>61000000</v>
      </c>
      <c r="D517">
        <v>37</v>
      </c>
      <c r="E517" s="9">
        <v>95696996</v>
      </c>
      <c r="F517" t="s">
        <v>454</v>
      </c>
      <c r="G517">
        <v>6.9</v>
      </c>
      <c r="H517">
        <v>1462</v>
      </c>
      <c r="I517">
        <v>5034</v>
      </c>
      <c r="J517">
        <v>2007</v>
      </c>
      <c r="K517" t="s">
        <v>25</v>
      </c>
      <c r="L517" t="s">
        <v>13</v>
      </c>
    </row>
    <row r="518" spans="1:12">
      <c r="A518">
        <v>307</v>
      </c>
      <c r="B518">
        <v>44121</v>
      </c>
      <c r="C518">
        <v>75000000</v>
      </c>
      <c r="D518">
        <v>18</v>
      </c>
      <c r="E518" s="9">
        <v>119000410</v>
      </c>
      <c r="F518" t="s">
        <v>336</v>
      </c>
      <c r="G518">
        <v>6.5</v>
      </c>
      <c r="H518">
        <v>338</v>
      </c>
      <c r="I518">
        <v>5031</v>
      </c>
      <c r="J518">
        <v>2007</v>
      </c>
      <c r="K518" t="s">
        <v>12</v>
      </c>
      <c r="L518" t="s">
        <v>26</v>
      </c>
    </row>
    <row r="519" spans="1:12">
      <c r="A519">
        <v>804</v>
      </c>
      <c r="B519">
        <v>45187</v>
      </c>
      <c r="C519">
        <v>30000000</v>
      </c>
      <c r="D519">
        <v>33</v>
      </c>
      <c r="E519" s="9">
        <v>129266061</v>
      </c>
      <c r="F519" t="s">
        <v>833</v>
      </c>
      <c r="G519">
        <v>7.4</v>
      </c>
      <c r="H519">
        <v>1049</v>
      </c>
      <c r="I519">
        <v>4857</v>
      </c>
      <c r="J519">
        <v>2007</v>
      </c>
      <c r="K519" t="s">
        <v>66</v>
      </c>
      <c r="L519" t="s">
        <v>26</v>
      </c>
    </row>
    <row r="520" spans="1:12">
      <c r="A520">
        <v>1244</v>
      </c>
      <c r="B520">
        <v>46579</v>
      </c>
      <c r="C520">
        <v>10000000</v>
      </c>
      <c r="D520">
        <v>29</v>
      </c>
      <c r="E520" s="9">
        <v>139352633</v>
      </c>
      <c r="F520" t="s">
        <v>1273</v>
      </c>
      <c r="G520">
        <v>5.9</v>
      </c>
      <c r="H520">
        <v>903</v>
      </c>
      <c r="I520">
        <v>6056</v>
      </c>
      <c r="J520">
        <v>2007</v>
      </c>
      <c r="K520" t="s">
        <v>18</v>
      </c>
      <c r="L520" t="s">
        <v>13</v>
      </c>
    </row>
    <row r="521" spans="1:12">
      <c r="A521">
        <v>974</v>
      </c>
      <c r="B521">
        <v>45618</v>
      </c>
      <c r="C521">
        <v>22000000</v>
      </c>
      <c r="D521">
        <v>20</v>
      </c>
      <c r="E521" s="9">
        <v>147880543</v>
      </c>
      <c r="F521" t="s">
        <v>1003</v>
      </c>
      <c r="G521">
        <v>6</v>
      </c>
      <c r="H521">
        <v>428</v>
      </c>
      <c r="I521">
        <v>5203</v>
      </c>
      <c r="J521">
        <v>2007</v>
      </c>
      <c r="K521" t="s">
        <v>114</v>
      </c>
      <c r="L521" t="s">
        <v>47</v>
      </c>
    </row>
    <row r="522" spans="1:12">
      <c r="A522">
        <v>803</v>
      </c>
      <c r="B522">
        <v>45185</v>
      </c>
      <c r="C522">
        <v>30000000</v>
      </c>
      <c r="D522">
        <v>29</v>
      </c>
      <c r="E522" s="9">
        <v>156835339</v>
      </c>
      <c r="F522" t="s">
        <v>832</v>
      </c>
      <c r="G522">
        <v>6.9</v>
      </c>
      <c r="H522">
        <v>977</v>
      </c>
      <c r="I522">
        <v>5235</v>
      </c>
      <c r="J522">
        <v>2007</v>
      </c>
      <c r="K522" t="s">
        <v>42</v>
      </c>
      <c r="L522" t="s">
        <v>13</v>
      </c>
    </row>
    <row r="523" spans="1:12">
      <c r="A523">
        <v>907</v>
      </c>
      <c r="B523">
        <v>45426</v>
      </c>
      <c r="C523">
        <v>25000000</v>
      </c>
      <c r="D523">
        <v>53</v>
      </c>
      <c r="E523" s="9">
        <v>171600000</v>
      </c>
      <c r="F523" t="s">
        <v>936</v>
      </c>
      <c r="G523">
        <v>7.7</v>
      </c>
      <c r="H523">
        <v>3003</v>
      </c>
      <c r="I523">
        <v>5135</v>
      </c>
      <c r="J523">
        <v>2007</v>
      </c>
      <c r="K523" t="s">
        <v>42</v>
      </c>
      <c r="L523" t="s">
        <v>13</v>
      </c>
    </row>
    <row r="524" spans="1:12">
      <c r="A524">
        <v>52</v>
      </c>
      <c r="B524">
        <v>43670</v>
      </c>
      <c r="C524">
        <v>175000000</v>
      </c>
      <c r="D524">
        <v>27</v>
      </c>
      <c r="E524" s="9">
        <v>173000000</v>
      </c>
      <c r="F524" t="s">
        <v>78</v>
      </c>
      <c r="G524">
        <v>5.3</v>
      </c>
      <c r="H524">
        <v>1151</v>
      </c>
      <c r="I524">
        <v>4812</v>
      </c>
      <c r="J524">
        <v>2007</v>
      </c>
      <c r="K524" t="s">
        <v>28</v>
      </c>
      <c r="L524" t="s">
        <v>16</v>
      </c>
    </row>
    <row r="525" spans="1:12">
      <c r="A525">
        <v>574</v>
      </c>
      <c r="B525">
        <v>44645</v>
      </c>
      <c r="C525">
        <v>45000000</v>
      </c>
      <c r="D525">
        <v>31</v>
      </c>
      <c r="E525" s="9">
        <v>175372502</v>
      </c>
      <c r="F525" t="s">
        <v>603</v>
      </c>
      <c r="G525">
        <v>7</v>
      </c>
      <c r="H525">
        <v>1111</v>
      </c>
      <c r="I525">
        <v>5101</v>
      </c>
      <c r="J525">
        <v>2007</v>
      </c>
      <c r="K525" t="s">
        <v>12</v>
      </c>
      <c r="L525" t="s">
        <v>23</v>
      </c>
    </row>
    <row r="526" spans="1:12">
      <c r="A526">
        <v>92</v>
      </c>
      <c r="B526">
        <v>43748</v>
      </c>
      <c r="C526">
        <v>70000000</v>
      </c>
      <c r="D526">
        <v>35</v>
      </c>
      <c r="E526" s="9">
        <v>195735876</v>
      </c>
      <c r="F526" t="s">
        <v>120</v>
      </c>
      <c r="G526">
        <v>5.5</v>
      </c>
      <c r="H526">
        <v>841</v>
      </c>
      <c r="I526">
        <v>4804</v>
      </c>
      <c r="J526">
        <v>2007</v>
      </c>
      <c r="K526" t="s">
        <v>42</v>
      </c>
      <c r="L526" t="s">
        <v>19</v>
      </c>
    </row>
    <row r="527" spans="1:12">
      <c r="A527">
        <v>866</v>
      </c>
      <c r="B527">
        <v>45341</v>
      </c>
      <c r="C527">
        <v>30000000</v>
      </c>
      <c r="D527">
        <v>22</v>
      </c>
      <c r="E527" s="9">
        <v>219076518</v>
      </c>
      <c r="F527" t="s">
        <v>895</v>
      </c>
      <c r="G527">
        <v>6.2</v>
      </c>
      <c r="H527">
        <v>1214</v>
      </c>
      <c r="I527">
        <v>5047</v>
      </c>
      <c r="J527">
        <v>2007</v>
      </c>
      <c r="K527" t="s">
        <v>28</v>
      </c>
      <c r="L527" t="s">
        <v>47</v>
      </c>
    </row>
    <row r="528" spans="1:12">
      <c r="A528">
        <v>1300</v>
      </c>
      <c r="B528">
        <v>46931</v>
      </c>
      <c r="C528">
        <v>7500000</v>
      </c>
      <c r="D528">
        <v>19</v>
      </c>
      <c r="E528" s="9">
        <v>231411584</v>
      </c>
      <c r="F528" t="s">
        <v>1329</v>
      </c>
      <c r="G528">
        <v>7</v>
      </c>
      <c r="H528">
        <v>2244</v>
      </c>
      <c r="I528">
        <v>5450</v>
      </c>
      <c r="J528">
        <v>2007</v>
      </c>
      <c r="K528" t="s">
        <v>12</v>
      </c>
      <c r="L528" t="s">
        <v>26</v>
      </c>
    </row>
    <row r="529" spans="1:12">
      <c r="A529">
        <v>40</v>
      </c>
      <c r="B529">
        <v>43655</v>
      </c>
      <c r="C529">
        <v>140000000</v>
      </c>
      <c r="D529">
        <v>22</v>
      </c>
      <c r="E529" s="9">
        <v>258022233</v>
      </c>
      <c r="F529" t="s">
        <v>65</v>
      </c>
      <c r="G529">
        <v>6.1</v>
      </c>
      <c r="H529">
        <v>783</v>
      </c>
      <c r="I529">
        <v>4786</v>
      </c>
      <c r="J529">
        <v>2007</v>
      </c>
      <c r="K529" t="s">
        <v>66</v>
      </c>
      <c r="L529" t="s">
        <v>26</v>
      </c>
    </row>
    <row r="530" spans="1:12">
      <c r="A530">
        <v>173</v>
      </c>
      <c r="B530">
        <v>43878</v>
      </c>
      <c r="C530">
        <v>100000000</v>
      </c>
      <c r="D530">
        <v>42</v>
      </c>
      <c r="E530" s="9">
        <v>266465037</v>
      </c>
      <c r="F530" t="s">
        <v>201</v>
      </c>
      <c r="G530">
        <v>7.4</v>
      </c>
      <c r="H530">
        <v>1502</v>
      </c>
      <c r="I530">
        <v>4779</v>
      </c>
      <c r="J530">
        <v>2007</v>
      </c>
      <c r="K530" t="s">
        <v>42</v>
      </c>
      <c r="L530" t="s">
        <v>47</v>
      </c>
    </row>
    <row r="531" spans="1:12">
      <c r="A531">
        <v>134</v>
      </c>
      <c r="B531">
        <v>43812</v>
      </c>
      <c r="C531">
        <v>130000000</v>
      </c>
      <c r="D531">
        <v>60</v>
      </c>
      <c r="E531" s="9">
        <v>289047763</v>
      </c>
      <c r="F531" t="s">
        <v>162</v>
      </c>
      <c r="G531">
        <v>5.4</v>
      </c>
      <c r="H531">
        <v>2589</v>
      </c>
      <c r="I531">
        <v>4894</v>
      </c>
      <c r="J531">
        <v>2007</v>
      </c>
      <c r="K531" t="s">
        <v>28</v>
      </c>
      <c r="L531" t="s">
        <v>26</v>
      </c>
    </row>
    <row r="532" spans="1:12">
      <c r="A532">
        <v>243</v>
      </c>
      <c r="B532">
        <v>43995</v>
      </c>
      <c r="C532">
        <v>85000000</v>
      </c>
      <c r="D532">
        <v>42</v>
      </c>
      <c r="E532" s="9">
        <v>311312624</v>
      </c>
      <c r="F532" t="s">
        <v>271</v>
      </c>
      <c r="G532">
        <v>6.5</v>
      </c>
      <c r="H532">
        <v>1999</v>
      </c>
      <c r="I532">
        <v>4909</v>
      </c>
      <c r="J532">
        <v>2007</v>
      </c>
      <c r="K532" t="s">
        <v>28</v>
      </c>
      <c r="L532" t="s">
        <v>13</v>
      </c>
    </row>
    <row r="533" spans="1:12">
      <c r="A533">
        <v>461</v>
      </c>
      <c r="B533">
        <v>44407</v>
      </c>
      <c r="C533">
        <v>60000000</v>
      </c>
      <c r="D533">
        <v>47</v>
      </c>
      <c r="E533" s="9">
        <v>361366633</v>
      </c>
      <c r="F533" t="s">
        <v>490</v>
      </c>
      <c r="G533">
        <v>5.5</v>
      </c>
      <c r="H533">
        <v>1177</v>
      </c>
      <c r="I533">
        <v>5105</v>
      </c>
      <c r="J533">
        <v>2007</v>
      </c>
      <c r="K533" t="s">
        <v>12</v>
      </c>
      <c r="L533" t="s">
        <v>13</v>
      </c>
    </row>
    <row r="534" spans="1:12">
      <c r="A534">
        <v>18</v>
      </c>
      <c r="B534">
        <v>43620</v>
      </c>
      <c r="C534">
        <v>180000000</v>
      </c>
      <c r="D534">
        <v>42</v>
      </c>
      <c r="E534" s="9">
        <v>372234864</v>
      </c>
      <c r="F534" t="s">
        <v>39</v>
      </c>
      <c r="G534">
        <v>5.8</v>
      </c>
      <c r="H534">
        <v>1303</v>
      </c>
      <c r="I534">
        <v>4780</v>
      </c>
      <c r="J534">
        <v>2007</v>
      </c>
      <c r="K534" t="s">
        <v>12</v>
      </c>
      <c r="L534" t="s">
        <v>23</v>
      </c>
    </row>
    <row r="535" spans="1:12">
      <c r="A535">
        <v>109</v>
      </c>
      <c r="B535">
        <v>43777</v>
      </c>
      <c r="C535">
        <v>70000000</v>
      </c>
      <c r="D535">
        <v>45</v>
      </c>
      <c r="E535" s="9">
        <v>442824138</v>
      </c>
      <c r="F535" t="s">
        <v>137</v>
      </c>
      <c r="G535">
        <v>7.3</v>
      </c>
      <c r="H535">
        <v>2888</v>
      </c>
      <c r="I535">
        <v>4876</v>
      </c>
      <c r="J535">
        <v>2007</v>
      </c>
      <c r="K535" t="s">
        <v>66</v>
      </c>
      <c r="L535" t="s">
        <v>47</v>
      </c>
    </row>
    <row r="536" spans="1:12">
      <c r="A536">
        <v>73</v>
      </c>
      <c r="B536">
        <v>43713</v>
      </c>
      <c r="C536">
        <v>150000000</v>
      </c>
      <c r="D536">
        <v>70</v>
      </c>
      <c r="E536" s="9">
        <v>585349010</v>
      </c>
      <c r="F536" t="s">
        <v>100</v>
      </c>
      <c r="G536">
        <v>6.9</v>
      </c>
      <c r="H536">
        <v>4853</v>
      </c>
      <c r="I536">
        <v>4831</v>
      </c>
      <c r="J536">
        <v>2007</v>
      </c>
      <c r="K536" t="s">
        <v>12</v>
      </c>
      <c r="L536" t="s">
        <v>47</v>
      </c>
    </row>
    <row r="537" spans="1:12">
      <c r="A537">
        <v>69</v>
      </c>
      <c r="B537">
        <v>43708</v>
      </c>
      <c r="C537">
        <v>150000000</v>
      </c>
      <c r="D537">
        <v>25</v>
      </c>
      <c r="E537" s="9">
        <v>709709780</v>
      </c>
      <c r="F537" t="s">
        <v>95</v>
      </c>
      <c r="G537">
        <v>6.6</v>
      </c>
      <c r="H537">
        <v>4040</v>
      </c>
      <c r="I537">
        <v>4788</v>
      </c>
      <c r="J537">
        <v>2007</v>
      </c>
      <c r="K537" t="s">
        <v>28</v>
      </c>
      <c r="L537" t="s">
        <v>26</v>
      </c>
    </row>
    <row r="538" spans="1:12">
      <c r="A538">
        <v>5</v>
      </c>
      <c r="B538">
        <v>43602</v>
      </c>
      <c r="C538">
        <v>258000000</v>
      </c>
      <c r="D538">
        <v>115</v>
      </c>
      <c r="E538" s="9">
        <v>890871626</v>
      </c>
      <c r="F538" t="s">
        <v>22</v>
      </c>
      <c r="G538">
        <v>5.9</v>
      </c>
      <c r="H538">
        <v>3576</v>
      </c>
      <c r="I538">
        <v>4767</v>
      </c>
      <c r="J538">
        <v>2007</v>
      </c>
      <c r="K538" t="s">
        <v>15</v>
      </c>
      <c r="L538" t="s">
        <v>23</v>
      </c>
    </row>
    <row r="539" spans="1:12">
      <c r="A539">
        <v>2</v>
      </c>
      <c r="B539">
        <v>43598</v>
      </c>
      <c r="C539">
        <v>300000000</v>
      </c>
      <c r="D539">
        <v>139</v>
      </c>
      <c r="E539" s="9">
        <v>961000000</v>
      </c>
      <c r="F539" t="s">
        <v>14</v>
      </c>
      <c r="G539">
        <v>6.9</v>
      </c>
      <c r="H539">
        <v>4500</v>
      </c>
      <c r="I539">
        <v>4763</v>
      </c>
      <c r="J539">
        <v>2007</v>
      </c>
      <c r="K539" t="s">
        <v>15</v>
      </c>
      <c r="L539" t="s">
        <v>16</v>
      </c>
    </row>
    <row r="540" spans="1:12">
      <c r="A540">
        <v>1193</v>
      </c>
      <c r="B540">
        <v>46367</v>
      </c>
      <c r="C540" t="s">
        <v>1494</v>
      </c>
      <c r="D540">
        <v>4</v>
      </c>
      <c r="E540" s="9" t="s">
        <v>1494</v>
      </c>
      <c r="F540" t="s">
        <v>1222</v>
      </c>
      <c r="G540">
        <v>5.9</v>
      </c>
      <c r="H540">
        <v>60</v>
      </c>
      <c r="I540">
        <v>5140</v>
      </c>
      <c r="J540">
        <v>2007</v>
      </c>
      <c r="K540" t="s">
        <v>28</v>
      </c>
      <c r="L540" t="s">
        <v>13</v>
      </c>
    </row>
    <row r="541" spans="1:12">
      <c r="A541">
        <v>1414</v>
      </c>
      <c r="B541">
        <v>47751</v>
      </c>
      <c r="C541" t="s">
        <v>1494</v>
      </c>
      <c r="D541">
        <v>1</v>
      </c>
      <c r="E541" s="9" t="s">
        <v>1494</v>
      </c>
      <c r="F541" t="s">
        <v>1442</v>
      </c>
      <c r="G541">
        <v>5.9</v>
      </c>
      <c r="H541">
        <v>10</v>
      </c>
      <c r="I541">
        <v>5697</v>
      </c>
      <c r="J541">
        <v>2007</v>
      </c>
      <c r="K541" t="s">
        <v>114</v>
      </c>
      <c r="L541" t="s">
        <v>13</v>
      </c>
    </row>
    <row r="542" spans="1:12">
      <c r="A542">
        <v>1438</v>
      </c>
      <c r="B542">
        <v>48135</v>
      </c>
      <c r="C542" t="s">
        <v>1494</v>
      </c>
      <c r="D542" t="s">
        <v>1494</v>
      </c>
      <c r="E542" s="9" t="s">
        <v>1494</v>
      </c>
      <c r="F542" t="s">
        <v>1466</v>
      </c>
      <c r="G542">
        <v>4.9000000000000004</v>
      </c>
      <c r="H542">
        <v>8</v>
      </c>
      <c r="I542">
        <v>4802</v>
      </c>
      <c r="J542">
        <v>2007</v>
      </c>
      <c r="K542" t="s">
        <v>301</v>
      </c>
      <c r="L542" t="s">
        <v>97</v>
      </c>
    </row>
    <row r="543" spans="1:12">
      <c r="A543">
        <v>445</v>
      </c>
      <c r="B543">
        <v>44381</v>
      </c>
      <c r="C543">
        <v>60000000</v>
      </c>
      <c r="D543">
        <v>15</v>
      </c>
      <c r="E543" s="9" t="s">
        <v>1494</v>
      </c>
      <c r="F543" t="s">
        <v>474</v>
      </c>
      <c r="G543">
        <v>4.0999999999999996</v>
      </c>
      <c r="H543">
        <v>224</v>
      </c>
      <c r="I543">
        <v>5148</v>
      </c>
      <c r="J543">
        <v>2007</v>
      </c>
      <c r="K543" t="s">
        <v>42</v>
      </c>
      <c r="L543" t="s">
        <v>13</v>
      </c>
    </row>
    <row r="544" spans="1:12">
      <c r="A544">
        <v>1030</v>
      </c>
      <c r="B544">
        <v>45770</v>
      </c>
      <c r="C544">
        <v>20000000</v>
      </c>
      <c r="D544">
        <v>7</v>
      </c>
      <c r="E544" s="9" t="s">
        <v>1494</v>
      </c>
      <c r="F544" t="s">
        <v>1059</v>
      </c>
      <c r="G544">
        <v>5.6</v>
      </c>
      <c r="H544">
        <v>130</v>
      </c>
      <c r="I544">
        <v>5053</v>
      </c>
      <c r="J544">
        <v>2007</v>
      </c>
      <c r="K544" t="s">
        <v>15</v>
      </c>
      <c r="L544" t="s">
        <v>47</v>
      </c>
    </row>
    <row r="545" spans="1:12">
      <c r="A545">
        <v>1196</v>
      </c>
      <c r="B545">
        <v>46372</v>
      </c>
      <c r="C545">
        <v>13000000</v>
      </c>
      <c r="D545">
        <v>12</v>
      </c>
      <c r="E545" s="9">
        <v>2636637</v>
      </c>
      <c r="F545" t="s">
        <v>1225</v>
      </c>
      <c r="G545">
        <v>6.5</v>
      </c>
      <c r="H545">
        <v>138</v>
      </c>
      <c r="I545">
        <v>5615</v>
      </c>
      <c r="J545">
        <v>2006</v>
      </c>
      <c r="K545" t="s">
        <v>25</v>
      </c>
      <c r="L545" t="s">
        <v>13</v>
      </c>
    </row>
    <row r="546" spans="1:12">
      <c r="A546">
        <v>1180</v>
      </c>
      <c r="B546">
        <v>46301</v>
      </c>
      <c r="C546" t="s">
        <v>1494</v>
      </c>
      <c r="D546">
        <v>4</v>
      </c>
      <c r="E546" s="9">
        <v>4291965</v>
      </c>
      <c r="F546" t="s">
        <v>1209</v>
      </c>
      <c r="G546">
        <v>6.4</v>
      </c>
      <c r="H546">
        <v>25</v>
      </c>
      <c r="I546">
        <v>4880</v>
      </c>
      <c r="J546">
        <v>2006</v>
      </c>
      <c r="K546" t="s">
        <v>18</v>
      </c>
      <c r="L546" t="s">
        <v>47</v>
      </c>
    </row>
    <row r="547" spans="1:12">
      <c r="A547">
        <v>772</v>
      </c>
      <c r="B547">
        <v>45120</v>
      </c>
      <c r="C547">
        <v>32000000</v>
      </c>
      <c r="D547">
        <v>5</v>
      </c>
      <c r="E547" s="9">
        <v>5914908</v>
      </c>
      <c r="F547" t="s">
        <v>801</v>
      </c>
      <c r="G547">
        <v>5.9</v>
      </c>
      <c r="H547">
        <v>86</v>
      </c>
      <c r="I547">
        <v>4909</v>
      </c>
      <c r="J547">
        <v>2006</v>
      </c>
      <c r="K547" t="s">
        <v>12</v>
      </c>
      <c r="L547" t="s">
        <v>47</v>
      </c>
    </row>
    <row r="548" spans="1:12">
      <c r="A548">
        <v>1108</v>
      </c>
      <c r="B548">
        <v>46029</v>
      </c>
      <c r="C548">
        <v>17000000</v>
      </c>
      <c r="D548">
        <v>7</v>
      </c>
      <c r="E548" s="9">
        <v>7314027</v>
      </c>
      <c r="F548" t="s">
        <v>1137</v>
      </c>
      <c r="G548">
        <v>4.9000000000000004</v>
      </c>
      <c r="H548">
        <v>95</v>
      </c>
      <c r="I548">
        <v>4924</v>
      </c>
      <c r="J548">
        <v>2006</v>
      </c>
      <c r="K548" t="s">
        <v>25</v>
      </c>
      <c r="L548" t="s">
        <v>16</v>
      </c>
    </row>
    <row r="549" spans="1:12">
      <c r="A549">
        <v>1057</v>
      </c>
      <c r="B549">
        <v>45832</v>
      </c>
      <c r="C549">
        <v>8700000</v>
      </c>
      <c r="D549">
        <v>26</v>
      </c>
      <c r="E549" s="9">
        <v>7659918</v>
      </c>
      <c r="F549" t="s">
        <v>1086</v>
      </c>
      <c r="G549">
        <v>6.8</v>
      </c>
      <c r="H549">
        <v>532</v>
      </c>
      <c r="I549">
        <v>5535</v>
      </c>
      <c r="J549">
        <v>2006</v>
      </c>
      <c r="K549" t="s">
        <v>15</v>
      </c>
      <c r="L549" t="s">
        <v>13</v>
      </c>
    </row>
    <row r="550" spans="1:12">
      <c r="A550">
        <v>1192</v>
      </c>
      <c r="B550">
        <v>46355</v>
      </c>
      <c r="C550">
        <v>13000000</v>
      </c>
      <c r="D550">
        <v>6</v>
      </c>
      <c r="E550" s="9">
        <v>11130889</v>
      </c>
      <c r="F550" t="s">
        <v>1221</v>
      </c>
      <c r="G550">
        <v>6.2</v>
      </c>
      <c r="H550">
        <v>123</v>
      </c>
      <c r="I550">
        <v>5951</v>
      </c>
      <c r="J550">
        <v>2006</v>
      </c>
      <c r="K550" t="s">
        <v>18</v>
      </c>
      <c r="L550" t="s">
        <v>97</v>
      </c>
    </row>
    <row r="551" spans="1:12">
      <c r="A551">
        <v>943</v>
      </c>
      <c r="B551">
        <v>45526</v>
      </c>
      <c r="C551">
        <v>25000000</v>
      </c>
      <c r="D551">
        <v>5</v>
      </c>
      <c r="E551" s="9">
        <v>11772461</v>
      </c>
      <c r="F551" t="s">
        <v>972</v>
      </c>
      <c r="G551">
        <v>6.4</v>
      </c>
      <c r="H551">
        <v>60</v>
      </c>
      <c r="I551">
        <v>5405</v>
      </c>
      <c r="J551">
        <v>2006</v>
      </c>
      <c r="K551" t="s">
        <v>18</v>
      </c>
      <c r="L551" t="s">
        <v>16</v>
      </c>
    </row>
    <row r="552" spans="1:12">
      <c r="A552">
        <v>1320</v>
      </c>
      <c r="B552">
        <v>47023</v>
      </c>
      <c r="C552">
        <v>6500000</v>
      </c>
      <c r="D552">
        <v>11</v>
      </c>
      <c r="E552" s="9">
        <v>13368437</v>
      </c>
      <c r="F552" t="s">
        <v>1349</v>
      </c>
      <c r="G552">
        <v>5.0999999999999996</v>
      </c>
      <c r="H552">
        <v>128</v>
      </c>
      <c r="I552">
        <v>6204</v>
      </c>
      <c r="J552">
        <v>2006</v>
      </c>
      <c r="K552" t="s">
        <v>114</v>
      </c>
      <c r="L552" t="s">
        <v>13</v>
      </c>
    </row>
    <row r="553" spans="1:12">
      <c r="A553">
        <v>752</v>
      </c>
      <c r="B553">
        <v>45065</v>
      </c>
      <c r="C553">
        <v>35000000</v>
      </c>
      <c r="D553">
        <v>24</v>
      </c>
      <c r="E553" s="9">
        <v>15304890</v>
      </c>
      <c r="F553" t="s">
        <v>781</v>
      </c>
      <c r="G553">
        <v>6.8</v>
      </c>
      <c r="H553">
        <v>827</v>
      </c>
      <c r="I553">
        <v>4881</v>
      </c>
      <c r="J553">
        <v>2006</v>
      </c>
      <c r="K553" t="s">
        <v>114</v>
      </c>
      <c r="L553" t="s">
        <v>26</v>
      </c>
    </row>
    <row r="554" spans="1:12">
      <c r="A554">
        <v>1032</v>
      </c>
      <c r="B554">
        <v>45776</v>
      </c>
      <c r="C554">
        <v>20000000</v>
      </c>
      <c r="D554">
        <v>8</v>
      </c>
      <c r="E554" s="9">
        <v>17807569</v>
      </c>
      <c r="F554" t="s">
        <v>1061</v>
      </c>
      <c r="G554">
        <v>5.6</v>
      </c>
      <c r="H554">
        <v>111</v>
      </c>
      <c r="I554">
        <v>4993</v>
      </c>
      <c r="J554">
        <v>2006</v>
      </c>
      <c r="K554" t="s">
        <v>114</v>
      </c>
      <c r="L554" t="s">
        <v>47</v>
      </c>
    </row>
    <row r="555" spans="1:12">
      <c r="A555">
        <v>1283</v>
      </c>
      <c r="B555">
        <v>46814</v>
      </c>
      <c r="C555">
        <v>12000000</v>
      </c>
      <c r="D555">
        <v>3</v>
      </c>
      <c r="E555" s="9">
        <v>20138836</v>
      </c>
      <c r="F555" t="s">
        <v>1312</v>
      </c>
      <c r="G555">
        <v>6.8</v>
      </c>
      <c r="H555">
        <v>50</v>
      </c>
      <c r="I555">
        <v>5628</v>
      </c>
      <c r="J555">
        <v>2006</v>
      </c>
      <c r="K555" t="s">
        <v>114</v>
      </c>
      <c r="L555" t="s">
        <v>16</v>
      </c>
    </row>
    <row r="556" spans="1:12">
      <c r="A556">
        <v>984</v>
      </c>
      <c r="B556">
        <v>45649</v>
      </c>
      <c r="C556">
        <v>21000000</v>
      </c>
      <c r="D556">
        <v>13</v>
      </c>
      <c r="E556" s="9">
        <v>26193068</v>
      </c>
      <c r="F556" t="s">
        <v>1013</v>
      </c>
      <c r="G556">
        <v>7.2</v>
      </c>
      <c r="H556">
        <v>277</v>
      </c>
      <c r="I556">
        <v>4889</v>
      </c>
      <c r="J556">
        <v>2006</v>
      </c>
      <c r="K556" t="s">
        <v>114</v>
      </c>
      <c r="L556" t="s">
        <v>47</v>
      </c>
    </row>
    <row r="557" spans="1:12">
      <c r="A557">
        <v>1343</v>
      </c>
      <c r="B557">
        <v>47172</v>
      </c>
      <c r="C557">
        <v>5000000</v>
      </c>
      <c r="D557">
        <v>18</v>
      </c>
      <c r="E557" s="9">
        <v>26888376</v>
      </c>
      <c r="F557" t="s">
        <v>1372</v>
      </c>
      <c r="G557">
        <v>6.9</v>
      </c>
      <c r="H557">
        <v>398</v>
      </c>
      <c r="I557">
        <v>5369</v>
      </c>
      <c r="J557">
        <v>2006</v>
      </c>
      <c r="K557" t="s">
        <v>15</v>
      </c>
      <c r="L557" t="s">
        <v>13</v>
      </c>
    </row>
    <row r="558" spans="1:12">
      <c r="A558">
        <v>1374</v>
      </c>
      <c r="B558">
        <v>47351</v>
      </c>
      <c r="C558">
        <v>4000000</v>
      </c>
      <c r="D558">
        <v>17</v>
      </c>
      <c r="E558" s="9">
        <v>31584901</v>
      </c>
      <c r="F558" t="s">
        <v>1403</v>
      </c>
      <c r="G558">
        <v>6.4</v>
      </c>
      <c r="H558">
        <v>420</v>
      </c>
      <c r="I558">
        <v>5457</v>
      </c>
      <c r="J558">
        <v>2006</v>
      </c>
      <c r="K558" t="s">
        <v>21</v>
      </c>
      <c r="L558" t="s">
        <v>13</v>
      </c>
    </row>
    <row r="559" spans="1:12">
      <c r="A559">
        <v>927</v>
      </c>
      <c r="B559">
        <v>45467</v>
      </c>
      <c r="C559">
        <v>20000000</v>
      </c>
      <c r="D559">
        <v>10</v>
      </c>
      <c r="E559" s="9">
        <v>33889159</v>
      </c>
      <c r="F559" t="s">
        <v>956</v>
      </c>
      <c r="G559">
        <v>6.4</v>
      </c>
      <c r="H559">
        <v>671</v>
      </c>
      <c r="I559">
        <v>5203</v>
      </c>
      <c r="J559">
        <v>2006</v>
      </c>
      <c r="K559" t="s">
        <v>25</v>
      </c>
      <c r="L559" t="s">
        <v>47</v>
      </c>
    </row>
    <row r="560" spans="1:12">
      <c r="A560">
        <v>1026</v>
      </c>
      <c r="B560">
        <v>45760</v>
      </c>
      <c r="C560">
        <v>20000000</v>
      </c>
      <c r="D560">
        <v>15</v>
      </c>
      <c r="E560" s="9">
        <v>37597471</v>
      </c>
      <c r="F560" t="s">
        <v>1055</v>
      </c>
      <c r="G560">
        <v>5.2</v>
      </c>
      <c r="H560">
        <v>288</v>
      </c>
      <c r="I560">
        <v>4958</v>
      </c>
      <c r="J560">
        <v>2006</v>
      </c>
      <c r="K560" t="s">
        <v>114</v>
      </c>
      <c r="L560" t="s">
        <v>47</v>
      </c>
    </row>
    <row r="561" spans="1:12">
      <c r="A561">
        <v>859</v>
      </c>
      <c r="B561">
        <v>45328</v>
      </c>
      <c r="C561">
        <v>28000000</v>
      </c>
      <c r="D561">
        <v>22</v>
      </c>
      <c r="E561" s="9">
        <v>38159905</v>
      </c>
      <c r="F561" t="s">
        <v>888</v>
      </c>
      <c r="G561">
        <v>5.8</v>
      </c>
      <c r="H561">
        <v>491</v>
      </c>
      <c r="I561">
        <v>5132</v>
      </c>
      <c r="J561">
        <v>2006</v>
      </c>
      <c r="K561" t="s">
        <v>15</v>
      </c>
      <c r="L561" t="s">
        <v>47</v>
      </c>
    </row>
    <row r="562" spans="1:12">
      <c r="A562">
        <v>579</v>
      </c>
      <c r="B562">
        <v>44669</v>
      </c>
      <c r="C562">
        <v>45000000</v>
      </c>
      <c r="D562">
        <v>6</v>
      </c>
      <c r="E562" s="9">
        <v>38399961</v>
      </c>
      <c r="F562" t="s">
        <v>608</v>
      </c>
      <c r="G562">
        <v>6.4</v>
      </c>
      <c r="H562">
        <v>119</v>
      </c>
      <c r="I562">
        <v>5162</v>
      </c>
      <c r="J562">
        <v>2006</v>
      </c>
      <c r="K562" t="s">
        <v>301</v>
      </c>
      <c r="L562" t="s">
        <v>47</v>
      </c>
    </row>
    <row r="563" spans="1:12">
      <c r="A563">
        <v>1014</v>
      </c>
      <c r="B563">
        <v>45725</v>
      </c>
      <c r="C563">
        <v>20000000</v>
      </c>
      <c r="D563">
        <v>11</v>
      </c>
      <c r="E563" s="9">
        <v>41237648</v>
      </c>
      <c r="F563" t="s">
        <v>1043</v>
      </c>
      <c r="G563">
        <v>5.8</v>
      </c>
      <c r="H563">
        <v>129</v>
      </c>
      <c r="I563">
        <v>5037</v>
      </c>
      <c r="J563">
        <v>2006</v>
      </c>
      <c r="K563" t="s">
        <v>18</v>
      </c>
      <c r="L563" t="s">
        <v>19</v>
      </c>
    </row>
    <row r="564" spans="1:12">
      <c r="A564">
        <v>745</v>
      </c>
      <c r="B564">
        <v>45051</v>
      </c>
      <c r="C564">
        <v>35000000</v>
      </c>
      <c r="D564">
        <v>16</v>
      </c>
      <c r="E564" s="9">
        <v>42064105</v>
      </c>
      <c r="F564" t="s">
        <v>774</v>
      </c>
      <c r="G564">
        <v>6.5</v>
      </c>
      <c r="H564">
        <v>357</v>
      </c>
      <c r="I564">
        <v>4779</v>
      </c>
      <c r="J564">
        <v>2006</v>
      </c>
      <c r="K564" t="s">
        <v>114</v>
      </c>
      <c r="L564" t="s">
        <v>16</v>
      </c>
    </row>
    <row r="565" spans="1:12">
      <c r="A565">
        <v>337</v>
      </c>
      <c r="B565">
        <v>44173</v>
      </c>
      <c r="C565">
        <v>75000000</v>
      </c>
      <c r="D565">
        <v>20</v>
      </c>
      <c r="E565" s="9">
        <v>42285169</v>
      </c>
      <c r="F565" t="s">
        <v>366</v>
      </c>
      <c r="G565">
        <v>5.3</v>
      </c>
      <c r="H565">
        <v>409</v>
      </c>
      <c r="I565">
        <v>4854</v>
      </c>
      <c r="J565">
        <v>2006</v>
      </c>
      <c r="K565" t="s">
        <v>21</v>
      </c>
      <c r="L565" t="s">
        <v>47</v>
      </c>
    </row>
    <row r="566" spans="1:12">
      <c r="A566">
        <v>385</v>
      </c>
      <c r="B566">
        <v>44260</v>
      </c>
      <c r="C566">
        <v>65000000</v>
      </c>
      <c r="D566">
        <v>8</v>
      </c>
      <c r="E566" s="9">
        <v>43545364</v>
      </c>
      <c r="F566" t="s">
        <v>414</v>
      </c>
      <c r="G566">
        <v>6.7</v>
      </c>
      <c r="H566">
        <v>186</v>
      </c>
      <c r="I566">
        <v>4793</v>
      </c>
      <c r="J566">
        <v>2006</v>
      </c>
      <c r="K566" t="s">
        <v>12</v>
      </c>
      <c r="L566" t="s">
        <v>23</v>
      </c>
    </row>
    <row r="567" spans="1:12">
      <c r="A567">
        <v>500</v>
      </c>
      <c r="B567">
        <v>44494</v>
      </c>
      <c r="C567" t="s">
        <v>1494</v>
      </c>
      <c r="D567">
        <v>5</v>
      </c>
      <c r="E567" s="9">
        <v>47231070</v>
      </c>
      <c r="F567" t="s">
        <v>529</v>
      </c>
      <c r="G567">
        <v>5.0999999999999996</v>
      </c>
      <c r="H567">
        <v>109</v>
      </c>
      <c r="I567">
        <v>5191</v>
      </c>
      <c r="J567">
        <v>2006</v>
      </c>
      <c r="K567" t="s">
        <v>42</v>
      </c>
      <c r="L567" t="s">
        <v>26</v>
      </c>
    </row>
    <row r="568" spans="1:12">
      <c r="A568">
        <v>1011</v>
      </c>
      <c r="B568">
        <v>45710</v>
      </c>
      <c r="C568">
        <v>20000000</v>
      </c>
      <c r="D568">
        <v>10</v>
      </c>
      <c r="E568" s="9">
        <v>48548426</v>
      </c>
      <c r="F568" t="s">
        <v>1040</v>
      </c>
      <c r="G568">
        <v>3.6</v>
      </c>
      <c r="H568">
        <v>222</v>
      </c>
      <c r="I568">
        <v>5465</v>
      </c>
      <c r="J568">
        <v>2006</v>
      </c>
      <c r="K568" t="s">
        <v>59</v>
      </c>
      <c r="L568" t="s">
        <v>47</v>
      </c>
    </row>
    <row r="569" spans="1:12">
      <c r="A569">
        <v>440</v>
      </c>
      <c r="B569">
        <v>44369</v>
      </c>
      <c r="C569">
        <v>50000000</v>
      </c>
      <c r="D569">
        <v>15</v>
      </c>
      <c r="E569" s="9">
        <v>49111202</v>
      </c>
      <c r="F569" t="s">
        <v>469</v>
      </c>
      <c r="G569">
        <v>5.7</v>
      </c>
      <c r="H569">
        <v>287</v>
      </c>
      <c r="I569">
        <v>4967</v>
      </c>
      <c r="J569">
        <v>2006</v>
      </c>
      <c r="K569" t="s">
        <v>114</v>
      </c>
      <c r="L569" t="s">
        <v>47</v>
      </c>
    </row>
    <row r="570" spans="1:12">
      <c r="A570">
        <v>812</v>
      </c>
      <c r="B570">
        <v>45200</v>
      </c>
      <c r="C570">
        <v>30000000</v>
      </c>
      <c r="D570">
        <v>32</v>
      </c>
      <c r="E570" s="9">
        <v>53653224</v>
      </c>
      <c r="F570" t="s">
        <v>841</v>
      </c>
      <c r="G570">
        <v>7.1</v>
      </c>
      <c r="H570">
        <v>721</v>
      </c>
      <c r="I570">
        <v>4773</v>
      </c>
      <c r="J570">
        <v>2006</v>
      </c>
      <c r="K570" t="s">
        <v>114</v>
      </c>
      <c r="L570" t="s">
        <v>16</v>
      </c>
    </row>
    <row r="571" spans="1:12">
      <c r="A571">
        <v>1245</v>
      </c>
      <c r="B571">
        <v>46581</v>
      </c>
      <c r="C571">
        <v>6000000</v>
      </c>
      <c r="D571">
        <v>5</v>
      </c>
      <c r="E571" s="9">
        <v>57231524</v>
      </c>
      <c r="F571" t="s">
        <v>1274</v>
      </c>
      <c r="G571">
        <v>6</v>
      </c>
      <c r="H571">
        <v>77</v>
      </c>
      <c r="I571">
        <v>5554</v>
      </c>
      <c r="J571">
        <v>2006</v>
      </c>
      <c r="K571" t="s">
        <v>59</v>
      </c>
      <c r="L571" t="s">
        <v>47</v>
      </c>
    </row>
    <row r="572" spans="1:12">
      <c r="A572">
        <v>817</v>
      </c>
      <c r="B572">
        <v>45223</v>
      </c>
      <c r="C572" t="s">
        <v>1494</v>
      </c>
      <c r="D572">
        <v>20</v>
      </c>
      <c r="E572" s="9">
        <v>60896147</v>
      </c>
      <c r="F572" t="s">
        <v>846</v>
      </c>
      <c r="G572">
        <v>4.8</v>
      </c>
      <c r="H572">
        <v>442</v>
      </c>
      <c r="I572">
        <v>5005</v>
      </c>
      <c r="J572">
        <v>2006</v>
      </c>
      <c r="K572" t="s">
        <v>28</v>
      </c>
      <c r="L572" t="s">
        <v>23</v>
      </c>
    </row>
    <row r="573" spans="1:12">
      <c r="A573">
        <v>417</v>
      </c>
      <c r="B573">
        <v>44322</v>
      </c>
      <c r="C573">
        <v>50000000</v>
      </c>
      <c r="D573">
        <v>4</v>
      </c>
      <c r="E573" s="9">
        <v>61112916</v>
      </c>
      <c r="F573" t="s">
        <v>446</v>
      </c>
      <c r="G573">
        <v>4.5</v>
      </c>
      <c r="H573">
        <v>137</v>
      </c>
      <c r="I573">
        <v>5115</v>
      </c>
      <c r="J573">
        <v>2006</v>
      </c>
      <c r="K573" t="s">
        <v>25</v>
      </c>
      <c r="L573" t="s">
        <v>13</v>
      </c>
    </row>
    <row r="574" spans="1:12">
      <c r="A574">
        <v>757</v>
      </c>
      <c r="B574">
        <v>45081</v>
      </c>
      <c r="C574">
        <v>33000000</v>
      </c>
      <c r="D574">
        <v>19</v>
      </c>
      <c r="E574" s="9">
        <v>62022014</v>
      </c>
      <c r="F574" t="s">
        <v>786</v>
      </c>
      <c r="G574">
        <v>5.0999999999999996</v>
      </c>
      <c r="H574">
        <v>497</v>
      </c>
      <c r="I574">
        <v>5262</v>
      </c>
      <c r="J574">
        <v>2006</v>
      </c>
      <c r="K574" t="s">
        <v>66</v>
      </c>
      <c r="L574" t="s">
        <v>97</v>
      </c>
    </row>
    <row r="575" spans="1:12">
      <c r="A575">
        <v>586</v>
      </c>
      <c r="B575">
        <v>44679</v>
      </c>
      <c r="C575">
        <v>55000000</v>
      </c>
      <c r="D575">
        <v>32</v>
      </c>
      <c r="E575" s="9">
        <v>65664721</v>
      </c>
      <c r="F575" t="s">
        <v>615</v>
      </c>
      <c r="G575">
        <v>6.2</v>
      </c>
      <c r="H575">
        <v>661</v>
      </c>
      <c r="I575">
        <v>4866</v>
      </c>
      <c r="J575">
        <v>2006</v>
      </c>
      <c r="K575" t="s">
        <v>25</v>
      </c>
      <c r="L575" t="s">
        <v>26</v>
      </c>
    </row>
    <row r="576" spans="1:12">
      <c r="A576">
        <v>491</v>
      </c>
      <c r="B576">
        <v>44475</v>
      </c>
      <c r="C576">
        <v>90000000</v>
      </c>
      <c r="D576">
        <v>23</v>
      </c>
      <c r="E576" s="9">
        <v>65900249</v>
      </c>
      <c r="F576" t="s">
        <v>520</v>
      </c>
      <c r="G576">
        <v>6.7</v>
      </c>
      <c r="H576">
        <v>526</v>
      </c>
      <c r="I576">
        <v>5087</v>
      </c>
      <c r="J576">
        <v>2006</v>
      </c>
      <c r="K576" t="s">
        <v>18</v>
      </c>
      <c r="L576" t="s">
        <v>26</v>
      </c>
    </row>
    <row r="577" spans="1:12">
      <c r="A577">
        <v>1142</v>
      </c>
      <c r="B577">
        <v>46131</v>
      </c>
      <c r="C577">
        <v>15000000</v>
      </c>
      <c r="D577">
        <v>4</v>
      </c>
      <c r="E577" s="9">
        <v>66966987</v>
      </c>
      <c r="F577" t="s">
        <v>1171</v>
      </c>
      <c r="G577">
        <v>5.4</v>
      </c>
      <c r="H577">
        <v>268</v>
      </c>
      <c r="I577">
        <v>4930</v>
      </c>
      <c r="J577">
        <v>2006</v>
      </c>
      <c r="K577" t="s">
        <v>59</v>
      </c>
      <c r="L577" t="s">
        <v>47</v>
      </c>
    </row>
    <row r="578" spans="1:12">
      <c r="A578">
        <v>1191</v>
      </c>
      <c r="B578">
        <v>46354</v>
      </c>
      <c r="C578">
        <v>19000000</v>
      </c>
      <c r="D578">
        <v>24</v>
      </c>
      <c r="E578" s="9">
        <v>68673228</v>
      </c>
      <c r="F578" t="s">
        <v>1220</v>
      </c>
      <c r="G578">
        <v>7.2</v>
      </c>
      <c r="H578">
        <v>541</v>
      </c>
      <c r="I578">
        <v>5087</v>
      </c>
      <c r="J578">
        <v>2006</v>
      </c>
      <c r="K578" t="s">
        <v>12</v>
      </c>
      <c r="L578" t="s">
        <v>23</v>
      </c>
    </row>
    <row r="579" spans="1:12">
      <c r="A579">
        <v>1080</v>
      </c>
      <c r="B579">
        <v>45933</v>
      </c>
      <c r="C579">
        <v>15000000</v>
      </c>
      <c r="D579">
        <v>17</v>
      </c>
      <c r="E579" s="9">
        <v>76286096</v>
      </c>
      <c r="F579" t="s">
        <v>1109</v>
      </c>
      <c r="G579">
        <v>6.9</v>
      </c>
      <c r="H579">
        <v>367</v>
      </c>
      <c r="I579">
        <v>4876</v>
      </c>
      <c r="J579">
        <v>2006</v>
      </c>
      <c r="K579" t="s">
        <v>44</v>
      </c>
      <c r="L579" t="s">
        <v>47</v>
      </c>
    </row>
    <row r="580" spans="1:12">
      <c r="A580">
        <v>1119</v>
      </c>
      <c r="B580">
        <v>46062</v>
      </c>
      <c r="C580">
        <v>19000000</v>
      </c>
      <c r="D580">
        <v>90</v>
      </c>
      <c r="E580" s="9">
        <v>83258226</v>
      </c>
      <c r="F580" t="s">
        <v>1148</v>
      </c>
      <c r="G580">
        <v>7.6</v>
      </c>
      <c r="H580">
        <v>3041</v>
      </c>
      <c r="I580">
        <v>4798</v>
      </c>
      <c r="J580">
        <v>2006</v>
      </c>
      <c r="K580" t="s">
        <v>15</v>
      </c>
      <c r="L580" t="s">
        <v>16</v>
      </c>
    </row>
    <row r="581" spans="1:12">
      <c r="A581">
        <v>289</v>
      </c>
      <c r="B581">
        <v>44085</v>
      </c>
      <c r="C581">
        <v>86000000</v>
      </c>
      <c r="D581">
        <v>27</v>
      </c>
      <c r="E581" s="9">
        <v>107944236</v>
      </c>
      <c r="F581" t="s">
        <v>318</v>
      </c>
      <c r="G581">
        <v>6</v>
      </c>
      <c r="H581">
        <v>639</v>
      </c>
      <c r="I581">
        <v>4949</v>
      </c>
      <c r="J581">
        <v>2006</v>
      </c>
      <c r="K581" t="s">
        <v>12</v>
      </c>
      <c r="L581" t="s">
        <v>26</v>
      </c>
    </row>
    <row r="582" spans="1:12">
      <c r="A582">
        <v>642</v>
      </c>
      <c r="B582">
        <v>44793</v>
      </c>
      <c r="C582">
        <v>40000000</v>
      </c>
      <c r="D582">
        <v>74</v>
      </c>
      <c r="E582" s="9">
        <v>109676311</v>
      </c>
      <c r="F582" t="s">
        <v>671</v>
      </c>
      <c r="G582">
        <v>8</v>
      </c>
      <c r="H582">
        <v>4391</v>
      </c>
      <c r="I582">
        <v>4765</v>
      </c>
      <c r="J582">
        <v>2006</v>
      </c>
      <c r="K582" t="s">
        <v>18</v>
      </c>
      <c r="L582" t="s">
        <v>13</v>
      </c>
    </row>
    <row r="583" spans="1:12">
      <c r="A583">
        <v>1207</v>
      </c>
      <c r="B583">
        <v>46417</v>
      </c>
      <c r="C583">
        <v>12000000</v>
      </c>
      <c r="D583">
        <v>45</v>
      </c>
      <c r="E583" s="9">
        <v>114194847</v>
      </c>
      <c r="F583" t="s">
        <v>1236</v>
      </c>
      <c r="G583">
        <v>6.7</v>
      </c>
      <c r="H583">
        <v>1060</v>
      </c>
      <c r="I583">
        <v>5303</v>
      </c>
      <c r="J583">
        <v>2006</v>
      </c>
      <c r="K583" t="s">
        <v>66</v>
      </c>
      <c r="L583" t="s">
        <v>47</v>
      </c>
    </row>
    <row r="584" spans="1:12">
      <c r="A584">
        <v>1139</v>
      </c>
      <c r="B584">
        <v>46126</v>
      </c>
      <c r="C584">
        <v>15000000</v>
      </c>
      <c r="D584">
        <v>19</v>
      </c>
      <c r="E584" s="9">
        <v>123384128</v>
      </c>
      <c r="F584" t="s">
        <v>1168</v>
      </c>
      <c r="G584">
        <v>6.8</v>
      </c>
      <c r="H584">
        <v>338</v>
      </c>
      <c r="I584">
        <v>5249</v>
      </c>
      <c r="J584">
        <v>2006</v>
      </c>
      <c r="K584" t="s">
        <v>114</v>
      </c>
      <c r="L584" t="s">
        <v>47</v>
      </c>
    </row>
    <row r="585" spans="1:12">
      <c r="A585">
        <v>389</v>
      </c>
      <c r="B585">
        <v>44269</v>
      </c>
      <c r="C585">
        <v>50000000</v>
      </c>
      <c r="D585">
        <v>42</v>
      </c>
      <c r="E585" s="9">
        <v>132180323</v>
      </c>
      <c r="F585" t="s">
        <v>418</v>
      </c>
      <c r="G585">
        <v>7.1</v>
      </c>
      <c r="H585">
        <v>1165</v>
      </c>
      <c r="I585">
        <v>4936</v>
      </c>
      <c r="J585">
        <v>2006</v>
      </c>
      <c r="K585" t="s">
        <v>114</v>
      </c>
      <c r="L585" t="s">
        <v>26</v>
      </c>
    </row>
    <row r="586" spans="1:12">
      <c r="A586">
        <v>1016</v>
      </c>
      <c r="B586">
        <v>45730</v>
      </c>
      <c r="C586">
        <v>25000000</v>
      </c>
      <c r="D586">
        <v>25</v>
      </c>
      <c r="E586" s="9">
        <v>135330182</v>
      </c>
      <c r="F586" t="s">
        <v>1045</v>
      </c>
      <c r="G586">
        <v>6.9</v>
      </c>
      <c r="H586">
        <v>1055</v>
      </c>
      <c r="I586">
        <v>4874</v>
      </c>
      <c r="J586">
        <v>2006</v>
      </c>
      <c r="K586" t="s">
        <v>114</v>
      </c>
      <c r="L586" t="s">
        <v>47</v>
      </c>
    </row>
    <row r="587" spans="1:12">
      <c r="A587">
        <v>633</v>
      </c>
      <c r="B587">
        <v>44779</v>
      </c>
      <c r="C587">
        <v>40000000</v>
      </c>
      <c r="D587">
        <v>17</v>
      </c>
      <c r="E587" s="9">
        <v>138259062</v>
      </c>
      <c r="F587" t="s">
        <v>662</v>
      </c>
      <c r="G587">
        <v>5.4</v>
      </c>
      <c r="H587">
        <v>371</v>
      </c>
      <c r="I587">
        <v>5191</v>
      </c>
      <c r="J587">
        <v>2006</v>
      </c>
      <c r="K587" t="s">
        <v>301</v>
      </c>
      <c r="L587" t="s">
        <v>13</v>
      </c>
    </row>
    <row r="588" spans="1:12">
      <c r="A588">
        <v>436</v>
      </c>
      <c r="B588">
        <v>44363</v>
      </c>
      <c r="C588" t="s">
        <v>1494</v>
      </c>
      <c r="D588">
        <v>16</v>
      </c>
      <c r="E588" s="9">
        <v>141702264</v>
      </c>
      <c r="F588" t="s">
        <v>465</v>
      </c>
      <c r="G588">
        <v>5.0999999999999996</v>
      </c>
      <c r="H588">
        <v>464</v>
      </c>
      <c r="I588">
        <v>5105</v>
      </c>
      <c r="J588">
        <v>2006</v>
      </c>
      <c r="K588" t="s">
        <v>28</v>
      </c>
      <c r="L588" t="s">
        <v>13</v>
      </c>
    </row>
    <row r="589" spans="1:12">
      <c r="A589">
        <v>259</v>
      </c>
      <c r="B589">
        <v>44028</v>
      </c>
      <c r="C589">
        <v>85000000</v>
      </c>
      <c r="D589">
        <v>14</v>
      </c>
      <c r="E589" s="9">
        <v>144000000</v>
      </c>
      <c r="F589" t="s">
        <v>287</v>
      </c>
      <c r="G589">
        <v>5.8</v>
      </c>
      <c r="H589">
        <v>288</v>
      </c>
      <c r="I589">
        <v>4995</v>
      </c>
      <c r="J589">
        <v>2006</v>
      </c>
      <c r="K589" t="s">
        <v>12</v>
      </c>
      <c r="L589" t="s">
        <v>47</v>
      </c>
    </row>
    <row r="590" spans="1:12">
      <c r="A590">
        <v>308</v>
      </c>
      <c r="B590">
        <v>44123</v>
      </c>
      <c r="C590">
        <v>70000000</v>
      </c>
      <c r="D590">
        <v>14</v>
      </c>
      <c r="E590" s="9">
        <v>154937680</v>
      </c>
      <c r="F590" t="s">
        <v>337</v>
      </c>
      <c r="G590">
        <v>6.6</v>
      </c>
      <c r="H590">
        <v>284</v>
      </c>
      <c r="I590">
        <v>4872</v>
      </c>
      <c r="J590">
        <v>2006</v>
      </c>
      <c r="K590" t="s">
        <v>12</v>
      </c>
      <c r="L590" t="s">
        <v>19</v>
      </c>
    </row>
    <row r="591" spans="1:12">
      <c r="A591">
        <v>247</v>
      </c>
      <c r="B591">
        <v>44002</v>
      </c>
      <c r="C591">
        <v>85000000</v>
      </c>
      <c r="D591">
        <v>8</v>
      </c>
      <c r="E591" s="9">
        <v>158468292</v>
      </c>
      <c r="F591" t="s">
        <v>275</v>
      </c>
      <c r="G591">
        <v>6.1</v>
      </c>
      <c r="H591">
        <v>1705</v>
      </c>
      <c r="I591">
        <v>4802</v>
      </c>
      <c r="J591">
        <v>2006</v>
      </c>
      <c r="K591" t="s">
        <v>28</v>
      </c>
      <c r="L591" t="s">
        <v>16</v>
      </c>
    </row>
    <row r="592" spans="1:12">
      <c r="A592">
        <v>374</v>
      </c>
      <c r="B592">
        <v>44244</v>
      </c>
      <c r="C592">
        <v>63000000</v>
      </c>
      <c r="D592">
        <v>24</v>
      </c>
      <c r="E592" s="9">
        <v>162945894</v>
      </c>
      <c r="F592" t="s">
        <v>403</v>
      </c>
      <c r="G592">
        <v>5.9</v>
      </c>
      <c r="H592">
        <v>447</v>
      </c>
      <c r="I592">
        <v>4839</v>
      </c>
      <c r="J592">
        <v>2006</v>
      </c>
      <c r="K592" t="s">
        <v>66</v>
      </c>
      <c r="L592" t="s">
        <v>26</v>
      </c>
    </row>
    <row r="593" spans="1:12">
      <c r="A593">
        <v>324</v>
      </c>
      <c r="B593">
        <v>44151</v>
      </c>
      <c r="C593">
        <v>72500000</v>
      </c>
      <c r="D593">
        <v>12</v>
      </c>
      <c r="E593" s="9">
        <v>162966177</v>
      </c>
      <c r="F593" t="s">
        <v>353</v>
      </c>
      <c r="G593">
        <v>6.2</v>
      </c>
      <c r="H593">
        <v>491</v>
      </c>
      <c r="I593">
        <v>4925</v>
      </c>
      <c r="J593">
        <v>2006</v>
      </c>
      <c r="K593" t="s">
        <v>66</v>
      </c>
      <c r="L593" t="s">
        <v>47</v>
      </c>
    </row>
    <row r="594" spans="1:12">
      <c r="A594">
        <v>1242</v>
      </c>
      <c r="B594">
        <v>46574</v>
      </c>
      <c r="C594">
        <v>10000000</v>
      </c>
      <c r="D594">
        <v>33</v>
      </c>
      <c r="E594" s="9">
        <v>163876815</v>
      </c>
      <c r="F594" t="s">
        <v>1271</v>
      </c>
      <c r="G594">
        <v>6.1</v>
      </c>
      <c r="H594">
        <v>1071</v>
      </c>
      <c r="I594">
        <v>6056</v>
      </c>
      <c r="J594">
        <v>2006</v>
      </c>
      <c r="K594" t="s">
        <v>18</v>
      </c>
      <c r="L594" t="s">
        <v>47</v>
      </c>
    </row>
    <row r="595" spans="1:12">
      <c r="A595">
        <v>183</v>
      </c>
      <c r="B595">
        <v>43894</v>
      </c>
      <c r="C595">
        <v>100000000</v>
      </c>
      <c r="D595">
        <v>52</v>
      </c>
      <c r="E595" s="9">
        <v>170877916</v>
      </c>
      <c r="F595" t="s">
        <v>211</v>
      </c>
      <c r="G595">
        <v>7.3</v>
      </c>
      <c r="H595">
        <v>2281</v>
      </c>
      <c r="I595">
        <v>4863</v>
      </c>
      <c r="J595">
        <v>2006</v>
      </c>
      <c r="K595" t="s">
        <v>12</v>
      </c>
      <c r="L595" t="s">
        <v>13</v>
      </c>
    </row>
    <row r="596" spans="1:12">
      <c r="A596">
        <v>620</v>
      </c>
      <c r="B596">
        <v>44760</v>
      </c>
      <c r="C596">
        <v>45000000</v>
      </c>
      <c r="D596">
        <v>32</v>
      </c>
      <c r="E596" s="9">
        <v>178262620</v>
      </c>
      <c r="F596" t="s">
        <v>649</v>
      </c>
      <c r="G596">
        <v>5.3</v>
      </c>
      <c r="H596">
        <v>750</v>
      </c>
      <c r="I596">
        <v>5253</v>
      </c>
      <c r="J596">
        <v>2006</v>
      </c>
      <c r="K596" t="s">
        <v>44</v>
      </c>
      <c r="L596" t="s">
        <v>13</v>
      </c>
    </row>
    <row r="597" spans="1:12">
      <c r="A597">
        <v>66</v>
      </c>
      <c r="B597">
        <v>43701</v>
      </c>
      <c r="C597">
        <v>160000000</v>
      </c>
      <c r="D597">
        <v>21</v>
      </c>
      <c r="E597" s="9">
        <v>181674817</v>
      </c>
      <c r="F597" t="s">
        <v>92</v>
      </c>
      <c r="G597">
        <v>5.5</v>
      </c>
      <c r="H597">
        <v>583</v>
      </c>
      <c r="I597">
        <v>4833</v>
      </c>
      <c r="J597">
        <v>2006</v>
      </c>
      <c r="K597" t="s">
        <v>15</v>
      </c>
      <c r="L597" t="s">
        <v>47</v>
      </c>
    </row>
    <row r="598" spans="1:12">
      <c r="A598">
        <v>512</v>
      </c>
      <c r="B598">
        <v>44515</v>
      </c>
      <c r="C598">
        <v>45000000</v>
      </c>
      <c r="D598">
        <v>45</v>
      </c>
      <c r="E598" s="9">
        <v>184376254</v>
      </c>
      <c r="F598" t="s">
        <v>541</v>
      </c>
      <c r="G598">
        <v>7.3</v>
      </c>
      <c r="H598">
        <v>1630</v>
      </c>
      <c r="I598">
        <v>5195</v>
      </c>
      <c r="J598">
        <v>2006</v>
      </c>
      <c r="K598" t="s">
        <v>25</v>
      </c>
      <c r="L598" t="s">
        <v>13</v>
      </c>
    </row>
    <row r="599" spans="1:12">
      <c r="A599">
        <v>240</v>
      </c>
      <c r="B599">
        <v>43992</v>
      </c>
      <c r="C599">
        <v>85000000</v>
      </c>
      <c r="D599">
        <v>44</v>
      </c>
      <c r="E599" s="9">
        <v>194168700</v>
      </c>
      <c r="F599" t="s">
        <v>268</v>
      </c>
      <c r="G599">
        <v>6.7</v>
      </c>
      <c r="H599">
        <v>1225</v>
      </c>
      <c r="I599">
        <v>4978</v>
      </c>
      <c r="J599">
        <v>2006</v>
      </c>
      <c r="K599" t="s">
        <v>12</v>
      </c>
      <c r="L599" t="s">
        <v>47</v>
      </c>
    </row>
    <row r="600" spans="1:12">
      <c r="A600">
        <v>250</v>
      </c>
      <c r="B600">
        <v>44013</v>
      </c>
      <c r="C600">
        <v>82500000</v>
      </c>
      <c r="D600">
        <v>41</v>
      </c>
      <c r="E600" s="9">
        <v>237681299</v>
      </c>
      <c r="F600" t="s">
        <v>278</v>
      </c>
      <c r="G600">
        <v>6</v>
      </c>
      <c r="H600">
        <v>2104</v>
      </c>
      <c r="I600">
        <v>4917</v>
      </c>
      <c r="J600">
        <v>2006</v>
      </c>
      <c r="K600" t="s">
        <v>28</v>
      </c>
      <c r="L600" t="s">
        <v>13</v>
      </c>
    </row>
    <row r="601" spans="1:12">
      <c r="A601">
        <v>1071</v>
      </c>
      <c r="B601">
        <v>45912</v>
      </c>
      <c r="C601">
        <v>18000000</v>
      </c>
      <c r="D601">
        <v>29</v>
      </c>
      <c r="E601" s="9">
        <v>261572744</v>
      </c>
      <c r="F601" t="s">
        <v>1100</v>
      </c>
      <c r="G601">
        <v>6.5</v>
      </c>
      <c r="H601">
        <v>1579</v>
      </c>
      <c r="I601">
        <v>5088</v>
      </c>
      <c r="J601">
        <v>2006</v>
      </c>
      <c r="K601" t="s">
        <v>42</v>
      </c>
      <c r="L601" t="s">
        <v>26</v>
      </c>
    </row>
    <row r="602" spans="1:12">
      <c r="A602">
        <v>212</v>
      </c>
      <c r="B602">
        <v>43948</v>
      </c>
      <c r="C602">
        <v>90000000</v>
      </c>
      <c r="D602">
        <v>63</v>
      </c>
      <c r="E602" s="9">
        <v>289847354</v>
      </c>
      <c r="F602" t="s">
        <v>240</v>
      </c>
      <c r="G602">
        <v>7.9</v>
      </c>
      <c r="H602">
        <v>4339</v>
      </c>
      <c r="I602">
        <v>4809</v>
      </c>
      <c r="J602">
        <v>2006</v>
      </c>
      <c r="K602" t="s">
        <v>18</v>
      </c>
      <c r="L602" t="s">
        <v>13</v>
      </c>
    </row>
    <row r="603" spans="1:12">
      <c r="A603">
        <v>234</v>
      </c>
      <c r="B603">
        <v>43982</v>
      </c>
      <c r="C603">
        <v>100000000</v>
      </c>
      <c r="D603">
        <v>37</v>
      </c>
      <c r="E603" s="9">
        <v>384335608</v>
      </c>
      <c r="F603" t="s">
        <v>262</v>
      </c>
      <c r="G603">
        <v>5.9</v>
      </c>
      <c r="H603">
        <v>1410</v>
      </c>
      <c r="I603">
        <v>4845</v>
      </c>
      <c r="J603">
        <v>2006</v>
      </c>
      <c r="K603" t="s">
        <v>42</v>
      </c>
      <c r="L603" t="s">
        <v>13</v>
      </c>
    </row>
    <row r="604" spans="1:12">
      <c r="A604">
        <v>7</v>
      </c>
      <c r="B604">
        <v>43607</v>
      </c>
      <c r="C604">
        <v>270000000</v>
      </c>
      <c r="D604">
        <v>57</v>
      </c>
      <c r="E604" s="9">
        <v>391081192</v>
      </c>
      <c r="F604" t="s">
        <v>27</v>
      </c>
      <c r="G604">
        <v>5.4</v>
      </c>
      <c r="H604">
        <v>1400</v>
      </c>
      <c r="I604">
        <v>4772</v>
      </c>
      <c r="J604">
        <v>2006</v>
      </c>
      <c r="K604" t="s">
        <v>28</v>
      </c>
      <c r="L604" t="s">
        <v>26</v>
      </c>
    </row>
    <row r="605" spans="1:12">
      <c r="A605">
        <v>397</v>
      </c>
      <c r="B605">
        <v>44284</v>
      </c>
      <c r="C605">
        <v>65000000</v>
      </c>
      <c r="D605">
        <v>65</v>
      </c>
      <c r="E605" s="9">
        <v>422610419</v>
      </c>
      <c r="F605" t="s">
        <v>426</v>
      </c>
      <c r="G605">
        <v>7</v>
      </c>
      <c r="H605">
        <v>4997</v>
      </c>
      <c r="I605">
        <v>4771</v>
      </c>
      <c r="J605">
        <v>2006</v>
      </c>
      <c r="K605" t="s">
        <v>12</v>
      </c>
      <c r="L605" t="s">
        <v>16</v>
      </c>
    </row>
    <row r="606" spans="1:12">
      <c r="A606">
        <v>25</v>
      </c>
      <c r="B606">
        <v>43630</v>
      </c>
      <c r="C606">
        <v>210000000</v>
      </c>
      <c r="D606">
        <v>3</v>
      </c>
      <c r="E606" s="9">
        <v>459359555</v>
      </c>
      <c r="F606" t="s">
        <v>49</v>
      </c>
      <c r="G606">
        <v>6.3</v>
      </c>
      <c r="H606">
        <v>3525</v>
      </c>
      <c r="I606">
        <v>4786</v>
      </c>
      <c r="J606">
        <v>2006</v>
      </c>
      <c r="K606" t="s">
        <v>15</v>
      </c>
      <c r="L606" t="s">
        <v>26</v>
      </c>
    </row>
    <row r="607" spans="1:12">
      <c r="A607">
        <v>146</v>
      </c>
      <c r="B607">
        <v>43840</v>
      </c>
      <c r="C607">
        <v>110000000</v>
      </c>
      <c r="D607">
        <v>48</v>
      </c>
      <c r="E607" s="9">
        <v>574480841</v>
      </c>
      <c r="F607" t="s">
        <v>174</v>
      </c>
      <c r="G607">
        <v>6.3</v>
      </c>
      <c r="H607">
        <v>2862</v>
      </c>
      <c r="I607">
        <v>4842</v>
      </c>
      <c r="J607">
        <v>2006</v>
      </c>
      <c r="K607" t="s">
        <v>18</v>
      </c>
      <c r="L607" t="s">
        <v>47</v>
      </c>
    </row>
    <row r="608" spans="1:12">
      <c r="A608">
        <v>169</v>
      </c>
      <c r="B608">
        <v>43874</v>
      </c>
      <c r="C608">
        <v>150000000</v>
      </c>
      <c r="D608">
        <v>88</v>
      </c>
      <c r="E608" s="9">
        <v>599045960</v>
      </c>
      <c r="F608" t="s">
        <v>197</v>
      </c>
      <c r="G608">
        <v>7.3</v>
      </c>
      <c r="H608">
        <v>3855</v>
      </c>
      <c r="I608">
        <v>4791</v>
      </c>
      <c r="J608">
        <v>2006</v>
      </c>
      <c r="K608" t="s">
        <v>42</v>
      </c>
      <c r="L608" t="s">
        <v>23</v>
      </c>
    </row>
    <row r="609" spans="1:12">
      <c r="A609">
        <v>122</v>
      </c>
      <c r="B609">
        <v>43798</v>
      </c>
      <c r="C609">
        <v>125000000</v>
      </c>
      <c r="D609">
        <v>45</v>
      </c>
      <c r="E609" s="9">
        <v>767820459</v>
      </c>
      <c r="F609" t="s">
        <v>150</v>
      </c>
      <c r="G609">
        <v>6.5</v>
      </c>
      <c r="H609">
        <v>2704</v>
      </c>
      <c r="I609">
        <v>4846</v>
      </c>
      <c r="J609">
        <v>2006</v>
      </c>
      <c r="K609" t="s">
        <v>15</v>
      </c>
      <c r="L609" t="s">
        <v>26</v>
      </c>
    </row>
    <row r="610" spans="1:12">
      <c r="A610">
        <v>9</v>
      </c>
      <c r="B610">
        <v>43609</v>
      </c>
      <c r="C610">
        <v>200000000</v>
      </c>
      <c r="D610">
        <v>145</v>
      </c>
      <c r="E610" s="9">
        <v>1065659812</v>
      </c>
      <c r="F610" t="s">
        <v>30</v>
      </c>
      <c r="G610">
        <v>7</v>
      </c>
      <c r="H610">
        <v>5246</v>
      </c>
      <c r="I610">
        <v>4763</v>
      </c>
      <c r="J610">
        <v>2006</v>
      </c>
      <c r="K610" t="s">
        <v>28</v>
      </c>
      <c r="L610" t="s">
        <v>23</v>
      </c>
    </row>
    <row r="611" spans="1:12">
      <c r="A611">
        <v>272</v>
      </c>
      <c r="B611">
        <v>44050</v>
      </c>
      <c r="C611" t="s">
        <v>1494</v>
      </c>
      <c r="D611">
        <v>25</v>
      </c>
      <c r="E611" s="9" t="s">
        <v>1494</v>
      </c>
      <c r="F611" t="s">
        <v>300</v>
      </c>
      <c r="G611">
        <v>5.6</v>
      </c>
      <c r="H611">
        <v>550</v>
      </c>
      <c r="I611">
        <v>4842</v>
      </c>
      <c r="J611">
        <v>2006</v>
      </c>
      <c r="K611" t="s">
        <v>301</v>
      </c>
      <c r="L611" t="s">
        <v>26</v>
      </c>
    </row>
    <row r="612" spans="1:12">
      <c r="A612">
        <v>719</v>
      </c>
      <c r="B612">
        <v>44989</v>
      </c>
      <c r="C612" t="s">
        <v>1494</v>
      </c>
      <c r="D612">
        <v>6</v>
      </c>
      <c r="E612" s="9" t="s">
        <v>1494</v>
      </c>
      <c r="F612" t="s">
        <v>748</v>
      </c>
      <c r="G612">
        <v>5.2</v>
      </c>
      <c r="H612">
        <v>242</v>
      </c>
      <c r="I612">
        <v>4964</v>
      </c>
      <c r="J612">
        <v>2006</v>
      </c>
      <c r="K612" t="s">
        <v>44</v>
      </c>
      <c r="L612" t="s">
        <v>47</v>
      </c>
    </row>
    <row r="613" spans="1:12">
      <c r="A613">
        <v>880</v>
      </c>
      <c r="B613">
        <v>45373</v>
      </c>
      <c r="C613" t="s">
        <v>1494</v>
      </c>
      <c r="D613" t="s">
        <v>1494</v>
      </c>
      <c r="E613" s="9" t="s">
        <v>1494</v>
      </c>
      <c r="F613" t="s">
        <v>909</v>
      </c>
      <c r="G613">
        <v>6.9</v>
      </c>
      <c r="H613">
        <v>6</v>
      </c>
      <c r="I613">
        <v>4847</v>
      </c>
      <c r="J613">
        <v>2006</v>
      </c>
      <c r="K613" t="s">
        <v>114</v>
      </c>
      <c r="L613" t="s">
        <v>13</v>
      </c>
    </row>
    <row r="614" spans="1:12">
      <c r="A614">
        <v>725</v>
      </c>
      <c r="B614">
        <v>45003</v>
      </c>
      <c r="C614">
        <v>35000000</v>
      </c>
      <c r="D614">
        <v>3</v>
      </c>
      <c r="E614" s="9" t="s">
        <v>1494</v>
      </c>
      <c r="F614" t="s">
        <v>754</v>
      </c>
      <c r="G614">
        <v>6.4</v>
      </c>
      <c r="H614">
        <v>35</v>
      </c>
      <c r="I614">
        <v>5293</v>
      </c>
      <c r="J614">
        <v>2006</v>
      </c>
      <c r="K614" t="s">
        <v>12</v>
      </c>
      <c r="L614" t="s">
        <v>47</v>
      </c>
    </row>
    <row r="615" spans="1:12">
      <c r="A615">
        <v>1118</v>
      </c>
      <c r="B615">
        <v>46059</v>
      </c>
      <c r="C615">
        <v>16000000</v>
      </c>
      <c r="D615">
        <v>21</v>
      </c>
      <c r="E615" s="9" t="s">
        <v>1494</v>
      </c>
      <c r="F615" t="s">
        <v>1147</v>
      </c>
      <c r="G615">
        <v>5.9</v>
      </c>
      <c r="H615">
        <v>402</v>
      </c>
      <c r="I615">
        <v>4849</v>
      </c>
      <c r="J615">
        <v>2006</v>
      </c>
      <c r="K615" t="s">
        <v>18</v>
      </c>
      <c r="L615" t="s">
        <v>47</v>
      </c>
    </row>
    <row r="616" spans="1:12">
      <c r="A616">
        <v>1366</v>
      </c>
      <c r="B616">
        <v>47328</v>
      </c>
      <c r="C616">
        <v>4200000</v>
      </c>
      <c r="D616">
        <v>16</v>
      </c>
      <c r="E616" s="9" t="s">
        <v>1494</v>
      </c>
      <c r="F616" t="s">
        <v>1395</v>
      </c>
      <c r="G616">
        <v>6.1</v>
      </c>
      <c r="H616">
        <v>1000</v>
      </c>
      <c r="I616">
        <v>5113</v>
      </c>
      <c r="J616">
        <v>2006</v>
      </c>
      <c r="K616" t="s">
        <v>301</v>
      </c>
      <c r="L616" t="s">
        <v>47</v>
      </c>
    </row>
    <row r="617" spans="1:12">
      <c r="A617">
        <v>591</v>
      </c>
      <c r="B617">
        <v>44692</v>
      </c>
      <c r="C617">
        <v>110</v>
      </c>
      <c r="D617">
        <v>9</v>
      </c>
      <c r="E617" s="9" t="s">
        <v>1494</v>
      </c>
      <c r="F617" t="s">
        <v>620</v>
      </c>
      <c r="G617">
        <v>6.6</v>
      </c>
      <c r="H617">
        <v>203</v>
      </c>
      <c r="I617">
        <v>4945</v>
      </c>
      <c r="J617">
        <v>2006</v>
      </c>
      <c r="K617" t="s">
        <v>12</v>
      </c>
      <c r="L617" t="s">
        <v>13</v>
      </c>
    </row>
    <row r="618" spans="1:12">
      <c r="A618">
        <v>945</v>
      </c>
      <c r="B618">
        <v>45536</v>
      </c>
      <c r="C618">
        <v>25000000</v>
      </c>
      <c r="D618">
        <v>7</v>
      </c>
      <c r="E618" s="9">
        <v>2405420</v>
      </c>
      <c r="F618" t="s">
        <v>974</v>
      </c>
      <c r="G618">
        <v>3.5</v>
      </c>
      <c r="H618">
        <v>118</v>
      </c>
      <c r="I618">
        <v>5148</v>
      </c>
      <c r="J618">
        <v>2005</v>
      </c>
      <c r="K618" t="s">
        <v>18</v>
      </c>
      <c r="L618" t="s">
        <v>16</v>
      </c>
    </row>
    <row r="619" spans="1:12">
      <c r="A619">
        <v>1408</v>
      </c>
      <c r="B619">
        <v>47696</v>
      </c>
      <c r="C619">
        <v>2000000</v>
      </c>
      <c r="D619">
        <v>12</v>
      </c>
      <c r="E619" s="9">
        <v>5967038</v>
      </c>
      <c r="F619" t="s">
        <v>1436</v>
      </c>
      <c r="G619">
        <v>6.3</v>
      </c>
      <c r="H619">
        <v>197</v>
      </c>
      <c r="I619">
        <v>4811</v>
      </c>
      <c r="J619">
        <v>2005</v>
      </c>
      <c r="K619" t="s">
        <v>114</v>
      </c>
      <c r="L619" t="s">
        <v>97</v>
      </c>
    </row>
    <row r="620" spans="1:12">
      <c r="A620">
        <v>290</v>
      </c>
      <c r="B620">
        <v>44087</v>
      </c>
      <c r="C620">
        <v>80000000</v>
      </c>
      <c r="D620">
        <v>7</v>
      </c>
      <c r="E620" s="9">
        <v>5989640</v>
      </c>
      <c r="F620" t="s">
        <v>319</v>
      </c>
      <c r="G620">
        <v>4.8</v>
      </c>
      <c r="H620">
        <v>111</v>
      </c>
      <c r="I620">
        <v>4935</v>
      </c>
      <c r="J620">
        <v>2005</v>
      </c>
      <c r="K620" t="s">
        <v>15</v>
      </c>
      <c r="L620" t="s">
        <v>97</v>
      </c>
    </row>
    <row r="621" spans="1:12">
      <c r="A621">
        <v>1059</v>
      </c>
      <c r="B621">
        <v>45834</v>
      </c>
      <c r="C621">
        <v>20000000</v>
      </c>
      <c r="D621">
        <v>9</v>
      </c>
      <c r="E621" s="9">
        <v>10442808</v>
      </c>
      <c r="F621" t="s">
        <v>1088</v>
      </c>
      <c r="G621">
        <v>3.1</v>
      </c>
      <c r="H621">
        <v>173</v>
      </c>
      <c r="I621">
        <v>5148</v>
      </c>
      <c r="J621">
        <v>2005</v>
      </c>
      <c r="K621" t="s">
        <v>301</v>
      </c>
      <c r="L621" t="s">
        <v>47</v>
      </c>
    </row>
    <row r="622" spans="1:12">
      <c r="A622">
        <v>1050</v>
      </c>
      <c r="B622">
        <v>45818</v>
      </c>
      <c r="C622" t="s">
        <v>1494</v>
      </c>
      <c r="D622">
        <v>6</v>
      </c>
      <c r="E622" s="9">
        <v>12382362</v>
      </c>
      <c r="F622" t="s">
        <v>1079</v>
      </c>
      <c r="G622">
        <v>5.4</v>
      </c>
      <c r="H622">
        <v>133</v>
      </c>
      <c r="I622">
        <v>5002</v>
      </c>
      <c r="J622">
        <v>2005</v>
      </c>
      <c r="K622" t="s">
        <v>114</v>
      </c>
      <c r="L622" t="s">
        <v>13</v>
      </c>
    </row>
    <row r="623" spans="1:12">
      <c r="A623">
        <v>1041</v>
      </c>
      <c r="B623">
        <v>45801</v>
      </c>
      <c r="C623">
        <v>20000000</v>
      </c>
      <c r="D623">
        <v>14</v>
      </c>
      <c r="E623" s="9">
        <v>12482775</v>
      </c>
      <c r="F623" t="s">
        <v>1070</v>
      </c>
      <c r="G623">
        <v>6</v>
      </c>
      <c r="H623">
        <v>289</v>
      </c>
      <c r="I623">
        <v>4763</v>
      </c>
      <c r="J623">
        <v>2005</v>
      </c>
      <c r="K623" t="s">
        <v>18</v>
      </c>
      <c r="L623" t="s">
        <v>13</v>
      </c>
    </row>
    <row r="624" spans="1:12">
      <c r="A624">
        <v>938</v>
      </c>
      <c r="B624">
        <v>45513</v>
      </c>
      <c r="C624">
        <v>25000000</v>
      </c>
      <c r="D624">
        <v>8</v>
      </c>
      <c r="E624" s="9">
        <v>13411957</v>
      </c>
      <c r="F624" t="s">
        <v>967</v>
      </c>
      <c r="G624">
        <v>7</v>
      </c>
      <c r="H624">
        <v>210</v>
      </c>
      <c r="I624">
        <v>5293</v>
      </c>
      <c r="J624">
        <v>2005</v>
      </c>
      <c r="K624" t="s">
        <v>28</v>
      </c>
      <c r="L624" t="s">
        <v>47</v>
      </c>
    </row>
    <row r="625" spans="1:12">
      <c r="A625">
        <v>824</v>
      </c>
      <c r="B625">
        <v>45254</v>
      </c>
      <c r="C625">
        <v>30000000</v>
      </c>
      <c r="D625">
        <v>6</v>
      </c>
      <c r="E625" s="9">
        <v>18618284</v>
      </c>
      <c r="F625" t="s">
        <v>853</v>
      </c>
      <c r="G625">
        <v>6.7</v>
      </c>
      <c r="H625">
        <v>161</v>
      </c>
      <c r="I625">
        <v>5405</v>
      </c>
      <c r="J625">
        <v>2005</v>
      </c>
      <c r="K625" t="s">
        <v>114</v>
      </c>
      <c r="L625" t="s">
        <v>47</v>
      </c>
    </row>
    <row r="626" spans="1:12">
      <c r="A626">
        <v>735</v>
      </c>
      <c r="B626">
        <v>45027</v>
      </c>
      <c r="C626">
        <v>35000000</v>
      </c>
      <c r="D626">
        <v>11</v>
      </c>
      <c r="E626" s="9">
        <v>19294901</v>
      </c>
      <c r="F626" t="s">
        <v>764</v>
      </c>
      <c r="G626">
        <v>5.0999999999999996</v>
      </c>
      <c r="H626">
        <v>167</v>
      </c>
      <c r="I626">
        <v>5307</v>
      </c>
      <c r="J626">
        <v>2005</v>
      </c>
      <c r="K626" t="s">
        <v>59</v>
      </c>
      <c r="L626" t="s">
        <v>47</v>
      </c>
    </row>
    <row r="627" spans="1:12">
      <c r="A627">
        <v>546</v>
      </c>
      <c r="B627">
        <v>44589</v>
      </c>
      <c r="C627">
        <v>50000000</v>
      </c>
      <c r="D627">
        <v>18</v>
      </c>
      <c r="E627" s="9">
        <v>22944502</v>
      </c>
      <c r="F627" t="s">
        <v>575</v>
      </c>
      <c r="G627">
        <v>6</v>
      </c>
      <c r="H627">
        <v>444</v>
      </c>
      <c r="I627">
        <v>4923</v>
      </c>
      <c r="J627">
        <v>2005</v>
      </c>
      <c r="K627" t="s">
        <v>114</v>
      </c>
      <c r="L627" t="s">
        <v>13</v>
      </c>
    </row>
    <row r="628" spans="1:12">
      <c r="A628">
        <v>604</v>
      </c>
      <c r="B628">
        <v>44732</v>
      </c>
      <c r="C628">
        <v>42000000</v>
      </c>
      <c r="D628">
        <v>34</v>
      </c>
      <c r="E628" s="9">
        <v>24127895</v>
      </c>
      <c r="F628" t="s">
        <v>633</v>
      </c>
      <c r="G628">
        <v>7</v>
      </c>
      <c r="H628">
        <v>1335</v>
      </c>
      <c r="I628">
        <v>5226</v>
      </c>
      <c r="J628">
        <v>2005</v>
      </c>
      <c r="K628" t="s">
        <v>114</v>
      </c>
      <c r="L628" t="s">
        <v>47</v>
      </c>
    </row>
    <row r="629" spans="1:12">
      <c r="A629">
        <v>1296</v>
      </c>
      <c r="B629">
        <v>46908</v>
      </c>
      <c r="C629">
        <v>6500000</v>
      </c>
      <c r="D629">
        <v>29</v>
      </c>
      <c r="E629" s="9">
        <v>24793509</v>
      </c>
      <c r="F629" t="s">
        <v>1325</v>
      </c>
      <c r="G629">
        <v>7.1</v>
      </c>
      <c r="H629">
        <v>664</v>
      </c>
      <c r="I629">
        <v>5450</v>
      </c>
      <c r="J629">
        <v>2005</v>
      </c>
      <c r="K629" t="s">
        <v>114</v>
      </c>
      <c r="L629" t="s">
        <v>19</v>
      </c>
    </row>
    <row r="630" spans="1:12">
      <c r="A630">
        <v>657</v>
      </c>
      <c r="B630">
        <v>44832</v>
      </c>
      <c r="C630">
        <v>40000000</v>
      </c>
      <c r="D630">
        <v>10</v>
      </c>
      <c r="E630" s="9">
        <v>31670620</v>
      </c>
      <c r="F630" t="s">
        <v>686</v>
      </c>
      <c r="G630">
        <v>6.7</v>
      </c>
      <c r="H630">
        <v>155</v>
      </c>
      <c r="I630">
        <v>4885</v>
      </c>
      <c r="J630">
        <v>2005</v>
      </c>
      <c r="K630" t="s">
        <v>42</v>
      </c>
      <c r="L630" t="s">
        <v>26</v>
      </c>
    </row>
    <row r="631" spans="1:12">
      <c r="A631">
        <v>1151</v>
      </c>
      <c r="B631">
        <v>46160</v>
      </c>
      <c r="C631">
        <v>14000000</v>
      </c>
      <c r="D631">
        <v>3</v>
      </c>
      <c r="E631" s="9">
        <v>32645546</v>
      </c>
      <c r="F631" t="s">
        <v>1180</v>
      </c>
      <c r="G631">
        <v>6.1</v>
      </c>
      <c r="H631">
        <v>61</v>
      </c>
      <c r="I631">
        <v>5162</v>
      </c>
      <c r="J631">
        <v>2005</v>
      </c>
      <c r="K631" t="s">
        <v>59</v>
      </c>
      <c r="L631" t="s">
        <v>47</v>
      </c>
    </row>
    <row r="632" spans="1:12">
      <c r="A632">
        <v>386</v>
      </c>
      <c r="B632">
        <v>44264</v>
      </c>
      <c r="C632">
        <v>50000000</v>
      </c>
      <c r="D632">
        <v>20</v>
      </c>
      <c r="E632" s="9">
        <v>42093706</v>
      </c>
      <c r="F632" t="s">
        <v>415</v>
      </c>
      <c r="G632">
        <v>6.7</v>
      </c>
      <c r="H632">
        <v>274</v>
      </c>
      <c r="I632">
        <v>5096</v>
      </c>
      <c r="J632">
        <v>2005</v>
      </c>
      <c r="K632" t="s">
        <v>114</v>
      </c>
      <c r="L632" t="s">
        <v>47</v>
      </c>
    </row>
    <row r="633" spans="1:12">
      <c r="A633">
        <v>1067</v>
      </c>
      <c r="B633">
        <v>45905</v>
      </c>
      <c r="C633">
        <v>15000000</v>
      </c>
      <c r="D633">
        <v>15</v>
      </c>
      <c r="E633" s="9">
        <v>46770602</v>
      </c>
      <c r="F633" t="s">
        <v>1096</v>
      </c>
      <c r="G633">
        <v>6</v>
      </c>
      <c r="H633">
        <v>381</v>
      </c>
      <c r="I633">
        <v>4991</v>
      </c>
      <c r="J633">
        <v>2005</v>
      </c>
      <c r="K633" t="s">
        <v>28</v>
      </c>
      <c r="L633" t="s">
        <v>47</v>
      </c>
    </row>
    <row r="634" spans="1:12">
      <c r="A634">
        <v>655</v>
      </c>
      <c r="B634">
        <v>44824</v>
      </c>
      <c r="C634">
        <v>30000000</v>
      </c>
      <c r="D634">
        <v>9</v>
      </c>
      <c r="E634" s="9">
        <v>50451307</v>
      </c>
      <c r="F634" t="s">
        <v>684</v>
      </c>
      <c r="G634">
        <v>5.9</v>
      </c>
      <c r="H634">
        <v>182</v>
      </c>
      <c r="I634">
        <v>5067</v>
      </c>
      <c r="J634">
        <v>2005</v>
      </c>
      <c r="K634" t="s">
        <v>44</v>
      </c>
      <c r="L634" t="s">
        <v>26</v>
      </c>
    </row>
    <row r="635" spans="1:12">
      <c r="A635">
        <v>597</v>
      </c>
      <c r="B635">
        <v>44711</v>
      </c>
      <c r="C635">
        <v>45000000</v>
      </c>
      <c r="D635">
        <v>25</v>
      </c>
      <c r="E635" s="9">
        <v>50871113</v>
      </c>
      <c r="F635" t="s">
        <v>626</v>
      </c>
      <c r="G635">
        <v>6.6</v>
      </c>
      <c r="H635">
        <v>518</v>
      </c>
      <c r="I635">
        <v>4873</v>
      </c>
      <c r="J635">
        <v>2005</v>
      </c>
      <c r="K635" t="s">
        <v>59</v>
      </c>
      <c r="L635" t="s">
        <v>26</v>
      </c>
    </row>
    <row r="636" spans="1:12">
      <c r="A636">
        <v>489</v>
      </c>
      <c r="B636">
        <v>44465</v>
      </c>
      <c r="C636">
        <v>57000000</v>
      </c>
      <c r="D636">
        <v>22</v>
      </c>
      <c r="E636" s="9">
        <v>52034889</v>
      </c>
      <c r="F636" t="s">
        <v>518</v>
      </c>
      <c r="G636">
        <v>6.1</v>
      </c>
      <c r="H636">
        <v>327</v>
      </c>
      <c r="I636">
        <v>5056</v>
      </c>
      <c r="J636">
        <v>2005</v>
      </c>
      <c r="K636" t="s">
        <v>18</v>
      </c>
      <c r="L636" t="s">
        <v>13</v>
      </c>
    </row>
    <row r="637" spans="1:12">
      <c r="A637">
        <v>1303</v>
      </c>
      <c r="B637">
        <v>46944</v>
      </c>
      <c r="C637">
        <v>7000000</v>
      </c>
      <c r="D637">
        <v>17</v>
      </c>
      <c r="E637" s="9">
        <v>54600000</v>
      </c>
      <c r="F637" t="s">
        <v>1332</v>
      </c>
      <c r="G637">
        <v>6.8</v>
      </c>
      <c r="H637">
        <v>273</v>
      </c>
      <c r="I637">
        <v>5059</v>
      </c>
      <c r="J637">
        <v>2005</v>
      </c>
      <c r="K637" t="s">
        <v>114</v>
      </c>
      <c r="L637" t="s">
        <v>47</v>
      </c>
    </row>
    <row r="638" spans="1:12">
      <c r="A638">
        <v>350</v>
      </c>
      <c r="B638">
        <v>44192</v>
      </c>
      <c r="C638">
        <v>60000000</v>
      </c>
      <c r="D638">
        <v>29</v>
      </c>
      <c r="E638" s="9">
        <v>55987321</v>
      </c>
      <c r="F638" t="s">
        <v>379</v>
      </c>
      <c r="G638">
        <v>5</v>
      </c>
      <c r="H638">
        <v>609</v>
      </c>
      <c r="I638">
        <v>5061</v>
      </c>
      <c r="J638">
        <v>2005</v>
      </c>
      <c r="K638" t="s">
        <v>18</v>
      </c>
      <c r="L638" t="s">
        <v>13</v>
      </c>
    </row>
    <row r="639" spans="1:12">
      <c r="A639">
        <v>888</v>
      </c>
      <c r="B639">
        <v>45385</v>
      </c>
      <c r="C639">
        <v>26000000</v>
      </c>
      <c r="D639">
        <v>8</v>
      </c>
      <c r="E639" s="9">
        <v>57891803</v>
      </c>
      <c r="F639" t="s">
        <v>917</v>
      </c>
      <c r="G639">
        <v>6.2</v>
      </c>
      <c r="H639">
        <v>455</v>
      </c>
      <c r="I639">
        <v>5307</v>
      </c>
      <c r="J639">
        <v>2005</v>
      </c>
      <c r="K639" t="s">
        <v>66</v>
      </c>
      <c r="L639" t="s">
        <v>13</v>
      </c>
    </row>
    <row r="640" spans="1:12">
      <c r="A640">
        <v>768</v>
      </c>
      <c r="B640">
        <v>45109</v>
      </c>
      <c r="C640">
        <v>32000000</v>
      </c>
      <c r="D640">
        <v>34</v>
      </c>
      <c r="E640" s="9">
        <v>60740827</v>
      </c>
      <c r="F640" t="s">
        <v>797</v>
      </c>
      <c r="G640">
        <v>6.9</v>
      </c>
      <c r="H640">
        <v>832</v>
      </c>
      <c r="I640">
        <v>5229</v>
      </c>
      <c r="J640">
        <v>2005</v>
      </c>
      <c r="K640" t="s">
        <v>114</v>
      </c>
      <c r="L640" t="s">
        <v>47</v>
      </c>
    </row>
    <row r="641" spans="1:12">
      <c r="A641">
        <v>383</v>
      </c>
      <c r="B641">
        <v>44258</v>
      </c>
      <c r="C641">
        <v>65000000</v>
      </c>
      <c r="D641">
        <v>15</v>
      </c>
      <c r="E641" s="9">
        <v>64321501</v>
      </c>
      <c r="F641" t="s">
        <v>412</v>
      </c>
      <c r="G641">
        <v>6.1</v>
      </c>
      <c r="H641">
        <v>779</v>
      </c>
      <c r="I641">
        <v>4808</v>
      </c>
      <c r="J641">
        <v>2005</v>
      </c>
      <c r="K641" t="s">
        <v>42</v>
      </c>
      <c r="L641" t="s">
        <v>97</v>
      </c>
    </row>
    <row r="642" spans="1:12">
      <c r="A642">
        <v>726</v>
      </c>
      <c r="B642">
        <v>45004</v>
      </c>
      <c r="C642">
        <v>40000000</v>
      </c>
      <c r="D642">
        <v>17</v>
      </c>
      <c r="E642" s="9">
        <v>68766121</v>
      </c>
      <c r="F642" t="s">
        <v>755</v>
      </c>
      <c r="G642">
        <v>5.5</v>
      </c>
      <c r="H642">
        <v>677</v>
      </c>
      <c r="I642">
        <v>5202</v>
      </c>
      <c r="J642">
        <v>2005</v>
      </c>
      <c r="K642" t="s">
        <v>44</v>
      </c>
      <c r="L642" t="s">
        <v>16</v>
      </c>
    </row>
    <row r="643" spans="1:12">
      <c r="A643">
        <v>527</v>
      </c>
      <c r="B643">
        <v>44557</v>
      </c>
      <c r="C643">
        <v>50000000</v>
      </c>
      <c r="D643">
        <v>12</v>
      </c>
      <c r="E643" s="9">
        <v>69425966</v>
      </c>
      <c r="F643" t="s">
        <v>556</v>
      </c>
      <c r="G643">
        <v>4.4000000000000004</v>
      </c>
      <c r="H643">
        <v>269</v>
      </c>
      <c r="I643">
        <v>5097</v>
      </c>
      <c r="J643">
        <v>2005</v>
      </c>
      <c r="K643" t="s">
        <v>28</v>
      </c>
      <c r="L643" t="s">
        <v>47</v>
      </c>
    </row>
    <row r="644" spans="1:12">
      <c r="A644">
        <v>437</v>
      </c>
      <c r="B644">
        <v>44364</v>
      </c>
      <c r="C644">
        <v>60000000</v>
      </c>
      <c r="D644">
        <v>36</v>
      </c>
      <c r="E644" s="9">
        <v>71073932</v>
      </c>
      <c r="F644" t="s">
        <v>466</v>
      </c>
      <c r="G644">
        <v>4.7</v>
      </c>
      <c r="H644">
        <v>549</v>
      </c>
      <c r="I644">
        <v>4859</v>
      </c>
      <c r="J644">
        <v>2005</v>
      </c>
      <c r="K644" t="s">
        <v>44</v>
      </c>
      <c r="L644" t="s">
        <v>26</v>
      </c>
    </row>
    <row r="645" spans="1:12">
      <c r="A645">
        <v>97</v>
      </c>
      <c r="B645">
        <v>43759</v>
      </c>
      <c r="C645">
        <v>135000000</v>
      </c>
      <c r="D645">
        <v>17</v>
      </c>
      <c r="E645" s="9">
        <v>76932943</v>
      </c>
      <c r="F645" t="s">
        <v>125</v>
      </c>
      <c r="G645">
        <v>4.9000000000000004</v>
      </c>
      <c r="H645">
        <v>331</v>
      </c>
      <c r="I645">
        <v>4810</v>
      </c>
      <c r="J645">
        <v>2005</v>
      </c>
      <c r="K645" t="s">
        <v>21</v>
      </c>
      <c r="L645" t="s">
        <v>13</v>
      </c>
    </row>
    <row r="646" spans="1:12">
      <c r="A646">
        <v>769</v>
      </c>
      <c r="B646">
        <v>45110</v>
      </c>
      <c r="C646">
        <v>32000000</v>
      </c>
      <c r="D646">
        <v>47</v>
      </c>
      <c r="E646" s="9">
        <v>85167639</v>
      </c>
      <c r="F646" t="s">
        <v>798</v>
      </c>
      <c r="G646">
        <v>6.2</v>
      </c>
      <c r="H646">
        <v>1061</v>
      </c>
      <c r="I646">
        <v>4873</v>
      </c>
      <c r="J646">
        <v>2005</v>
      </c>
      <c r="K646" t="s">
        <v>66</v>
      </c>
      <c r="L646" t="s">
        <v>23</v>
      </c>
    </row>
    <row r="647" spans="1:12">
      <c r="A647">
        <v>1152</v>
      </c>
      <c r="B647">
        <v>46166</v>
      </c>
      <c r="C647">
        <v>15000000</v>
      </c>
      <c r="D647">
        <v>30</v>
      </c>
      <c r="E647" s="9">
        <v>85306374</v>
      </c>
      <c r="F647" t="s">
        <v>1181</v>
      </c>
      <c r="G647">
        <v>7.3</v>
      </c>
      <c r="H647">
        <v>1105</v>
      </c>
      <c r="I647">
        <v>5457</v>
      </c>
      <c r="J647">
        <v>2005</v>
      </c>
      <c r="K647" t="s">
        <v>18</v>
      </c>
      <c r="L647" t="s">
        <v>26</v>
      </c>
    </row>
    <row r="648" spans="1:12">
      <c r="A648">
        <v>797</v>
      </c>
      <c r="B648">
        <v>45170</v>
      </c>
      <c r="C648">
        <v>45000000</v>
      </c>
      <c r="D648">
        <v>24</v>
      </c>
      <c r="E648" s="9">
        <v>92374674</v>
      </c>
      <c r="F648" t="s">
        <v>826</v>
      </c>
      <c r="G648">
        <v>6.7</v>
      </c>
      <c r="H648">
        <v>607</v>
      </c>
      <c r="I648">
        <v>5024</v>
      </c>
      <c r="J648">
        <v>2005</v>
      </c>
      <c r="K648" t="s">
        <v>66</v>
      </c>
      <c r="L648" t="s">
        <v>13</v>
      </c>
    </row>
    <row r="649" spans="1:12">
      <c r="A649">
        <v>309</v>
      </c>
      <c r="B649">
        <v>44124</v>
      </c>
      <c r="C649">
        <v>53000000</v>
      </c>
      <c r="D649">
        <v>18</v>
      </c>
      <c r="E649" s="9">
        <v>95226116</v>
      </c>
      <c r="F649" t="s">
        <v>338</v>
      </c>
      <c r="G649">
        <v>5.4</v>
      </c>
      <c r="H649">
        <v>292</v>
      </c>
      <c r="I649">
        <v>5033</v>
      </c>
      <c r="J649">
        <v>2005</v>
      </c>
      <c r="K649" t="s">
        <v>25</v>
      </c>
      <c r="L649" t="s">
        <v>47</v>
      </c>
    </row>
    <row r="650" spans="1:12">
      <c r="A650">
        <v>325</v>
      </c>
      <c r="B650">
        <v>44154</v>
      </c>
      <c r="C650">
        <v>72000000</v>
      </c>
      <c r="D650">
        <v>32</v>
      </c>
      <c r="E650" s="9">
        <v>96889998</v>
      </c>
      <c r="F650" t="s">
        <v>354</v>
      </c>
      <c r="G650">
        <v>6.6</v>
      </c>
      <c r="H650">
        <v>765</v>
      </c>
      <c r="I650">
        <v>4764</v>
      </c>
      <c r="J650">
        <v>2005</v>
      </c>
      <c r="K650" t="s">
        <v>42</v>
      </c>
      <c r="L650" t="s">
        <v>47</v>
      </c>
    </row>
    <row r="651" spans="1:12">
      <c r="A651">
        <v>1004</v>
      </c>
      <c r="B651">
        <v>45694</v>
      </c>
      <c r="C651">
        <v>32000000</v>
      </c>
      <c r="D651">
        <v>13</v>
      </c>
      <c r="E651" s="9">
        <v>97918663</v>
      </c>
      <c r="F651" t="s">
        <v>1033</v>
      </c>
      <c r="G651">
        <v>5.2</v>
      </c>
      <c r="H651">
        <v>221</v>
      </c>
      <c r="I651">
        <v>5116</v>
      </c>
      <c r="J651">
        <v>2005</v>
      </c>
      <c r="K651" t="s">
        <v>301</v>
      </c>
      <c r="L651" t="s">
        <v>13</v>
      </c>
    </row>
    <row r="652" spans="1:12">
      <c r="A652">
        <v>449</v>
      </c>
      <c r="B652">
        <v>44389</v>
      </c>
      <c r="C652">
        <v>58000000</v>
      </c>
      <c r="D652">
        <v>13</v>
      </c>
      <c r="E652" s="9">
        <v>102854431</v>
      </c>
      <c r="F652" t="s">
        <v>478</v>
      </c>
      <c r="G652">
        <v>6.5</v>
      </c>
      <c r="H652">
        <v>579</v>
      </c>
      <c r="I652">
        <v>4955</v>
      </c>
      <c r="J652">
        <v>2005</v>
      </c>
      <c r="K652" t="s">
        <v>114</v>
      </c>
      <c r="L652" t="s">
        <v>47</v>
      </c>
    </row>
    <row r="653" spans="1:12">
      <c r="A653">
        <v>280</v>
      </c>
      <c r="B653">
        <v>44069</v>
      </c>
      <c r="C653">
        <v>88000000</v>
      </c>
      <c r="D653">
        <v>40</v>
      </c>
      <c r="E653" s="9">
        <v>105316267</v>
      </c>
      <c r="F653" t="s">
        <v>309</v>
      </c>
      <c r="G653">
        <v>5.6</v>
      </c>
      <c r="H653">
        <v>818</v>
      </c>
      <c r="I653">
        <v>5014</v>
      </c>
      <c r="J653">
        <v>2005</v>
      </c>
      <c r="K653" t="s">
        <v>66</v>
      </c>
      <c r="L653" t="s">
        <v>47</v>
      </c>
    </row>
    <row r="654" spans="1:12">
      <c r="A654">
        <v>231</v>
      </c>
      <c r="B654">
        <v>43977</v>
      </c>
      <c r="C654">
        <v>88000000</v>
      </c>
      <c r="D654">
        <v>24</v>
      </c>
      <c r="E654" s="9">
        <v>108539911</v>
      </c>
      <c r="F654" t="s">
        <v>259</v>
      </c>
      <c r="G654">
        <v>7.3</v>
      </c>
      <c r="H654">
        <v>616</v>
      </c>
      <c r="I654">
        <v>4846</v>
      </c>
      <c r="J654">
        <v>2005</v>
      </c>
      <c r="K654" t="s">
        <v>28</v>
      </c>
      <c r="L654" t="s">
        <v>13</v>
      </c>
    </row>
    <row r="655" spans="1:12">
      <c r="A655">
        <v>882</v>
      </c>
      <c r="B655">
        <v>45376</v>
      </c>
      <c r="C655">
        <v>26000000</v>
      </c>
      <c r="D655">
        <v>38</v>
      </c>
      <c r="E655" s="9">
        <v>109449237</v>
      </c>
      <c r="F655" t="s">
        <v>911</v>
      </c>
      <c r="G655">
        <v>6.2</v>
      </c>
      <c r="H655">
        <v>1983</v>
      </c>
      <c r="I655">
        <v>5047</v>
      </c>
      <c r="J655">
        <v>2005</v>
      </c>
      <c r="K655" t="s">
        <v>66</v>
      </c>
      <c r="L655" t="s">
        <v>13</v>
      </c>
    </row>
    <row r="656" spans="1:12">
      <c r="A656">
        <v>459</v>
      </c>
      <c r="B656">
        <v>44404</v>
      </c>
      <c r="C656">
        <v>56000000</v>
      </c>
      <c r="D656">
        <v>35</v>
      </c>
      <c r="E656" s="9">
        <v>113006880</v>
      </c>
      <c r="F656" t="s">
        <v>488</v>
      </c>
      <c r="G656">
        <v>5.8</v>
      </c>
      <c r="H656">
        <v>842</v>
      </c>
      <c r="I656">
        <v>4998</v>
      </c>
      <c r="J656">
        <v>2005</v>
      </c>
      <c r="K656" t="s">
        <v>25</v>
      </c>
      <c r="L656" t="s">
        <v>47</v>
      </c>
    </row>
    <row r="657" spans="1:12">
      <c r="A657">
        <v>808</v>
      </c>
      <c r="B657">
        <v>45191</v>
      </c>
      <c r="C657">
        <v>40000000</v>
      </c>
      <c r="D657">
        <v>43</v>
      </c>
      <c r="E657" s="9">
        <v>117195061</v>
      </c>
      <c r="F657" t="s">
        <v>837</v>
      </c>
      <c r="G657">
        <v>7.2</v>
      </c>
      <c r="H657">
        <v>1894</v>
      </c>
      <c r="I657">
        <v>4785</v>
      </c>
      <c r="J657">
        <v>2005</v>
      </c>
      <c r="K657" t="s">
        <v>114</v>
      </c>
      <c r="L657" t="s">
        <v>47</v>
      </c>
    </row>
    <row r="658" spans="1:12">
      <c r="A658">
        <v>856</v>
      </c>
      <c r="B658">
        <v>45321</v>
      </c>
      <c r="C658">
        <v>28000000</v>
      </c>
      <c r="D658">
        <v>36</v>
      </c>
      <c r="E658" s="9">
        <v>121147947</v>
      </c>
      <c r="F658" t="s">
        <v>885</v>
      </c>
      <c r="G658">
        <v>7.7</v>
      </c>
      <c r="H658">
        <v>1358</v>
      </c>
      <c r="I658">
        <v>4857</v>
      </c>
      <c r="J658">
        <v>2005</v>
      </c>
      <c r="K658" t="s">
        <v>114</v>
      </c>
      <c r="L658" t="s">
        <v>47</v>
      </c>
    </row>
    <row r="659" spans="1:12">
      <c r="A659">
        <v>919</v>
      </c>
      <c r="B659">
        <v>45446</v>
      </c>
      <c r="C659">
        <v>25000000</v>
      </c>
      <c r="D659">
        <v>24</v>
      </c>
      <c r="E659" s="9">
        <v>122489822</v>
      </c>
      <c r="F659" t="s">
        <v>948</v>
      </c>
      <c r="G659">
        <v>6.4</v>
      </c>
      <c r="H659">
        <v>711</v>
      </c>
      <c r="I659">
        <v>5367</v>
      </c>
      <c r="J659">
        <v>2005</v>
      </c>
      <c r="K659" t="s">
        <v>18</v>
      </c>
      <c r="L659" t="s">
        <v>47</v>
      </c>
    </row>
    <row r="660" spans="1:12">
      <c r="A660">
        <v>405</v>
      </c>
      <c r="B660">
        <v>44304</v>
      </c>
      <c r="C660">
        <v>60000000</v>
      </c>
      <c r="D660">
        <v>18</v>
      </c>
      <c r="E660" s="9">
        <v>129181830</v>
      </c>
      <c r="F660" t="s">
        <v>434</v>
      </c>
      <c r="G660">
        <v>5.7</v>
      </c>
      <c r="H660">
        <v>526</v>
      </c>
      <c r="I660">
        <v>4998</v>
      </c>
      <c r="J660">
        <v>2005</v>
      </c>
      <c r="K660" t="s">
        <v>12</v>
      </c>
      <c r="L660" t="s">
        <v>26</v>
      </c>
    </row>
    <row r="661" spans="1:12">
      <c r="A661">
        <v>310</v>
      </c>
      <c r="B661">
        <v>44125</v>
      </c>
      <c r="C661">
        <v>70000000</v>
      </c>
      <c r="D661">
        <v>29</v>
      </c>
      <c r="E661" s="9">
        <v>130358911</v>
      </c>
      <c r="F661" t="s">
        <v>339</v>
      </c>
      <c r="G661">
        <v>6.9</v>
      </c>
      <c r="H661">
        <v>696</v>
      </c>
      <c r="I661">
        <v>4799</v>
      </c>
      <c r="J661">
        <v>2005</v>
      </c>
      <c r="K661" t="s">
        <v>12</v>
      </c>
      <c r="L661" t="s">
        <v>13</v>
      </c>
    </row>
    <row r="662" spans="1:12">
      <c r="A662">
        <v>279</v>
      </c>
      <c r="B662">
        <v>44066</v>
      </c>
      <c r="C662">
        <v>75000000</v>
      </c>
      <c r="D662">
        <v>31</v>
      </c>
      <c r="E662" s="9">
        <v>142400065</v>
      </c>
      <c r="F662" t="s">
        <v>308</v>
      </c>
      <c r="G662">
        <v>5.9</v>
      </c>
      <c r="H662">
        <v>893</v>
      </c>
      <c r="I662">
        <v>4791</v>
      </c>
      <c r="J662">
        <v>2005</v>
      </c>
      <c r="K662" t="s">
        <v>18</v>
      </c>
      <c r="L662" t="s">
        <v>19</v>
      </c>
    </row>
    <row r="663" spans="1:12">
      <c r="A663">
        <v>1339</v>
      </c>
      <c r="B663">
        <v>47152</v>
      </c>
      <c r="C663">
        <v>4000000</v>
      </c>
      <c r="D663">
        <v>42</v>
      </c>
      <c r="E663" s="9">
        <v>152925093</v>
      </c>
      <c r="F663" t="s">
        <v>1368</v>
      </c>
      <c r="G663">
        <v>6.3</v>
      </c>
      <c r="H663">
        <v>1251</v>
      </c>
      <c r="I663">
        <v>6056</v>
      </c>
      <c r="J663">
        <v>2005</v>
      </c>
      <c r="K663" t="s">
        <v>18</v>
      </c>
      <c r="L663" t="s">
        <v>47</v>
      </c>
    </row>
    <row r="664" spans="1:12">
      <c r="A664">
        <v>576</v>
      </c>
      <c r="B664">
        <v>44647</v>
      </c>
      <c r="C664">
        <v>43000000</v>
      </c>
      <c r="D664">
        <v>10</v>
      </c>
      <c r="E664" s="9">
        <v>154749918</v>
      </c>
      <c r="F664" t="s">
        <v>605</v>
      </c>
      <c r="G664">
        <v>5.6</v>
      </c>
      <c r="H664">
        <v>406</v>
      </c>
      <c r="I664">
        <v>5035</v>
      </c>
      <c r="J664">
        <v>2005</v>
      </c>
      <c r="K664" t="s">
        <v>15</v>
      </c>
      <c r="L664" t="s">
        <v>47</v>
      </c>
    </row>
    <row r="665" spans="1:12">
      <c r="A665">
        <v>630</v>
      </c>
      <c r="B665">
        <v>44774</v>
      </c>
      <c r="C665">
        <v>40000000</v>
      </c>
      <c r="D665">
        <v>66</v>
      </c>
      <c r="E665" s="9">
        <v>158733820</v>
      </c>
      <c r="F665" t="s">
        <v>659</v>
      </c>
      <c r="G665">
        <v>7.2</v>
      </c>
      <c r="H665">
        <v>2691</v>
      </c>
      <c r="I665">
        <v>5097</v>
      </c>
      <c r="J665">
        <v>2005</v>
      </c>
      <c r="K665" t="s">
        <v>44</v>
      </c>
      <c r="L665" t="s">
        <v>47</v>
      </c>
    </row>
    <row r="666" spans="1:12">
      <c r="A666">
        <v>246</v>
      </c>
      <c r="B666">
        <v>44001</v>
      </c>
      <c r="C666">
        <v>85000000</v>
      </c>
      <c r="D666">
        <v>16</v>
      </c>
      <c r="E666" s="9">
        <v>162242962</v>
      </c>
      <c r="F666" t="s">
        <v>274</v>
      </c>
      <c r="G666">
        <v>7.3</v>
      </c>
      <c r="H666">
        <v>652</v>
      </c>
      <c r="I666">
        <v>4775</v>
      </c>
      <c r="J666">
        <v>2005</v>
      </c>
      <c r="K666" t="s">
        <v>12</v>
      </c>
      <c r="L666" t="s">
        <v>23</v>
      </c>
    </row>
    <row r="667" spans="1:12">
      <c r="A667">
        <v>224</v>
      </c>
      <c r="B667">
        <v>43964</v>
      </c>
      <c r="C667">
        <v>80000000</v>
      </c>
      <c r="D667">
        <v>18</v>
      </c>
      <c r="E667" s="9">
        <v>162944923</v>
      </c>
      <c r="F667" t="s">
        <v>252</v>
      </c>
      <c r="G667">
        <v>6.2</v>
      </c>
      <c r="H667">
        <v>392</v>
      </c>
      <c r="I667">
        <v>4965</v>
      </c>
      <c r="J667">
        <v>2005</v>
      </c>
      <c r="K667" t="s">
        <v>44</v>
      </c>
      <c r="L667" t="s">
        <v>47</v>
      </c>
    </row>
    <row r="668" spans="1:12">
      <c r="A668">
        <v>164</v>
      </c>
      <c r="B668">
        <v>43868</v>
      </c>
      <c r="C668">
        <v>126000000</v>
      </c>
      <c r="D668">
        <v>37</v>
      </c>
      <c r="E668" s="9">
        <v>162949164</v>
      </c>
      <c r="F668" t="s">
        <v>192</v>
      </c>
      <c r="G668">
        <v>6.5</v>
      </c>
      <c r="H668">
        <v>1770</v>
      </c>
      <c r="I668">
        <v>4788</v>
      </c>
      <c r="J668">
        <v>2005</v>
      </c>
      <c r="K668" t="s">
        <v>21</v>
      </c>
      <c r="L668" t="s">
        <v>26</v>
      </c>
    </row>
    <row r="669" spans="1:12">
      <c r="A669">
        <v>1185</v>
      </c>
      <c r="B669">
        <v>46314</v>
      </c>
      <c r="C669">
        <v>14000000</v>
      </c>
      <c r="D669">
        <v>44</v>
      </c>
      <c r="E669" s="9">
        <v>178043761</v>
      </c>
      <c r="F669" t="s">
        <v>1214</v>
      </c>
      <c r="G669">
        <v>7.5</v>
      </c>
      <c r="H669">
        <v>1480</v>
      </c>
      <c r="I669">
        <v>4867</v>
      </c>
      <c r="J669">
        <v>2005</v>
      </c>
      <c r="K669" t="s">
        <v>114</v>
      </c>
      <c r="L669" t="s">
        <v>47</v>
      </c>
    </row>
    <row r="670" spans="1:12">
      <c r="A670">
        <v>830</v>
      </c>
      <c r="B670">
        <v>45281</v>
      </c>
      <c r="C670">
        <v>28000000</v>
      </c>
      <c r="D670">
        <v>35</v>
      </c>
      <c r="E670" s="9">
        <v>186438883</v>
      </c>
      <c r="F670" t="s">
        <v>859</v>
      </c>
      <c r="G670">
        <v>7.3</v>
      </c>
      <c r="H670">
        <v>718</v>
      </c>
      <c r="I670">
        <v>4900</v>
      </c>
      <c r="J670">
        <v>2005</v>
      </c>
      <c r="K670" t="s">
        <v>114</v>
      </c>
      <c r="L670" t="s">
        <v>23</v>
      </c>
    </row>
    <row r="671" spans="1:12">
      <c r="A671">
        <v>260</v>
      </c>
      <c r="B671">
        <v>44031</v>
      </c>
      <c r="C671">
        <v>82000000</v>
      </c>
      <c r="D671">
        <v>26</v>
      </c>
      <c r="E671" s="9">
        <v>190320568</v>
      </c>
      <c r="F671" t="s">
        <v>288</v>
      </c>
      <c r="G671">
        <v>6.2</v>
      </c>
      <c r="H671">
        <v>785</v>
      </c>
      <c r="I671">
        <v>4989</v>
      </c>
      <c r="J671">
        <v>2005</v>
      </c>
      <c r="K671" t="s">
        <v>15</v>
      </c>
      <c r="L671" t="s">
        <v>13</v>
      </c>
    </row>
    <row r="672" spans="1:12">
      <c r="A672">
        <v>161</v>
      </c>
      <c r="B672">
        <v>43864</v>
      </c>
      <c r="C672">
        <v>130000000</v>
      </c>
      <c r="D672">
        <v>44</v>
      </c>
      <c r="E672" s="9">
        <v>211643158</v>
      </c>
      <c r="F672" t="s">
        <v>189</v>
      </c>
      <c r="G672">
        <v>6.6</v>
      </c>
      <c r="H672">
        <v>1157</v>
      </c>
      <c r="I672">
        <v>4779</v>
      </c>
      <c r="J672">
        <v>2005</v>
      </c>
      <c r="K672" t="s">
        <v>15</v>
      </c>
      <c r="L672" t="s">
        <v>23</v>
      </c>
    </row>
    <row r="673" spans="1:12">
      <c r="A673">
        <v>471</v>
      </c>
      <c r="B673">
        <v>44422</v>
      </c>
      <c r="C673">
        <v>55000000</v>
      </c>
      <c r="D673">
        <v>32</v>
      </c>
      <c r="E673" s="9">
        <v>223387299</v>
      </c>
      <c r="F673" t="s">
        <v>500</v>
      </c>
      <c r="G673">
        <v>6.1</v>
      </c>
      <c r="H673">
        <v>772</v>
      </c>
      <c r="I673">
        <v>4886</v>
      </c>
      <c r="J673">
        <v>2005</v>
      </c>
      <c r="K673" t="s">
        <v>114</v>
      </c>
      <c r="L673" t="s">
        <v>13</v>
      </c>
    </row>
    <row r="674" spans="1:12">
      <c r="A674">
        <v>465</v>
      </c>
      <c r="B674">
        <v>44412</v>
      </c>
      <c r="C674">
        <v>70000000</v>
      </c>
      <c r="D674">
        <v>34</v>
      </c>
      <c r="E674" s="9">
        <v>368100420</v>
      </c>
      <c r="F674" t="s">
        <v>494</v>
      </c>
      <c r="G674">
        <v>6.4</v>
      </c>
      <c r="H674">
        <v>1665</v>
      </c>
      <c r="I674">
        <v>5039</v>
      </c>
      <c r="J674">
        <v>2005</v>
      </c>
      <c r="K674" t="s">
        <v>59</v>
      </c>
      <c r="L674" t="s">
        <v>13</v>
      </c>
    </row>
    <row r="675" spans="1:12">
      <c r="A675">
        <v>75</v>
      </c>
      <c r="B675">
        <v>43716</v>
      </c>
      <c r="C675">
        <v>150000000</v>
      </c>
      <c r="D675">
        <v>115</v>
      </c>
      <c r="E675" s="9">
        <v>374218673</v>
      </c>
      <c r="F675" t="s">
        <v>102</v>
      </c>
      <c r="G675">
        <v>7.5</v>
      </c>
      <c r="H675">
        <v>7359</v>
      </c>
      <c r="I675">
        <v>4765</v>
      </c>
      <c r="J675">
        <v>2005</v>
      </c>
      <c r="K675" t="s">
        <v>28</v>
      </c>
      <c r="L675" t="s">
        <v>47</v>
      </c>
    </row>
    <row r="676" spans="1:12">
      <c r="A676">
        <v>74</v>
      </c>
      <c r="B676">
        <v>43714</v>
      </c>
      <c r="C676">
        <v>150000000</v>
      </c>
      <c r="D676">
        <v>53</v>
      </c>
      <c r="E676" s="9">
        <v>474968763</v>
      </c>
      <c r="F676" t="s">
        <v>101</v>
      </c>
      <c r="G676">
        <v>6.7</v>
      </c>
      <c r="H676">
        <v>3624</v>
      </c>
      <c r="I676">
        <v>4785</v>
      </c>
      <c r="J676">
        <v>2005</v>
      </c>
      <c r="K676" t="s">
        <v>21</v>
      </c>
      <c r="L676" t="s">
        <v>26</v>
      </c>
    </row>
    <row r="677" spans="1:12">
      <c r="A677">
        <v>149</v>
      </c>
      <c r="B677">
        <v>43845</v>
      </c>
      <c r="C677">
        <v>110000000</v>
      </c>
      <c r="D677">
        <v>44</v>
      </c>
      <c r="E677" s="9">
        <v>478207520</v>
      </c>
      <c r="F677" t="s">
        <v>177</v>
      </c>
      <c r="G677">
        <v>6.5</v>
      </c>
      <c r="H677">
        <v>2965</v>
      </c>
      <c r="I677">
        <v>4813</v>
      </c>
      <c r="J677">
        <v>2005</v>
      </c>
      <c r="K677" t="s">
        <v>28</v>
      </c>
      <c r="L677" t="s">
        <v>23</v>
      </c>
    </row>
    <row r="678" spans="1:12">
      <c r="A678">
        <v>19</v>
      </c>
      <c r="B678">
        <v>43621</v>
      </c>
      <c r="C678">
        <v>207000000</v>
      </c>
      <c r="D678">
        <v>61</v>
      </c>
      <c r="E678" s="9">
        <v>550000000</v>
      </c>
      <c r="F678" t="s">
        <v>40</v>
      </c>
      <c r="G678">
        <v>6.6</v>
      </c>
      <c r="H678">
        <v>2337</v>
      </c>
      <c r="I678">
        <v>4777</v>
      </c>
      <c r="J678">
        <v>2005</v>
      </c>
      <c r="K678" t="s">
        <v>12</v>
      </c>
      <c r="L678" t="s">
        <v>26</v>
      </c>
    </row>
    <row r="679" spans="1:12">
      <c r="A679">
        <v>111</v>
      </c>
      <c r="B679">
        <v>43782</v>
      </c>
      <c r="C679">
        <v>132000000</v>
      </c>
      <c r="D679">
        <v>48</v>
      </c>
      <c r="E679" s="9">
        <v>591739379</v>
      </c>
      <c r="F679" t="s">
        <v>139</v>
      </c>
      <c r="G679">
        <v>6.2</v>
      </c>
      <c r="H679">
        <v>2322</v>
      </c>
      <c r="I679">
        <v>4799</v>
      </c>
      <c r="J679">
        <v>2005</v>
      </c>
      <c r="K679" t="s">
        <v>28</v>
      </c>
      <c r="L679" t="s">
        <v>23</v>
      </c>
    </row>
    <row r="680" spans="1:12">
      <c r="A680">
        <v>44</v>
      </c>
      <c r="B680">
        <v>43660</v>
      </c>
      <c r="C680">
        <v>180000000</v>
      </c>
      <c r="D680">
        <v>67</v>
      </c>
      <c r="E680" s="9">
        <v>748806957</v>
      </c>
      <c r="F680" t="s">
        <v>70</v>
      </c>
      <c r="G680">
        <v>6.7</v>
      </c>
      <c r="H680">
        <v>2629</v>
      </c>
      <c r="I680">
        <v>4774</v>
      </c>
      <c r="J680">
        <v>2005</v>
      </c>
      <c r="K680" t="s">
        <v>12</v>
      </c>
      <c r="L680" t="s">
        <v>26</v>
      </c>
    </row>
    <row r="681" spans="1:12">
      <c r="A681">
        <v>71</v>
      </c>
      <c r="B681">
        <v>43711</v>
      </c>
      <c r="C681">
        <v>150000000</v>
      </c>
      <c r="D681">
        <v>101</v>
      </c>
      <c r="E681" s="9">
        <v>895921036</v>
      </c>
      <c r="F681" t="s">
        <v>98</v>
      </c>
      <c r="G681">
        <v>7.5</v>
      </c>
      <c r="H681">
        <v>5608</v>
      </c>
      <c r="I681">
        <v>4797</v>
      </c>
      <c r="J681">
        <v>2005</v>
      </c>
      <c r="K681" t="s">
        <v>42</v>
      </c>
      <c r="L681" t="s">
        <v>16</v>
      </c>
    </row>
    <row r="682" spans="1:12">
      <c r="A682">
        <v>1044</v>
      </c>
      <c r="B682">
        <v>45808</v>
      </c>
      <c r="C682" t="s">
        <v>1494</v>
      </c>
      <c r="D682">
        <v>2</v>
      </c>
      <c r="E682" s="9" t="s">
        <v>1494</v>
      </c>
      <c r="F682" t="s">
        <v>1073</v>
      </c>
      <c r="G682">
        <v>6.4</v>
      </c>
      <c r="H682">
        <v>62</v>
      </c>
      <c r="I682">
        <v>5249</v>
      </c>
      <c r="J682">
        <v>2005</v>
      </c>
      <c r="K682" t="s">
        <v>114</v>
      </c>
      <c r="L682" t="s">
        <v>47</v>
      </c>
    </row>
    <row r="683" spans="1:12">
      <c r="A683">
        <v>1126</v>
      </c>
      <c r="B683">
        <v>46091</v>
      </c>
      <c r="C683" t="s">
        <v>1494</v>
      </c>
      <c r="D683">
        <v>4</v>
      </c>
      <c r="E683" s="9" t="s">
        <v>1494</v>
      </c>
      <c r="F683" t="s">
        <v>1155</v>
      </c>
      <c r="G683">
        <v>6.9</v>
      </c>
      <c r="H683">
        <v>21</v>
      </c>
      <c r="I683">
        <v>5826</v>
      </c>
      <c r="J683">
        <v>2005</v>
      </c>
      <c r="K683" t="s">
        <v>18</v>
      </c>
      <c r="L683" t="s">
        <v>97</v>
      </c>
    </row>
    <row r="684" spans="1:12">
      <c r="A684">
        <v>1256</v>
      </c>
      <c r="B684">
        <v>46619</v>
      </c>
      <c r="C684" t="s">
        <v>1494</v>
      </c>
      <c r="D684">
        <v>2</v>
      </c>
      <c r="E684" s="9" t="s">
        <v>1494</v>
      </c>
      <c r="F684" t="s">
        <v>1285</v>
      </c>
      <c r="G684">
        <v>6.1</v>
      </c>
      <c r="H684">
        <v>27</v>
      </c>
      <c r="I684">
        <v>5338</v>
      </c>
      <c r="J684">
        <v>2005</v>
      </c>
      <c r="K684" t="s">
        <v>114</v>
      </c>
      <c r="L684" t="s">
        <v>47</v>
      </c>
    </row>
    <row r="685" spans="1:12">
      <c r="A685">
        <v>1360</v>
      </c>
      <c r="B685">
        <v>47275</v>
      </c>
      <c r="C685" t="s">
        <v>1494</v>
      </c>
      <c r="D685">
        <v>3</v>
      </c>
      <c r="E685" s="9" t="s">
        <v>1494</v>
      </c>
      <c r="F685" t="s">
        <v>1389</v>
      </c>
      <c r="G685">
        <v>6.2</v>
      </c>
      <c r="H685">
        <v>43</v>
      </c>
      <c r="I685">
        <v>5549</v>
      </c>
      <c r="J685">
        <v>2005</v>
      </c>
      <c r="K685" t="s">
        <v>21</v>
      </c>
      <c r="L685" t="s">
        <v>97</v>
      </c>
    </row>
    <row r="686" spans="1:12">
      <c r="A686">
        <v>540</v>
      </c>
      <c r="B686">
        <v>44578</v>
      </c>
      <c r="C686">
        <v>40000000</v>
      </c>
      <c r="D686">
        <v>6</v>
      </c>
      <c r="E686" s="9" t="s">
        <v>1494</v>
      </c>
      <c r="F686" t="s">
        <v>569</v>
      </c>
      <c r="G686">
        <v>5.4</v>
      </c>
      <c r="H686">
        <v>120</v>
      </c>
      <c r="I686">
        <v>5152</v>
      </c>
      <c r="J686">
        <v>2005</v>
      </c>
      <c r="K686" t="s">
        <v>59</v>
      </c>
      <c r="L686" t="s">
        <v>47</v>
      </c>
    </row>
    <row r="687" spans="1:12">
      <c r="A687">
        <v>944</v>
      </c>
      <c r="B687">
        <v>45532</v>
      </c>
      <c r="C687">
        <v>25000000</v>
      </c>
      <c r="D687">
        <v>8</v>
      </c>
      <c r="E687" s="9" t="s">
        <v>1494</v>
      </c>
      <c r="F687" t="s">
        <v>973</v>
      </c>
      <c r="G687">
        <v>7.3</v>
      </c>
      <c r="H687">
        <v>166</v>
      </c>
      <c r="I687">
        <v>4904</v>
      </c>
      <c r="J687">
        <v>2005</v>
      </c>
      <c r="K687" t="s">
        <v>18</v>
      </c>
      <c r="L687" t="s">
        <v>26</v>
      </c>
    </row>
    <row r="688" spans="1:12">
      <c r="A688">
        <v>947</v>
      </c>
      <c r="B688">
        <v>45538</v>
      </c>
      <c r="C688">
        <v>25000000</v>
      </c>
      <c r="D688">
        <v>4</v>
      </c>
      <c r="E688" s="9" t="s">
        <v>1494</v>
      </c>
      <c r="F688" t="s">
        <v>976</v>
      </c>
      <c r="G688">
        <v>5.9</v>
      </c>
      <c r="H688">
        <v>66</v>
      </c>
      <c r="I688">
        <v>5599</v>
      </c>
      <c r="J688">
        <v>2005</v>
      </c>
      <c r="K688" t="s">
        <v>18</v>
      </c>
      <c r="L688" t="s">
        <v>47</v>
      </c>
    </row>
    <row r="689" spans="1:12">
      <c r="A689">
        <v>1351</v>
      </c>
      <c r="B689">
        <v>47232</v>
      </c>
      <c r="C689">
        <v>5000000</v>
      </c>
      <c r="D689">
        <v>35</v>
      </c>
      <c r="E689" s="9">
        <v>8203235</v>
      </c>
      <c r="F689" t="s">
        <v>1380</v>
      </c>
      <c r="G689">
        <v>7.3</v>
      </c>
      <c r="H689">
        <v>1247</v>
      </c>
      <c r="I689">
        <v>5894</v>
      </c>
      <c r="J689">
        <v>2004</v>
      </c>
      <c r="K689" t="s">
        <v>59</v>
      </c>
      <c r="L689" t="s">
        <v>19</v>
      </c>
    </row>
    <row r="690" spans="1:12">
      <c r="A690">
        <v>895</v>
      </c>
      <c r="B690">
        <v>45398</v>
      </c>
      <c r="C690">
        <v>30000000</v>
      </c>
      <c r="D690">
        <v>3</v>
      </c>
      <c r="E690" s="9">
        <v>14000000</v>
      </c>
      <c r="F690" t="s">
        <v>924</v>
      </c>
      <c r="G690">
        <v>4.8</v>
      </c>
      <c r="H690">
        <v>54</v>
      </c>
      <c r="I690">
        <v>5132</v>
      </c>
      <c r="J690">
        <v>2004</v>
      </c>
      <c r="K690" t="s">
        <v>59</v>
      </c>
      <c r="L690" t="s">
        <v>23</v>
      </c>
    </row>
    <row r="691" spans="1:12">
      <c r="A691">
        <v>1405</v>
      </c>
      <c r="B691">
        <v>47685</v>
      </c>
      <c r="C691">
        <v>2700000</v>
      </c>
      <c r="D691">
        <v>14</v>
      </c>
      <c r="E691" s="9">
        <v>15992615</v>
      </c>
      <c r="F691" t="s">
        <v>1433</v>
      </c>
      <c r="G691">
        <v>7.6</v>
      </c>
      <c r="H691">
        <v>718</v>
      </c>
      <c r="I691">
        <v>5535</v>
      </c>
      <c r="J691">
        <v>2004</v>
      </c>
      <c r="K691" t="s">
        <v>59</v>
      </c>
      <c r="L691" t="s">
        <v>23</v>
      </c>
    </row>
    <row r="692" spans="1:12">
      <c r="A692">
        <v>972</v>
      </c>
      <c r="B692">
        <v>45609</v>
      </c>
      <c r="C692">
        <v>23000000</v>
      </c>
      <c r="D692">
        <v>6</v>
      </c>
      <c r="E692" s="9">
        <v>16123851</v>
      </c>
      <c r="F692" t="s">
        <v>1001</v>
      </c>
      <c r="G692">
        <v>5.5</v>
      </c>
      <c r="H692">
        <v>73</v>
      </c>
      <c r="I692">
        <v>5628</v>
      </c>
      <c r="J692">
        <v>2004</v>
      </c>
      <c r="K692" t="s">
        <v>114</v>
      </c>
      <c r="L692" t="s">
        <v>26</v>
      </c>
    </row>
    <row r="693" spans="1:12">
      <c r="A693">
        <v>960</v>
      </c>
      <c r="B693">
        <v>45572</v>
      </c>
      <c r="C693">
        <v>17000000</v>
      </c>
      <c r="D693">
        <v>7</v>
      </c>
      <c r="E693" s="9">
        <v>16980098</v>
      </c>
      <c r="F693" t="s">
        <v>989</v>
      </c>
      <c r="G693">
        <v>5.5</v>
      </c>
      <c r="H693">
        <v>160</v>
      </c>
      <c r="I693">
        <v>5035</v>
      </c>
      <c r="J693">
        <v>2004</v>
      </c>
      <c r="K693" t="s">
        <v>301</v>
      </c>
      <c r="L693" t="s">
        <v>47</v>
      </c>
    </row>
    <row r="694" spans="1:12">
      <c r="A694">
        <v>878</v>
      </c>
      <c r="B694">
        <v>45370</v>
      </c>
      <c r="C694">
        <v>27000000</v>
      </c>
      <c r="D694">
        <v>17</v>
      </c>
      <c r="E694" s="9">
        <v>21148829</v>
      </c>
      <c r="F694" t="s">
        <v>907</v>
      </c>
      <c r="G694">
        <v>6.3</v>
      </c>
      <c r="H694">
        <v>333</v>
      </c>
      <c r="I694">
        <v>4958</v>
      </c>
      <c r="J694">
        <v>2004</v>
      </c>
      <c r="K694" t="s">
        <v>15</v>
      </c>
      <c r="L694" t="s">
        <v>47</v>
      </c>
    </row>
    <row r="695" spans="1:12">
      <c r="A695">
        <v>539</v>
      </c>
      <c r="B695">
        <v>44575</v>
      </c>
      <c r="C695">
        <v>50000000</v>
      </c>
      <c r="D695">
        <v>25</v>
      </c>
      <c r="E695" s="9">
        <v>34808403</v>
      </c>
      <c r="F695" t="s">
        <v>568</v>
      </c>
      <c r="G695">
        <v>7.1</v>
      </c>
      <c r="H695">
        <v>775</v>
      </c>
      <c r="I695">
        <v>5228</v>
      </c>
      <c r="J695">
        <v>2004</v>
      </c>
      <c r="K695" t="s">
        <v>12</v>
      </c>
      <c r="L695" t="s">
        <v>47</v>
      </c>
    </row>
    <row r="696" spans="1:12">
      <c r="A696">
        <v>730</v>
      </c>
      <c r="B696">
        <v>45013</v>
      </c>
      <c r="C696">
        <v>35000000</v>
      </c>
      <c r="D696">
        <v>14</v>
      </c>
      <c r="E696" s="9">
        <v>36098382</v>
      </c>
      <c r="F696" t="s">
        <v>759</v>
      </c>
      <c r="G696">
        <v>5.8</v>
      </c>
      <c r="H696">
        <v>325</v>
      </c>
      <c r="I696">
        <v>5369</v>
      </c>
      <c r="J696">
        <v>2004</v>
      </c>
      <c r="K696" t="s">
        <v>25</v>
      </c>
      <c r="L696" t="s">
        <v>13</v>
      </c>
    </row>
    <row r="697" spans="1:12">
      <c r="A697">
        <v>529</v>
      </c>
      <c r="B697">
        <v>44559</v>
      </c>
      <c r="C697">
        <v>50000000</v>
      </c>
      <c r="D697">
        <v>13</v>
      </c>
      <c r="E697" s="9">
        <v>49718611</v>
      </c>
      <c r="F697" t="s">
        <v>558</v>
      </c>
      <c r="G697">
        <v>5.9</v>
      </c>
      <c r="H697">
        <v>189</v>
      </c>
      <c r="I697">
        <v>5053</v>
      </c>
      <c r="J697">
        <v>2004</v>
      </c>
      <c r="K697" t="s">
        <v>15</v>
      </c>
      <c r="L697" t="s">
        <v>13</v>
      </c>
    </row>
    <row r="698" spans="1:12">
      <c r="A698">
        <v>583</v>
      </c>
      <c r="B698">
        <v>44673</v>
      </c>
      <c r="C698">
        <v>25000000</v>
      </c>
      <c r="D698">
        <v>24</v>
      </c>
      <c r="E698" s="9">
        <v>56422687</v>
      </c>
      <c r="F698" t="s">
        <v>612</v>
      </c>
      <c r="G698">
        <v>6.1</v>
      </c>
      <c r="H698">
        <v>537</v>
      </c>
      <c r="I698">
        <v>5262</v>
      </c>
      <c r="J698">
        <v>2004</v>
      </c>
      <c r="K698" t="s">
        <v>114</v>
      </c>
      <c r="L698" t="s">
        <v>19</v>
      </c>
    </row>
    <row r="699" spans="1:12">
      <c r="A699">
        <v>457</v>
      </c>
      <c r="B699">
        <v>44401</v>
      </c>
      <c r="C699">
        <v>60000000</v>
      </c>
      <c r="D699">
        <v>14</v>
      </c>
      <c r="E699" s="9">
        <v>61347797</v>
      </c>
      <c r="F699" t="s">
        <v>486</v>
      </c>
      <c r="G699">
        <v>6</v>
      </c>
      <c r="H699">
        <v>226</v>
      </c>
      <c r="I699">
        <v>4786</v>
      </c>
      <c r="J699">
        <v>2004</v>
      </c>
      <c r="K699" t="s">
        <v>42</v>
      </c>
      <c r="L699" t="s">
        <v>47</v>
      </c>
    </row>
    <row r="700" spans="1:12">
      <c r="A700">
        <v>842</v>
      </c>
      <c r="B700">
        <v>45303</v>
      </c>
      <c r="C700">
        <v>28000000</v>
      </c>
      <c r="D700">
        <v>7</v>
      </c>
      <c r="E700" s="9">
        <v>64445708</v>
      </c>
      <c r="F700" t="s">
        <v>871</v>
      </c>
      <c r="G700">
        <v>7</v>
      </c>
      <c r="H700">
        <v>159</v>
      </c>
      <c r="I700">
        <v>5489</v>
      </c>
      <c r="J700">
        <v>2004</v>
      </c>
      <c r="K700" t="s">
        <v>59</v>
      </c>
      <c r="L700" t="s">
        <v>47</v>
      </c>
    </row>
    <row r="701" spans="1:12">
      <c r="A701">
        <v>158</v>
      </c>
      <c r="B701">
        <v>43860</v>
      </c>
      <c r="C701">
        <v>110000000</v>
      </c>
      <c r="D701">
        <v>22</v>
      </c>
      <c r="E701" s="9">
        <v>72178895</v>
      </c>
      <c r="F701" t="s">
        <v>186</v>
      </c>
      <c r="G701">
        <v>5.7</v>
      </c>
      <c r="H701">
        <v>672</v>
      </c>
      <c r="I701">
        <v>4917</v>
      </c>
      <c r="J701">
        <v>2004</v>
      </c>
      <c r="K701" t="s">
        <v>28</v>
      </c>
      <c r="L701" t="s">
        <v>26</v>
      </c>
    </row>
    <row r="702" spans="1:12">
      <c r="A702">
        <v>302</v>
      </c>
      <c r="B702">
        <v>44114</v>
      </c>
      <c r="C702">
        <v>80000000</v>
      </c>
      <c r="D702">
        <v>15</v>
      </c>
      <c r="E702" s="9">
        <v>78000586</v>
      </c>
      <c r="F702" t="s">
        <v>331</v>
      </c>
      <c r="G702">
        <v>4.7</v>
      </c>
      <c r="H702">
        <v>183</v>
      </c>
      <c r="I702">
        <v>4958</v>
      </c>
      <c r="J702">
        <v>2004</v>
      </c>
      <c r="K702" t="s">
        <v>66</v>
      </c>
      <c r="L702" t="s">
        <v>47</v>
      </c>
    </row>
    <row r="703" spans="1:12">
      <c r="A703">
        <v>917</v>
      </c>
      <c r="B703">
        <v>45443</v>
      </c>
      <c r="C703">
        <v>26000000</v>
      </c>
      <c r="D703">
        <v>29</v>
      </c>
      <c r="E703" s="9">
        <v>90574188</v>
      </c>
      <c r="F703" t="s">
        <v>946</v>
      </c>
      <c r="G703">
        <v>6.7</v>
      </c>
      <c r="H703">
        <v>1493</v>
      </c>
      <c r="I703">
        <v>4925</v>
      </c>
      <c r="J703">
        <v>2004</v>
      </c>
      <c r="K703" t="s">
        <v>21</v>
      </c>
      <c r="L703" t="s">
        <v>47</v>
      </c>
    </row>
    <row r="704" spans="1:12">
      <c r="A704">
        <v>1218</v>
      </c>
      <c r="B704">
        <v>46460</v>
      </c>
      <c r="C704" t="s">
        <v>1494</v>
      </c>
      <c r="D704">
        <v>21</v>
      </c>
      <c r="E704" s="9">
        <v>92863945</v>
      </c>
      <c r="F704" t="s">
        <v>1247</v>
      </c>
      <c r="G704">
        <v>7.1</v>
      </c>
      <c r="H704">
        <v>439</v>
      </c>
      <c r="I704">
        <v>4945</v>
      </c>
      <c r="J704">
        <v>2004</v>
      </c>
      <c r="K704" t="s">
        <v>15</v>
      </c>
      <c r="L704" t="s">
        <v>26</v>
      </c>
    </row>
    <row r="705" spans="1:12">
      <c r="A705">
        <v>645</v>
      </c>
      <c r="B705">
        <v>44800</v>
      </c>
      <c r="C705">
        <v>40000000</v>
      </c>
      <c r="D705">
        <v>32</v>
      </c>
      <c r="E705" s="9">
        <v>92913171</v>
      </c>
      <c r="F705" t="s">
        <v>674</v>
      </c>
      <c r="G705">
        <v>6.4</v>
      </c>
      <c r="H705">
        <v>972</v>
      </c>
      <c r="I705">
        <v>5147</v>
      </c>
      <c r="J705">
        <v>2004</v>
      </c>
      <c r="K705" t="s">
        <v>25</v>
      </c>
      <c r="L705" t="s">
        <v>47</v>
      </c>
    </row>
    <row r="706" spans="1:12">
      <c r="A706">
        <v>572</v>
      </c>
      <c r="B706">
        <v>44642</v>
      </c>
      <c r="C706">
        <v>40000000</v>
      </c>
      <c r="D706">
        <v>30</v>
      </c>
      <c r="E706" s="9">
        <v>95149435</v>
      </c>
      <c r="F706" t="s">
        <v>601</v>
      </c>
      <c r="G706">
        <v>6</v>
      </c>
      <c r="H706">
        <v>697</v>
      </c>
      <c r="I706">
        <v>5053</v>
      </c>
      <c r="J706">
        <v>2004</v>
      </c>
      <c r="K706" t="s">
        <v>66</v>
      </c>
      <c r="L706" t="s">
        <v>47</v>
      </c>
    </row>
    <row r="707" spans="1:12">
      <c r="A707">
        <v>278</v>
      </c>
      <c r="B707">
        <v>44059</v>
      </c>
      <c r="C707">
        <v>80000000</v>
      </c>
      <c r="D707">
        <v>21</v>
      </c>
      <c r="E707" s="9">
        <v>96105964</v>
      </c>
      <c r="F707" t="s">
        <v>307</v>
      </c>
      <c r="G707">
        <v>6.2</v>
      </c>
      <c r="H707">
        <v>393</v>
      </c>
      <c r="I707">
        <v>5009</v>
      </c>
      <c r="J707">
        <v>2004</v>
      </c>
      <c r="K707" t="s">
        <v>21</v>
      </c>
      <c r="L707" t="s">
        <v>47</v>
      </c>
    </row>
    <row r="708" spans="1:12">
      <c r="A708">
        <v>799</v>
      </c>
      <c r="B708">
        <v>45175</v>
      </c>
      <c r="C708">
        <v>37000000</v>
      </c>
      <c r="D708">
        <v>41</v>
      </c>
      <c r="E708" s="9">
        <v>96455697</v>
      </c>
      <c r="F708" t="s">
        <v>828</v>
      </c>
      <c r="G708">
        <v>6.3</v>
      </c>
      <c r="H708">
        <v>1204</v>
      </c>
      <c r="I708">
        <v>4995</v>
      </c>
      <c r="J708">
        <v>2004</v>
      </c>
      <c r="K708" t="s">
        <v>44</v>
      </c>
      <c r="L708" t="s">
        <v>23</v>
      </c>
    </row>
    <row r="709" spans="1:12">
      <c r="A709">
        <v>420</v>
      </c>
      <c r="B709">
        <v>44325</v>
      </c>
      <c r="C709">
        <v>66000000</v>
      </c>
      <c r="D709">
        <v>47</v>
      </c>
      <c r="E709" s="9">
        <v>99318987</v>
      </c>
      <c r="F709" t="s">
        <v>449</v>
      </c>
      <c r="G709">
        <v>6.5</v>
      </c>
      <c r="H709">
        <v>2225</v>
      </c>
      <c r="I709">
        <v>4798</v>
      </c>
      <c r="J709">
        <v>2004</v>
      </c>
      <c r="K709" t="s">
        <v>44</v>
      </c>
      <c r="L709" t="s">
        <v>47</v>
      </c>
    </row>
    <row r="710" spans="1:12">
      <c r="A710">
        <v>151</v>
      </c>
      <c r="B710">
        <v>43847</v>
      </c>
      <c r="C710">
        <v>116000000</v>
      </c>
      <c r="D710">
        <v>45</v>
      </c>
      <c r="E710" s="9">
        <v>102000000</v>
      </c>
      <c r="F710" t="s">
        <v>179</v>
      </c>
      <c r="G710">
        <v>7</v>
      </c>
      <c r="H710">
        <v>1489</v>
      </c>
      <c r="I710">
        <v>4809</v>
      </c>
      <c r="J710">
        <v>2004</v>
      </c>
      <c r="K710" t="s">
        <v>12</v>
      </c>
      <c r="L710" t="s">
        <v>47</v>
      </c>
    </row>
    <row r="711" spans="1:12">
      <c r="A711">
        <v>194</v>
      </c>
      <c r="B711">
        <v>43916</v>
      </c>
      <c r="C711">
        <v>90000000</v>
      </c>
      <c r="D711">
        <v>19</v>
      </c>
      <c r="E711" s="9">
        <v>102000000</v>
      </c>
      <c r="F711" t="s">
        <v>222</v>
      </c>
      <c r="G711">
        <v>5.4</v>
      </c>
      <c r="H711">
        <v>334</v>
      </c>
      <c r="I711">
        <v>4947</v>
      </c>
      <c r="J711">
        <v>2004</v>
      </c>
      <c r="K711" t="s">
        <v>28</v>
      </c>
      <c r="L711" t="s">
        <v>13</v>
      </c>
    </row>
    <row r="712" spans="1:12">
      <c r="A712">
        <v>843</v>
      </c>
      <c r="B712">
        <v>45304</v>
      </c>
      <c r="C712">
        <v>28000000</v>
      </c>
      <c r="D712">
        <v>44</v>
      </c>
      <c r="E712" s="9">
        <v>102356381</v>
      </c>
      <c r="F712" t="s">
        <v>872</v>
      </c>
      <c r="G712">
        <v>6.8</v>
      </c>
      <c r="H712">
        <v>1016</v>
      </c>
      <c r="I712">
        <v>4771</v>
      </c>
      <c r="J712">
        <v>2004</v>
      </c>
      <c r="K712" t="s">
        <v>25</v>
      </c>
      <c r="L712" t="s">
        <v>47</v>
      </c>
    </row>
    <row r="713" spans="1:12">
      <c r="A713">
        <v>1425</v>
      </c>
      <c r="B713">
        <v>47888</v>
      </c>
      <c r="C713">
        <v>1200000</v>
      </c>
      <c r="D713">
        <v>63</v>
      </c>
      <c r="E713" s="9">
        <v>103911669</v>
      </c>
      <c r="F713" t="s">
        <v>1453</v>
      </c>
      <c r="G713">
        <v>7.2</v>
      </c>
      <c r="H713">
        <v>2184</v>
      </c>
      <c r="I713">
        <v>4794</v>
      </c>
      <c r="J713">
        <v>2004</v>
      </c>
      <c r="K713" t="s">
        <v>18</v>
      </c>
      <c r="L713" t="s">
        <v>47</v>
      </c>
    </row>
    <row r="714" spans="1:12">
      <c r="A714">
        <v>1102</v>
      </c>
      <c r="B714">
        <v>46004</v>
      </c>
      <c r="C714">
        <v>16000000</v>
      </c>
      <c r="D714">
        <v>23</v>
      </c>
      <c r="E714" s="9">
        <v>109502303</v>
      </c>
      <c r="F714" t="s">
        <v>1131</v>
      </c>
      <c r="G714">
        <v>6.9</v>
      </c>
      <c r="H714">
        <v>478</v>
      </c>
      <c r="I714">
        <v>5451</v>
      </c>
      <c r="J714">
        <v>2004</v>
      </c>
      <c r="K714" t="s">
        <v>18</v>
      </c>
      <c r="L714" t="s">
        <v>47</v>
      </c>
    </row>
    <row r="715" spans="1:12">
      <c r="A715">
        <v>727</v>
      </c>
      <c r="B715">
        <v>45005</v>
      </c>
      <c r="C715">
        <v>27000000</v>
      </c>
      <c r="D715">
        <v>22</v>
      </c>
      <c r="E715" s="9">
        <v>115505027</v>
      </c>
      <c r="F715" t="s">
        <v>756</v>
      </c>
      <c r="G715">
        <v>6.7</v>
      </c>
      <c r="H715">
        <v>811</v>
      </c>
      <c r="I715">
        <v>5031</v>
      </c>
      <c r="J715">
        <v>2004</v>
      </c>
      <c r="K715" t="s">
        <v>12</v>
      </c>
      <c r="L715" t="s">
        <v>26</v>
      </c>
    </row>
    <row r="716" spans="1:12">
      <c r="A716">
        <v>915</v>
      </c>
      <c r="B716">
        <v>45439</v>
      </c>
      <c r="C716">
        <v>25000000</v>
      </c>
      <c r="D716">
        <v>34</v>
      </c>
      <c r="E716" s="9">
        <v>116766556</v>
      </c>
      <c r="F716" t="s">
        <v>944</v>
      </c>
      <c r="G716">
        <v>7.2</v>
      </c>
      <c r="H716">
        <v>1223</v>
      </c>
      <c r="I716">
        <v>4773</v>
      </c>
      <c r="J716">
        <v>2004</v>
      </c>
      <c r="K716" t="s">
        <v>18</v>
      </c>
      <c r="L716" t="s">
        <v>97</v>
      </c>
    </row>
    <row r="717" spans="1:12">
      <c r="A717">
        <v>1324</v>
      </c>
      <c r="B717">
        <v>47043</v>
      </c>
      <c r="C717">
        <v>6000000</v>
      </c>
      <c r="D717">
        <v>16</v>
      </c>
      <c r="E717" s="9">
        <v>119114517</v>
      </c>
      <c r="F717" t="s">
        <v>1353</v>
      </c>
      <c r="G717">
        <v>6.8</v>
      </c>
      <c r="H717">
        <v>397</v>
      </c>
      <c r="I717">
        <v>5697</v>
      </c>
      <c r="J717">
        <v>2004</v>
      </c>
      <c r="K717" t="s">
        <v>28</v>
      </c>
      <c r="L717" t="s">
        <v>47</v>
      </c>
    </row>
    <row r="718" spans="1:12">
      <c r="A718">
        <v>629</v>
      </c>
      <c r="B718">
        <v>44773</v>
      </c>
      <c r="C718">
        <v>40000000</v>
      </c>
      <c r="D718">
        <v>21</v>
      </c>
      <c r="E718" s="9">
        <v>124731534</v>
      </c>
      <c r="F718" t="s">
        <v>658</v>
      </c>
      <c r="G718">
        <v>7.2</v>
      </c>
      <c r="H718">
        <v>467</v>
      </c>
      <c r="I718">
        <v>5093</v>
      </c>
      <c r="J718">
        <v>2004</v>
      </c>
      <c r="K718" t="s">
        <v>18</v>
      </c>
      <c r="L718" t="s">
        <v>47</v>
      </c>
    </row>
    <row r="719" spans="1:12">
      <c r="A719">
        <v>1076</v>
      </c>
      <c r="B719">
        <v>45927</v>
      </c>
      <c r="C719">
        <v>17000000</v>
      </c>
      <c r="D719">
        <v>36</v>
      </c>
      <c r="E719" s="9">
        <v>129042871</v>
      </c>
      <c r="F719" t="s">
        <v>1105</v>
      </c>
      <c r="G719">
        <v>6.9</v>
      </c>
      <c r="H719">
        <v>2320</v>
      </c>
      <c r="I719">
        <v>4955</v>
      </c>
      <c r="J719">
        <v>2004</v>
      </c>
      <c r="K719" t="s">
        <v>44</v>
      </c>
      <c r="L719" t="s">
        <v>47</v>
      </c>
    </row>
    <row r="720" spans="1:12">
      <c r="A720">
        <v>416</v>
      </c>
      <c r="B720">
        <v>44321</v>
      </c>
      <c r="C720">
        <v>70000000</v>
      </c>
      <c r="D720">
        <v>45</v>
      </c>
      <c r="E720" s="9">
        <v>130293714</v>
      </c>
      <c r="F720" t="s">
        <v>445</v>
      </c>
      <c r="G720">
        <v>7.3</v>
      </c>
      <c r="H720">
        <v>1553</v>
      </c>
      <c r="I720">
        <v>4923</v>
      </c>
      <c r="J720">
        <v>2004</v>
      </c>
      <c r="K720" t="s">
        <v>44</v>
      </c>
      <c r="L720" t="s">
        <v>47</v>
      </c>
    </row>
    <row r="721" spans="1:12">
      <c r="A721">
        <v>475</v>
      </c>
      <c r="B721">
        <v>44427</v>
      </c>
      <c r="C721">
        <v>30000000</v>
      </c>
      <c r="D721">
        <v>50</v>
      </c>
      <c r="E721" s="9">
        <v>152159461</v>
      </c>
      <c r="F721" t="s">
        <v>504</v>
      </c>
      <c r="G721">
        <v>7.6</v>
      </c>
      <c r="H721">
        <v>3948</v>
      </c>
      <c r="I721">
        <v>4927</v>
      </c>
      <c r="J721">
        <v>2004</v>
      </c>
      <c r="K721" t="s">
        <v>44</v>
      </c>
      <c r="L721" t="s">
        <v>47</v>
      </c>
    </row>
    <row r="722" spans="1:12">
      <c r="A722">
        <v>485</v>
      </c>
      <c r="B722">
        <v>44449</v>
      </c>
      <c r="C722">
        <v>70000000</v>
      </c>
      <c r="D722">
        <v>18</v>
      </c>
      <c r="E722" s="9">
        <v>154648887</v>
      </c>
      <c r="F722" t="s">
        <v>514</v>
      </c>
      <c r="G722">
        <v>7</v>
      </c>
      <c r="H722">
        <v>438</v>
      </c>
      <c r="I722">
        <v>4892</v>
      </c>
      <c r="J722">
        <v>2004</v>
      </c>
      <c r="K722" t="s">
        <v>12</v>
      </c>
      <c r="L722" t="s">
        <v>26</v>
      </c>
    </row>
    <row r="723" spans="1:12">
      <c r="A723">
        <v>70</v>
      </c>
      <c r="B723">
        <v>43709</v>
      </c>
      <c r="C723">
        <v>155000000</v>
      </c>
      <c r="D723">
        <v>39</v>
      </c>
      <c r="E723" s="9">
        <v>167298192</v>
      </c>
      <c r="F723" t="s">
        <v>96</v>
      </c>
      <c r="G723">
        <v>5.6</v>
      </c>
      <c r="H723">
        <v>927</v>
      </c>
      <c r="I723">
        <v>4839</v>
      </c>
      <c r="J723">
        <v>2004</v>
      </c>
      <c r="K723" t="s">
        <v>42</v>
      </c>
      <c r="L723" t="s">
        <v>97</v>
      </c>
    </row>
    <row r="724" spans="1:12">
      <c r="A724">
        <v>638</v>
      </c>
      <c r="B724">
        <v>44787</v>
      </c>
      <c r="C724">
        <v>50000000</v>
      </c>
      <c r="D724">
        <v>14</v>
      </c>
      <c r="E724" s="9">
        <v>170128460</v>
      </c>
      <c r="F724" t="s">
        <v>667</v>
      </c>
      <c r="G724">
        <v>5.9</v>
      </c>
      <c r="H724">
        <v>297</v>
      </c>
      <c r="I724">
        <v>4921</v>
      </c>
      <c r="J724">
        <v>2004</v>
      </c>
      <c r="K724" t="s">
        <v>18</v>
      </c>
      <c r="L724" t="s">
        <v>47</v>
      </c>
    </row>
    <row r="725" spans="1:12">
      <c r="A725">
        <v>418</v>
      </c>
      <c r="B725">
        <v>44323</v>
      </c>
      <c r="C725">
        <v>60000000</v>
      </c>
      <c r="D725">
        <v>28</v>
      </c>
      <c r="E725" s="9">
        <v>170268750</v>
      </c>
      <c r="F725" t="s">
        <v>447</v>
      </c>
      <c r="G725">
        <v>5.6</v>
      </c>
      <c r="H725">
        <v>644</v>
      </c>
      <c r="I725">
        <v>4993</v>
      </c>
      <c r="J725">
        <v>2004</v>
      </c>
      <c r="K725" t="s">
        <v>25</v>
      </c>
      <c r="L725" t="s">
        <v>47</v>
      </c>
    </row>
    <row r="726" spans="1:12">
      <c r="A726">
        <v>338</v>
      </c>
      <c r="B726">
        <v>44174</v>
      </c>
      <c r="C726">
        <v>70000000</v>
      </c>
      <c r="D726">
        <v>42</v>
      </c>
      <c r="E726" s="9">
        <v>171183863</v>
      </c>
      <c r="F726" t="s">
        <v>367</v>
      </c>
      <c r="G726">
        <v>5.5</v>
      </c>
      <c r="H726">
        <v>1217</v>
      </c>
      <c r="I726">
        <v>4974</v>
      </c>
      <c r="J726">
        <v>2004</v>
      </c>
      <c r="K726" t="s">
        <v>66</v>
      </c>
      <c r="L726" t="s">
        <v>13</v>
      </c>
    </row>
    <row r="727" spans="1:12">
      <c r="A727">
        <v>904</v>
      </c>
      <c r="B727">
        <v>45418</v>
      </c>
      <c r="C727" t="s">
        <v>1494</v>
      </c>
      <c r="D727">
        <v>22</v>
      </c>
      <c r="E727" s="9">
        <v>181466833</v>
      </c>
      <c r="F727" t="s">
        <v>933</v>
      </c>
      <c r="G727">
        <v>5.4</v>
      </c>
      <c r="H727">
        <v>500</v>
      </c>
      <c r="I727">
        <v>4913</v>
      </c>
      <c r="J727">
        <v>2004</v>
      </c>
      <c r="K727" t="s">
        <v>25</v>
      </c>
      <c r="L727" t="s">
        <v>26</v>
      </c>
    </row>
    <row r="728" spans="1:12">
      <c r="A728">
        <v>300</v>
      </c>
      <c r="B728">
        <v>44112</v>
      </c>
      <c r="C728">
        <v>75000000</v>
      </c>
      <c r="D728">
        <v>61</v>
      </c>
      <c r="E728" s="9">
        <v>196482882</v>
      </c>
      <c r="F728" t="s">
        <v>329</v>
      </c>
      <c r="G728">
        <v>6.6</v>
      </c>
      <c r="H728">
        <v>2105</v>
      </c>
      <c r="I728">
        <v>4989</v>
      </c>
      <c r="J728">
        <v>2004</v>
      </c>
      <c r="K728" t="s">
        <v>59</v>
      </c>
      <c r="L728" t="s">
        <v>47</v>
      </c>
    </row>
    <row r="729" spans="1:12">
      <c r="A729">
        <v>788</v>
      </c>
      <c r="B729">
        <v>45154</v>
      </c>
      <c r="C729">
        <v>30000000</v>
      </c>
      <c r="D729">
        <v>70</v>
      </c>
      <c r="E729" s="9">
        <v>216763646</v>
      </c>
      <c r="F729" t="s">
        <v>817</v>
      </c>
      <c r="G729">
        <v>7.7</v>
      </c>
      <c r="H729">
        <v>2439</v>
      </c>
      <c r="I729">
        <v>5087</v>
      </c>
      <c r="J729">
        <v>2004</v>
      </c>
      <c r="K729" t="s">
        <v>12</v>
      </c>
      <c r="L729" t="s">
        <v>26</v>
      </c>
    </row>
    <row r="730" spans="1:12">
      <c r="A730">
        <v>410</v>
      </c>
      <c r="B730">
        <v>44311</v>
      </c>
      <c r="C730">
        <v>65000000</v>
      </c>
      <c r="D730">
        <v>44</v>
      </c>
      <c r="E730" s="9">
        <v>217764291</v>
      </c>
      <c r="F730" t="s">
        <v>439</v>
      </c>
      <c r="G730">
        <v>7</v>
      </c>
      <c r="H730">
        <v>1451</v>
      </c>
      <c r="I730">
        <v>4918</v>
      </c>
      <c r="J730">
        <v>2004</v>
      </c>
      <c r="K730" t="s">
        <v>66</v>
      </c>
      <c r="L730" t="s">
        <v>26</v>
      </c>
    </row>
    <row r="731" spans="1:12">
      <c r="A731">
        <v>305</v>
      </c>
      <c r="B731">
        <v>44118</v>
      </c>
      <c r="C731">
        <v>60000000</v>
      </c>
      <c r="D731">
        <v>57</v>
      </c>
      <c r="E731" s="9">
        <v>219417255</v>
      </c>
      <c r="F731" t="s">
        <v>334</v>
      </c>
      <c r="G731">
        <v>7</v>
      </c>
      <c r="H731">
        <v>1910</v>
      </c>
      <c r="I731">
        <v>4799</v>
      </c>
      <c r="J731">
        <v>2004</v>
      </c>
      <c r="K731" t="s">
        <v>28</v>
      </c>
      <c r="L731" t="s">
        <v>13</v>
      </c>
    </row>
    <row r="732" spans="1:12">
      <c r="A732">
        <v>327</v>
      </c>
      <c r="B732">
        <v>44159</v>
      </c>
      <c r="C732">
        <v>60000000</v>
      </c>
      <c r="D732">
        <v>27</v>
      </c>
      <c r="E732" s="9">
        <v>256697520</v>
      </c>
      <c r="F732" t="s">
        <v>356</v>
      </c>
      <c r="G732">
        <v>6.2</v>
      </c>
      <c r="H732">
        <v>1071</v>
      </c>
      <c r="I732">
        <v>4854</v>
      </c>
      <c r="J732">
        <v>2004</v>
      </c>
      <c r="K732" t="s">
        <v>21</v>
      </c>
      <c r="L732" t="s">
        <v>47</v>
      </c>
    </row>
    <row r="733" spans="1:12">
      <c r="A733">
        <v>235</v>
      </c>
      <c r="B733">
        <v>43983</v>
      </c>
      <c r="C733">
        <v>75000000</v>
      </c>
      <c r="D733">
        <v>53</v>
      </c>
      <c r="E733" s="9">
        <v>288500217</v>
      </c>
      <c r="F733" t="s">
        <v>263</v>
      </c>
      <c r="G733">
        <v>7.2</v>
      </c>
      <c r="H733">
        <v>2825</v>
      </c>
      <c r="I733">
        <v>4876</v>
      </c>
      <c r="J733">
        <v>2004</v>
      </c>
      <c r="K733" t="s">
        <v>21</v>
      </c>
      <c r="L733" t="s">
        <v>47</v>
      </c>
    </row>
    <row r="734" spans="1:12">
      <c r="A734">
        <v>57</v>
      </c>
      <c r="B734">
        <v>43687</v>
      </c>
      <c r="C734">
        <v>165000000</v>
      </c>
      <c r="D734">
        <v>47</v>
      </c>
      <c r="E734" s="9">
        <v>305875730</v>
      </c>
      <c r="F734" t="s">
        <v>83</v>
      </c>
      <c r="G734">
        <v>6.4</v>
      </c>
      <c r="H734">
        <v>1474</v>
      </c>
      <c r="I734">
        <v>4804</v>
      </c>
      <c r="J734">
        <v>2004</v>
      </c>
      <c r="K734" t="s">
        <v>42</v>
      </c>
      <c r="L734" t="s">
        <v>26</v>
      </c>
    </row>
    <row r="735" spans="1:12">
      <c r="A735">
        <v>160</v>
      </c>
      <c r="B735">
        <v>43863</v>
      </c>
      <c r="C735">
        <v>120000000</v>
      </c>
      <c r="D735">
        <v>95</v>
      </c>
      <c r="E735" s="9">
        <v>347234916</v>
      </c>
      <c r="F735" t="s">
        <v>188</v>
      </c>
      <c r="G735">
        <v>6.7</v>
      </c>
      <c r="H735">
        <v>3793</v>
      </c>
      <c r="I735">
        <v>4865</v>
      </c>
      <c r="J735">
        <v>2004</v>
      </c>
      <c r="K735" t="s">
        <v>21</v>
      </c>
      <c r="L735" t="s">
        <v>13</v>
      </c>
    </row>
    <row r="736" spans="1:12">
      <c r="A736">
        <v>181</v>
      </c>
      <c r="B736">
        <v>43888</v>
      </c>
      <c r="C736">
        <v>100000000</v>
      </c>
      <c r="D736">
        <v>58</v>
      </c>
      <c r="E736" s="9">
        <v>347451894</v>
      </c>
      <c r="F736" t="s">
        <v>209</v>
      </c>
      <c r="G736">
        <v>6.4</v>
      </c>
      <c r="H736">
        <v>1926</v>
      </c>
      <c r="I736">
        <v>4832</v>
      </c>
      <c r="J736">
        <v>2004</v>
      </c>
      <c r="K736" t="s">
        <v>42</v>
      </c>
      <c r="L736" t="s">
        <v>47</v>
      </c>
    </row>
    <row r="737" spans="1:12">
      <c r="A737">
        <v>148</v>
      </c>
      <c r="B737">
        <v>43844</v>
      </c>
      <c r="C737">
        <v>110000000</v>
      </c>
      <c r="D737">
        <v>76</v>
      </c>
      <c r="E737" s="9">
        <v>362744280</v>
      </c>
      <c r="F737" t="s">
        <v>176</v>
      </c>
      <c r="G737">
        <v>6.4</v>
      </c>
      <c r="H737">
        <v>2124</v>
      </c>
      <c r="I737">
        <v>4909</v>
      </c>
      <c r="J737">
        <v>2004</v>
      </c>
      <c r="K737" t="s">
        <v>12</v>
      </c>
      <c r="L737" t="s">
        <v>13</v>
      </c>
    </row>
    <row r="738" spans="1:12">
      <c r="A738">
        <v>88</v>
      </c>
      <c r="B738">
        <v>43742</v>
      </c>
      <c r="C738">
        <v>175000000</v>
      </c>
      <c r="D738">
        <v>66</v>
      </c>
      <c r="E738" s="9">
        <v>497409852</v>
      </c>
      <c r="F738" t="s">
        <v>116</v>
      </c>
      <c r="G738">
        <v>6.9</v>
      </c>
      <c r="H738">
        <v>2759</v>
      </c>
      <c r="I738">
        <v>4833</v>
      </c>
      <c r="J738">
        <v>2004</v>
      </c>
      <c r="K738" t="s">
        <v>15</v>
      </c>
      <c r="L738" t="s">
        <v>13</v>
      </c>
    </row>
    <row r="739" spans="1:12">
      <c r="A739">
        <v>398</v>
      </c>
      <c r="B739">
        <v>44285</v>
      </c>
      <c r="C739">
        <v>80000000</v>
      </c>
      <c r="D739">
        <v>32</v>
      </c>
      <c r="E739" s="9">
        <v>516642939</v>
      </c>
      <c r="F739" t="s">
        <v>427</v>
      </c>
      <c r="G739">
        <v>6.1</v>
      </c>
      <c r="H739">
        <v>1373</v>
      </c>
      <c r="I739">
        <v>4948</v>
      </c>
      <c r="J739">
        <v>2004</v>
      </c>
      <c r="K739" t="s">
        <v>12</v>
      </c>
      <c r="L739" t="s">
        <v>26</v>
      </c>
    </row>
    <row r="740" spans="1:12">
      <c r="A740">
        <v>131</v>
      </c>
      <c r="B740">
        <v>43809</v>
      </c>
      <c r="C740">
        <v>125000000</v>
      </c>
      <c r="D740">
        <v>41</v>
      </c>
      <c r="E740" s="9">
        <v>544272402</v>
      </c>
      <c r="F740" t="s">
        <v>159</v>
      </c>
      <c r="G740">
        <v>6.2</v>
      </c>
      <c r="H740">
        <v>2392</v>
      </c>
      <c r="I740">
        <v>4803</v>
      </c>
      <c r="J740">
        <v>2004</v>
      </c>
      <c r="K740" t="s">
        <v>15</v>
      </c>
      <c r="L740" t="s">
        <v>26</v>
      </c>
    </row>
    <row r="741" spans="1:12">
      <c r="A741">
        <v>23</v>
      </c>
      <c r="B741">
        <v>43627</v>
      </c>
      <c r="C741">
        <v>200000000</v>
      </c>
      <c r="D741">
        <v>35</v>
      </c>
      <c r="E741" s="9">
        <v>783766341</v>
      </c>
      <c r="F741" t="s">
        <v>46</v>
      </c>
      <c r="G741">
        <v>6.7</v>
      </c>
      <c r="H741">
        <v>4321</v>
      </c>
      <c r="I741">
        <v>4767</v>
      </c>
      <c r="J741">
        <v>2004</v>
      </c>
      <c r="K741" t="s">
        <v>28</v>
      </c>
      <c r="L741" t="s">
        <v>47</v>
      </c>
    </row>
    <row r="742" spans="1:12">
      <c r="A742">
        <v>329</v>
      </c>
      <c r="B742">
        <v>44162</v>
      </c>
      <c r="C742">
        <v>150000000</v>
      </c>
      <c r="D742">
        <v>47</v>
      </c>
      <c r="E742" s="9">
        <v>919838758</v>
      </c>
      <c r="F742" t="s">
        <v>358</v>
      </c>
      <c r="G742">
        <v>6.7</v>
      </c>
      <c r="H742">
        <v>2988</v>
      </c>
      <c r="I742">
        <v>4774</v>
      </c>
      <c r="J742">
        <v>2004</v>
      </c>
      <c r="K742" t="s">
        <v>15</v>
      </c>
      <c r="L742" t="s">
        <v>26</v>
      </c>
    </row>
    <row r="743" spans="1:12">
      <c r="A743">
        <v>722</v>
      </c>
      <c r="B743">
        <v>44994</v>
      </c>
      <c r="C743" t="s">
        <v>1494</v>
      </c>
      <c r="D743">
        <v>23</v>
      </c>
      <c r="E743" s="9" t="s">
        <v>1494</v>
      </c>
      <c r="F743" t="s">
        <v>751</v>
      </c>
      <c r="G743">
        <v>6</v>
      </c>
      <c r="H743">
        <v>415</v>
      </c>
      <c r="I743">
        <v>5135</v>
      </c>
      <c r="J743">
        <v>2004</v>
      </c>
      <c r="K743" t="s">
        <v>25</v>
      </c>
      <c r="L743" t="s">
        <v>13</v>
      </c>
    </row>
    <row r="744" spans="1:12">
      <c r="A744">
        <v>892</v>
      </c>
      <c r="B744">
        <v>45390</v>
      </c>
      <c r="C744" t="s">
        <v>1494</v>
      </c>
      <c r="D744">
        <v>15</v>
      </c>
      <c r="E744" s="9" t="s">
        <v>1494</v>
      </c>
      <c r="F744" t="s">
        <v>921</v>
      </c>
      <c r="G744">
        <v>5.9</v>
      </c>
      <c r="H744">
        <v>194</v>
      </c>
      <c r="I744">
        <v>4924</v>
      </c>
      <c r="J744">
        <v>2004</v>
      </c>
      <c r="K744" t="s">
        <v>12</v>
      </c>
      <c r="L744" t="s">
        <v>26</v>
      </c>
    </row>
    <row r="745" spans="1:12">
      <c r="A745">
        <v>1234</v>
      </c>
      <c r="B745">
        <v>46540</v>
      </c>
      <c r="C745" t="s">
        <v>1494</v>
      </c>
      <c r="D745">
        <v>6</v>
      </c>
      <c r="E745" s="9" t="s">
        <v>1494</v>
      </c>
      <c r="F745" t="s">
        <v>1263</v>
      </c>
      <c r="G745">
        <v>6.6</v>
      </c>
      <c r="H745">
        <v>131</v>
      </c>
      <c r="I745">
        <v>4872</v>
      </c>
      <c r="J745">
        <v>2004</v>
      </c>
      <c r="K745" t="s">
        <v>114</v>
      </c>
      <c r="L745" t="s">
        <v>16</v>
      </c>
    </row>
    <row r="746" spans="1:12">
      <c r="A746">
        <v>486</v>
      </c>
      <c r="B746">
        <v>44458</v>
      </c>
      <c r="C746">
        <v>47000000</v>
      </c>
      <c r="D746">
        <v>23</v>
      </c>
      <c r="E746" s="9" t="s">
        <v>1494</v>
      </c>
      <c r="F746" t="s">
        <v>515</v>
      </c>
      <c r="G746">
        <v>7.1</v>
      </c>
      <c r="H746">
        <v>346</v>
      </c>
      <c r="I746">
        <v>5125</v>
      </c>
      <c r="J746">
        <v>2004</v>
      </c>
      <c r="K746" t="s">
        <v>18</v>
      </c>
      <c r="L746" t="s">
        <v>23</v>
      </c>
    </row>
    <row r="747" spans="1:12">
      <c r="A747">
        <v>1038</v>
      </c>
      <c r="B747">
        <v>45796</v>
      </c>
      <c r="C747">
        <v>40000000</v>
      </c>
      <c r="D747">
        <v>9</v>
      </c>
      <c r="E747" s="9" t="s">
        <v>1494</v>
      </c>
      <c r="F747" t="s">
        <v>1067</v>
      </c>
      <c r="G747">
        <v>4.8</v>
      </c>
      <c r="H747">
        <v>139</v>
      </c>
      <c r="I747">
        <v>5037</v>
      </c>
      <c r="J747">
        <v>2004</v>
      </c>
      <c r="K747" t="s">
        <v>44</v>
      </c>
      <c r="L747" t="s">
        <v>47</v>
      </c>
    </row>
    <row r="748" spans="1:12">
      <c r="A748">
        <v>983</v>
      </c>
      <c r="B748">
        <v>45642</v>
      </c>
      <c r="C748">
        <v>22000000</v>
      </c>
      <c r="D748">
        <v>14</v>
      </c>
      <c r="E748" s="9" t="s">
        <v>1494</v>
      </c>
      <c r="F748" t="s">
        <v>1012</v>
      </c>
      <c r="G748">
        <v>6.2</v>
      </c>
      <c r="H748">
        <v>239</v>
      </c>
      <c r="I748">
        <v>5123</v>
      </c>
      <c r="J748">
        <v>2004</v>
      </c>
      <c r="K748" t="s">
        <v>114</v>
      </c>
      <c r="L748" t="s">
        <v>47</v>
      </c>
    </row>
    <row r="749" spans="1:12">
      <c r="A749">
        <v>1237</v>
      </c>
      <c r="B749">
        <v>46545</v>
      </c>
      <c r="C749">
        <v>11000000</v>
      </c>
      <c r="D749">
        <v>4</v>
      </c>
      <c r="E749" s="9" t="s">
        <v>1494</v>
      </c>
      <c r="F749" t="s">
        <v>1266</v>
      </c>
      <c r="G749">
        <v>6.8</v>
      </c>
      <c r="H749">
        <v>80</v>
      </c>
      <c r="I749">
        <v>5709</v>
      </c>
      <c r="J749">
        <v>2004</v>
      </c>
      <c r="K749" t="s">
        <v>18</v>
      </c>
      <c r="L749" t="s">
        <v>47</v>
      </c>
    </row>
    <row r="750" spans="1:12">
      <c r="A750">
        <v>1109</v>
      </c>
      <c r="B750">
        <v>46037</v>
      </c>
      <c r="C750">
        <v>17000000</v>
      </c>
      <c r="D750">
        <v>9</v>
      </c>
      <c r="E750" s="9">
        <v>1569918</v>
      </c>
      <c r="F750" t="s">
        <v>1138</v>
      </c>
      <c r="G750">
        <v>6.8</v>
      </c>
      <c r="H750">
        <v>59</v>
      </c>
      <c r="I750">
        <v>4892</v>
      </c>
      <c r="J750">
        <v>2003</v>
      </c>
      <c r="K750" t="s">
        <v>21</v>
      </c>
      <c r="L750" t="s">
        <v>47</v>
      </c>
    </row>
    <row r="751" spans="1:12">
      <c r="A751">
        <v>1407</v>
      </c>
      <c r="B751">
        <v>47687</v>
      </c>
      <c r="C751">
        <v>2000000</v>
      </c>
      <c r="D751">
        <v>20</v>
      </c>
      <c r="E751" s="9">
        <v>4601043</v>
      </c>
      <c r="F751" t="s">
        <v>1435</v>
      </c>
      <c r="G751">
        <v>6.7</v>
      </c>
      <c r="H751">
        <v>339</v>
      </c>
      <c r="I751">
        <v>5293</v>
      </c>
      <c r="J751">
        <v>2003</v>
      </c>
      <c r="K751" t="s">
        <v>66</v>
      </c>
      <c r="L751" t="s">
        <v>26</v>
      </c>
    </row>
    <row r="752" spans="1:12">
      <c r="A752">
        <v>743</v>
      </c>
      <c r="B752">
        <v>45046</v>
      </c>
      <c r="C752">
        <v>35000000</v>
      </c>
      <c r="D752">
        <v>3</v>
      </c>
      <c r="E752" s="9">
        <v>11560806</v>
      </c>
      <c r="F752" t="s">
        <v>772</v>
      </c>
      <c r="G752">
        <v>4.8</v>
      </c>
      <c r="H752">
        <v>91</v>
      </c>
      <c r="I752">
        <v>5196</v>
      </c>
      <c r="J752">
        <v>2003</v>
      </c>
      <c r="K752" t="s">
        <v>114</v>
      </c>
      <c r="L752" t="s">
        <v>47</v>
      </c>
    </row>
    <row r="753" spans="1:12">
      <c r="A753">
        <v>822</v>
      </c>
      <c r="B753">
        <v>45243</v>
      </c>
      <c r="C753">
        <v>30000000</v>
      </c>
      <c r="D753">
        <v>4</v>
      </c>
      <c r="E753" s="9">
        <v>15368897</v>
      </c>
      <c r="F753" t="s">
        <v>851</v>
      </c>
      <c r="G753">
        <v>5</v>
      </c>
      <c r="H753">
        <v>68</v>
      </c>
      <c r="I753">
        <v>5101</v>
      </c>
      <c r="J753">
        <v>2003</v>
      </c>
      <c r="K753" t="s">
        <v>28</v>
      </c>
      <c r="L753" t="s">
        <v>19</v>
      </c>
    </row>
    <row r="754" spans="1:12">
      <c r="A754">
        <v>287</v>
      </c>
      <c r="B754">
        <v>44080</v>
      </c>
      <c r="C754">
        <v>80000000</v>
      </c>
      <c r="D754">
        <v>11</v>
      </c>
      <c r="E754" s="9">
        <v>19480739</v>
      </c>
      <c r="F754" t="s">
        <v>316</v>
      </c>
      <c r="G754">
        <v>5.4</v>
      </c>
      <c r="H754">
        <v>318</v>
      </c>
      <c r="I754">
        <v>4866</v>
      </c>
      <c r="J754">
        <v>2003</v>
      </c>
      <c r="K754" t="s">
        <v>42</v>
      </c>
      <c r="L754" t="s">
        <v>26</v>
      </c>
    </row>
    <row r="755" spans="1:12">
      <c r="A755">
        <v>482</v>
      </c>
      <c r="B755">
        <v>44443</v>
      </c>
      <c r="C755">
        <v>55000000</v>
      </c>
      <c r="D755">
        <v>8</v>
      </c>
      <c r="E755" s="9">
        <v>33828318</v>
      </c>
      <c r="F755" t="s">
        <v>511</v>
      </c>
      <c r="G755">
        <v>5.0999999999999996</v>
      </c>
      <c r="H755">
        <v>188</v>
      </c>
      <c r="I755">
        <v>5067</v>
      </c>
      <c r="J755">
        <v>2003</v>
      </c>
      <c r="K755" t="s">
        <v>12</v>
      </c>
      <c r="L755" t="s">
        <v>26</v>
      </c>
    </row>
    <row r="756" spans="1:12">
      <c r="A756">
        <v>535</v>
      </c>
      <c r="B756">
        <v>44570</v>
      </c>
      <c r="C756">
        <v>50000000</v>
      </c>
      <c r="D756">
        <v>19</v>
      </c>
      <c r="E756" s="9">
        <v>42792561</v>
      </c>
      <c r="F756" t="s">
        <v>564</v>
      </c>
      <c r="G756">
        <v>6.2</v>
      </c>
      <c r="H756">
        <v>286</v>
      </c>
      <c r="I756">
        <v>4890</v>
      </c>
      <c r="J756">
        <v>2003</v>
      </c>
      <c r="K756" t="s">
        <v>44</v>
      </c>
      <c r="L756" t="s">
        <v>47</v>
      </c>
    </row>
    <row r="757" spans="1:12">
      <c r="A757">
        <v>698</v>
      </c>
      <c r="B757">
        <v>44944</v>
      </c>
      <c r="C757">
        <v>36000000</v>
      </c>
      <c r="D757">
        <v>19</v>
      </c>
      <c r="E757" s="9">
        <v>44350926</v>
      </c>
      <c r="F757" t="s">
        <v>727</v>
      </c>
      <c r="G757">
        <v>5.8</v>
      </c>
      <c r="H757">
        <v>258</v>
      </c>
      <c r="I757">
        <v>5033</v>
      </c>
      <c r="J757">
        <v>2003</v>
      </c>
      <c r="K757" t="s">
        <v>44</v>
      </c>
      <c r="L757" t="s">
        <v>47</v>
      </c>
    </row>
    <row r="758" spans="1:12">
      <c r="A758">
        <v>925</v>
      </c>
      <c r="B758">
        <v>45465</v>
      </c>
      <c r="C758">
        <v>25000000</v>
      </c>
      <c r="D758">
        <v>12</v>
      </c>
      <c r="E758" s="9">
        <v>56489558</v>
      </c>
      <c r="F758" t="s">
        <v>954</v>
      </c>
      <c r="G758">
        <v>5.8</v>
      </c>
      <c r="H758">
        <v>236</v>
      </c>
      <c r="I758">
        <v>5061</v>
      </c>
      <c r="J758">
        <v>2003</v>
      </c>
      <c r="K758" t="s">
        <v>59</v>
      </c>
      <c r="L758" t="s">
        <v>47</v>
      </c>
    </row>
    <row r="759" spans="1:12">
      <c r="A759">
        <v>1035</v>
      </c>
      <c r="B759">
        <v>45784</v>
      </c>
      <c r="C759">
        <v>20000000</v>
      </c>
      <c r="D759">
        <v>32</v>
      </c>
      <c r="E759" s="9">
        <v>60427839</v>
      </c>
      <c r="F759" t="s">
        <v>1064</v>
      </c>
      <c r="G759">
        <v>7.2</v>
      </c>
      <c r="H759">
        <v>918</v>
      </c>
      <c r="I759">
        <v>4874</v>
      </c>
      <c r="J759">
        <v>2003</v>
      </c>
      <c r="K759" t="s">
        <v>114</v>
      </c>
      <c r="L759" t="s">
        <v>16</v>
      </c>
    </row>
    <row r="760" spans="1:12">
      <c r="A760">
        <v>285</v>
      </c>
      <c r="B760">
        <v>44078</v>
      </c>
      <c r="C760">
        <v>80000000</v>
      </c>
      <c r="D760">
        <v>16</v>
      </c>
      <c r="E760" s="9">
        <v>68514844</v>
      </c>
      <c r="F760" t="s">
        <v>314</v>
      </c>
      <c r="G760">
        <v>5.6</v>
      </c>
      <c r="H760">
        <v>297</v>
      </c>
      <c r="I760">
        <v>5017</v>
      </c>
      <c r="J760">
        <v>2003</v>
      </c>
      <c r="K760" t="s">
        <v>42</v>
      </c>
      <c r="L760" t="s">
        <v>47</v>
      </c>
    </row>
    <row r="761" spans="1:12">
      <c r="A761">
        <v>363</v>
      </c>
      <c r="B761">
        <v>44229</v>
      </c>
      <c r="C761">
        <v>68000000</v>
      </c>
      <c r="D761">
        <v>26</v>
      </c>
      <c r="E761" s="9">
        <v>75715436</v>
      </c>
      <c r="F761" t="s">
        <v>392</v>
      </c>
      <c r="G761">
        <v>5.3</v>
      </c>
      <c r="H761">
        <v>567</v>
      </c>
      <c r="I761">
        <v>5082</v>
      </c>
      <c r="J761">
        <v>2003</v>
      </c>
      <c r="K761" t="s">
        <v>25</v>
      </c>
      <c r="L761" t="s">
        <v>47</v>
      </c>
    </row>
    <row r="762" spans="1:12">
      <c r="A762">
        <v>244</v>
      </c>
      <c r="B762">
        <v>43999</v>
      </c>
      <c r="C762">
        <v>85000000</v>
      </c>
      <c r="D762">
        <v>24</v>
      </c>
      <c r="E762" s="9">
        <v>80916492</v>
      </c>
      <c r="F762" t="s">
        <v>272</v>
      </c>
      <c r="G762">
        <v>6.4</v>
      </c>
      <c r="H762">
        <v>514</v>
      </c>
      <c r="I762">
        <v>4782</v>
      </c>
      <c r="J762">
        <v>2003</v>
      </c>
      <c r="K762" t="s">
        <v>114</v>
      </c>
      <c r="L762" t="s">
        <v>47</v>
      </c>
    </row>
    <row r="763" spans="1:12">
      <c r="A763">
        <v>311</v>
      </c>
      <c r="B763">
        <v>44126</v>
      </c>
      <c r="C763">
        <v>70000000</v>
      </c>
      <c r="D763">
        <v>27</v>
      </c>
      <c r="E763" s="9">
        <v>85632458</v>
      </c>
      <c r="F763" t="s">
        <v>340</v>
      </c>
      <c r="G763">
        <v>6.4</v>
      </c>
      <c r="H763">
        <v>573</v>
      </c>
      <c r="I763">
        <v>5034</v>
      </c>
      <c r="J763">
        <v>2003</v>
      </c>
      <c r="K763" t="s">
        <v>25</v>
      </c>
      <c r="L763" t="s">
        <v>47</v>
      </c>
    </row>
    <row r="764" spans="1:12">
      <c r="A764">
        <v>956</v>
      </c>
      <c r="B764">
        <v>45563</v>
      </c>
      <c r="C764">
        <v>24000000</v>
      </c>
      <c r="D764">
        <v>24</v>
      </c>
      <c r="E764" s="9">
        <v>87055349</v>
      </c>
      <c r="F764" t="s">
        <v>985</v>
      </c>
      <c r="G764">
        <v>6.6</v>
      </c>
      <c r="H764">
        <v>541</v>
      </c>
      <c r="I764">
        <v>4993</v>
      </c>
      <c r="J764">
        <v>2003</v>
      </c>
      <c r="K764" t="s">
        <v>59</v>
      </c>
      <c r="L764" t="s">
        <v>47</v>
      </c>
    </row>
    <row r="765" spans="1:12">
      <c r="A765">
        <v>846</v>
      </c>
      <c r="B765">
        <v>45308</v>
      </c>
      <c r="C765">
        <v>30000000</v>
      </c>
      <c r="D765">
        <v>45</v>
      </c>
      <c r="E765" s="9">
        <v>90259536</v>
      </c>
      <c r="F765" t="s">
        <v>875</v>
      </c>
      <c r="G765">
        <v>7.1</v>
      </c>
      <c r="H765">
        <v>1061</v>
      </c>
      <c r="I765">
        <v>4900</v>
      </c>
      <c r="J765">
        <v>2003</v>
      </c>
      <c r="K765" t="s">
        <v>44</v>
      </c>
      <c r="L765" t="s">
        <v>47</v>
      </c>
    </row>
    <row r="766" spans="1:12">
      <c r="A766">
        <v>889</v>
      </c>
      <c r="B766">
        <v>45386</v>
      </c>
      <c r="C766">
        <v>26000000</v>
      </c>
      <c r="D766">
        <v>37</v>
      </c>
      <c r="E766" s="9">
        <v>90426405</v>
      </c>
      <c r="F766" t="s">
        <v>918</v>
      </c>
      <c r="G766">
        <v>5.9</v>
      </c>
      <c r="H766">
        <v>1023</v>
      </c>
      <c r="I766">
        <v>5262</v>
      </c>
      <c r="J766">
        <v>2003</v>
      </c>
      <c r="K766" t="s">
        <v>301</v>
      </c>
      <c r="L766" t="s">
        <v>47</v>
      </c>
    </row>
    <row r="767" spans="1:12">
      <c r="A767">
        <v>421</v>
      </c>
      <c r="B767">
        <v>44329</v>
      </c>
      <c r="C767">
        <v>60000000</v>
      </c>
      <c r="D767">
        <v>29</v>
      </c>
      <c r="E767" s="9">
        <v>96269812</v>
      </c>
      <c r="F767" t="s">
        <v>450</v>
      </c>
      <c r="G767">
        <v>5.9</v>
      </c>
      <c r="H767">
        <v>581</v>
      </c>
      <c r="I767">
        <v>4893</v>
      </c>
      <c r="J767">
        <v>2003</v>
      </c>
      <c r="K767" t="s">
        <v>12</v>
      </c>
      <c r="L767" t="s">
        <v>13</v>
      </c>
    </row>
    <row r="768" spans="1:12">
      <c r="A768">
        <v>838</v>
      </c>
      <c r="B768">
        <v>45298</v>
      </c>
      <c r="C768">
        <v>29000000</v>
      </c>
      <c r="D768">
        <v>27</v>
      </c>
      <c r="E768" s="9">
        <v>98185582</v>
      </c>
      <c r="F768" t="s">
        <v>867</v>
      </c>
      <c r="G768">
        <v>6.2</v>
      </c>
      <c r="H768">
        <v>594</v>
      </c>
      <c r="I768">
        <v>5097</v>
      </c>
      <c r="J768">
        <v>2003</v>
      </c>
      <c r="K768" t="s">
        <v>114</v>
      </c>
      <c r="L768" t="s">
        <v>13</v>
      </c>
    </row>
    <row r="769" spans="1:12">
      <c r="A769">
        <v>1064</v>
      </c>
      <c r="B769">
        <v>45887</v>
      </c>
      <c r="C769">
        <v>18000000</v>
      </c>
      <c r="D769">
        <v>18</v>
      </c>
      <c r="E769" s="9">
        <v>101564935</v>
      </c>
      <c r="F769" t="s">
        <v>1093</v>
      </c>
      <c r="G769">
        <v>5.3</v>
      </c>
      <c r="H769">
        <v>404</v>
      </c>
      <c r="I769">
        <v>4842</v>
      </c>
      <c r="J769">
        <v>2003</v>
      </c>
      <c r="K769" t="s">
        <v>301</v>
      </c>
      <c r="L769" t="s">
        <v>13</v>
      </c>
    </row>
    <row r="770" spans="1:12">
      <c r="A770">
        <v>881</v>
      </c>
      <c r="B770">
        <v>45375</v>
      </c>
      <c r="C770">
        <v>26000000</v>
      </c>
      <c r="D770">
        <v>24</v>
      </c>
      <c r="E770" s="9">
        <v>110230332</v>
      </c>
      <c r="F770" t="s">
        <v>910</v>
      </c>
      <c r="G770">
        <v>6</v>
      </c>
      <c r="H770">
        <v>879</v>
      </c>
      <c r="I770">
        <v>4955</v>
      </c>
      <c r="J770">
        <v>2003</v>
      </c>
      <c r="K770" t="s">
        <v>66</v>
      </c>
      <c r="L770" t="s">
        <v>97</v>
      </c>
    </row>
    <row r="771" spans="1:12">
      <c r="A771">
        <v>429</v>
      </c>
      <c r="B771">
        <v>44353</v>
      </c>
      <c r="C771">
        <v>60000000</v>
      </c>
      <c r="D771">
        <v>22</v>
      </c>
      <c r="E771" s="9">
        <v>119940815</v>
      </c>
      <c r="F771" t="s">
        <v>458</v>
      </c>
      <c r="G771">
        <v>5.8</v>
      </c>
      <c r="H771">
        <v>391</v>
      </c>
      <c r="I771">
        <v>5135</v>
      </c>
      <c r="J771">
        <v>2003</v>
      </c>
      <c r="K771" t="s">
        <v>114</v>
      </c>
      <c r="L771" t="s">
        <v>23</v>
      </c>
    </row>
    <row r="772" spans="1:12">
      <c r="A772">
        <v>341</v>
      </c>
      <c r="B772">
        <v>44180</v>
      </c>
      <c r="C772">
        <v>70000000</v>
      </c>
      <c r="D772">
        <v>46</v>
      </c>
      <c r="E772" s="9">
        <v>122919055</v>
      </c>
      <c r="F772" t="s">
        <v>370</v>
      </c>
      <c r="G772">
        <v>7.6</v>
      </c>
      <c r="H772">
        <v>1994</v>
      </c>
      <c r="I772">
        <v>4785</v>
      </c>
      <c r="J772">
        <v>2003</v>
      </c>
      <c r="K772" t="s">
        <v>12</v>
      </c>
      <c r="L772" t="s">
        <v>13</v>
      </c>
    </row>
    <row r="773" spans="1:12">
      <c r="A773">
        <v>1005</v>
      </c>
      <c r="B773">
        <v>45696</v>
      </c>
      <c r="C773">
        <v>35000000</v>
      </c>
      <c r="D773">
        <v>43</v>
      </c>
      <c r="E773" s="9">
        <v>131282949</v>
      </c>
      <c r="F773" t="s">
        <v>1034</v>
      </c>
      <c r="G773">
        <v>6.7</v>
      </c>
      <c r="H773">
        <v>1414</v>
      </c>
      <c r="I773">
        <v>5535</v>
      </c>
      <c r="J773">
        <v>2003</v>
      </c>
      <c r="K773" t="s">
        <v>18</v>
      </c>
      <c r="L773" t="s">
        <v>47</v>
      </c>
    </row>
    <row r="774" spans="1:12">
      <c r="A774">
        <v>1000</v>
      </c>
      <c r="B774">
        <v>45687</v>
      </c>
      <c r="C774">
        <v>20000000</v>
      </c>
      <c r="D774">
        <v>8</v>
      </c>
      <c r="E774" s="9">
        <v>132675402</v>
      </c>
      <c r="F774" t="s">
        <v>1029</v>
      </c>
      <c r="G774">
        <v>5.4</v>
      </c>
      <c r="H774">
        <v>183</v>
      </c>
      <c r="I774">
        <v>4998</v>
      </c>
      <c r="J774">
        <v>2003</v>
      </c>
      <c r="K774" t="s">
        <v>25</v>
      </c>
      <c r="L774" t="s">
        <v>47</v>
      </c>
    </row>
    <row r="775" spans="1:12">
      <c r="A775">
        <v>225</v>
      </c>
      <c r="B775">
        <v>43966</v>
      </c>
      <c r="C775">
        <v>95000000</v>
      </c>
      <c r="D775">
        <v>56</v>
      </c>
      <c r="E775" s="9">
        <v>156505388</v>
      </c>
      <c r="F775" t="s">
        <v>253</v>
      </c>
      <c r="G775">
        <v>5.5</v>
      </c>
      <c r="H775">
        <v>1418</v>
      </c>
      <c r="I775">
        <v>4915</v>
      </c>
      <c r="J775">
        <v>2003</v>
      </c>
      <c r="K775" t="s">
        <v>21</v>
      </c>
      <c r="L775" t="s">
        <v>19</v>
      </c>
    </row>
    <row r="776" spans="1:12">
      <c r="A776">
        <v>787</v>
      </c>
      <c r="B776">
        <v>45153</v>
      </c>
      <c r="C776">
        <v>25000000</v>
      </c>
      <c r="D776">
        <v>31</v>
      </c>
      <c r="E776" s="9">
        <v>156822020</v>
      </c>
      <c r="F776" t="s">
        <v>816</v>
      </c>
      <c r="G776">
        <v>7.6</v>
      </c>
      <c r="H776">
        <v>1422</v>
      </c>
      <c r="I776">
        <v>5087</v>
      </c>
      <c r="J776">
        <v>2003</v>
      </c>
      <c r="K776" t="s">
        <v>18</v>
      </c>
      <c r="L776" t="s">
        <v>23</v>
      </c>
    </row>
    <row r="777" spans="1:12">
      <c r="A777">
        <v>760</v>
      </c>
      <c r="B777">
        <v>45091</v>
      </c>
      <c r="C777">
        <v>32000000</v>
      </c>
      <c r="D777">
        <v>16</v>
      </c>
      <c r="E777" s="9">
        <v>173398518</v>
      </c>
      <c r="F777" t="s">
        <v>789</v>
      </c>
      <c r="G777">
        <v>6.4</v>
      </c>
      <c r="H777">
        <v>987</v>
      </c>
      <c r="I777">
        <v>4808</v>
      </c>
      <c r="J777">
        <v>2003</v>
      </c>
      <c r="K777" t="s">
        <v>18</v>
      </c>
      <c r="L777" t="s">
        <v>13</v>
      </c>
    </row>
    <row r="778" spans="1:12">
      <c r="A778">
        <v>403</v>
      </c>
      <c r="B778">
        <v>44299</v>
      </c>
      <c r="C778">
        <v>60000000</v>
      </c>
      <c r="D778">
        <v>62</v>
      </c>
      <c r="E778" s="9">
        <v>176070171</v>
      </c>
      <c r="F778" t="s">
        <v>432</v>
      </c>
      <c r="G778">
        <v>6.6</v>
      </c>
      <c r="H778">
        <v>1919</v>
      </c>
      <c r="I778">
        <v>5033</v>
      </c>
      <c r="J778">
        <v>2003</v>
      </c>
      <c r="K778" t="s">
        <v>15</v>
      </c>
      <c r="L778" t="s">
        <v>47</v>
      </c>
    </row>
    <row r="779" spans="1:12">
      <c r="A779">
        <v>508</v>
      </c>
      <c r="B779">
        <v>44507</v>
      </c>
      <c r="C779">
        <v>50000000</v>
      </c>
      <c r="D779">
        <v>23</v>
      </c>
      <c r="E779" s="9">
        <v>177371441</v>
      </c>
      <c r="F779" t="s">
        <v>537</v>
      </c>
      <c r="G779">
        <v>6.3</v>
      </c>
      <c r="H779">
        <v>850</v>
      </c>
      <c r="I779">
        <v>5132</v>
      </c>
      <c r="J779">
        <v>2003</v>
      </c>
      <c r="K779" t="s">
        <v>59</v>
      </c>
      <c r="L779" t="s">
        <v>47</v>
      </c>
    </row>
    <row r="780" spans="1:12">
      <c r="A780">
        <v>473</v>
      </c>
      <c r="B780">
        <v>44425</v>
      </c>
      <c r="C780">
        <v>30000000</v>
      </c>
      <c r="D780">
        <v>79</v>
      </c>
      <c r="E780" s="9">
        <v>180949000</v>
      </c>
      <c r="F780" t="s">
        <v>502</v>
      </c>
      <c r="G780">
        <v>7.7</v>
      </c>
      <c r="H780">
        <v>4949</v>
      </c>
      <c r="I780">
        <v>4927</v>
      </c>
      <c r="J780">
        <v>2003</v>
      </c>
      <c r="K780" t="s">
        <v>18</v>
      </c>
      <c r="L780" t="s">
        <v>47</v>
      </c>
    </row>
    <row r="781" spans="1:12">
      <c r="A781">
        <v>221</v>
      </c>
      <c r="B781">
        <v>43961</v>
      </c>
      <c r="C781">
        <v>90000000</v>
      </c>
      <c r="D781">
        <v>16</v>
      </c>
      <c r="E781" s="9">
        <v>182290266</v>
      </c>
      <c r="F781" t="s">
        <v>249</v>
      </c>
      <c r="G781">
        <v>5.2</v>
      </c>
      <c r="H781">
        <v>466</v>
      </c>
      <c r="I781">
        <v>4858</v>
      </c>
      <c r="J781">
        <v>2003</v>
      </c>
      <c r="K781" t="s">
        <v>42</v>
      </c>
      <c r="L781" t="s">
        <v>23</v>
      </c>
    </row>
    <row r="782" spans="1:12">
      <c r="A782">
        <v>616</v>
      </c>
      <c r="B782">
        <v>44754</v>
      </c>
      <c r="C782">
        <v>40000000</v>
      </c>
      <c r="D782">
        <v>26</v>
      </c>
      <c r="E782" s="9">
        <v>190212113</v>
      </c>
      <c r="F782" t="s">
        <v>645</v>
      </c>
      <c r="G782">
        <v>6</v>
      </c>
      <c r="H782">
        <v>699</v>
      </c>
      <c r="I782">
        <v>4842</v>
      </c>
      <c r="J782">
        <v>2003</v>
      </c>
      <c r="K782" t="s">
        <v>12</v>
      </c>
      <c r="L782" t="s">
        <v>26</v>
      </c>
    </row>
    <row r="783" spans="1:12">
      <c r="A783">
        <v>614</v>
      </c>
      <c r="B783">
        <v>44752</v>
      </c>
      <c r="C783">
        <v>38000000</v>
      </c>
      <c r="D783">
        <v>21</v>
      </c>
      <c r="E783" s="9">
        <v>197011982</v>
      </c>
      <c r="F783" t="s">
        <v>643</v>
      </c>
      <c r="G783">
        <v>4.7</v>
      </c>
      <c r="H783">
        <v>511</v>
      </c>
      <c r="I783">
        <v>5097</v>
      </c>
      <c r="J783">
        <v>2003</v>
      </c>
      <c r="K783" t="s">
        <v>21</v>
      </c>
      <c r="L783" t="s">
        <v>47</v>
      </c>
    </row>
    <row r="784" spans="1:12">
      <c r="A784">
        <v>570</v>
      </c>
      <c r="B784">
        <v>44639</v>
      </c>
      <c r="C784">
        <v>48000000</v>
      </c>
      <c r="D784">
        <v>36</v>
      </c>
      <c r="E784" s="9">
        <v>220673217</v>
      </c>
      <c r="F784" t="s">
        <v>599</v>
      </c>
      <c r="G784">
        <v>5.8</v>
      </c>
      <c r="H784">
        <v>912</v>
      </c>
      <c r="I784">
        <v>5253</v>
      </c>
      <c r="J784">
        <v>2003</v>
      </c>
      <c r="K784" t="s">
        <v>18</v>
      </c>
      <c r="L784" t="s">
        <v>47</v>
      </c>
    </row>
    <row r="785" spans="1:12">
      <c r="A785">
        <v>295</v>
      </c>
      <c r="B785">
        <v>44097</v>
      </c>
      <c r="C785">
        <v>76000000</v>
      </c>
      <c r="D785">
        <v>10</v>
      </c>
      <c r="E785" s="9">
        <v>236350661</v>
      </c>
      <c r="F785" t="s">
        <v>324</v>
      </c>
      <c r="G785">
        <v>6.2</v>
      </c>
      <c r="H785">
        <v>2028</v>
      </c>
      <c r="I785">
        <v>5024</v>
      </c>
      <c r="J785">
        <v>2003</v>
      </c>
      <c r="K785" t="s">
        <v>28</v>
      </c>
      <c r="L785" t="s">
        <v>13</v>
      </c>
    </row>
    <row r="786" spans="1:12">
      <c r="A786">
        <v>100</v>
      </c>
      <c r="B786">
        <v>43762</v>
      </c>
      <c r="C786">
        <v>137000000</v>
      </c>
      <c r="D786">
        <v>34</v>
      </c>
      <c r="E786" s="9">
        <v>245360480</v>
      </c>
      <c r="F786" t="s">
        <v>128</v>
      </c>
      <c r="G786">
        <v>5.3</v>
      </c>
      <c r="H786">
        <v>1533</v>
      </c>
      <c r="I786">
        <v>4867</v>
      </c>
      <c r="J786">
        <v>2003</v>
      </c>
      <c r="K786" t="s">
        <v>28</v>
      </c>
      <c r="L786" t="s">
        <v>13</v>
      </c>
    </row>
    <row r="787" spans="1:12">
      <c r="A787">
        <v>137</v>
      </c>
      <c r="B787">
        <v>43816</v>
      </c>
      <c r="C787">
        <v>120000000</v>
      </c>
      <c r="D787">
        <v>33</v>
      </c>
      <c r="E787" s="9">
        <v>259175788</v>
      </c>
      <c r="F787" t="s">
        <v>165</v>
      </c>
      <c r="G787">
        <v>5.2</v>
      </c>
      <c r="H787">
        <v>914</v>
      </c>
      <c r="I787">
        <v>4793</v>
      </c>
      <c r="J787">
        <v>2003</v>
      </c>
      <c r="K787" t="s">
        <v>28</v>
      </c>
      <c r="L787" t="s">
        <v>47</v>
      </c>
    </row>
    <row r="788" spans="1:12">
      <c r="A788">
        <v>263</v>
      </c>
      <c r="B788">
        <v>44035</v>
      </c>
      <c r="C788">
        <v>80000000</v>
      </c>
      <c r="D788">
        <v>16</v>
      </c>
      <c r="E788" s="9">
        <v>266728738</v>
      </c>
      <c r="F788" t="s">
        <v>291</v>
      </c>
      <c r="G788">
        <v>6.3</v>
      </c>
      <c r="H788">
        <v>410</v>
      </c>
      <c r="I788">
        <v>4978</v>
      </c>
      <c r="J788">
        <v>2003</v>
      </c>
      <c r="K788" t="s">
        <v>12</v>
      </c>
      <c r="L788" t="s">
        <v>47</v>
      </c>
    </row>
    <row r="789" spans="1:12">
      <c r="A789">
        <v>112</v>
      </c>
      <c r="B789">
        <v>43783</v>
      </c>
      <c r="C789">
        <v>130000000</v>
      </c>
      <c r="D789">
        <v>38</v>
      </c>
      <c r="E789" s="9">
        <v>273339556</v>
      </c>
      <c r="F789" t="s">
        <v>140</v>
      </c>
      <c r="G789">
        <v>6.3</v>
      </c>
      <c r="H789">
        <v>1564</v>
      </c>
      <c r="I789">
        <v>4788</v>
      </c>
      <c r="J789">
        <v>2003</v>
      </c>
      <c r="K789" t="s">
        <v>21</v>
      </c>
      <c r="L789" t="s">
        <v>47</v>
      </c>
    </row>
    <row r="790" spans="1:12">
      <c r="A790">
        <v>123</v>
      </c>
      <c r="B790">
        <v>43800</v>
      </c>
      <c r="C790">
        <v>110000000</v>
      </c>
      <c r="D790">
        <v>2</v>
      </c>
      <c r="E790" s="9">
        <v>407711549</v>
      </c>
      <c r="F790" t="s">
        <v>151</v>
      </c>
      <c r="G790">
        <v>6.8</v>
      </c>
      <c r="H790">
        <v>3506</v>
      </c>
      <c r="I790">
        <v>4772</v>
      </c>
      <c r="J790">
        <v>2003</v>
      </c>
      <c r="K790" t="s">
        <v>44</v>
      </c>
      <c r="L790" t="s">
        <v>13</v>
      </c>
    </row>
    <row r="791" spans="1:12">
      <c r="A791">
        <v>77</v>
      </c>
      <c r="B791">
        <v>43720</v>
      </c>
      <c r="C791">
        <v>150000000</v>
      </c>
      <c r="D791">
        <v>73</v>
      </c>
      <c r="E791" s="9">
        <v>424988211</v>
      </c>
      <c r="F791" t="s">
        <v>104</v>
      </c>
      <c r="G791">
        <v>6.4</v>
      </c>
      <c r="H791">
        <v>3096</v>
      </c>
      <c r="I791">
        <v>4805</v>
      </c>
      <c r="J791">
        <v>2003</v>
      </c>
      <c r="K791" t="s">
        <v>42</v>
      </c>
      <c r="L791" t="s">
        <v>26</v>
      </c>
    </row>
    <row r="792" spans="1:12">
      <c r="A792">
        <v>93</v>
      </c>
      <c r="B792">
        <v>43753</v>
      </c>
      <c r="C792">
        <v>140000000</v>
      </c>
      <c r="D792">
        <v>52</v>
      </c>
      <c r="E792" s="9">
        <v>456758981</v>
      </c>
      <c r="F792" t="s">
        <v>121</v>
      </c>
      <c r="G792">
        <v>7.3</v>
      </c>
      <c r="H792">
        <v>1895</v>
      </c>
      <c r="I792">
        <v>4863</v>
      </c>
      <c r="J792">
        <v>2003</v>
      </c>
      <c r="K792" t="s">
        <v>12</v>
      </c>
      <c r="L792" t="s">
        <v>47</v>
      </c>
    </row>
    <row r="793" spans="1:12">
      <c r="A793">
        <v>255</v>
      </c>
      <c r="B793">
        <v>44020</v>
      </c>
      <c r="C793">
        <v>80000000</v>
      </c>
      <c r="D793">
        <v>109</v>
      </c>
      <c r="E793" s="9">
        <v>484572835</v>
      </c>
      <c r="F793" t="s">
        <v>283</v>
      </c>
      <c r="G793">
        <v>6.4</v>
      </c>
      <c r="H793">
        <v>3012</v>
      </c>
      <c r="I793">
        <v>4812</v>
      </c>
      <c r="J793">
        <v>2003</v>
      </c>
      <c r="K793" t="s">
        <v>15</v>
      </c>
      <c r="L793" t="s">
        <v>47</v>
      </c>
    </row>
    <row r="794" spans="1:12">
      <c r="A794">
        <v>120</v>
      </c>
      <c r="B794">
        <v>43796</v>
      </c>
      <c r="C794">
        <v>140000000</v>
      </c>
      <c r="D794">
        <v>271</v>
      </c>
      <c r="E794" s="9">
        <v>655011224</v>
      </c>
      <c r="F794" t="s">
        <v>148</v>
      </c>
      <c r="G794">
        <v>7.5</v>
      </c>
      <c r="H794">
        <v>6985</v>
      </c>
      <c r="I794">
        <v>4763</v>
      </c>
      <c r="J794">
        <v>2003</v>
      </c>
      <c r="K794" t="s">
        <v>21</v>
      </c>
      <c r="L794" t="s">
        <v>26</v>
      </c>
    </row>
    <row r="795" spans="1:12">
      <c r="A795">
        <v>78</v>
      </c>
      <c r="B795">
        <v>43722</v>
      </c>
      <c r="C795">
        <v>150000000</v>
      </c>
      <c r="D795">
        <v>70</v>
      </c>
      <c r="E795" s="9">
        <v>738599701</v>
      </c>
      <c r="F795" t="s">
        <v>105</v>
      </c>
      <c r="G795">
        <v>6.7</v>
      </c>
      <c r="H795">
        <v>3443</v>
      </c>
      <c r="I795">
        <v>4805</v>
      </c>
      <c r="J795">
        <v>2003</v>
      </c>
      <c r="K795" t="s">
        <v>15</v>
      </c>
      <c r="L795" t="s">
        <v>13</v>
      </c>
    </row>
    <row r="796" spans="1:12">
      <c r="A796">
        <v>200</v>
      </c>
      <c r="B796">
        <v>43926</v>
      </c>
      <c r="C796">
        <v>94000000</v>
      </c>
      <c r="D796">
        <v>123</v>
      </c>
      <c r="E796" s="9">
        <v>1118888979</v>
      </c>
      <c r="F796" t="s">
        <v>228</v>
      </c>
      <c r="G796">
        <v>8.1</v>
      </c>
      <c r="H796">
        <v>8064</v>
      </c>
      <c r="I796">
        <v>4777</v>
      </c>
      <c r="J796">
        <v>2003</v>
      </c>
      <c r="K796" t="s">
        <v>12</v>
      </c>
      <c r="L796" t="s">
        <v>19</v>
      </c>
    </row>
    <row r="797" spans="1:12">
      <c r="A797">
        <v>827</v>
      </c>
      <c r="B797">
        <v>45263</v>
      </c>
      <c r="C797" t="s">
        <v>1494</v>
      </c>
      <c r="D797">
        <v>2</v>
      </c>
      <c r="E797" s="9" t="s">
        <v>1494</v>
      </c>
      <c r="F797" t="s">
        <v>856</v>
      </c>
      <c r="G797">
        <v>6</v>
      </c>
      <c r="H797">
        <v>31</v>
      </c>
      <c r="I797">
        <v>5193</v>
      </c>
      <c r="J797">
        <v>2003</v>
      </c>
      <c r="K797" t="s">
        <v>44</v>
      </c>
      <c r="L797" t="s">
        <v>13</v>
      </c>
    </row>
    <row r="798" spans="1:12">
      <c r="A798">
        <v>1096</v>
      </c>
      <c r="B798">
        <v>45973</v>
      </c>
      <c r="C798" t="s">
        <v>1494</v>
      </c>
      <c r="D798">
        <v>8</v>
      </c>
      <c r="E798" s="9" t="s">
        <v>1494</v>
      </c>
      <c r="F798" t="s">
        <v>1125</v>
      </c>
      <c r="G798">
        <v>6.2</v>
      </c>
      <c r="H798">
        <v>149</v>
      </c>
      <c r="I798">
        <v>5457</v>
      </c>
      <c r="J798">
        <v>2003</v>
      </c>
      <c r="K798" t="s">
        <v>66</v>
      </c>
      <c r="L798" t="s">
        <v>26</v>
      </c>
    </row>
    <row r="799" spans="1:12">
      <c r="A799">
        <v>1149</v>
      </c>
      <c r="B799">
        <v>46145</v>
      </c>
      <c r="C799" t="s">
        <v>1494</v>
      </c>
      <c r="D799">
        <v>7</v>
      </c>
      <c r="E799" s="9" t="s">
        <v>1494</v>
      </c>
      <c r="F799" t="s">
        <v>1178</v>
      </c>
      <c r="G799">
        <v>4.7</v>
      </c>
      <c r="H799">
        <v>77</v>
      </c>
      <c r="I799">
        <v>5191</v>
      </c>
      <c r="J799">
        <v>2003</v>
      </c>
      <c r="K799" t="s">
        <v>44</v>
      </c>
      <c r="L799" t="s">
        <v>13</v>
      </c>
    </row>
    <row r="800" spans="1:12">
      <c r="A800">
        <v>1297</v>
      </c>
      <c r="B800">
        <v>46918</v>
      </c>
      <c r="C800" t="s">
        <v>1494</v>
      </c>
      <c r="D800">
        <v>1</v>
      </c>
      <c r="E800" s="9" t="s">
        <v>1494</v>
      </c>
      <c r="F800" t="s">
        <v>1326</v>
      </c>
      <c r="G800">
        <v>5.2</v>
      </c>
      <c r="H800">
        <v>13</v>
      </c>
      <c r="I800">
        <v>5088</v>
      </c>
      <c r="J800">
        <v>2003</v>
      </c>
      <c r="K800" t="s">
        <v>66</v>
      </c>
      <c r="L800" t="s">
        <v>47</v>
      </c>
    </row>
    <row r="801" spans="1:12">
      <c r="A801">
        <v>1302</v>
      </c>
      <c r="B801">
        <v>46939</v>
      </c>
      <c r="C801" t="s">
        <v>1494</v>
      </c>
      <c r="D801">
        <v>11</v>
      </c>
      <c r="E801" s="9" t="s">
        <v>1494</v>
      </c>
      <c r="F801" t="s">
        <v>1331</v>
      </c>
      <c r="G801">
        <v>4.9000000000000004</v>
      </c>
      <c r="H801">
        <v>161</v>
      </c>
      <c r="I801">
        <v>4849</v>
      </c>
      <c r="J801">
        <v>2003</v>
      </c>
      <c r="K801" t="s">
        <v>301</v>
      </c>
      <c r="L801" t="s">
        <v>47</v>
      </c>
    </row>
    <row r="802" spans="1:12">
      <c r="A802">
        <v>1415</v>
      </c>
      <c r="B802">
        <v>47757</v>
      </c>
      <c r="C802" t="s">
        <v>1494</v>
      </c>
      <c r="D802">
        <v>1</v>
      </c>
      <c r="E802" s="9" t="s">
        <v>1494</v>
      </c>
      <c r="F802" t="s">
        <v>1443</v>
      </c>
      <c r="G802">
        <v>6.7</v>
      </c>
      <c r="H802">
        <v>24</v>
      </c>
      <c r="I802">
        <v>5951</v>
      </c>
      <c r="J802">
        <v>2003</v>
      </c>
      <c r="K802" t="s">
        <v>301</v>
      </c>
      <c r="L802" t="s">
        <v>26</v>
      </c>
    </row>
    <row r="803" spans="1:12">
      <c r="A803">
        <v>1433</v>
      </c>
      <c r="B803">
        <v>47970</v>
      </c>
      <c r="C803" t="s">
        <v>1494</v>
      </c>
      <c r="D803">
        <v>3</v>
      </c>
      <c r="E803" s="9" t="s">
        <v>1494</v>
      </c>
      <c r="F803" t="s">
        <v>1461</v>
      </c>
      <c r="G803">
        <v>5.9</v>
      </c>
      <c r="H803">
        <v>30</v>
      </c>
      <c r="I803">
        <v>5231</v>
      </c>
      <c r="J803">
        <v>2003</v>
      </c>
      <c r="K803" t="s">
        <v>66</v>
      </c>
      <c r="L803" t="s">
        <v>47</v>
      </c>
    </row>
    <row r="804" spans="1:12">
      <c r="A804">
        <v>375</v>
      </c>
      <c r="B804">
        <v>44245</v>
      </c>
      <c r="C804">
        <v>65000000</v>
      </c>
      <c r="D804">
        <v>19</v>
      </c>
      <c r="E804" s="9" t="s">
        <v>1494</v>
      </c>
      <c r="F804" t="s">
        <v>404</v>
      </c>
      <c r="G804">
        <v>6.5</v>
      </c>
      <c r="H804">
        <v>393</v>
      </c>
      <c r="I804">
        <v>4797</v>
      </c>
      <c r="J804">
        <v>2003</v>
      </c>
      <c r="K804" t="s">
        <v>12</v>
      </c>
      <c r="L804" t="s">
        <v>47</v>
      </c>
    </row>
    <row r="805" spans="1:12">
      <c r="A805">
        <v>446</v>
      </c>
      <c r="B805">
        <v>44382</v>
      </c>
      <c r="C805">
        <v>35000000</v>
      </c>
      <c r="D805">
        <v>6</v>
      </c>
      <c r="E805" s="9" t="s">
        <v>1494</v>
      </c>
      <c r="F805" t="s">
        <v>475</v>
      </c>
      <c r="G805">
        <v>6.7</v>
      </c>
      <c r="H805">
        <v>110</v>
      </c>
      <c r="I805">
        <v>4791</v>
      </c>
      <c r="J805">
        <v>2003</v>
      </c>
      <c r="K805" t="s">
        <v>18</v>
      </c>
      <c r="L805" t="s">
        <v>13</v>
      </c>
    </row>
    <row r="806" spans="1:12">
      <c r="A806">
        <v>1176</v>
      </c>
      <c r="B806">
        <v>46284</v>
      </c>
      <c r="C806">
        <v>14000000</v>
      </c>
      <c r="D806">
        <v>14</v>
      </c>
      <c r="E806" s="9" t="s">
        <v>1494</v>
      </c>
      <c r="F806" t="s">
        <v>1205</v>
      </c>
      <c r="G806">
        <v>4.4000000000000004</v>
      </c>
      <c r="H806">
        <v>180</v>
      </c>
      <c r="I806">
        <v>5253</v>
      </c>
      <c r="J806">
        <v>2003</v>
      </c>
      <c r="K806" t="s">
        <v>66</v>
      </c>
      <c r="L806" t="s">
        <v>13</v>
      </c>
    </row>
    <row r="807" spans="1:12">
      <c r="A807">
        <v>1298</v>
      </c>
      <c r="B807">
        <v>46920</v>
      </c>
      <c r="C807">
        <v>7500000</v>
      </c>
      <c r="D807">
        <v>8</v>
      </c>
      <c r="E807" s="9" t="s">
        <v>1494</v>
      </c>
      <c r="F807" t="s">
        <v>1327</v>
      </c>
      <c r="G807">
        <v>6.2</v>
      </c>
      <c r="H807">
        <v>116</v>
      </c>
      <c r="I807">
        <v>5549</v>
      </c>
      <c r="J807">
        <v>2003</v>
      </c>
      <c r="K807" t="s">
        <v>114</v>
      </c>
      <c r="L807" t="s">
        <v>23</v>
      </c>
    </row>
    <row r="808" spans="1:12">
      <c r="A808">
        <v>1270</v>
      </c>
      <c r="B808">
        <v>46694</v>
      </c>
      <c r="C808">
        <v>10000000</v>
      </c>
      <c r="D808">
        <v>4</v>
      </c>
      <c r="E808" s="9">
        <v>598645</v>
      </c>
      <c r="F808" t="s">
        <v>1299</v>
      </c>
      <c r="G808">
        <v>4.8</v>
      </c>
      <c r="H808">
        <v>50</v>
      </c>
      <c r="I808">
        <v>4888</v>
      </c>
      <c r="J808">
        <v>2002</v>
      </c>
      <c r="K808" t="s">
        <v>18</v>
      </c>
      <c r="L808" t="s">
        <v>47</v>
      </c>
    </row>
    <row r="809" spans="1:12">
      <c r="A809">
        <v>1442</v>
      </c>
      <c r="B809">
        <v>48162</v>
      </c>
      <c r="C809" t="s">
        <v>1494</v>
      </c>
      <c r="D809">
        <v>7</v>
      </c>
      <c r="E809" s="9">
        <v>773228</v>
      </c>
      <c r="F809" t="s">
        <v>1470</v>
      </c>
      <c r="G809">
        <v>7.2</v>
      </c>
      <c r="H809">
        <v>53</v>
      </c>
      <c r="I809">
        <v>4876</v>
      </c>
      <c r="J809">
        <v>2002</v>
      </c>
      <c r="K809" t="s">
        <v>301</v>
      </c>
      <c r="L809" t="s">
        <v>26</v>
      </c>
    </row>
    <row r="810" spans="1:12">
      <c r="A810">
        <v>1310</v>
      </c>
      <c r="B810">
        <v>46975</v>
      </c>
      <c r="C810">
        <v>7000000</v>
      </c>
      <c r="D810">
        <v>7</v>
      </c>
      <c r="E810" s="9">
        <v>2062066</v>
      </c>
      <c r="F810" t="s">
        <v>1339</v>
      </c>
      <c r="G810">
        <v>6.1</v>
      </c>
      <c r="H810">
        <v>56</v>
      </c>
      <c r="I810">
        <v>5970</v>
      </c>
      <c r="J810">
        <v>2002</v>
      </c>
      <c r="K810" t="s">
        <v>18</v>
      </c>
      <c r="L810" t="s">
        <v>47</v>
      </c>
    </row>
    <row r="811" spans="1:12">
      <c r="A811">
        <v>1409</v>
      </c>
      <c r="B811">
        <v>47698</v>
      </c>
      <c r="C811">
        <v>2000000</v>
      </c>
      <c r="D811">
        <v>1</v>
      </c>
      <c r="E811" s="9">
        <v>2506446</v>
      </c>
      <c r="F811" t="s">
        <v>1437</v>
      </c>
      <c r="G811">
        <v>4.8</v>
      </c>
      <c r="H811">
        <v>26</v>
      </c>
      <c r="I811">
        <v>4909</v>
      </c>
      <c r="J811">
        <v>2002</v>
      </c>
      <c r="K811" t="s">
        <v>66</v>
      </c>
      <c r="L811" t="s">
        <v>47</v>
      </c>
    </row>
    <row r="812" spans="1:12">
      <c r="A812">
        <v>1455</v>
      </c>
      <c r="B812">
        <v>48300</v>
      </c>
      <c r="C812">
        <v>150000</v>
      </c>
      <c r="D812">
        <v>8</v>
      </c>
      <c r="E812" s="9">
        <v>2891288</v>
      </c>
      <c r="F812" t="s">
        <v>1483</v>
      </c>
      <c r="G812">
        <v>5.5</v>
      </c>
      <c r="H812">
        <v>19</v>
      </c>
      <c r="I812">
        <v>4995</v>
      </c>
      <c r="J812">
        <v>2002</v>
      </c>
      <c r="K812" t="s">
        <v>42</v>
      </c>
      <c r="L812" t="s">
        <v>47</v>
      </c>
    </row>
    <row r="813" spans="1:12">
      <c r="A813">
        <v>592</v>
      </c>
      <c r="B813">
        <v>44694</v>
      </c>
      <c r="C813">
        <v>40000000</v>
      </c>
      <c r="D813">
        <v>5</v>
      </c>
      <c r="E813" s="9">
        <v>8493890</v>
      </c>
      <c r="F813" t="s">
        <v>621</v>
      </c>
      <c r="G813">
        <v>6.3</v>
      </c>
      <c r="H813">
        <v>80</v>
      </c>
      <c r="I813">
        <v>4776</v>
      </c>
      <c r="J813">
        <v>2002</v>
      </c>
      <c r="K813" t="s">
        <v>44</v>
      </c>
      <c r="L813" t="s">
        <v>47</v>
      </c>
    </row>
    <row r="814" spans="1:12">
      <c r="A814">
        <v>1362</v>
      </c>
      <c r="B814">
        <v>47296</v>
      </c>
      <c r="C814">
        <v>15000000</v>
      </c>
      <c r="D814">
        <v>30</v>
      </c>
      <c r="E814" s="9">
        <v>13060843</v>
      </c>
      <c r="F814" t="s">
        <v>1391</v>
      </c>
      <c r="G814">
        <v>7.2</v>
      </c>
      <c r="H814">
        <v>629</v>
      </c>
      <c r="I814">
        <v>5195</v>
      </c>
      <c r="J814">
        <v>2002</v>
      </c>
      <c r="K814" t="s">
        <v>12</v>
      </c>
      <c r="L814" t="s">
        <v>19</v>
      </c>
    </row>
    <row r="815" spans="1:12">
      <c r="A815">
        <v>748</v>
      </c>
      <c r="B815">
        <v>45055</v>
      </c>
      <c r="C815">
        <v>35000000</v>
      </c>
      <c r="D815">
        <v>9</v>
      </c>
      <c r="E815" s="9">
        <v>16838910</v>
      </c>
      <c r="F815" t="s">
        <v>777</v>
      </c>
      <c r="G815">
        <v>6.2</v>
      </c>
      <c r="H815">
        <v>142</v>
      </c>
      <c r="I815">
        <v>4967</v>
      </c>
      <c r="J815">
        <v>2002</v>
      </c>
      <c r="K815" t="s">
        <v>42</v>
      </c>
      <c r="L815" t="s">
        <v>26</v>
      </c>
    </row>
    <row r="816" spans="1:12">
      <c r="A816">
        <v>1291</v>
      </c>
      <c r="B816">
        <v>46855</v>
      </c>
      <c r="C816">
        <v>8000000</v>
      </c>
      <c r="D816">
        <v>9</v>
      </c>
      <c r="E816" s="9">
        <v>16856124</v>
      </c>
      <c r="F816" t="s">
        <v>1320</v>
      </c>
      <c r="G816">
        <v>6.1</v>
      </c>
      <c r="H816">
        <v>181</v>
      </c>
      <c r="I816">
        <v>5519</v>
      </c>
      <c r="J816">
        <v>2002</v>
      </c>
      <c r="K816" t="s">
        <v>301</v>
      </c>
      <c r="L816" t="s">
        <v>16</v>
      </c>
    </row>
    <row r="817" spans="1:12">
      <c r="A817">
        <v>663</v>
      </c>
      <c r="B817">
        <v>44855</v>
      </c>
      <c r="C817">
        <v>40000000</v>
      </c>
      <c r="D817">
        <v>8</v>
      </c>
      <c r="E817" s="9">
        <v>16872671</v>
      </c>
      <c r="F817" t="s">
        <v>692</v>
      </c>
      <c r="G817">
        <v>5.7</v>
      </c>
      <c r="H817">
        <v>124</v>
      </c>
      <c r="I817">
        <v>5152</v>
      </c>
      <c r="J817">
        <v>2002</v>
      </c>
      <c r="K817" t="s">
        <v>44</v>
      </c>
      <c r="L817" t="s">
        <v>47</v>
      </c>
    </row>
    <row r="818" spans="1:12">
      <c r="A818">
        <v>932</v>
      </c>
      <c r="B818">
        <v>45492</v>
      </c>
      <c r="C818">
        <v>25000000</v>
      </c>
      <c r="D818">
        <v>15</v>
      </c>
      <c r="E818" s="9">
        <v>17000000</v>
      </c>
      <c r="F818" t="s">
        <v>961</v>
      </c>
      <c r="G818">
        <v>6.9</v>
      </c>
      <c r="H818">
        <v>530</v>
      </c>
      <c r="I818">
        <v>5363</v>
      </c>
      <c r="J818">
        <v>2002</v>
      </c>
      <c r="K818" t="s">
        <v>18</v>
      </c>
      <c r="L818" t="s">
        <v>47</v>
      </c>
    </row>
    <row r="819" spans="1:12">
      <c r="A819">
        <v>536</v>
      </c>
      <c r="B819">
        <v>44571</v>
      </c>
      <c r="C819">
        <v>50000000</v>
      </c>
      <c r="D819">
        <v>10</v>
      </c>
      <c r="E819" s="9">
        <v>26199517</v>
      </c>
      <c r="F819" t="s">
        <v>565</v>
      </c>
      <c r="G819">
        <v>6.1</v>
      </c>
      <c r="H819">
        <v>206</v>
      </c>
      <c r="I819">
        <v>5087</v>
      </c>
      <c r="J819">
        <v>2002</v>
      </c>
      <c r="K819" t="s">
        <v>66</v>
      </c>
      <c r="L819" t="s">
        <v>97</v>
      </c>
    </row>
    <row r="820" spans="1:12">
      <c r="A820">
        <v>1040</v>
      </c>
      <c r="B820">
        <v>45800</v>
      </c>
      <c r="C820">
        <v>30000000</v>
      </c>
      <c r="D820">
        <v>5</v>
      </c>
      <c r="E820" s="9">
        <v>27674124</v>
      </c>
      <c r="F820" t="s">
        <v>1069</v>
      </c>
      <c r="G820">
        <v>6.4</v>
      </c>
      <c r="H820">
        <v>81</v>
      </c>
      <c r="I820">
        <v>4880</v>
      </c>
      <c r="J820">
        <v>2002</v>
      </c>
      <c r="K820" t="s">
        <v>42</v>
      </c>
      <c r="L820" t="s">
        <v>47</v>
      </c>
    </row>
    <row r="821" spans="1:12">
      <c r="A821">
        <v>832</v>
      </c>
      <c r="B821">
        <v>45285</v>
      </c>
      <c r="C821">
        <v>30000000</v>
      </c>
      <c r="D821">
        <v>18</v>
      </c>
      <c r="E821" s="9">
        <v>33013805</v>
      </c>
      <c r="F821" t="s">
        <v>861</v>
      </c>
      <c r="G821">
        <v>6.6</v>
      </c>
      <c r="H821">
        <v>275</v>
      </c>
      <c r="I821">
        <v>5059</v>
      </c>
      <c r="J821">
        <v>2002</v>
      </c>
      <c r="K821" t="s">
        <v>12</v>
      </c>
      <c r="L821" t="s">
        <v>19</v>
      </c>
    </row>
    <row r="822" spans="1:12">
      <c r="A822">
        <v>1389</v>
      </c>
      <c r="B822">
        <v>47488</v>
      </c>
      <c r="C822">
        <v>4000000</v>
      </c>
      <c r="D822">
        <v>11</v>
      </c>
      <c r="E822" s="9">
        <v>35564473</v>
      </c>
      <c r="F822" t="s">
        <v>1417</v>
      </c>
      <c r="G822">
        <v>7.3</v>
      </c>
      <c r="H822">
        <v>453</v>
      </c>
      <c r="I822">
        <v>5697</v>
      </c>
      <c r="J822">
        <v>2002</v>
      </c>
      <c r="K822" t="s">
        <v>18</v>
      </c>
      <c r="L822" t="s">
        <v>26</v>
      </c>
    </row>
    <row r="823" spans="1:12">
      <c r="A823">
        <v>1232</v>
      </c>
      <c r="B823">
        <v>46522</v>
      </c>
      <c r="C823">
        <v>11000000</v>
      </c>
      <c r="D823">
        <v>33</v>
      </c>
      <c r="E823" s="9">
        <v>41227069</v>
      </c>
      <c r="F823" t="s">
        <v>1261</v>
      </c>
      <c r="G823">
        <v>7.5</v>
      </c>
      <c r="H823">
        <v>1018</v>
      </c>
      <c r="I823">
        <v>4998</v>
      </c>
      <c r="J823">
        <v>2002</v>
      </c>
      <c r="K823" t="s">
        <v>301</v>
      </c>
      <c r="L823" t="s">
        <v>47</v>
      </c>
    </row>
    <row r="824" spans="1:12">
      <c r="A824">
        <v>926</v>
      </c>
      <c r="B824">
        <v>45466</v>
      </c>
      <c r="C824">
        <v>25000000</v>
      </c>
      <c r="D824">
        <v>20</v>
      </c>
      <c r="E824" s="9">
        <v>41597830</v>
      </c>
      <c r="F824" t="s">
        <v>955</v>
      </c>
      <c r="G824">
        <v>7</v>
      </c>
      <c r="H824">
        <v>451</v>
      </c>
      <c r="I824">
        <v>5323</v>
      </c>
      <c r="J824">
        <v>2002</v>
      </c>
      <c r="K824" t="s">
        <v>12</v>
      </c>
      <c r="L824" t="s">
        <v>47</v>
      </c>
    </row>
    <row r="825" spans="1:12">
      <c r="A825">
        <v>923</v>
      </c>
      <c r="B825">
        <v>45455</v>
      </c>
      <c r="C825">
        <v>25000000</v>
      </c>
      <c r="D825">
        <v>6</v>
      </c>
      <c r="E825" s="9">
        <v>41604473</v>
      </c>
      <c r="F825" t="s">
        <v>952</v>
      </c>
      <c r="G825">
        <v>5.5</v>
      </c>
      <c r="H825">
        <v>112</v>
      </c>
      <c r="I825">
        <v>5338</v>
      </c>
      <c r="J825">
        <v>2002</v>
      </c>
      <c r="K825" t="s">
        <v>15</v>
      </c>
      <c r="L825" t="s">
        <v>47</v>
      </c>
    </row>
    <row r="826" spans="1:12">
      <c r="A826">
        <v>993</v>
      </c>
      <c r="B826">
        <v>45671</v>
      </c>
      <c r="C826">
        <v>21000000</v>
      </c>
      <c r="D826">
        <v>34</v>
      </c>
      <c r="E826" s="9">
        <v>43928932</v>
      </c>
      <c r="F826" t="s">
        <v>1022</v>
      </c>
      <c r="G826">
        <v>6.6</v>
      </c>
      <c r="H826">
        <v>1692</v>
      </c>
      <c r="I826">
        <v>4873</v>
      </c>
      <c r="J826">
        <v>2002</v>
      </c>
      <c r="K826" t="s">
        <v>18</v>
      </c>
      <c r="L826" t="s">
        <v>26</v>
      </c>
    </row>
    <row r="827" spans="1:12">
      <c r="A827">
        <v>681</v>
      </c>
      <c r="B827">
        <v>44905</v>
      </c>
      <c r="C827">
        <v>38000000</v>
      </c>
      <c r="D827">
        <v>11</v>
      </c>
      <c r="E827" s="9">
        <v>51801187</v>
      </c>
      <c r="F827" t="s">
        <v>710</v>
      </c>
      <c r="G827">
        <v>6.2</v>
      </c>
      <c r="H827">
        <v>264</v>
      </c>
      <c r="I827">
        <v>4838</v>
      </c>
      <c r="J827">
        <v>2002</v>
      </c>
      <c r="K827" t="s">
        <v>15</v>
      </c>
      <c r="L827" t="s">
        <v>47</v>
      </c>
    </row>
    <row r="828" spans="1:12">
      <c r="A828">
        <v>439</v>
      </c>
      <c r="B828">
        <v>44368</v>
      </c>
      <c r="C828">
        <v>60000000</v>
      </c>
      <c r="D828">
        <v>8</v>
      </c>
      <c r="E828" s="9">
        <v>52322400</v>
      </c>
      <c r="F828" t="s">
        <v>468</v>
      </c>
      <c r="G828">
        <v>6.1</v>
      </c>
      <c r="H828">
        <v>204</v>
      </c>
      <c r="I828">
        <v>4812</v>
      </c>
      <c r="J828">
        <v>2002</v>
      </c>
      <c r="K828" t="s">
        <v>59</v>
      </c>
      <c r="L828" t="s">
        <v>47</v>
      </c>
    </row>
    <row r="829" spans="1:12">
      <c r="A829">
        <v>1143</v>
      </c>
      <c r="B829">
        <v>46132</v>
      </c>
      <c r="C829">
        <v>15000000</v>
      </c>
      <c r="D829">
        <v>9</v>
      </c>
      <c r="E829" s="9">
        <v>52970014</v>
      </c>
      <c r="F829" t="s">
        <v>1172</v>
      </c>
      <c r="G829">
        <v>5.6</v>
      </c>
      <c r="H829">
        <v>197</v>
      </c>
      <c r="I829">
        <v>4842</v>
      </c>
      <c r="J829">
        <v>2002</v>
      </c>
      <c r="K829" t="s">
        <v>59</v>
      </c>
      <c r="L829" t="s">
        <v>47</v>
      </c>
    </row>
    <row r="830" spans="1:12">
      <c r="A830">
        <v>432</v>
      </c>
      <c r="B830">
        <v>44357</v>
      </c>
      <c r="C830">
        <v>60000000</v>
      </c>
      <c r="D830">
        <v>21</v>
      </c>
      <c r="E830" s="9">
        <v>55003135</v>
      </c>
      <c r="F830" t="s">
        <v>461</v>
      </c>
      <c r="G830">
        <v>5.7</v>
      </c>
      <c r="H830">
        <v>380</v>
      </c>
      <c r="I830">
        <v>5130</v>
      </c>
      <c r="J830">
        <v>2002</v>
      </c>
      <c r="K830" t="s">
        <v>12</v>
      </c>
      <c r="L830" t="s">
        <v>47</v>
      </c>
    </row>
    <row r="831" spans="1:12">
      <c r="A831">
        <v>349</v>
      </c>
      <c r="B831">
        <v>44191</v>
      </c>
      <c r="C831">
        <v>70000000</v>
      </c>
      <c r="D831">
        <v>14</v>
      </c>
      <c r="E831" s="9">
        <v>65977295</v>
      </c>
      <c r="F831" t="s">
        <v>378</v>
      </c>
      <c r="G831">
        <v>5.4</v>
      </c>
      <c r="H831">
        <v>228</v>
      </c>
      <c r="I831">
        <v>4892</v>
      </c>
      <c r="J831">
        <v>2002</v>
      </c>
      <c r="K831" t="s">
        <v>28</v>
      </c>
      <c r="L831" t="s">
        <v>47</v>
      </c>
    </row>
    <row r="832" spans="1:12">
      <c r="A832">
        <v>640</v>
      </c>
      <c r="B832">
        <v>44790</v>
      </c>
      <c r="C832">
        <v>35000000</v>
      </c>
      <c r="D832">
        <v>26</v>
      </c>
      <c r="E832" s="9">
        <v>75395048</v>
      </c>
      <c r="F832" t="s">
        <v>669</v>
      </c>
      <c r="G832">
        <v>7.3</v>
      </c>
      <c r="H832">
        <v>453</v>
      </c>
      <c r="I832">
        <v>4814</v>
      </c>
      <c r="J832">
        <v>2002</v>
      </c>
      <c r="K832" t="s">
        <v>301</v>
      </c>
      <c r="L832" t="s">
        <v>26</v>
      </c>
    </row>
    <row r="833" spans="1:12">
      <c r="A833">
        <v>1205</v>
      </c>
      <c r="B833">
        <v>46411</v>
      </c>
      <c r="C833">
        <v>12000000</v>
      </c>
      <c r="D833">
        <v>10</v>
      </c>
      <c r="E833" s="9">
        <v>75781642</v>
      </c>
      <c r="F833" t="s">
        <v>1234</v>
      </c>
      <c r="G833">
        <v>6.2</v>
      </c>
      <c r="H833">
        <v>137</v>
      </c>
      <c r="I833">
        <v>4894</v>
      </c>
      <c r="J833">
        <v>2002</v>
      </c>
      <c r="K833" t="s">
        <v>44</v>
      </c>
      <c r="L833" t="s">
        <v>19</v>
      </c>
    </row>
    <row r="834" spans="1:12">
      <c r="A834">
        <v>143</v>
      </c>
      <c r="B834">
        <v>43833</v>
      </c>
      <c r="C834">
        <v>115000000</v>
      </c>
      <c r="D834">
        <v>18</v>
      </c>
      <c r="E834" s="9">
        <v>77628265</v>
      </c>
      <c r="F834" t="s">
        <v>171</v>
      </c>
      <c r="G834">
        <v>5.8</v>
      </c>
      <c r="H834">
        <v>341</v>
      </c>
      <c r="I834">
        <v>4893</v>
      </c>
      <c r="J834">
        <v>2002</v>
      </c>
      <c r="K834" t="s">
        <v>28</v>
      </c>
      <c r="L834" t="s">
        <v>47</v>
      </c>
    </row>
    <row r="835" spans="1:12">
      <c r="A835">
        <v>1288</v>
      </c>
      <c r="B835">
        <v>46837</v>
      </c>
      <c r="C835">
        <v>5000000</v>
      </c>
      <c r="D835">
        <v>45</v>
      </c>
      <c r="E835" s="9">
        <v>82719885</v>
      </c>
      <c r="F835" t="s">
        <v>1317</v>
      </c>
      <c r="G835">
        <v>7.1</v>
      </c>
      <c r="H835">
        <v>1777</v>
      </c>
      <c r="I835">
        <v>5222</v>
      </c>
      <c r="J835">
        <v>2002</v>
      </c>
      <c r="K835" t="s">
        <v>18</v>
      </c>
      <c r="L835" t="s">
        <v>13</v>
      </c>
    </row>
    <row r="836" spans="1:12">
      <c r="A836">
        <v>1231</v>
      </c>
      <c r="B836">
        <v>46521</v>
      </c>
      <c r="C836">
        <v>13000000</v>
      </c>
      <c r="D836">
        <v>38</v>
      </c>
      <c r="E836" s="9">
        <v>97837138</v>
      </c>
      <c r="F836" t="s">
        <v>1260</v>
      </c>
      <c r="G836">
        <v>6.7</v>
      </c>
      <c r="H836">
        <v>1062</v>
      </c>
      <c r="I836">
        <v>4892</v>
      </c>
      <c r="J836">
        <v>2002</v>
      </c>
      <c r="K836" t="s">
        <v>114</v>
      </c>
      <c r="L836" t="s">
        <v>19</v>
      </c>
    </row>
    <row r="837" spans="1:12">
      <c r="A837">
        <v>721</v>
      </c>
      <c r="B837">
        <v>44992</v>
      </c>
      <c r="C837">
        <v>33000000</v>
      </c>
      <c r="D837">
        <v>40</v>
      </c>
      <c r="E837" s="9">
        <v>102984862</v>
      </c>
      <c r="F837" t="s">
        <v>750</v>
      </c>
      <c r="G837">
        <v>6.4</v>
      </c>
      <c r="H837">
        <v>2065</v>
      </c>
      <c r="I837">
        <v>4974</v>
      </c>
      <c r="J837">
        <v>2002</v>
      </c>
      <c r="K837" t="s">
        <v>25</v>
      </c>
      <c r="L837" t="s">
        <v>47</v>
      </c>
    </row>
    <row r="838" spans="1:12">
      <c r="A838">
        <v>794</v>
      </c>
      <c r="B838">
        <v>45163</v>
      </c>
      <c r="C838">
        <v>30000000</v>
      </c>
      <c r="D838">
        <v>19</v>
      </c>
      <c r="E838" s="9">
        <v>105834556</v>
      </c>
      <c r="F838" t="s">
        <v>823</v>
      </c>
      <c r="G838">
        <v>6.7</v>
      </c>
      <c r="H838">
        <v>362</v>
      </c>
      <c r="I838">
        <v>5451</v>
      </c>
      <c r="J838">
        <v>2002</v>
      </c>
      <c r="K838" t="s">
        <v>12</v>
      </c>
      <c r="L838" t="s">
        <v>47</v>
      </c>
    </row>
    <row r="839" spans="1:12">
      <c r="A839">
        <v>566</v>
      </c>
      <c r="B839">
        <v>44630</v>
      </c>
      <c r="C839">
        <v>46000000</v>
      </c>
      <c r="D839">
        <v>41</v>
      </c>
      <c r="E839" s="9">
        <v>113714830</v>
      </c>
      <c r="F839" t="s">
        <v>595</v>
      </c>
      <c r="G839">
        <v>6.8</v>
      </c>
      <c r="H839">
        <v>1148</v>
      </c>
      <c r="I839">
        <v>4765</v>
      </c>
      <c r="J839">
        <v>2002</v>
      </c>
      <c r="K839" t="s">
        <v>15</v>
      </c>
      <c r="L839" t="s">
        <v>47</v>
      </c>
    </row>
    <row r="840" spans="1:12">
      <c r="A840">
        <v>679</v>
      </c>
      <c r="B840">
        <v>44899</v>
      </c>
      <c r="C840">
        <v>38000000</v>
      </c>
      <c r="D840">
        <v>24</v>
      </c>
      <c r="E840" s="9">
        <v>119723358</v>
      </c>
      <c r="F840" t="s">
        <v>708</v>
      </c>
      <c r="G840">
        <v>5.3</v>
      </c>
      <c r="H840">
        <v>521</v>
      </c>
      <c r="I840">
        <v>5097</v>
      </c>
      <c r="J840">
        <v>2002</v>
      </c>
      <c r="K840" t="s">
        <v>66</v>
      </c>
      <c r="L840" t="s">
        <v>26</v>
      </c>
    </row>
    <row r="841" spans="1:12">
      <c r="A841">
        <v>724</v>
      </c>
      <c r="B841">
        <v>45002</v>
      </c>
      <c r="C841">
        <v>35000000</v>
      </c>
      <c r="D841">
        <v>50</v>
      </c>
      <c r="E841" s="9">
        <v>120072577</v>
      </c>
      <c r="F841" t="s">
        <v>753</v>
      </c>
      <c r="G841">
        <v>8</v>
      </c>
      <c r="H841">
        <v>1864</v>
      </c>
      <c r="I841">
        <v>5096</v>
      </c>
      <c r="J841">
        <v>2002</v>
      </c>
      <c r="K841" t="s">
        <v>114</v>
      </c>
      <c r="L841" t="s">
        <v>23</v>
      </c>
    </row>
    <row r="842" spans="1:12">
      <c r="A842">
        <v>870</v>
      </c>
      <c r="B842">
        <v>45353</v>
      </c>
      <c r="C842">
        <v>27000000</v>
      </c>
      <c r="D842">
        <v>28</v>
      </c>
      <c r="E842" s="9">
        <v>129000000</v>
      </c>
      <c r="F842" t="s">
        <v>899</v>
      </c>
      <c r="G842">
        <v>6.6</v>
      </c>
      <c r="H842">
        <v>607</v>
      </c>
      <c r="I842">
        <v>4780</v>
      </c>
      <c r="J842">
        <v>2002</v>
      </c>
      <c r="K842" t="s">
        <v>44</v>
      </c>
      <c r="L842" t="s">
        <v>47</v>
      </c>
    </row>
    <row r="843" spans="1:12">
      <c r="A843">
        <v>469</v>
      </c>
      <c r="B843">
        <v>44419</v>
      </c>
      <c r="C843">
        <v>55000000</v>
      </c>
      <c r="D843">
        <v>19</v>
      </c>
      <c r="E843" s="9">
        <v>154906693</v>
      </c>
      <c r="F843" t="s">
        <v>498</v>
      </c>
      <c r="G843">
        <v>5.6</v>
      </c>
      <c r="H843">
        <v>485</v>
      </c>
      <c r="I843">
        <v>5162</v>
      </c>
      <c r="J843">
        <v>2002</v>
      </c>
      <c r="K843" t="s">
        <v>12</v>
      </c>
      <c r="L843" t="s">
        <v>47</v>
      </c>
    </row>
    <row r="844" spans="1:12">
      <c r="A844">
        <v>487</v>
      </c>
      <c r="B844">
        <v>44461</v>
      </c>
      <c r="C844">
        <v>54000000</v>
      </c>
      <c r="D844">
        <v>67</v>
      </c>
      <c r="E844" s="9">
        <v>155010032</v>
      </c>
      <c r="F844" t="s">
        <v>516</v>
      </c>
      <c r="G844">
        <v>6.2</v>
      </c>
      <c r="H844">
        <v>1528</v>
      </c>
      <c r="I844">
        <v>4798</v>
      </c>
      <c r="J844">
        <v>2002</v>
      </c>
      <c r="K844" t="s">
        <v>25</v>
      </c>
      <c r="L844" t="s">
        <v>47</v>
      </c>
    </row>
    <row r="845" spans="1:12">
      <c r="A845">
        <v>411</v>
      </c>
      <c r="B845">
        <v>44312</v>
      </c>
      <c r="C845">
        <v>60000000</v>
      </c>
      <c r="D845">
        <v>37</v>
      </c>
      <c r="E845" s="9">
        <v>165333180</v>
      </c>
      <c r="F845" t="s">
        <v>440</v>
      </c>
      <c r="G845">
        <v>5.3</v>
      </c>
      <c r="H845">
        <v>779</v>
      </c>
      <c r="I845">
        <v>4926</v>
      </c>
      <c r="J845">
        <v>2002</v>
      </c>
      <c r="K845" t="s">
        <v>44</v>
      </c>
      <c r="L845" t="s">
        <v>23</v>
      </c>
    </row>
    <row r="846" spans="1:12">
      <c r="A846">
        <v>139</v>
      </c>
      <c r="B846">
        <v>43818</v>
      </c>
      <c r="C846">
        <v>120000000</v>
      </c>
      <c r="D846">
        <v>27</v>
      </c>
      <c r="E846" s="9">
        <v>169956806</v>
      </c>
      <c r="F846" t="s">
        <v>167</v>
      </c>
      <c r="G846">
        <v>5.4</v>
      </c>
      <c r="H846">
        <v>613</v>
      </c>
      <c r="I846">
        <v>4858</v>
      </c>
      <c r="J846">
        <v>2002</v>
      </c>
      <c r="K846" t="s">
        <v>21</v>
      </c>
      <c r="L846" t="s">
        <v>47</v>
      </c>
    </row>
    <row r="847" spans="1:12">
      <c r="A847">
        <v>605</v>
      </c>
      <c r="B847">
        <v>44733</v>
      </c>
      <c r="C847">
        <v>31000000</v>
      </c>
      <c r="D847">
        <v>23</v>
      </c>
      <c r="E847" s="9">
        <v>177394432</v>
      </c>
      <c r="F847" t="s">
        <v>634</v>
      </c>
      <c r="G847">
        <v>7.2</v>
      </c>
      <c r="H847">
        <v>635</v>
      </c>
      <c r="I847">
        <v>4945</v>
      </c>
      <c r="J847">
        <v>2002</v>
      </c>
      <c r="K847" t="s">
        <v>12</v>
      </c>
      <c r="L847" t="s">
        <v>13</v>
      </c>
    </row>
    <row r="848" spans="1:12">
      <c r="A848">
        <v>677</v>
      </c>
      <c r="B848">
        <v>44896</v>
      </c>
      <c r="C848">
        <v>30000000</v>
      </c>
      <c r="D848">
        <v>18</v>
      </c>
      <c r="E848" s="9">
        <v>180622424</v>
      </c>
      <c r="F848" t="s">
        <v>706</v>
      </c>
      <c r="G848">
        <v>6</v>
      </c>
      <c r="H848">
        <v>394</v>
      </c>
      <c r="I848">
        <v>5039</v>
      </c>
      <c r="J848">
        <v>2002</v>
      </c>
      <c r="K848" t="s">
        <v>114</v>
      </c>
      <c r="L848" t="s">
        <v>13</v>
      </c>
    </row>
    <row r="849" spans="1:12">
      <c r="A849">
        <v>267</v>
      </c>
      <c r="B849">
        <v>44041</v>
      </c>
      <c r="C849">
        <v>80000000</v>
      </c>
      <c r="D849">
        <v>49</v>
      </c>
      <c r="E849" s="9">
        <v>181001478</v>
      </c>
      <c r="F849" t="s">
        <v>295</v>
      </c>
      <c r="G849">
        <v>7.3</v>
      </c>
      <c r="H849">
        <v>1077</v>
      </c>
      <c r="I849">
        <v>4764</v>
      </c>
      <c r="J849">
        <v>2002</v>
      </c>
      <c r="K849" t="s">
        <v>21</v>
      </c>
      <c r="L849" t="s">
        <v>47</v>
      </c>
    </row>
    <row r="850" spans="1:12">
      <c r="A850">
        <v>192</v>
      </c>
      <c r="B850">
        <v>43913</v>
      </c>
      <c r="C850">
        <v>100000000</v>
      </c>
      <c r="D850">
        <v>46</v>
      </c>
      <c r="E850" s="9">
        <v>193772504</v>
      </c>
      <c r="F850" t="s">
        <v>220</v>
      </c>
      <c r="G850">
        <v>7.1</v>
      </c>
      <c r="H850">
        <v>1910</v>
      </c>
      <c r="I850">
        <v>4809</v>
      </c>
      <c r="J850">
        <v>2002</v>
      </c>
      <c r="K850" t="s">
        <v>12</v>
      </c>
      <c r="L850" t="s">
        <v>16</v>
      </c>
    </row>
    <row r="851" spans="1:12">
      <c r="A851">
        <v>556</v>
      </c>
      <c r="B851">
        <v>44607</v>
      </c>
      <c r="C851">
        <v>48000000</v>
      </c>
      <c r="D851">
        <v>53</v>
      </c>
      <c r="E851" s="9">
        <v>196397415</v>
      </c>
      <c r="F851" t="s">
        <v>585</v>
      </c>
      <c r="G851">
        <v>6.5</v>
      </c>
      <c r="H851">
        <v>1267</v>
      </c>
      <c r="I851">
        <v>4829</v>
      </c>
      <c r="J851">
        <v>2002</v>
      </c>
      <c r="K851" t="s">
        <v>25</v>
      </c>
      <c r="L851" t="s">
        <v>47</v>
      </c>
    </row>
    <row r="852" spans="1:12">
      <c r="A852">
        <v>293</v>
      </c>
      <c r="B852">
        <v>44094</v>
      </c>
      <c r="C852">
        <v>78000000</v>
      </c>
      <c r="D852">
        <v>10</v>
      </c>
      <c r="E852" s="9">
        <v>209196298</v>
      </c>
      <c r="F852" t="s">
        <v>322</v>
      </c>
      <c r="G852">
        <v>6.7</v>
      </c>
      <c r="H852">
        <v>1115</v>
      </c>
      <c r="I852">
        <v>4786</v>
      </c>
      <c r="J852">
        <v>2002</v>
      </c>
      <c r="K852" t="s">
        <v>114</v>
      </c>
      <c r="L852" t="s">
        <v>97</v>
      </c>
    </row>
    <row r="853" spans="1:12">
      <c r="A853">
        <v>400</v>
      </c>
      <c r="B853">
        <v>44291</v>
      </c>
      <c r="C853">
        <v>60000000</v>
      </c>
      <c r="D853">
        <v>86</v>
      </c>
      <c r="E853" s="9">
        <v>214034224</v>
      </c>
      <c r="F853" t="s">
        <v>429</v>
      </c>
      <c r="G853">
        <v>7.3</v>
      </c>
      <c r="H853">
        <v>3583</v>
      </c>
      <c r="I853">
        <v>4813</v>
      </c>
      <c r="J853">
        <v>2002</v>
      </c>
      <c r="K853" t="s">
        <v>28</v>
      </c>
      <c r="L853" t="s">
        <v>47</v>
      </c>
    </row>
    <row r="854" spans="1:12">
      <c r="A854">
        <v>607</v>
      </c>
      <c r="B854">
        <v>44738</v>
      </c>
      <c r="C854">
        <v>41000000</v>
      </c>
      <c r="D854">
        <v>32</v>
      </c>
      <c r="E854" s="9">
        <v>215000000</v>
      </c>
      <c r="F854" t="s">
        <v>636</v>
      </c>
      <c r="G854">
        <v>6.8</v>
      </c>
      <c r="H854">
        <v>1626</v>
      </c>
      <c r="I854">
        <v>5182</v>
      </c>
      <c r="J854">
        <v>2002</v>
      </c>
      <c r="K854" t="s">
        <v>42</v>
      </c>
      <c r="L854" t="s">
        <v>47</v>
      </c>
    </row>
    <row r="855" spans="1:12">
      <c r="A855">
        <v>249</v>
      </c>
      <c r="B855">
        <v>44011</v>
      </c>
      <c r="C855">
        <v>84000000</v>
      </c>
      <c r="D855">
        <v>31</v>
      </c>
      <c r="E855" s="9">
        <v>275650703</v>
      </c>
      <c r="F855" t="s">
        <v>277</v>
      </c>
      <c r="G855">
        <v>5.4</v>
      </c>
      <c r="H855">
        <v>820</v>
      </c>
      <c r="I855">
        <v>4913</v>
      </c>
      <c r="J855">
        <v>2002</v>
      </c>
      <c r="K855" t="s">
        <v>28</v>
      </c>
      <c r="L855" t="s">
        <v>47</v>
      </c>
    </row>
    <row r="856" spans="1:12">
      <c r="A856">
        <v>331</v>
      </c>
      <c r="B856">
        <v>44165</v>
      </c>
      <c r="C856">
        <v>70000000</v>
      </c>
      <c r="D856">
        <v>46</v>
      </c>
      <c r="E856" s="9">
        <v>277448382</v>
      </c>
      <c r="F856" t="s">
        <v>360</v>
      </c>
      <c r="G856">
        <v>5.8</v>
      </c>
      <c r="H856">
        <v>1424</v>
      </c>
      <c r="I856">
        <v>4810</v>
      </c>
      <c r="J856">
        <v>2002</v>
      </c>
      <c r="K856" t="s">
        <v>66</v>
      </c>
      <c r="L856" t="s">
        <v>47</v>
      </c>
    </row>
    <row r="857" spans="1:12">
      <c r="A857">
        <v>390</v>
      </c>
      <c r="B857">
        <v>44270</v>
      </c>
      <c r="C857">
        <v>63000000</v>
      </c>
      <c r="D857">
        <v>40</v>
      </c>
      <c r="E857" s="9">
        <v>296655431</v>
      </c>
      <c r="F857" t="s">
        <v>419</v>
      </c>
      <c r="G857">
        <v>5.9</v>
      </c>
      <c r="H857">
        <v>979</v>
      </c>
      <c r="I857">
        <v>4948</v>
      </c>
      <c r="J857">
        <v>2002</v>
      </c>
      <c r="K857" t="s">
        <v>21</v>
      </c>
      <c r="L857" t="s">
        <v>47</v>
      </c>
    </row>
    <row r="858" spans="1:12">
      <c r="A858">
        <v>780</v>
      </c>
      <c r="B858">
        <v>45135</v>
      </c>
      <c r="C858">
        <v>45000000</v>
      </c>
      <c r="D858">
        <v>32</v>
      </c>
      <c r="E858" s="9">
        <v>306776732</v>
      </c>
      <c r="F858" t="s">
        <v>809</v>
      </c>
      <c r="G858">
        <v>6.9</v>
      </c>
      <c r="H858">
        <v>677</v>
      </c>
      <c r="I858">
        <v>4775</v>
      </c>
      <c r="J858">
        <v>2002</v>
      </c>
      <c r="K858" t="s">
        <v>12</v>
      </c>
      <c r="L858" t="s">
        <v>13</v>
      </c>
    </row>
    <row r="859" spans="1:12">
      <c r="A859">
        <v>496</v>
      </c>
      <c r="B859">
        <v>44480</v>
      </c>
      <c r="C859">
        <v>52000000</v>
      </c>
      <c r="D859">
        <v>73</v>
      </c>
      <c r="E859" s="9">
        <v>352114312</v>
      </c>
      <c r="F859" t="s">
        <v>525</v>
      </c>
      <c r="G859">
        <v>7.7</v>
      </c>
      <c r="H859">
        <v>3795</v>
      </c>
      <c r="I859">
        <v>4799</v>
      </c>
      <c r="J859">
        <v>2002</v>
      </c>
      <c r="K859" t="s">
        <v>12</v>
      </c>
      <c r="L859" t="s">
        <v>26</v>
      </c>
    </row>
    <row r="860" spans="1:12">
      <c r="A860">
        <v>167</v>
      </c>
      <c r="B860">
        <v>43872</v>
      </c>
      <c r="C860">
        <v>102000000</v>
      </c>
      <c r="D860">
        <v>65</v>
      </c>
      <c r="E860" s="9">
        <v>358372926</v>
      </c>
      <c r="F860" t="s">
        <v>195</v>
      </c>
      <c r="G860">
        <v>7.1</v>
      </c>
      <c r="H860">
        <v>2608</v>
      </c>
      <c r="I860">
        <v>4799</v>
      </c>
      <c r="J860">
        <v>2002</v>
      </c>
      <c r="K860" t="s">
        <v>28</v>
      </c>
      <c r="L860" t="s">
        <v>13</v>
      </c>
    </row>
    <row r="861" spans="1:12">
      <c r="A861">
        <v>328</v>
      </c>
      <c r="B861">
        <v>44161</v>
      </c>
      <c r="C861">
        <v>72000000</v>
      </c>
      <c r="D861">
        <v>28</v>
      </c>
      <c r="E861" s="9">
        <v>408247917</v>
      </c>
      <c r="F861" t="s">
        <v>357</v>
      </c>
      <c r="G861">
        <v>6.4</v>
      </c>
      <c r="H861">
        <v>1599</v>
      </c>
      <c r="I861">
        <v>4854</v>
      </c>
      <c r="J861">
        <v>2002</v>
      </c>
      <c r="K861" t="s">
        <v>66</v>
      </c>
      <c r="L861" t="s">
        <v>47</v>
      </c>
    </row>
    <row r="862" spans="1:12">
      <c r="A862">
        <v>89</v>
      </c>
      <c r="B862">
        <v>43744</v>
      </c>
      <c r="C862">
        <v>140000000</v>
      </c>
      <c r="D862">
        <v>54</v>
      </c>
      <c r="E862" s="9">
        <v>431971116</v>
      </c>
      <c r="F862" t="s">
        <v>117</v>
      </c>
      <c r="G862">
        <v>5.8</v>
      </c>
      <c r="H862">
        <v>1092</v>
      </c>
      <c r="I862">
        <v>4859</v>
      </c>
      <c r="J862">
        <v>2002</v>
      </c>
      <c r="K862" t="s">
        <v>42</v>
      </c>
      <c r="L862" t="s">
        <v>97</v>
      </c>
    </row>
    <row r="863" spans="1:12">
      <c r="A863">
        <v>91</v>
      </c>
      <c r="B863">
        <v>43747</v>
      </c>
      <c r="C863">
        <v>140000000</v>
      </c>
      <c r="D863">
        <v>91</v>
      </c>
      <c r="E863" s="9">
        <v>441818803</v>
      </c>
      <c r="F863" t="s">
        <v>119</v>
      </c>
      <c r="G863">
        <v>6</v>
      </c>
      <c r="H863">
        <v>3114</v>
      </c>
      <c r="I863">
        <v>4776</v>
      </c>
      <c r="J863">
        <v>2002</v>
      </c>
      <c r="K863" t="s">
        <v>21</v>
      </c>
      <c r="L863" t="s">
        <v>26</v>
      </c>
    </row>
    <row r="864" spans="1:12">
      <c r="A864">
        <v>95</v>
      </c>
      <c r="B864">
        <v>43756</v>
      </c>
      <c r="C864">
        <v>139000000</v>
      </c>
      <c r="D864">
        <v>82</v>
      </c>
      <c r="E864" s="9">
        <v>821708551</v>
      </c>
      <c r="F864" t="s">
        <v>123</v>
      </c>
      <c r="G864">
        <v>6.8</v>
      </c>
      <c r="H864">
        <v>5265</v>
      </c>
      <c r="I864">
        <v>4767</v>
      </c>
      <c r="J864">
        <v>2002</v>
      </c>
      <c r="K864" t="s">
        <v>15</v>
      </c>
      <c r="L864" t="s">
        <v>26</v>
      </c>
    </row>
    <row r="865" spans="1:12">
      <c r="A865">
        <v>168</v>
      </c>
      <c r="B865">
        <v>43873</v>
      </c>
      <c r="C865">
        <v>100000000</v>
      </c>
      <c r="D865">
        <v>132</v>
      </c>
      <c r="E865" s="9">
        <v>876688482</v>
      </c>
      <c r="F865" t="s">
        <v>196</v>
      </c>
      <c r="G865">
        <v>7.4</v>
      </c>
      <c r="H865">
        <v>5815</v>
      </c>
      <c r="I865">
        <v>4885</v>
      </c>
      <c r="J865">
        <v>2002</v>
      </c>
      <c r="K865" t="s">
        <v>42</v>
      </c>
      <c r="L865" t="s">
        <v>26</v>
      </c>
    </row>
    <row r="866" spans="1:12">
      <c r="A866">
        <v>201</v>
      </c>
      <c r="B866">
        <v>43927</v>
      </c>
      <c r="C866">
        <v>79000000</v>
      </c>
      <c r="D866">
        <v>106</v>
      </c>
      <c r="E866" s="9">
        <v>926287400</v>
      </c>
      <c r="F866" t="s">
        <v>229</v>
      </c>
      <c r="G866">
        <v>8</v>
      </c>
      <c r="H866">
        <v>7487</v>
      </c>
      <c r="I866">
        <v>4777</v>
      </c>
      <c r="J866">
        <v>2002</v>
      </c>
      <c r="K866" t="s">
        <v>12</v>
      </c>
      <c r="L866" t="s">
        <v>26</v>
      </c>
    </row>
    <row r="867" spans="1:12">
      <c r="A867">
        <v>352</v>
      </c>
      <c r="B867">
        <v>44198</v>
      </c>
      <c r="C867" t="s">
        <v>1494</v>
      </c>
      <c r="D867">
        <v>9</v>
      </c>
      <c r="E867" s="9" t="s">
        <v>1494</v>
      </c>
      <c r="F867" t="s">
        <v>381</v>
      </c>
      <c r="G867">
        <v>3.4</v>
      </c>
      <c r="H867">
        <v>106</v>
      </c>
      <c r="I867">
        <v>4890</v>
      </c>
      <c r="J867">
        <v>2002</v>
      </c>
      <c r="K867" t="s">
        <v>59</v>
      </c>
      <c r="L867" t="s">
        <v>47</v>
      </c>
    </row>
    <row r="868" spans="1:12">
      <c r="A868">
        <v>1129</v>
      </c>
      <c r="B868">
        <v>46102</v>
      </c>
      <c r="C868" t="s">
        <v>1494</v>
      </c>
      <c r="D868">
        <v>1</v>
      </c>
      <c r="E868" s="9" t="s">
        <v>1494</v>
      </c>
      <c r="F868" t="s">
        <v>1158</v>
      </c>
      <c r="G868">
        <v>5.7</v>
      </c>
      <c r="H868">
        <v>16</v>
      </c>
      <c r="I868">
        <v>5599</v>
      </c>
      <c r="J868">
        <v>2002</v>
      </c>
      <c r="K868" t="s">
        <v>15</v>
      </c>
      <c r="L868" t="s">
        <v>19</v>
      </c>
    </row>
    <row r="869" spans="1:12">
      <c r="A869">
        <v>1263</v>
      </c>
      <c r="B869">
        <v>46649</v>
      </c>
      <c r="C869" t="s">
        <v>1494</v>
      </c>
      <c r="D869">
        <v>9</v>
      </c>
      <c r="E869" s="9" t="s">
        <v>1494</v>
      </c>
      <c r="F869" t="s">
        <v>1292</v>
      </c>
      <c r="G869">
        <v>6.8</v>
      </c>
      <c r="H869">
        <v>131</v>
      </c>
      <c r="I869">
        <v>5249</v>
      </c>
      <c r="J869">
        <v>2002</v>
      </c>
      <c r="K869" t="s">
        <v>114</v>
      </c>
      <c r="L869" t="s">
        <v>13</v>
      </c>
    </row>
    <row r="870" spans="1:12">
      <c r="A870">
        <v>1269</v>
      </c>
      <c r="B870">
        <v>46682</v>
      </c>
      <c r="C870" t="s">
        <v>1494</v>
      </c>
      <c r="D870">
        <v>6</v>
      </c>
      <c r="E870" s="9" t="s">
        <v>1494</v>
      </c>
      <c r="F870" t="s">
        <v>1298</v>
      </c>
      <c r="G870">
        <v>6.4</v>
      </c>
      <c r="H870">
        <v>168</v>
      </c>
      <c r="I870">
        <v>5229</v>
      </c>
      <c r="J870">
        <v>2002</v>
      </c>
      <c r="K870" t="s">
        <v>12</v>
      </c>
      <c r="L870" t="s">
        <v>47</v>
      </c>
    </row>
    <row r="871" spans="1:12">
      <c r="A871">
        <v>1309</v>
      </c>
      <c r="B871">
        <v>46967</v>
      </c>
      <c r="C871" t="s">
        <v>1494</v>
      </c>
      <c r="D871">
        <v>2</v>
      </c>
      <c r="E871" s="9" t="s">
        <v>1494</v>
      </c>
      <c r="F871" t="s">
        <v>1338</v>
      </c>
      <c r="G871">
        <v>6.8</v>
      </c>
      <c r="H871">
        <v>84</v>
      </c>
      <c r="I871">
        <v>4880</v>
      </c>
      <c r="J871">
        <v>2002</v>
      </c>
      <c r="K871" t="s">
        <v>59</v>
      </c>
      <c r="L871" t="s">
        <v>19</v>
      </c>
    </row>
    <row r="872" spans="1:12">
      <c r="A872">
        <v>1448</v>
      </c>
      <c r="B872">
        <v>48231</v>
      </c>
      <c r="C872" t="s">
        <v>1494</v>
      </c>
      <c r="D872">
        <v>3</v>
      </c>
      <c r="E872" s="9" t="s">
        <v>1494</v>
      </c>
      <c r="F872" t="s">
        <v>1476</v>
      </c>
      <c r="G872">
        <v>6.5</v>
      </c>
      <c r="H872">
        <v>27</v>
      </c>
      <c r="I872">
        <v>4802</v>
      </c>
      <c r="J872">
        <v>2002</v>
      </c>
      <c r="K872" t="s">
        <v>301</v>
      </c>
      <c r="L872" t="s">
        <v>16</v>
      </c>
    </row>
    <row r="873" spans="1:12">
      <c r="A873">
        <v>762</v>
      </c>
      <c r="B873">
        <v>45093</v>
      </c>
      <c r="C873">
        <v>33000000</v>
      </c>
      <c r="D873">
        <v>13</v>
      </c>
      <c r="E873" s="9" t="s">
        <v>1494</v>
      </c>
      <c r="F873" t="s">
        <v>791</v>
      </c>
      <c r="G873">
        <v>5.3</v>
      </c>
      <c r="H873">
        <v>185</v>
      </c>
      <c r="I873">
        <v>5116</v>
      </c>
      <c r="J873">
        <v>2002</v>
      </c>
      <c r="K873" t="s">
        <v>301</v>
      </c>
      <c r="L873" t="s">
        <v>47</v>
      </c>
    </row>
    <row r="874" spans="1:12">
      <c r="A874">
        <v>1125</v>
      </c>
      <c r="B874">
        <v>46085</v>
      </c>
      <c r="C874">
        <v>16000000</v>
      </c>
      <c r="D874">
        <v>8</v>
      </c>
      <c r="E874" s="9" t="s">
        <v>1494</v>
      </c>
      <c r="F874" t="s">
        <v>1154</v>
      </c>
      <c r="G874">
        <v>6.4</v>
      </c>
      <c r="H874">
        <v>113</v>
      </c>
      <c r="I874">
        <v>5457</v>
      </c>
      <c r="J874">
        <v>2002</v>
      </c>
      <c r="K874" t="s">
        <v>15</v>
      </c>
      <c r="L874" t="s">
        <v>47</v>
      </c>
    </row>
    <row r="875" spans="1:12">
      <c r="A875">
        <v>1280</v>
      </c>
      <c r="B875">
        <v>46791</v>
      </c>
      <c r="C875">
        <v>9000000</v>
      </c>
      <c r="D875">
        <v>2</v>
      </c>
      <c r="E875" s="9" t="s">
        <v>1494</v>
      </c>
      <c r="F875" t="s">
        <v>1309</v>
      </c>
      <c r="G875">
        <v>7</v>
      </c>
      <c r="H875">
        <v>33</v>
      </c>
      <c r="I875">
        <v>5709</v>
      </c>
      <c r="J875">
        <v>2002</v>
      </c>
      <c r="K875" t="s">
        <v>15</v>
      </c>
      <c r="L875" t="s">
        <v>47</v>
      </c>
    </row>
    <row r="876" spans="1:12">
      <c r="A876">
        <v>1312</v>
      </c>
      <c r="B876">
        <v>46989</v>
      </c>
      <c r="C876">
        <v>3500000</v>
      </c>
      <c r="D876">
        <v>5</v>
      </c>
      <c r="E876" s="9" t="s">
        <v>1494</v>
      </c>
      <c r="F876" t="s">
        <v>1341</v>
      </c>
      <c r="G876">
        <v>6.2</v>
      </c>
      <c r="H876">
        <v>68</v>
      </c>
      <c r="I876">
        <v>5283</v>
      </c>
      <c r="J876">
        <v>2002</v>
      </c>
      <c r="K876" t="s">
        <v>301</v>
      </c>
      <c r="L876" t="s">
        <v>16</v>
      </c>
    </row>
    <row r="877" spans="1:12">
      <c r="A877">
        <v>1420</v>
      </c>
      <c r="B877">
        <v>47831</v>
      </c>
      <c r="C877">
        <v>1500000</v>
      </c>
      <c r="D877">
        <v>11</v>
      </c>
      <c r="E877" s="9">
        <v>373967</v>
      </c>
      <c r="F877" t="s">
        <v>1448</v>
      </c>
      <c r="G877">
        <v>6.2</v>
      </c>
      <c r="H877">
        <v>251</v>
      </c>
      <c r="I877">
        <v>5894</v>
      </c>
      <c r="J877">
        <v>2001</v>
      </c>
      <c r="K877" t="s">
        <v>66</v>
      </c>
      <c r="L877" t="s">
        <v>47</v>
      </c>
    </row>
    <row r="878" spans="1:12">
      <c r="A878">
        <v>1447</v>
      </c>
      <c r="B878">
        <v>48229</v>
      </c>
      <c r="C878">
        <v>250000</v>
      </c>
      <c r="D878">
        <v>1</v>
      </c>
      <c r="E878" s="9">
        <v>4186931</v>
      </c>
      <c r="F878" t="s">
        <v>1475</v>
      </c>
      <c r="G878">
        <v>6.3</v>
      </c>
      <c r="H878">
        <v>23</v>
      </c>
      <c r="I878">
        <v>6204</v>
      </c>
      <c r="J878">
        <v>2001</v>
      </c>
      <c r="K878" t="s">
        <v>66</v>
      </c>
      <c r="L878" t="s">
        <v>47</v>
      </c>
    </row>
    <row r="879" spans="1:12">
      <c r="A879">
        <v>1347</v>
      </c>
      <c r="B879">
        <v>47220</v>
      </c>
      <c r="C879">
        <v>5000000</v>
      </c>
      <c r="D879">
        <v>4</v>
      </c>
      <c r="E879" s="9">
        <v>5476060</v>
      </c>
      <c r="F879" t="s">
        <v>1376</v>
      </c>
      <c r="G879">
        <v>6.3</v>
      </c>
      <c r="H879">
        <v>55</v>
      </c>
      <c r="I879">
        <v>4808</v>
      </c>
      <c r="J879">
        <v>2001</v>
      </c>
      <c r="K879" t="s">
        <v>21</v>
      </c>
      <c r="L879" t="s">
        <v>47</v>
      </c>
    </row>
    <row r="880" spans="1:12">
      <c r="A880">
        <v>165</v>
      </c>
      <c r="B880">
        <v>43869</v>
      </c>
      <c r="C880">
        <v>90000000</v>
      </c>
      <c r="D880">
        <v>1</v>
      </c>
      <c r="E880" s="9">
        <v>10372291</v>
      </c>
      <c r="F880" t="s">
        <v>193</v>
      </c>
      <c r="G880">
        <v>3.7</v>
      </c>
      <c r="H880">
        <v>16</v>
      </c>
      <c r="I880">
        <v>4921</v>
      </c>
      <c r="J880">
        <v>2001</v>
      </c>
      <c r="K880" t="s">
        <v>44</v>
      </c>
      <c r="L880" t="s">
        <v>47</v>
      </c>
    </row>
    <row r="881" spans="1:12">
      <c r="A881">
        <v>1179</v>
      </c>
      <c r="B881">
        <v>46295</v>
      </c>
      <c r="C881">
        <v>14000000</v>
      </c>
      <c r="D881">
        <v>4</v>
      </c>
      <c r="E881" s="9">
        <v>10424470</v>
      </c>
      <c r="F881" t="s">
        <v>1208</v>
      </c>
      <c r="G881">
        <v>5.3</v>
      </c>
      <c r="H881">
        <v>73</v>
      </c>
      <c r="I881">
        <v>4955</v>
      </c>
      <c r="J881">
        <v>2001</v>
      </c>
      <c r="K881" t="s">
        <v>59</v>
      </c>
      <c r="L881" t="s">
        <v>47</v>
      </c>
    </row>
    <row r="882" spans="1:12">
      <c r="A882">
        <v>353</v>
      </c>
      <c r="B882">
        <v>44201</v>
      </c>
      <c r="C882">
        <v>75000000</v>
      </c>
      <c r="D882">
        <v>10</v>
      </c>
      <c r="E882" s="9">
        <v>13596911</v>
      </c>
      <c r="F882" t="s">
        <v>382</v>
      </c>
      <c r="G882">
        <v>5.9</v>
      </c>
      <c r="H882">
        <v>228</v>
      </c>
      <c r="I882">
        <v>5067</v>
      </c>
      <c r="J882">
        <v>2001</v>
      </c>
      <c r="K882" t="s">
        <v>66</v>
      </c>
      <c r="L882" t="s">
        <v>23</v>
      </c>
    </row>
    <row r="883" spans="1:12">
      <c r="A883">
        <v>741</v>
      </c>
      <c r="B883">
        <v>45040</v>
      </c>
      <c r="C883">
        <v>35000000</v>
      </c>
      <c r="D883">
        <v>6</v>
      </c>
      <c r="E883" s="9">
        <v>13678913</v>
      </c>
      <c r="F883" t="s">
        <v>770</v>
      </c>
      <c r="G883">
        <v>5.7</v>
      </c>
      <c r="H883">
        <v>55</v>
      </c>
      <c r="I883">
        <v>5002</v>
      </c>
      <c r="J883">
        <v>2001</v>
      </c>
      <c r="K883" t="s">
        <v>66</v>
      </c>
      <c r="L883" t="s">
        <v>47</v>
      </c>
    </row>
    <row r="884" spans="1:12">
      <c r="A884">
        <v>862</v>
      </c>
      <c r="B884">
        <v>45332</v>
      </c>
      <c r="C884">
        <v>28000000</v>
      </c>
      <c r="D884">
        <v>13</v>
      </c>
      <c r="E884" s="9">
        <v>14010832</v>
      </c>
      <c r="F884" t="s">
        <v>891</v>
      </c>
      <c r="G884">
        <v>4.8</v>
      </c>
      <c r="H884">
        <v>296</v>
      </c>
      <c r="I884">
        <v>5227</v>
      </c>
      <c r="J884">
        <v>2001</v>
      </c>
      <c r="K884" t="s">
        <v>66</v>
      </c>
      <c r="L884" t="s">
        <v>47</v>
      </c>
    </row>
    <row r="885" spans="1:12">
      <c r="A885">
        <v>685</v>
      </c>
      <c r="B885">
        <v>44912</v>
      </c>
      <c r="C885">
        <v>57000000</v>
      </c>
      <c r="D885">
        <v>11</v>
      </c>
      <c r="E885" s="9">
        <v>16991902</v>
      </c>
      <c r="F885" t="s">
        <v>714</v>
      </c>
      <c r="G885">
        <v>6</v>
      </c>
      <c r="H885">
        <v>190</v>
      </c>
      <c r="I885">
        <v>5152</v>
      </c>
      <c r="J885">
        <v>2001</v>
      </c>
      <c r="K885" t="s">
        <v>114</v>
      </c>
      <c r="L885" t="s">
        <v>23</v>
      </c>
    </row>
    <row r="886" spans="1:12">
      <c r="A886">
        <v>1213</v>
      </c>
      <c r="B886">
        <v>46448</v>
      </c>
      <c r="C886">
        <v>12000000</v>
      </c>
      <c r="D886">
        <v>1</v>
      </c>
      <c r="E886" s="9">
        <v>17292381</v>
      </c>
      <c r="F886" t="s">
        <v>1242</v>
      </c>
      <c r="G886">
        <v>5.4</v>
      </c>
      <c r="H886">
        <v>33</v>
      </c>
      <c r="I886">
        <v>5105</v>
      </c>
      <c r="J886">
        <v>2001</v>
      </c>
      <c r="K886" t="s">
        <v>18</v>
      </c>
      <c r="L886" t="s">
        <v>47</v>
      </c>
    </row>
    <row r="887" spans="1:12">
      <c r="A887">
        <v>978</v>
      </c>
      <c r="B887">
        <v>45633</v>
      </c>
      <c r="C887">
        <v>22000000</v>
      </c>
      <c r="D887">
        <v>12</v>
      </c>
      <c r="E887" s="9">
        <v>19351569</v>
      </c>
      <c r="F887" t="s">
        <v>1007</v>
      </c>
      <c r="G887">
        <v>5.4</v>
      </c>
      <c r="H887">
        <v>154</v>
      </c>
      <c r="I887">
        <v>4964</v>
      </c>
      <c r="J887">
        <v>2001</v>
      </c>
      <c r="K887" t="s">
        <v>59</v>
      </c>
      <c r="L887" t="s">
        <v>47</v>
      </c>
    </row>
    <row r="888" spans="1:12">
      <c r="A888">
        <v>1162</v>
      </c>
      <c r="B888">
        <v>46224</v>
      </c>
      <c r="C888">
        <v>15000000</v>
      </c>
      <c r="D888">
        <v>31</v>
      </c>
      <c r="E888" s="9">
        <v>20117339</v>
      </c>
      <c r="F888" t="s">
        <v>1191</v>
      </c>
      <c r="G888">
        <v>7.6</v>
      </c>
      <c r="H888">
        <v>1477</v>
      </c>
      <c r="I888">
        <v>5265</v>
      </c>
      <c r="J888">
        <v>2001</v>
      </c>
      <c r="K888" t="s">
        <v>15</v>
      </c>
      <c r="L888" t="s">
        <v>26</v>
      </c>
    </row>
    <row r="889" spans="1:12">
      <c r="A889">
        <v>778</v>
      </c>
      <c r="B889">
        <v>45130</v>
      </c>
      <c r="C889">
        <v>31000000</v>
      </c>
      <c r="D889">
        <v>7</v>
      </c>
      <c r="E889" s="9">
        <v>24185781</v>
      </c>
      <c r="F889" t="s">
        <v>807</v>
      </c>
      <c r="G889">
        <v>6.4</v>
      </c>
      <c r="H889">
        <v>131</v>
      </c>
      <c r="I889">
        <v>5375</v>
      </c>
      <c r="J889">
        <v>2001</v>
      </c>
      <c r="K889" t="s">
        <v>114</v>
      </c>
      <c r="L889" t="s">
        <v>47</v>
      </c>
    </row>
    <row r="890" spans="1:12">
      <c r="A890">
        <v>659</v>
      </c>
      <c r="B890">
        <v>44836</v>
      </c>
      <c r="C890">
        <v>40000000</v>
      </c>
      <c r="D890">
        <v>3</v>
      </c>
      <c r="E890" s="9">
        <v>27053815</v>
      </c>
      <c r="F890" t="s">
        <v>688</v>
      </c>
      <c r="G890">
        <v>5.2</v>
      </c>
      <c r="H890">
        <v>56</v>
      </c>
      <c r="I890">
        <v>4935</v>
      </c>
      <c r="J890">
        <v>2001</v>
      </c>
      <c r="K890" t="s">
        <v>114</v>
      </c>
      <c r="L890" t="s">
        <v>47</v>
      </c>
    </row>
    <row r="891" spans="1:12">
      <c r="A891">
        <v>441</v>
      </c>
      <c r="B891">
        <v>44371</v>
      </c>
      <c r="C891">
        <v>72000000</v>
      </c>
      <c r="D891">
        <v>15</v>
      </c>
      <c r="E891" s="9">
        <v>27642707</v>
      </c>
      <c r="F891" t="s">
        <v>470</v>
      </c>
      <c r="G891">
        <v>7</v>
      </c>
      <c r="H891">
        <v>285</v>
      </c>
      <c r="I891">
        <v>5140</v>
      </c>
      <c r="J891">
        <v>2001</v>
      </c>
      <c r="K891" t="s">
        <v>18</v>
      </c>
      <c r="L891" t="s">
        <v>47</v>
      </c>
    </row>
    <row r="892" spans="1:12">
      <c r="A892">
        <v>1121</v>
      </c>
      <c r="B892">
        <v>46064</v>
      </c>
      <c r="C892">
        <v>16000000</v>
      </c>
      <c r="D892">
        <v>7</v>
      </c>
      <c r="E892" s="9">
        <v>29381649</v>
      </c>
      <c r="F892" t="s">
        <v>1150</v>
      </c>
      <c r="G892">
        <v>7.4</v>
      </c>
      <c r="H892">
        <v>55</v>
      </c>
      <c r="I892">
        <v>5024</v>
      </c>
      <c r="J892">
        <v>2001</v>
      </c>
      <c r="K892" t="s">
        <v>28</v>
      </c>
      <c r="L892" t="s">
        <v>26</v>
      </c>
    </row>
    <row r="893" spans="1:12">
      <c r="A893">
        <v>980</v>
      </c>
      <c r="B893">
        <v>45636</v>
      </c>
      <c r="C893">
        <v>22000000</v>
      </c>
      <c r="D893">
        <v>21</v>
      </c>
      <c r="E893" s="9">
        <v>33788161</v>
      </c>
      <c r="F893" t="s">
        <v>1009</v>
      </c>
      <c r="G893">
        <v>6.4</v>
      </c>
      <c r="H893">
        <v>480</v>
      </c>
      <c r="I893">
        <v>5369</v>
      </c>
      <c r="J893">
        <v>2001</v>
      </c>
      <c r="K893" t="s">
        <v>66</v>
      </c>
      <c r="L893" t="s">
        <v>26</v>
      </c>
    </row>
    <row r="894" spans="1:12">
      <c r="A894">
        <v>989</v>
      </c>
      <c r="B894">
        <v>45667</v>
      </c>
      <c r="C894">
        <v>32000000</v>
      </c>
      <c r="D894">
        <v>5</v>
      </c>
      <c r="E894" s="9">
        <v>40222729</v>
      </c>
      <c r="F894" t="s">
        <v>1018</v>
      </c>
      <c r="G894">
        <v>6.3</v>
      </c>
      <c r="H894">
        <v>123</v>
      </c>
      <c r="I894">
        <v>5115</v>
      </c>
      <c r="J894">
        <v>2001</v>
      </c>
      <c r="K894" t="s">
        <v>114</v>
      </c>
      <c r="L894" t="s">
        <v>47</v>
      </c>
    </row>
    <row r="895" spans="1:12">
      <c r="A895">
        <v>1370</v>
      </c>
      <c r="B895">
        <v>47338</v>
      </c>
      <c r="C895">
        <v>4000000</v>
      </c>
      <c r="D895">
        <v>14</v>
      </c>
      <c r="E895" s="9">
        <v>44909486</v>
      </c>
      <c r="F895" t="s">
        <v>1399</v>
      </c>
      <c r="G895">
        <v>6.5</v>
      </c>
      <c r="H895">
        <v>250</v>
      </c>
      <c r="I895">
        <v>4773</v>
      </c>
      <c r="J895">
        <v>2001</v>
      </c>
      <c r="K895" t="s">
        <v>42</v>
      </c>
      <c r="L895" t="s">
        <v>97</v>
      </c>
    </row>
    <row r="896" spans="1:12">
      <c r="A896">
        <v>326</v>
      </c>
      <c r="B896">
        <v>44157</v>
      </c>
      <c r="C896">
        <v>94000000</v>
      </c>
      <c r="D896">
        <v>8</v>
      </c>
      <c r="E896" s="9">
        <v>54744738</v>
      </c>
      <c r="F896" t="s">
        <v>355</v>
      </c>
      <c r="G896">
        <v>4.5</v>
      </c>
      <c r="H896">
        <v>179</v>
      </c>
      <c r="I896">
        <v>4958</v>
      </c>
      <c r="J896">
        <v>2001</v>
      </c>
      <c r="K896" t="s">
        <v>44</v>
      </c>
      <c r="L896" t="s">
        <v>47</v>
      </c>
    </row>
    <row r="897" spans="1:12">
      <c r="A897">
        <v>851</v>
      </c>
      <c r="B897">
        <v>45313</v>
      </c>
      <c r="C897">
        <v>28000000</v>
      </c>
      <c r="D897">
        <v>38</v>
      </c>
      <c r="E897" s="9">
        <v>60780981</v>
      </c>
      <c r="F897" t="s">
        <v>880</v>
      </c>
      <c r="G897">
        <v>6.1</v>
      </c>
      <c r="H897">
        <v>1337</v>
      </c>
      <c r="I897">
        <v>4960</v>
      </c>
      <c r="J897">
        <v>2001</v>
      </c>
      <c r="K897" t="s">
        <v>114</v>
      </c>
      <c r="L897" t="s">
        <v>47</v>
      </c>
    </row>
    <row r="898" spans="1:12">
      <c r="A898">
        <v>458</v>
      </c>
      <c r="B898">
        <v>44403</v>
      </c>
      <c r="C898">
        <v>57000000</v>
      </c>
      <c r="D898">
        <v>9</v>
      </c>
      <c r="E898" s="9">
        <v>62112895</v>
      </c>
      <c r="F898" t="s">
        <v>487</v>
      </c>
      <c r="G898">
        <v>5.5</v>
      </c>
      <c r="H898">
        <v>145</v>
      </c>
      <c r="I898">
        <v>5157</v>
      </c>
      <c r="J898">
        <v>2001</v>
      </c>
      <c r="K898" t="s">
        <v>66</v>
      </c>
      <c r="L898" t="s">
        <v>47</v>
      </c>
    </row>
    <row r="899" spans="1:12">
      <c r="A899">
        <v>314</v>
      </c>
      <c r="B899">
        <v>44131</v>
      </c>
      <c r="C899">
        <v>75000000</v>
      </c>
      <c r="D899">
        <v>24</v>
      </c>
      <c r="E899" s="9">
        <v>67631903</v>
      </c>
      <c r="F899" t="s">
        <v>343</v>
      </c>
      <c r="G899">
        <v>6.2</v>
      </c>
      <c r="H899">
        <v>302</v>
      </c>
      <c r="I899">
        <v>5037</v>
      </c>
      <c r="J899">
        <v>2001</v>
      </c>
      <c r="K899" t="s">
        <v>18</v>
      </c>
      <c r="L899" t="s">
        <v>47</v>
      </c>
    </row>
    <row r="900" spans="1:12">
      <c r="A900">
        <v>356</v>
      </c>
      <c r="B900">
        <v>44210</v>
      </c>
      <c r="C900">
        <v>68000000</v>
      </c>
      <c r="D900">
        <v>22</v>
      </c>
      <c r="E900" s="9">
        <v>71069884</v>
      </c>
      <c r="F900" t="s">
        <v>385</v>
      </c>
      <c r="G900">
        <v>6.7</v>
      </c>
      <c r="H900">
        <v>423</v>
      </c>
      <c r="I900">
        <v>4947</v>
      </c>
      <c r="J900">
        <v>2001</v>
      </c>
      <c r="K900" t="s">
        <v>21</v>
      </c>
      <c r="L900" t="s">
        <v>47</v>
      </c>
    </row>
    <row r="901" spans="1:12">
      <c r="A901">
        <v>845</v>
      </c>
      <c r="B901">
        <v>45307</v>
      </c>
      <c r="C901">
        <v>21000000</v>
      </c>
      <c r="D901">
        <v>24</v>
      </c>
      <c r="E901" s="9">
        <v>71441250</v>
      </c>
      <c r="F901" t="s">
        <v>874</v>
      </c>
      <c r="G901">
        <v>7.4</v>
      </c>
      <c r="H901">
        <v>1286</v>
      </c>
      <c r="I901">
        <v>5228</v>
      </c>
      <c r="J901">
        <v>2001</v>
      </c>
      <c r="K901" t="s">
        <v>18</v>
      </c>
      <c r="L901" t="s">
        <v>47</v>
      </c>
    </row>
    <row r="902" spans="1:12">
      <c r="A902">
        <v>849</v>
      </c>
      <c r="B902">
        <v>45311</v>
      </c>
      <c r="C902">
        <v>28000000</v>
      </c>
      <c r="D902">
        <v>14</v>
      </c>
      <c r="E902" s="9">
        <v>77516304</v>
      </c>
      <c r="F902" t="s">
        <v>878</v>
      </c>
      <c r="G902">
        <v>6.6</v>
      </c>
      <c r="H902">
        <v>521</v>
      </c>
      <c r="I902">
        <v>4921</v>
      </c>
      <c r="J902">
        <v>2001</v>
      </c>
      <c r="K902" t="s">
        <v>18</v>
      </c>
      <c r="L902" t="s">
        <v>47</v>
      </c>
    </row>
    <row r="903" spans="1:12">
      <c r="A903">
        <v>755</v>
      </c>
      <c r="B903">
        <v>45076</v>
      </c>
      <c r="C903">
        <v>50000000</v>
      </c>
      <c r="D903">
        <v>12</v>
      </c>
      <c r="E903" s="9">
        <v>79958599</v>
      </c>
      <c r="F903" t="s">
        <v>784</v>
      </c>
      <c r="G903">
        <v>5.3</v>
      </c>
      <c r="H903">
        <v>110</v>
      </c>
      <c r="I903">
        <v>5061</v>
      </c>
      <c r="J903">
        <v>2001</v>
      </c>
      <c r="K903" t="s">
        <v>25</v>
      </c>
      <c r="L903" t="s">
        <v>23</v>
      </c>
    </row>
    <row r="904" spans="1:12">
      <c r="A904">
        <v>159</v>
      </c>
      <c r="B904">
        <v>43861</v>
      </c>
      <c r="C904">
        <v>107000000</v>
      </c>
      <c r="D904">
        <v>18</v>
      </c>
      <c r="E904" s="9">
        <v>87713825</v>
      </c>
      <c r="F904" t="s">
        <v>187</v>
      </c>
      <c r="G904">
        <v>6.7</v>
      </c>
      <c r="H904">
        <v>447</v>
      </c>
      <c r="I904">
        <v>4918</v>
      </c>
      <c r="J904">
        <v>2001</v>
      </c>
      <c r="K904" t="s">
        <v>12</v>
      </c>
      <c r="L904" t="s">
        <v>23</v>
      </c>
    </row>
    <row r="905" spans="1:12">
      <c r="A905">
        <v>844</v>
      </c>
      <c r="B905">
        <v>45305</v>
      </c>
      <c r="C905">
        <v>35000000</v>
      </c>
      <c r="D905">
        <v>14</v>
      </c>
      <c r="E905" s="9">
        <v>94728529</v>
      </c>
      <c r="F905" t="s">
        <v>873</v>
      </c>
      <c r="G905">
        <v>5.5</v>
      </c>
      <c r="H905">
        <v>427</v>
      </c>
      <c r="I905">
        <v>4998</v>
      </c>
      <c r="J905">
        <v>2001</v>
      </c>
      <c r="K905" t="s">
        <v>301</v>
      </c>
      <c r="L905" t="s">
        <v>47</v>
      </c>
    </row>
    <row r="906" spans="1:12">
      <c r="A906">
        <v>519</v>
      </c>
      <c r="B906">
        <v>44533</v>
      </c>
      <c r="C906">
        <v>50000000</v>
      </c>
      <c r="D906">
        <v>11</v>
      </c>
      <c r="E906" s="9">
        <v>100020092</v>
      </c>
      <c r="F906" t="s">
        <v>548</v>
      </c>
      <c r="G906">
        <v>6</v>
      </c>
      <c r="H906">
        <v>220</v>
      </c>
      <c r="I906">
        <v>5207</v>
      </c>
      <c r="J906">
        <v>2001</v>
      </c>
      <c r="K906" t="s">
        <v>114</v>
      </c>
      <c r="L906" t="s">
        <v>47</v>
      </c>
    </row>
    <row r="907" spans="1:12">
      <c r="A907">
        <v>577</v>
      </c>
      <c r="B907">
        <v>44649</v>
      </c>
      <c r="C907">
        <v>45000000</v>
      </c>
      <c r="D907">
        <v>52</v>
      </c>
      <c r="E907" s="9">
        <v>104876233</v>
      </c>
      <c r="F907" t="s">
        <v>606</v>
      </c>
      <c r="G907">
        <v>7.3</v>
      </c>
      <c r="H907">
        <v>1634</v>
      </c>
      <c r="I907">
        <v>5034</v>
      </c>
      <c r="J907">
        <v>2001</v>
      </c>
      <c r="K907" t="s">
        <v>18</v>
      </c>
      <c r="L907" t="s">
        <v>47</v>
      </c>
    </row>
    <row r="908" spans="1:12">
      <c r="A908">
        <v>836</v>
      </c>
      <c r="B908">
        <v>45296</v>
      </c>
      <c r="C908">
        <v>60000000</v>
      </c>
      <c r="D908">
        <v>21</v>
      </c>
      <c r="E908" s="9">
        <v>105178561</v>
      </c>
      <c r="F908" t="s">
        <v>865</v>
      </c>
      <c r="G908">
        <v>6.1</v>
      </c>
      <c r="H908">
        <v>400</v>
      </c>
      <c r="I908">
        <v>4859</v>
      </c>
      <c r="J908">
        <v>2001</v>
      </c>
      <c r="K908" t="s">
        <v>44</v>
      </c>
      <c r="L908" t="s">
        <v>47</v>
      </c>
    </row>
    <row r="909" spans="1:12">
      <c r="A909">
        <v>608</v>
      </c>
      <c r="B909">
        <v>44740</v>
      </c>
      <c r="C909">
        <v>65000000</v>
      </c>
      <c r="D909">
        <v>36</v>
      </c>
      <c r="E909" s="9">
        <v>117487473</v>
      </c>
      <c r="F909" t="s">
        <v>637</v>
      </c>
      <c r="G909">
        <v>6.6</v>
      </c>
      <c r="H909">
        <v>907</v>
      </c>
      <c r="I909">
        <v>5196</v>
      </c>
      <c r="J909">
        <v>2001</v>
      </c>
      <c r="K909" t="s">
        <v>15</v>
      </c>
      <c r="L909" t="s">
        <v>47</v>
      </c>
    </row>
    <row r="910" spans="1:12">
      <c r="A910">
        <v>631</v>
      </c>
      <c r="B910">
        <v>44777</v>
      </c>
      <c r="C910">
        <v>40000000</v>
      </c>
      <c r="D910">
        <v>29</v>
      </c>
      <c r="E910" s="9">
        <v>141069860</v>
      </c>
      <c r="F910" t="s">
        <v>660</v>
      </c>
      <c r="G910">
        <v>5.7</v>
      </c>
      <c r="H910">
        <v>731</v>
      </c>
      <c r="I910">
        <v>5067</v>
      </c>
      <c r="J910">
        <v>2001</v>
      </c>
      <c r="K910" t="s">
        <v>42</v>
      </c>
      <c r="L910" t="s">
        <v>13</v>
      </c>
    </row>
    <row r="911" spans="1:12">
      <c r="A911">
        <v>1072</v>
      </c>
      <c r="B911">
        <v>45913</v>
      </c>
      <c r="C911">
        <v>18000000</v>
      </c>
      <c r="D911">
        <v>25</v>
      </c>
      <c r="E911" s="9">
        <v>141774679</v>
      </c>
      <c r="F911" t="s">
        <v>1101</v>
      </c>
      <c r="G911">
        <v>6.1</v>
      </c>
      <c r="H911">
        <v>882</v>
      </c>
      <c r="I911">
        <v>5035</v>
      </c>
      <c r="J911">
        <v>2001</v>
      </c>
      <c r="K911" t="s">
        <v>21</v>
      </c>
      <c r="L911" t="s">
        <v>47</v>
      </c>
    </row>
    <row r="912" spans="1:12">
      <c r="A912">
        <v>228</v>
      </c>
      <c r="B912">
        <v>43969</v>
      </c>
      <c r="C912">
        <v>92000000</v>
      </c>
      <c r="D912">
        <v>27</v>
      </c>
      <c r="E912" s="9">
        <v>143049560</v>
      </c>
      <c r="F912" t="s">
        <v>256</v>
      </c>
      <c r="G912">
        <v>6.8</v>
      </c>
      <c r="H912">
        <v>579</v>
      </c>
      <c r="I912">
        <v>4923</v>
      </c>
      <c r="J912">
        <v>2001</v>
      </c>
      <c r="K912" t="s">
        <v>42</v>
      </c>
      <c r="L912" t="s">
        <v>97</v>
      </c>
    </row>
    <row r="913" spans="1:12">
      <c r="A913">
        <v>634</v>
      </c>
      <c r="B913">
        <v>44780</v>
      </c>
      <c r="C913">
        <v>57000000</v>
      </c>
      <c r="D913">
        <v>21</v>
      </c>
      <c r="E913" s="9">
        <v>147845033</v>
      </c>
      <c r="F913" t="s">
        <v>663</v>
      </c>
      <c r="G913">
        <v>5.8</v>
      </c>
      <c r="H913">
        <v>441</v>
      </c>
      <c r="I913">
        <v>4763</v>
      </c>
      <c r="J913">
        <v>2001</v>
      </c>
      <c r="K913" t="s">
        <v>25</v>
      </c>
      <c r="L913" t="s">
        <v>13</v>
      </c>
    </row>
    <row r="914" spans="1:12">
      <c r="A914">
        <v>707</v>
      </c>
      <c r="B914">
        <v>44960</v>
      </c>
      <c r="C914">
        <v>35000000</v>
      </c>
      <c r="D914">
        <v>21</v>
      </c>
      <c r="E914" s="9">
        <v>147934180</v>
      </c>
      <c r="F914" t="s">
        <v>736</v>
      </c>
      <c r="G914">
        <v>5.5</v>
      </c>
      <c r="H914">
        <v>867</v>
      </c>
      <c r="I914">
        <v>5097</v>
      </c>
      <c r="J914">
        <v>2001</v>
      </c>
      <c r="K914" t="s">
        <v>25</v>
      </c>
      <c r="L914" t="s">
        <v>97</v>
      </c>
    </row>
    <row r="915" spans="1:12">
      <c r="A915">
        <v>785</v>
      </c>
      <c r="B915">
        <v>45148</v>
      </c>
      <c r="C915">
        <v>37000000</v>
      </c>
      <c r="D915">
        <v>40</v>
      </c>
      <c r="E915" s="9">
        <v>165335153</v>
      </c>
      <c r="F915" t="s">
        <v>814</v>
      </c>
      <c r="G915">
        <v>6.5</v>
      </c>
      <c r="H915">
        <v>1023</v>
      </c>
      <c r="I915">
        <v>5053</v>
      </c>
      <c r="J915">
        <v>2001</v>
      </c>
      <c r="K915" t="s">
        <v>66</v>
      </c>
      <c r="L915" t="s">
        <v>47</v>
      </c>
    </row>
    <row r="916" spans="1:12">
      <c r="A916">
        <v>195</v>
      </c>
      <c r="B916">
        <v>43917</v>
      </c>
      <c r="C916">
        <v>92000000</v>
      </c>
      <c r="D916">
        <v>44</v>
      </c>
      <c r="E916" s="9">
        <v>172989651</v>
      </c>
      <c r="F916" t="s">
        <v>223</v>
      </c>
      <c r="G916">
        <v>7.2</v>
      </c>
      <c r="H916">
        <v>1811</v>
      </c>
      <c r="I916">
        <v>4779</v>
      </c>
      <c r="J916">
        <v>2001</v>
      </c>
      <c r="K916" t="s">
        <v>12</v>
      </c>
      <c r="L916" t="s">
        <v>47</v>
      </c>
    </row>
    <row r="917" spans="1:12">
      <c r="A917">
        <v>665</v>
      </c>
      <c r="B917">
        <v>44857</v>
      </c>
      <c r="C917">
        <v>10000000</v>
      </c>
      <c r="D917">
        <v>73</v>
      </c>
      <c r="E917" s="9">
        <v>173921954</v>
      </c>
      <c r="F917" t="s">
        <v>694</v>
      </c>
      <c r="G917">
        <v>7.8</v>
      </c>
      <c r="H917">
        <v>3310</v>
      </c>
      <c r="I917">
        <v>5125</v>
      </c>
      <c r="J917">
        <v>2001</v>
      </c>
      <c r="K917" t="s">
        <v>44</v>
      </c>
      <c r="L917" t="s">
        <v>26</v>
      </c>
    </row>
    <row r="918" spans="1:12">
      <c r="A918">
        <v>336</v>
      </c>
      <c r="B918">
        <v>44172</v>
      </c>
      <c r="C918">
        <v>68000000</v>
      </c>
      <c r="D918">
        <v>27</v>
      </c>
      <c r="E918" s="9">
        <v>203388341</v>
      </c>
      <c r="F918" t="s">
        <v>365</v>
      </c>
      <c r="G918">
        <v>6.5</v>
      </c>
      <c r="H918">
        <v>1078</v>
      </c>
      <c r="I918">
        <v>5056</v>
      </c>
      <c r="J918">
        <v>2001</v>
      </c>
      <c r="K918" t="s">
        <v>12</v>
      </c>
      <c r="L918" t="s">
        <v>19</v>
      </c>
    </row>
    <row r="919" spans="1:12">
      <c r="A919">
        <v>62</v>
      </c>
      <c r="B919">
        <v>43696</v>
      </c>
      <c r="C919">
        <v>38000000</v>
      </c>
      <c r="D919">
        <v>6</v>
      </c>
      <c r="E919" s="9">
        <v>207283925</v>
      </c>
      <c r="F919" t="s">
        <v>88</v>
      </c>
      <c r="G919">
        <v>6.6</v>
      </c>
      <c r="H919">
        <v>3428</v>
      </c>
      <c r="I919">
        <v>4810</v>
      </c>
      <c r="J919">
        <v>2001</v>
      </c>
      <c r="K919" t="s">
        <v>28</v>
      </c>
      <c r="L919" t="s">
        <v>47</v>
      </c>
    </row>
    <row r="920" spans="1:12">
      <c r="A920">
        <v>220</v>
      </c>
      <c r="B920">
        <v>43960</v>
      </c>
      <c r="C920">
        <v>100000000</v>
      </c>
      <c r="D920">
        <v>34</v>
      </c>
      <c r="E920" s="9">
        <v>235926552</v>
      </c>
      <c r="F920" t="s">
        <v>248</v>
      </c>
      <c r="G920">
        <v>6.8</v>
      </c>
      <c r="H920">
        <v>1974</v>
      </c>
      <c r="I920">
        <v>4799</v>
      </c>
      <c r="J920">
        <v>2001</v>
      </c>
      <c r="K920" t="s">
        <v>28</v>
      </c>
      <c r="L920" t="s">
        <v>47</v>
      </c>
    </row>
    <row r="921" spans="1:12">
      <c r="A921">
        <v>202</v>
      </c>
      <c r="B921">
        <v>43929</v>
      </c>
      <c r="C921">
        <v>115000000</v>
      </c>
      <c r="D921">
        <v>41</v>
      </c>
      <c r="E921" s="9">
        <v>274703340</v>
      </c>
      <c r="F921" t="s">
        <v>230</v>
      </c>
      <c r="G921">
        <v>5.7</v>
      </c>
      <c r="H921">
        <v>2192</v>
      </c>
      <c r="I921">
        <v>4930</v>
      </c>
      <c r="J921">
        <v>2001</v>
      </c>
      <c r="K921" t="s">
        <v>28</v>
      </c>
      <c r="L921" t="s">
        <v>19</v>
      </c>
    </row>
    <row r="922" spans="1:12">
      <c r="A922">
        <v>292</v>
      </c>
      <c r="B922">
        <v>44090</v>
      </c>
      <c r="C922">
        <v>60000000</v>
      </c>
      <c r="D922">
        <v>59</v>
      </c>
      <c r="E922" s="9">
        <v>313542341</v>
      </c>
      <c r="F922" t="s">
        <v>321</v>
      </c>
      <c r="G922">
        <v>7.7</v>
      </c>
      <c r="H922">
        <v>3009</v>
      </c>
      <c r="I922">
        <v>4846</v>
      </c>
      <c r="J922">
        <v>2001</v>
      </c>
      <c r="K922" t="s">
        <v>12</v>
      </c>
      <c r="L922" t="s">
        <v>23</v>
      </c>
    </row>
    <row r="923" spans="1:12">
      <c r="A923">
        <v>208</v>
      </c>
      <c r="B923">
        <v>43942</v>
      </c>
      <c r="C923">
        <v>90000000</v>
      </c>
      <c r="D923">
        <v>35</v>
      </c>
      <c r="E923" s="9">
        <v>347325802</v>
      </c>
      <c r="F923" t="s">
        <v>236</v>
      </c>
      <c r="G923">
        <v>6.4</v>
      </c>
      <c r="H923">
        <v>1054</v>
      </c>
      <c r="I923">
        <v>4786</v>
      </c>
      <c r="J923">
        <v>2001</v>
      </c>
      <c r="K923" t="s">
        <v>66</v>
      </c>
      <c r="L923" t="s">
        <v>47</v>
      </c>
    </row>
    <row r="924" spans="1:12">
      <c r="A924">
        <v>170</v>
      </c>
      <c r="B924">
        <v>43875</v>
      </c>
      <c r="C924">
        <v>100000000</v>
      </c>
      <c r="D924">
        <v>51</v>
      </c>
      <c r="E924" s="9">
        <v>362211740</v>
      </c>
      <c r="F924" t="s">
        <v>198</v>
      </c>
      <c r="G924">
        <v>5.6</v>
      </c>
      <c r="H924">
        <v>1243</v>
      </c>
      <c r="I924">
        <v>4785</v>
      </c>
      <c r="J924">
        <v>2001</v>
      </c>
      <c r="K924" t="s">
        <v>21</v>
      </c>
      <c r="L924" t="s">
        <v>26</v>
      </c>
    </row>
    <row r="925" spans="1:12">
      <c r="A925">
        <v>68</v>
      </c>
      <c r="B925">
        <v>43707</v>
      </c>
      <c r="C925">
        <v>140000000</v>
      </c>
      <c r="D925">
        <v>34</v>
      </c>
      <c r="E925" s="9">
        <v>449220945</v>
      </c>
      <c r="F925" t="s">
        <v>94</v>
      </c>
      <c r="G925">
        <v>6.6</v>
      </c>
      <c r="H925">
        <v>1791</v>
      </c>
      <c r="I925">
        <v>4788</v>
      </c>
      <c r="J925">
        <v>2001</v>
      </c>
      <c r="K925" t="s">
        <v>15</v>
      </c>
      <c r="L925" t="s">
        <v>19</v>
      </c>
    </row>
    <row r="926" spans="1:12">
      <c r="A926">
        <v>237</v>
      </c>
      <c r="B926">
        <v>43985</v>
      </c>
      <c r="C926">
        <v>85000000</v>
      </c>
      <c r="D926">
        <v>60</v>
      </c>
      <c r="E926" s="9">
        <v>450717150</v>
      </c>
      <c r="F926" t="s">
        <v>265</v>
      </c>
      <c r="G926">
        <v>7.2</v>
      </c>
      <c r="H926">
        <v>3783</v>
      </c>
      <c r="I926">
        <v>4909</v>
      </c>
      <c r="J926">
        <v>2001</v>
      </c>
      <c r="K926" t="s">
        <v>12</v>
      </c>
      <c r="L926" t="s">
        <v>47</v>
      </c>
    </row>
    <row r="927" spans="1:12">
      <c r="A927">
        <v>502</v>
      </c>
      <c r="B927">
        <v>44496</v>
      </c>
      <c r="C927">
        <v>60000000</v>
      </c>
      <c r="D927">
        <v>67</v>
      </c>
      <c r="E927" s="9">
        <v>484409218</v>
      </c>
      <c r="F927" t="s">
        <v>531</v>
      </c>
      <c r="G927">
        <v>7.3</v>
      </c>
      <c r="H927">
        <v>4056</v>
      </c>
      <c r="I927">
        <v>4774</v>
      </c>
      <c r="J927">
        <v>2001</v>
      </c>
      <c r="K927" t="s">
        <v>15</v>
      </c>
      <c r="L927" t="s">
        <v>26</v>
      </c>
    </row>
    <row r="928" spans="1:12">
      <c r="A928">
        <v>157</v>
      </c>
      <c r="B928">
        <v>43859</v>
      </c>
      <c r="C928">
        <v>93000000</v>
      </c>
      <c r="D928">
        <v>138</v>
      </c>
      <c r="E928" s="9">
        <v>871368364</v>
      </c>
      <c r="F928" t="s">
        <v>185</v>
      </c>
      <c r="G928">
        <v>8</v>
      </c>
      <c r="H928">
        <v>8705</v>
      </c>
      <c r="I928">
        <v>4777</v>
      </c>
      <c r="J928">
        <v>2001</v>
      </c>
      <c r="K928" t="s">
        <v>12</v>
      </c>
      <c r="L928" t="s">
        <v>23</v>
      </c>
    </row>
    <row r="929" spans="1:12">
      <c r="A929">
        <v>118</v>
      </c>
      <c r="B929">
        <v>43794</v>
      </c>
      <c r="C929">
        <v>125000000</v>
      </c>
      <c r="D929">
        <v>109</v>
      </c>
      <c r="E929" s="9">
        <v>976475550</v>
      </c>
      <c r="F929" t="s">
        <v>146</v>
      </c>
      <c r="G929">
        <v>7.5</v>
      </c>
      <c r="H929">
        <v>7006</v>
      </c>
      <c r="I929">
        <v>4885</v>
      </c>
      <c r="J929">
        <v>2001</v>
      </c>
      <c r="K929" t="s">
        <v>42</v>
      </c>
      <c r="L929" t="s">
        <v>47</v>
      </c>
    </row>
    <row r="930" spans="1:12">
      <c r="A930">
        <v>558</v>
      </c>
      <c r="B930">
        <v>44613</v>
      </c>
      <c r="C930" t="s">
        <v>1494</v>
      </c>
      <c r="D930">
        <v>11</v>
      </c>
      <c r="E930" s="9" t="s">
        <v>1494</v>
      </c>
      <c r="F930" t="s">
        <v>587</v>
      </c>
      <c r="G930">
        <v>6</v>
      </c>
      <c r="H930">
        <v>418</v>
      </c>
      <c r="I930">
        <v>4900</v>
      </c>
      <c r="J930">
        <v>2001</v>
      </c>
      <c r="K930" t="s">
        <v>12</v>
      </c>
      <c r="L930" t="s">
        <v>23</v>
      </c>
    </row>
    <row r="931" spans="1:12">
      <c r="A931">
        <v>688</v>
      </c>
      <c r="B931">
        <v>44918</v>
      </c>
      <c r="C931" t="s">
        <v>1494</v>
      </c>
      <c r="D931">
        <v>5</v>
      </c>
      <c r="E931" s="9" t="s">
        <v>1494</v>
      </c>
      <c r="F931" t="s">
        <v>717</v>
      </c>
      <c r="G931">
        <v>5.4</v>
      </c>
      <c r="H931">
        <v>19</v>
      </c>
      <c r="I931">
        <v>5362</v>
      </c>
      <c r="J931">
        <v>2001</v>
      </c>
      <c r="K931" t="s">
        <v>42</v>
      </c>
      <c r="L931" t="s">
        <v>47</v>
      </c>
    </row>
    <row r="932" spans="1:12">
      <c r="A932">
        <v>740</v>
      </c>
      <c r="B932">
        <v>45039</v>
      </c>
      <c r="C932" t="s">
        <v>1494</v>
      </c>
      <c r="D932">
        <v>11</v>
      </c>
      <c r="E932" s="9" t="s">
        <v>1494</v>
      </c>
      <c r="F932" t="s">
        <v>769</v>
      </c>
      <c r="G932">
        <v>6.4</v>
      </c>
      <c r="H932">
        <v>108</v>
      </c>
      <c r="I932">
        <v>5405</v>
      </c>
      <c r="J932">
        <v>2001</v>
      </c>
      <c r="K932" t="s">
        <v>12</v>
      </c>
      <c r="L932" t="s">
        <v>23</v>
      </c>
    </row>
    <row r="933" spans="1:12">
      <c r="A933">
        <v>795</v>
      </c>
      <c r="B933">
        <v>45166</v>
      </c>
      <c r="C933" t="s">
        <v>1494</v>
      </c>
      <c r="D933">
        <v>9</v>
      </c>
      <c r="E933" s="9" t="s">
        <v>1494</v>
      </c>
      <c r="F933" t="s">
        <v>824</v>
      </c>
      <c r="G933">
        <v>4.9000000000000004</v>
      </c>
      <c r="H933">
        <v>95</v>
      </c>
      <c r="I933">
        <v>4780</v>
      </c>
      <c r="J933">
        <v>2001</v>
      </c>
      <c r="K933" t="s">
        <v>59</v>
      </c>
      <c r="L933" t="s">
        <v>47</v>
      </c>
    </row>
    <row r="934" spans="1:12">
      <c r="A934">
        <v>896</v>
      </c>
      <c r="B934">
        <v>45402</v>
      </c>
      <c r="C934" t="s">
        <v>1494</v>
      </c>
      <c r="D934">
        <v>9</v>
      </c>
      <c r="E934" s="9" t="s">
        <v>1494</v>
      </c>
      <c r="F934" t="s">
        <v>925</v>
      </c>
      <c r="G934">
        <v>6.5</v>
      </c>
      <c r="H934">
        <v>165</v>
      </c>
      <c r="I934">
        <v>5457</v>
      </c>
      <c r="J934">
        <v>2001</v>
      </c>
      <c r="K934" t="s">
        <v>66</v>
      </c>
      <c r="L934" t="s">
        <v>97</v>
      </c>
    </row>
    <row r="935" spans="1:12">
      <c r="A935">
        <v>1120</v>
      </c>
      <c r="B935">
        <v>46063</v>
      </c>
      <c r="C935" t="s">
        <v>1494</v>
      </c>
      <c r="D935">
        <v>6</v>
      </c>
      <c r="E935" s="9" t="s">
        <v>1494</v>
      </c>
      <c r="F935" t="s">
        <v>1149</v>
      </c>
      <c r="G935">
        <v>4.8</v>
      </c>
      <c r="H935">
        <v>44</v>
      </c>
      <c r="I935">
        <v>5191</v>
      </c>
      <c r="J935">
        <v>2001</v>
      </c>
      <c r="K935" t="s">
        <v>25</v>
      </c>
      <c r="L935" t="s">
        <v>47</v>
      </c>
    </row>
    <row r="936" spans="1:12">
      <c r="A936">
        <v>1426</v>
      </c>
      <c r="B936">
        <v>47892</v>
      </c>
      <c r="C936" t="s">
        <v>1494</v>
      </c>
      <c r="D936">
        <v>8</v>
      </c>
      <c r="E936" s="9" t="s">
        <v>1494</v>
      </c>
      <c r="F936" t="s">
        <v>1454</v>
      </c>
      <c r="G936">
        <v>6.8</v>
      </c>
      <c r="H936">
        <v>57</v>
      </c>
      <c r="I936">
        <v>5628</v>
      </c>
      <c r="J936">
        <v>2001</v>
      </c>
      <c r="K936" t="s">
        <v>66</v>
      </c>
      <c r="L936" t="s">
        <v>13</v>
      </c>
    </row>
    <row r="937" spans="1:12">
      <c r="A937">
        <v>668</v>
      </c>
      <c r="B937">
        <v>44869</v>
      </c>
      <c r="C937">
        <v>40000000</v>
      </c>
      <c r="D937">
        <v>9</v>
      </c>
      <c r="E937" s="9" t="s">
        <v>1494</v>
      </c>
      <c r="F937" t="s">
        <v>697</v>
      </c>
      <c r="G937">
        <v>6.1</v>
      </c>
      <c r="H937">
        <v>135</v>
      </c>
      <c r="I937">
        <v>5207</v>
      </c>
      <c r="J937">
        <v>2001</v>
      </c>
      <c r="K937" t="s">
        <v>12</v>
      </c>
      <c r="L937" t="s">
        <v>19</v>
      </c>
    </row>
    <row r="938" spans="1:12">
      <c r="A938">
        <v>1439</v>
      </c>
      <c r="B938">
        <v>48145</v>
      </c>
      <c r="C938">
        <v>500000</v>
      </c>
      <c r="D938" t="s">
        <v>1494</v>
      </c>
      <c r="E938" s="9" t="s">
        <v>1494</v>
      </c>
      <c r="F938" t="s">
        <v>1467</v>
      </c>
      <c r="G938">
        <v>5</v>
      </c>
      <c r="H938">
        <v>2</v>
      </c>
      <c r="I938">
        <v>4773</v>
      </c>
      <c r="J938">
        <v>2001</v>
      </c>
      <c r="K938" t="s">
        <v>42</v>
      </c>
      <c r="L938" t="s">
        <v>47</v>
      </c>
    </row>
    <row r="939" spans="1:12">
      <c r="A939">
        <v>1364</v>
      </c>
      <c r="B939">
        <v>47298</v>
      </c>
      <c r="C939">
        <v>4500000</v>
      </c>
      <c r="D939">
        <v>11</v>
      </c>
      <c r="E939" s="9">
        <v>7390108</v>
      </c>
      <c r="F939" t="s">
        <v>1393</v>
      </c>
      <c r="G939">
        <v>7.9</v>
      </c>
      <c r="H939">
        <v>2443</v>
      </c>
      <c r="I939">
        <v>4881</v>
      </c>
      <c r="J939">
        <v>2000</v>
      </c>
      <c r="K939" t="s">
        <v>18</v>
      </c>
      <c r="L939" t="s">
        <v>47</v>
      </c>
    </row>
    <row r="940" spans="1:12">
      <c r="A940">
        <v>963</v>
      </c>
      <c r="B940">
        <v>45575</v>
      </c>
      <c r="C940">
        <v>24000000</v>
      </c>
      <c r="D940">
        <v>3</v>
      </c>
      <c r="E940" s="9">
        <v>12372410</v>
      </c>
      <c r="F940" t="s">
        <v>992</v>
      </c>
      <c r="G940">
        <v>4.7</v>
      </c>
      <c r="H940">
        <v>49</v>
      </c>
      <c r="I940">
        <v>5115</v>
      </c>
      <c r="J940">
        <v>2000</v>
      </c>
      <c r="K940" t="s">
        <v>44</v>
      </c>
      <c r="L940" t="s">
        <v>47</v>
      </c>
    </row>
    <row r="941" spans="1:12">
      <c r="A941">
        <v>1406</v>
      </c>
      <c r="B941">
        <v>47686</v>
      </c>
      <c r="C941">
        <v>2000000</v>
      </c>
      <c r="D941">
        <v>23</v>
      </c>
      <c r="E941" s="9">
        <v>20908467</v>
      </c>
      <c r="F941" t="s">
        <v>1434</v>
      </c>
      <c r="G941">
        <v>7.6</v>
      </c>
      <c r="H941">
        <v>521</v>
      </c>
      <c r="I941">
        <v>4874</v>
      </c>
      <c r="J941">
        <v>2000</v>
      </c>
      <c r="K941" t="s">
        <v>28</v>
      </c>
      <c r="L941" t="s">
        <v>47</v>
      </c>
    </row>
    <row r="942" spans="1:12">
      <c r="A942">
        <v>283</v>
      </c>
      <c r="B942">
        <v>44074</v>
      </c>
      <c r="C942">
        <v>80000000</v>
      </c>
      <c r="D942">
        <v>18</v>
      </c>
      <c r="E942" s="9">
        <v>34566746</v>
      </c>
      <c r="F942" t="s">
        <v>312</v>
      </c>
      <c r="G942">
        <v>6.9</v>
      </c>
      <c r="H942">
        <v>189</v>
      </c>
      <c r="I942">
        <v>4904</v>
      </c>
      <c r="J942">
        <v>2000</v>
      </c>
      <c r="K942" t="s">
        <v>12</v>
      </c>
      <c r="L942" t="s">
        <v>97</v>
      </c>
    </row>
    <row r="943" spans="1:12">
      <c r="A943">
        <v>1148</v>
      </c>
      <c r="B943">
        <v>46143</v>
      </c>
      <c r="C943">
        <v>15000000</v>
      </c>
      <c r="D943">
        <v>11</v>
      </c>
      <c r="E943" s="9">
        <v>35007180</v>
      </c>
      <c r="F943" t="s">
        <v>1177</v>
      </c>
      <c r="G943">
        <v>5.8</v>
      </c>
      <c r="H943">
        <v>156</v>
      </c>
      <c r="I943">
        <v>4810</v>
      </c>
      <c r="J943">
        <v>2000</v>
      </c>
      <c r="K943" t="s">
        <v>25</v>
      </c>
      <c r="L943" t="s">
        <v>47</v>
      </c>
    </row>
    <row r="944" spans="1:12">
      <c r="A944">
        <v>434</v>
      </c>
      <c r="B944">
        <v>44361</v>
      </c>
      <c r="C944">
        <v>80000000</v>
      </c>
      <c r="D944">
        <v>16</v>
      </c>
      <c r="E944" s="9">
        <v>39459427</v>
      </c>
      <c r="F944" t="s">
        <v>463</v>
      </c>
      <c r="G944">
        <v>6.3</v>
      </c>
      <c r="H944">
        <v>251</v>
      </c>
      <c r="I944">
        <v>5111</v>
      </c>
      <c r="J944">
        <v>2000</v>
      </c>
      <c r="K944" t="s">
        <v>42</v>
      </c>
      <c r="L944" t="s">
        <v>13</v>
      </c>
    </row>
    <row r="945" spans="1:12">
      <c r="A945">
        <v>1342</v>
      </c>
      <c r="B945">
        <v>47170</v>
      </c>
      <c r="C945">
        <v>9000000</v>
      </c>
      <c r="D945">
        <v>60</v>
      </c>
      <c r="E945" s="9">
        <v>39723096</v>
      </c>
      <c r="F945" t="s">
        <v>1371</v>
      </c>
      <c r="G945">
        <v>8.1</v>
      </c>
      <c r="H945">
        <v>4028</v>
      </c>
      <c r="I945">
        <v>4765</v>
      </c>
      <c r="J945">
        <v>2000</v>
      </c>
      <c r="K945" t="s">
        <v>18</v>
      </c>
      <c r="L945" t="s">
        <v>26</v>
      </c>
    </row>
    <row r="946" spans="1:12">
      <c r="A946">
        <v>1022</v>
      </c>
      <c r="B946">
        <v>45745</v>
      </c>
      <c r="C946">
        <v>30000000</v>
      </c>
      <c r="D946">
        <v>23</v>
      </c>
      <c r="E946" s="9">
        <v>47126295</v>
      </c>
      <c r="F946" t="s">
        <v>1051</v>
      </c>
      <c r="G946">
        <v>7</v>
      </c>
      <c r="H946">
        <v>628</v>
      </c>
      <c r="I946">
        <v>5249</v>
      </c>
      <c r="J946">
        <v>2000</v>
      </c>
      <c r="K946" t="s">
        <v>25</v>
      </c>
      <c r="L946" t="s">
        <v>47</v>
      </c>
    </row>
    <row r="947" spans="1:12">
      <c r="A947">
        <v>435</v>
      </c>
      <c r="B947">
        <v>44362</v>
      </c>
      <c r="C947">
        <v>60000000</v>
      </c>
      <c r="D947">
        <v>21</v>
      </c>
      <c r="E947" s="9">
        <v>47383689</v>
      </c>
      <c r="F947" t="s">
        <v>464</v>
      </c>
      <c r="G947">
        <v>7.4</v>
      </c>
      <c r="H947">
        <v>797</v>
      </c>
      <c r="I947">
        <v>5056</v>
      </c>
      <c r="J947">
        <v>2000</v>
      </c>
      <c r="K947" t="s">
        <v>114</v>
      </c>
      <c r="L947" t="s">
        <v>47</v>
      </c>
    </row>
    <row r="948" spans="1:12">
      <c r="A948">
        <v>450</v>
      </c>
      <c r="B948">
        <v>44390</v>
      </c>
      <c r="C948">
        <v>83000000</v>
      </c>
      <c r="D948">
        <v>6</v>
      </c>
      <c r="E948" s="9">
        <v>59468275</v>
      </c>
      <c r="F948" t="s">
        <v>479</v>
      </c>
      <c r="G948">
        <v>4.4000000000000004</v>
      </c>
      <c r="H948">
        <v>134</v>
      </c>
      <c r="I948">
        <v>5116</v>
      </c>
      <c r="J948">
        <v>2000</v>
      </c>
      <c r="K948" t="s">
        <v>44</v>
      </c>
      <c r="L948" t="s">
        <v>47</v>
      </c>
    </row>
    <row r="949" spans="1:12">
      <c r="A949">
        <v>229</v>
      </c>
      <c r="B949">
        <v>43970</v>
      </c>
      <c r="C949">
        <v>90000000</v>
      </c>
      <c r="D949">
        <v>16</v>
      </c>
      <c r="E949" s="9">
        <v>60874615</v>
      </c>
      <c r="F949" t="s">
        <v>257</v>
      </c>
      <c r="G949">
        <v>5.7</v>
      </c>
      <c r="H949">
        <v>369</v>
      </c>
      <c r="I949">
        <v>4967</v>
      </c>
      <c r="J949">
        <v>2000</v>
      </c>
      <c r="K949" t="s">
        <v>25</v>
      </c>
      <c r="L949" t="s">
        <v>47</v>
      </c>
    </row>
    <row r="950" spans="1:12">
      <c r="A950">
        <v>373</v>
      </c>
      <c r="B950">
        <v>44243</v>
      </c>
      <c r="C950">
        <v>65000000</v>
      </c>
      <c r="D950">
        <v>18</v>
      </c>
      <c r="E950" s="9">
        <v>69700000</v>
      </c>
      <c r="F950" t="s">
        <v>402</v>
      </c>
      <c r="G950">
        <v>6</v>
      </c>
      <c r="H950">
        <v>238</v>
      </c>
      <c r="I950">
        <v>4832</v>
      </c>
      <c r="J950">
        <v>2000</v>
      </c>
      <c r="K950" t="s">
        <v>21</v>
      </c>
      <c r="L950" t="s">
        <v>47</v>
      </c>
    </row>
    <row r="951" spans="1:12">
      <c r="A951">
        <v>890</v>
      </c>
      <c r="B951">
        <v>45387</v>
      </c>
      <c r="C951">
        <v>26000000</v>
      </c>
      <c r="D951">
        <v>39</v>
      </c>
      <c r="E951" s="9">
        <v>71868327</v>
      </c>
      <c r="F951" t="s">
        <v>919</v>
      </c>
      <c r="G951">
        <v>7.3</v>
      </c>
      <c r="H951">
        <v>1112</v>
      </c>
      <c r="I951">
        <v>5135</v>
      </c>
      <c r="J951">
        <v>2000</v>
      </c>
      <c r="K951" t="s">
        <v>66</v>
      </c>
      <c r="L951" t="s">
        <v>26</v>
      </c>
    </row>
    <row r="952" spans="1:12">
      <c r="A952">
        <v>596</v>
      </c>
      <c r="B952">
        <v>44709</v>
      </c>
      <c r="C952">
        <v>43000000</v>
      </c>
      <c r="D952">
        <v>19</v>
      </c>
      <c r="E952" s="9">
        <v>80049764</v>
      </c>
      <c r="F952" t="s">
        <v>625</v>
      </c>
      <c r="G952">
        <v>7</v>
      </c>
      <c r="H952">
        <v>302</v>
      </c>
      <c r="I952">
        <v>5283</v>
      </c>
      <c r="J952">
        <v>2000</v>
      </c>
      <c r="K952" t="s">
        <v>12</v>
      </c>
      <c r="L952" t="s">
        <v>13</v>
      </c>
    </row>
    <row r="953" spans="1:12">
      <c r="A953">
        <v>1226</v>
      </c>
      <c r="B953">
        <v>46502</v>
      </c>
      <c r="C953">
        <v>10000000</v>
      </c>
      <c r="D953">
        <v>53</v>
      </c>
      <c r="E953" s="9">
        <v>83557872</v>
      </c>
      <c r="F953" t="s">
        <v>1255</v>
      </c>
      <c r="G953">
        <v>7.7</v>
      </c>
      <c r="H953">
        <v>2912</v>
      </c>
      <c r="I953">
        <v>4888</v>
      </c>
      <c r="J953">
        <v>2000</v>
      </c>
      <c r="K953" t="s">
        <v>114</v>
      </c>
      <c r="L953" t="s">
        <v>47</v>
      </c>
    </row>
    <row r="954" spans="1:12">
      <c r="A954">
        <v>559</v>
      </c>
      <c r="B954">
        <v>44614</v>
      </c>
      <c r="C954">
        <v>48000000</v>
      </c>
      <c r="D954">
        <v>19</v>
      </c>
      <c r="E954" s="9">
        <v>90383208</v>
      </c>
      <c r="F954" t="s">
        <v>588</v>
      </c>
      <c r="G954">
        <v>5.6</v>
      </c>
      <c r="H954">
        <v>512</v>
      </c>
      <c r="I954">
        <v>5130</v>
      </c>
      <c r="J954">
        <v>2000</v>
      </c>
      <c r="K954" t="s">
        <v>18</v>
      </c>
      <c r="L954" t="s">
        <v>13</v>
      </c>
    </row>
    <row r="955" spans="1:12">
      <c r="A955">
        <v>912</v>
      </c>
      <c r="B955">
        <v>45434</v>
      </c>
      <c r="C955">
        <v>25000000</v>
      </c>
      <c r="D955">
        <v>19</v>
      </c>
      <c r="E955" s="9">
        <v>91036760</v>
      </c>
      <c r="F955" t="s">
        <v>941</v>
      </c>
      <c r="G955">
        <v>6</v>
      </c>
      <c r="H955">
        <v>330</v>
      </c>
      <c r="I955">
        <v>5061</v>
      </c>
      <c r="J955">
        <v>2000</v>
      </c>
      <c r="K955" t="s">
        <v>25</v>
      </c>
      <c r="L955" t="s">
        <v>19</v>
      </c>
    </row>
    <row r="956" spans="1:12">
      <c r="A956">
        <v>490</v>
      </c>
      <c r="B956">
        <v>44470</v>
      </c>
      <c r="C956">
        <v>46000000</v>
      </c>
      <c r="D956">
        <v>19</v>
      </c>
      <c r="E956" s="9">
        <v>107196498</v>
      </c>
      <c r="F956" t="s">
        <v>519</v>
      </c>
      <c r="G956">
        <v>5.5</v>
      </c>
      <c r="H956">
        <v>308</v>
      </c>
      <c r="I956">
        <v>5024</v>
      </c>
      <c r="J956">
        <v>2000</v>
      </c>
      <c r="K956" t="s">
        <v>28</v>
      </c>
      <c r="L956" t="s">
        <v>13</v>
      </c>
    </row>
    <row r="957" spans="1:12">
      <c r="A957">
        <v>1344</v>
      </c>
      <c r="B957">
        <v>47173</v>
      </c>
      <c r="C957">
        <v>5000000</v>
      </c>
      <c r="D957">
        <v>20</v>
      </c>
      <c r="E957" s="9">
        <v>110000000</v>
      </c>
      <c r="F957" t="s">
        <v>1373</v>
      </c>
      <c r="G957">
        <v>7.4</v>
      </c>
      <c r="H957">
        <v>750</v>
      </c>
      <c r="I957">
        <v>5323</v>
      </c>
      <c r="J957">
        <v>2000</v>
      </c>
      <c r="K957" t="s">
        <v>15</v>
      </c>
      <c r="L957" t="s">
        <v>13</v>
      </c>
    </row>
    <row r="958" spans="1:12">
      <c r="A958">
        <v>1115</v>
      </c>
      <c r="B958">
        <v>46054</v>
      </c>
      <c r="C958">
        <v>16000000</v>
      </c>
      <c r="D958">
        <v>14</v>
      </c>
      <c r="E958" s="9">
        <v>119754278</v>
      </c>
      <c r="F958" t="s">
        <v>1144</v>
      </c>
      <c r="G958">
        <v>5.9</v>
      </c>
      <c r="H958">
        <v>542</v>
      </c>
      <c r="I958">
        <v>4993</v>
      </c>
      <c r="J958">
        <v>2000</v>
      </c>
      <c r="K958" t="s">
        <v>15</v>
      </c>
      <c r="L958" t="s">
        <v>47</v>
      </c>
    </row>
    <row r="959" spans="1:12">
      <c r="A959">
        <v>248</v>
      </c>
      <c r="B959">
        <v>44010</v>
      </c>
      <c r="C959">
        <v>84000000</v>
      </c>
      <c r="D959">
        <v>17</v>
      </c>
      <c r="E959" s="9">
        <v>123307945</v>
      </c>
      <c r="F959" t="s">
        <v>276</v>
      </c>
      <c r="G959">
        <v>4.7</v>
      </c>
      <c r="H959">
        <v>332</v>
      </c>
      <c r="I959">
        <v>4989</v>
      </c>
      <c r="J959">
        <v>2000</v>
      </c>
      <c r="K959" t="s">
        <v>21</v>
      </c>
      <c r="L959" t="s">
        <v>13</v>
      </c>
    </row>
    <row r="960" spans="1:12">
      <c r="A960">
        <v>370</v>
      </c>
      <c r="B960">
        <v>44240</v>
      </c>
      <c r="C960">
        <v>65000000</v>
      </c>
      <c r="D960">
        <v>15</v>
      </c>
      <c r="E960" s="9">
        <v>128884132</v>
      </c>
      <c r="F960" t="s">
        <v>399</v>
      </c>
      <c r="G960">
        <v>6.3</v>
      </c>
      <c r="H960">
        <v>403</v>
      </c>
      <c r="I960">
        <v>5087</v>
      </c>
      <c r="J960">
        <v>2000</v>
      </c>
      <c r="K960" t="s">
        <v>21</v>
      </c>
      <c r="L960" t="s">
        <v>19</v>
      </c>
    </row>
    <row r="961" spans="1:14">
      <c r="A961">
        <v>528</v>
      </c>
      <c r="B961">
        <v>44558</v>
      </c>
      <c r="C961">
        <v>40000000</v>
      </c>
      <c r="D961">
        <v>41</v>
      </c>
      <c r="E961" s="9">
        <v>144056873</v>
      </c>
      <c r="F961" t="s">
        <v>557</v>
      </c>
      <c r="G961">
        <v>6.3</v>
      </c>
      <c r="H961">
        <v>1233</v>
      </c>
      <c r="I961">
        <v>5222</v>
      </c>
      <c r="J961">
        <v>2000</v>
      </c>
      <c r="K961" t="s">
        <v>59</v>
      </c>
      <c r="L961" t="s">
        <v>47</v>
      </c>
    </row>
    <row r="962" spans="1:14">
      <c r="A962">
        <v>499</v>
      </c>
      <c r="B962">
        <v>44492</v>
      </c>
      <c r="C962">
        <v>51000000</v>
      </c>
      <c r="D962">
        <v>39</v>
      </c>
      <c r="E962" s="9">
        <v>149270999</v>
      </c>
      <c r="F962" t="s">
        <v>528</v>
      </c>
      <c r="G962">
        <v>6.1</v>
      </c>
      <c r="H962">
        <v>927</v>
      </c>
      <c r="I962">
        <v>5067</v>
      </c>
      <c r="J962">
        <v>2000</v>
      </c>
      <c r="K962" t="s">
        <v>28</v>
      </c>
      <c r="L962" t="s">
        <v>13</v>
      </c>
    </row>
    <row r="963" spans="1:14">
      <c r="A963">
        <v>909</v>
      </c>
      <c r="B963">
        <v>45429</v>
      </c>
      <c r="C963">
        <v>25000000</v>
      </c>
      <c r="D963">
        <v>28</v>
      </c>
      <c r="E963" s="9">
        <v>152500343</v>
      </c>
      <c r="F963" t="s">
        <v>938</v>
      </c>
      <c r="G963">
        <v>6.8</v>
      </c>
      <c r="H963">
        <v>951</v>
      </c>
      <c r="I963">
        <v>5405</v>
      </c>
      <c r="J963">
        <v>2000</v>
      </c>
      <c r="K963" t="s">
        <v>12</v>
      </c>
      <c r="L963" t="s">
        <v>13</v>
      </c>
    </row>
    <row r="964" spans="1:14">
      <c r="A964">
        <v>209</v>
      </c>
      <c r="B964">
        <v>43943</v>
      </c>
      <c r="C964">
        <v>100000000</v>
      </c>
      <c r="D964">
        <v>15</v>
      </c>
      <c r="E964" s="9">
        <v>155464351</v>
      </c>
      <c r="F964" t="s">
        <v>237</v>
      </c>
      <c r="G964">
        <v>6.3</v>
      </c>
      <c r="H964">
        <v>488</v>
      </c>
      <c r="I964">
        <v>4804</v>
      </c>
      <c r="J964">
        <v>2000</v>
      </c>
      <c r="K964" t="s">
        <v>21</v>
      </c>
      <c r="L964" t="s">
        <v>47</v>
      </c>
    </row>
    <row r="965" spans="1:14">
      <c r="A965">
        <v>621</v>
      </c>
      <c r="B965">
        <v>44761</v>
      </c>
      <c r="C965">
        <v>40000000</v>
      </c>
      <c r="D965">
        <v>24</v>
      </c>
      <c r="E965" s="9">
        <v>161834276</v>
      </c>
      <c r="F965" t="s">
        <v>650</v>
      </c>
      <c r="G965">
        <v>5.7</v>
      </c>
      <c r="H965">
        <v>736</v>
      </c>
      <c r="I965">
        <v>5307</v>
      </c>
      <c r="J965">
        <v>2000</v>
      </c>
      <c r="K965" t="s">
        <v>59</v>
      </c>
      <c r="L965" t="s">
        <v>13</v>
      </c>
    </row>
    <row r="966" spans="1:14">
      <c r="A966">
        <v>756</v>
      </c>
      <c r="B966">
        <v>45077</v>
      </c>
      <c r="C966">
        <v>30000000</v>
      </c>
      <c r="D966">
        <v>24</v>
      </c>
      <c r="E966" s="9">
        <v>173959438</v>
      </c>
      <c r="F966" t="s">
        <v>785</v>
      </c>
      <c r="G966">
        <v>5.6</v>
      </c>
      <c r="H966">
        <v>506</v>
      </c>
      <c r="I966">
        <v>4913</v>
      </c>
      <c r="J966">
        <v>2000</v>
      </c>
      <c r="K966" t="s">
        <v>15</v>
      </c>
      <c r="L966" t="s">
        <v>26</v>
      </c>
    </row>
    <row r="967" spans="1:14">
      <c r="A967">
        <v>223</v>
      </c>
      <c r="B967">
        <v>43963</v>
      </c>
      <c r="C967">
        <v>95000000</v>
      </c>
      <c r="D967">
        <v>28</v>
      </c>
      <c r="E967" s="9">
        <v>190213455</v>
      </c>
      <c r="F967" t="s">
        <v>251</v>
      </c>
      <c r="G967">
        <v>5.6</v>
      </c>
      <c r="H967">
        <v>634</v>
      </c>
      <c r="I967">
        <v>4889</v>
      </c>
      <c r="J967">
        <v>2000</v>
      </c>
      <c r="K967" t="s">
        <v>66</v>
      </c>
      <c r="L967" t="s">
        <v>47</v>
      </c>
      <c r="N967">
        <f>SUMIF(E2:E100, "&gt;1000000000", E2:E100)</f>
        <v>1506249360</v>
      </c>
    </row>
    <row r="968" spans="1:14">
      <c r="A968">
        <v>552</v>
      </c>
      <c r="B968">
        <v>44602</v>
      </c>
      <c r="C968">
        <v>48000000</v>
      </c>
      <c r="D968">
        <v>25</v>
      </c>
      <c r="E968" s="9">
        <v>207515725</v>
      </c>
      <c r="F968" t="s">
        <v>581</v>
      </c>
      <c r="G968">
        <v>6.9</v>
      </c>
      <c r="H968">
        <v>562</v>
      </c>
      <c r="I968">
        <v>4909</v>
      </c>
      <c r="J968">
        <v>2000</v>
      </c>
      <c r="K968" t="s">
        <v>12</v>
      </c>
      <c r="L968" t="s">
        <v>26</v>
      </c>
    </row>
    <row r="969" spans="1:14">
      <c r="A969">
        <v>571</v>
      </c>
      <c r="B969">
        <v>44640</v>
      </c>
      <c r="C969">
        <v>45000000</v>
      </c>
      <c r="D969">
        <v>32</v>
      </c>
      <c r="E969" s="9">
        <v>212000000</v>
      </c>
      <c r="F969" t="s">
        <v>600</v>
      </c>
      <c r="G969">
        <v>6.1</v>
      </c>
      <c r="H969">
        <v>961</v>
      </c>
      <c r="I969">
        <v>5132</v>
      </c>
      <c r="J969">
        <v>2000</v>
      </c>
      <c r="K969" t="s">
        <v>12</v>
      </c>
      <c r="L969" t="s">
        <v>13</v>
      </c>
    </row>
    <row r="970" spans="1:14">
      <c r="A970">
        <v>1133</v>
      </c>
      <c r="B970">
        <v>46112</v>
      </c>
      <c r="C970">
        <v>17000000</v>
      </c>
      <c r="D970">
        <v>45</v>
      </c>
      <c r="E970" s="9">
        <v>213525736</v>
      </c>
      <c r="F970" t="s">
        <v>1162</v>
      </c>
      <c r="G970">
        <v>7.2</v>
      </c>
      <c r="H970">
        <v>927</v>
      </c>
      <c r="I970">
        <v>4867</v>
      </c>
      <c r="J970">
        <v>2000</v>
      </c>
      <c r="K970" t="s">
        <v>18</v>
      </c>
      <c r="L970" t="s">
        <v>97</v>
      </c>
    </row>
    <row r="971" spans="1:14">
      <c r="A971">
        <v>147</v>
      </c>
      <c r="B971">
        <v>43843</v>
      </c>
      <c r="C971">
        <v>110000000</v>
      </c>
      <c r="D971">
        <v>23</v>
      </c>
      <c r="E971" s="9">
        <v>215294342</v>
      </c>
      <c r="F971" t="s">
        <v>175</v>
      </c>
      <c r="G971">
        <v>6.8</v>
      </c>
      <c r="H971">
        <v>1099</v>
      </c>
      <c r="I971">
        <v>4803</v>
      </c>
      <c r="J971">
        <v>2000</v>
      </c>
      <c r="K971" t="s">
        <v>28</v>
      </c>
      <c r="L971" t="s">
        <v>26</v>
      </c>
    </row>
    <row r="972" spans="1:14">
      <c r="A972">
        <v>306</v>
      </c>
      <c r="B972">
        <v>44120</v>
      </c>
      <c r="C972">
        <v>75000000</v>
      </c>
      <c r="D972">
        <v>13</v>
      </c>
      <c r="E972" s="9">
        <v>215663859</v>
      </c>
      <c r="F972" t="s">
        <v>335</v>
      </c>
      <c r="G972">
        <v>5.9</v>
      </c>
      <c r="H972">
        <v>283</v>
      </c>
      <c r="I972">
        <v>4791</v>
      </c>
      <c r="J972">
        <v>2000</v>
      </c>
      <c r="K972" t="s">
        <v>12</v>
      </c>
      <c r="L972" t="s">
        <v>47</v>
      </c>
    </row>
    <row r="973" spans="1:14">
      <c r="A973">
        <v>317</v>
      </c>
      <c r="B973">
        <v>44142</v>
      </c>
      <c r="C973">
        <v>75000000</v>
      </c>
      <c r="D973">
        <v>42</v>
      </c>
      <c r="E973" s="9">
        <v>248118121</v>
      </c>
      <c r="F973" t="s">
        <v>346</v>
      </c>
      <c r="G973">
        <v>6.9</v>
      </c>
      <c r="H973">
        <v>1946</v>
      </c>
      <c r="I973">
        <v>4854</v>
      </c>
      <c r="J973">
        <v>2000</v>
      </c>
      <c r="K973" t="s">
        <v>42</v>
      </c>
      <c r="L973" t="s">
        <v>19</v>
      </c>
    </row>
    <row r="974" spans="1:14">
      <c r="A974">
        <v>507</v>
      </c>
      <c r="B974">
        <v>44506</v>
      </c>
      <c r="C974">
        <v>52000000</v>
      </c>
      <c r="D974">
        <v>30</v>
      </c>
      <c r="E974" s="9">
        <v>256271286</v>
      </c>
      <c r="F974" t="s">
        <v>536</v>
      </c>
      <c r="G974">
        <v>7.1</v>
      </c>
      <c r="H974">
        <v>716</v>
      </c>
      <c r="I974">
        <v>4909</v>
      </c>
      <c r="J974">
        <v>2000</v>
      </c>
      <c r="K974" t="s">
        <v>25</v>
      </c>
      <c r="L974" t="s">
        <v>47</v>
      </c>
    </row>
    <row r="975" spans="1:14">
      <c r="A975">
        <v>211</v>
      </c>
      <c r="B975">
        <v>43947</v>
      </c>
      <c r="C975">
        <v>92000000</v>
      </c>
      <c r="D975">
        <v>40</v>
      </c>
      <c r="E975" s="9">
        <v>264105545</v>
      </c>
      <c r="F975" t="s">
        <v>239</v>
      </c>
      <c r="G975">
        <v>5.6</v>
      </c>
      <c r="H975">
        <v>1232</v>
      </c>
      <c r="I975">
        <v>4793</v>
      </c>
      <c r="J975">
        <v>2000</v>
      </c>
      <c r="K975" t="s">
        <v>42</v>
      </c>
      <c r="L975" t="s">
        <v>13</v>
      </c>
    </row>
    <row r="976" spans="1:14">
      <c r="A976">
        <v>298</v>
      </c>
      <c r="B976">
        <v>44108</v>
      </c>
      <c r="C976">
        <v>75000000</v>
      </c>
      <c r="D976">
        <v>4</v>
      </c>
      <c r="E976" s="9">
        <v>296339527</v>
      </c>
      <c r="F976" t="s">
        <v>327</v>
      </c>
      <c r="G976">
        <v>6.8</v>
      </c>
      <c r="H976">
        <v>4097</v>
      </c>
      <c r="I976">
        <v>4772</v>
      </c>
      <c r="J976">
        <v>2000</v>
      </c>
      <c r="K976" t="s">
        <v>21</v>
      </c>
      <c r="L976" t="s">
        <v>13</v>
      </c>
    </row>
    <row r="977" spans="1:12">
      <c r="A977">
        <v>133</v>
      </c>
      <c r="B977">
        <v>43811</v>
      </c>
      <c r="C977">
        <v>120000000</v>
      </c>
      <c r="D977">
        <v>25</v>
      </c>
      <c r="E977" s="9">
        <v>325756637</v>
      </c>
      <c r="F977" t="s">
        <v>161</v>
      </c>
      <c r="G977">
        <v>6.2</v>
      </c>
      <c r="H977">
        <v>597</v>
      </c>
      <c r="I977">
        <v>4833</v>
      </c>
      <c r="J977">
        <v>2000</v>
      </c>
      <c r="K977" t="s">
        <v>25</v>
      </c>
      <c r="L977" t="s">
        <v>26</v>
      </c>
    </row>
    <row r="978" spans="1:12">
      <c r="A978">
        <v>462</v>
      </c>
      <c r="B978">
        <v>44408</v>
      </c>
      <c r="C978">
        <v>55000000</v>
      </c>
      <c r="D978">
        <v>29</v>
      </c>
      <c r="E978" s="9">
        <v>330444045</v>
      </c>
      <c r="F978" t="s">
        <v>491</v>
      </c>
      <c r="G978">
        <v>6.6</v>
      </c>
      <c r="H978">
        <v>1698</v>
      </c>
      <c r="I978">
        <v>4948</v>
      </c>
      <c r="J978">
        <v>2000</v>
      </c>
      <c r="K978" t="s">
        <v>18</v>
      </c>
      <c r="L978" t="s">
        <v>47</v>
      </c>
    </row>
    <row r="979" spans="1:12">
      <c r="A979">
        <v>130</v>
      </c>
      <c r="B979">
        <v>43808</v>
      </c>
      <c r="C979">
        <v>123000000</v>
      </c>
      <c r="D979">
        <v>45</v>
      </c>
      <c r="E979" s="9">
        <v>345141403</v>
      </c>
      <c r="F979" t="s">
        <v>158</v>
      </c>
      <c r="G979">
        <v>6.2</v>
      </c>
      <c r="H979">
        <v>1386</v>
      </c>
      <c r="I979">
        <v>4846</v>
      </c>
      <c r="J979">
        <v>2000</v>
      </c>
      <c r="K979" t="s">
        <v>42</v>
      </c>
      <c r="L979" t="s">
        <v>47</v>
      </c>
    </row>
    <row r="980" spans="1:12">
      <c r="A980">
        <v>362</v>
      </c>
      <c r="B980">
        <v>44227</v>
      </c>
      <c r="C980">
        <v>70000000</v>
      </c>
      <c r="D980">
        <v>31</v>
      </c>
      <c r="E980" s="9">
        <v>374111707</v>
      </c>
      <c r="F980" t="s">
        <v>391</v>
      </c>
      <c r="G980">
        <v>6.1</v>
      </c>
      <c r="H980">
        <v>992</v>
      </c>
      <c r="I980">
        <v>4978</v>
      </c>
      <c r="J980">
        <v>2000</v>
      </c>
      <c r="K980" t="s">
        <v>12</v>
      </c>
      <c r="L980" t="s">
        <v>47</v>
      </c>
    </row>
    <row r="981" spans="1:12">
      <c r="A981">
        <v>233</v>
      </c>
      <c r="B981">
        <v>43981</v>
      </c>
      <c r="C981">
        <v>90000000</v>
      </c>
      <c r="D981">
        <v>57</v>
      </c>
      <c r="E981" s="9">
        <v>429632142</v>
      </c>
      <c r="F981" t="s">
        <v>261</v>
      </c>
      <c r="G981">
        <v>7.5</v>
      </c>
      <c r="H981">
        <v>3218</v>
      </c>
      <c r="I981">
        <v>4804</v>
      </c>
      <c r="J981">
        <v>2000</v>
      </c>
      <c r="K981" t="s">
        <v>12</v>
      </c>
      <c r="L981" t="s">
        <v>47</v>
      </c>
    </row>
    <row r="982" spans="1:12">
      <c r="A982">
        <v>166</v>
      </c>
      <c r="B982">
        <v>43871</v>
      </c>
      <c r="C982">
        <v>103000000</v>
      </c>
      <c r="D982">
        <v>95</v>
      </c>
      <c r="E982" s="9">
        <v>457640427</v>
      </c>
      <c r="F982" t="s">
        <v>194</v>
      </c>
      <c r="G982">
        <v>7.9</v>
      </c>
      <c r="H982">
        <v>5439</v>
      </c>
      <c r="I982">
        <v>4779</v>
      </c>
      <c r="J982">
        <v>2000</v>
      </c>
      <c r="K982" t="s">
        <v>15</v>
      </c>
      <c r="L982" t="s">
        <v>19</v>
      </c>
    </row>
    <row r="983" spans="1:12">
      <c r="A983">
        <v>132</v>
      </c>
      <c r="B983">
        <v>43810</v>
      </c>
      <c r="C983">
        <v>125000000</v>
      </c>
      <c r="D983">
        <v>54</v>
      </c>
      <c r="E983" s="9">
        <v>546388105</v>
      </c>
      <c r="F983" t="s">
        <v>160</v>
      </c>
      <c r="G983">
        <v>5.9</v>
      </c>
      <c r="H983">
        <v>1928</v>
      </c>
      <c r="I983">
        <v>4893</v>
      </c>
      <c r="J983">
        <v>2000</v>
      </c>
      <c r="K983" t="s">
        <v>15</v>
      </c>
      <c r="L983" t="s">
        <v>26</v>
      </c>
    </row>
    <row r="984" spans="1:12">
      <c r="A984">
        <v>1085</v>
      </c>
      <c r="B984">
        <v>45946</v>
      </c>
      <c r="C984" t="s">
        <v>1494</v>
      </c>
      <c r="D984">
        <v>11</v>
      </c>
      <c r="E984" s="9" t="s">
        <v>1494</v>
      </c>
      <c r="F984" t="s">
        <v>1114</v>
      </c>
      <c r="G984">
        <v>6.4</v>
      </c>
      <c r="H984">
        <v>155</v>
      </c>
      <c r="I984">
        <v>5457</v>
      </c>
      <c r="J984">
        <v>2000</v>
      </c>
      <c r="K984" t="s">
        <v>15</v>
      </c>
      <c r="L984" t="s">
        <v>47</v>
      </c>
    </row>
    <row r="985" spans="1:12">
      <c r="A985">
        <v>1197</v>
      </c>
      <c r="B985">
        <v>46376</v>
      </c>
      <c r="C985" t="s">
        <v>1494</v>
      </c>
      <c r="D985">
        <v>2</v>
      </c>
      <c r="E985" s="9" t="s">
        <v>1494</v>
      </c>
      <c r="F985" t="s">
        <v>1226</v>
      </c>
      <c r="G985">
        <v>5.6</v>
      </c>
      <c r="H985">
        <v>17</v>
      </c>
      <c r="I985">
        <v>5549</v>
      </c>
      <c r="J985">
        <v>2000</v>
      </c>
      <c r="K985" t="s">
        <v>12</v>
      </c>
      <c r="L985" t="s">
        <v>47</v>
      </c>
    </row>
    <row r="986" spans="1:12">
      <c r="A986">
        <v>1267</v>
      </c>
      <c r="B986">
        <v>46677</v>
      </c>
      <c r="C986" t="s">
        <v>1494</v>
      </c>
      <c r="D986">
        <v>2</v>
      </c>
      <c r="E986" s="9" t="s">
        <v>1494</v>
      </c>
      <c r="F986" t="s">
        <v>1296</v>
      </c>
      <c r="G986">
        <v>6.3</v>
      </c>
      <c r="H986">
        <v>24</v>
      </c>
      <c r="I986">
        <v>5195</v>
      </c>
      <c r="J986">
        <v>2000</v>
      </c>
      <c r="K986" t="s">
        <v>18</v>
      </c>
      <c r="L986" t="s">
        <v>47</v>
      </c>
    </row>
    <row r="987" spans="1:12">
      <c r="A987">
        <v>1379</v>
      </c>
      <c r="B987">
        <v>47387</v>
      </c>
      <c r="C987" t="s">
        <v>1494</v>
      </c>
      <c r="D987" t="s">
        <v>1494</v>
      </c>
      <c r="E987" s="9" t="s">
        <v>1494</v>
      </c>
      <c r="F987" t="s">
        <v>1408</v>
      </c>
      <c r="G987">
        <v>6</v>
      </c>
      <c r="H987">
        <v>1</v>
      </c>
      <c r="I987">
        <v>5037</v>
      </c>
      <c r="J987">
        <v>2000</v>
      </c>
      <c r="K987" t="s">
        <v>12</v>
      </c>
      <c r="L987" t="s">
        <v>47</v>
      </c>
    </row>
    <row r="988" spans="1:12">
      <c r="A988">
        <v>1387</v>
      </c>
      <c r="B988">
        <v>47485</v>
      </c>
      <c r="C988" t="s">
        <v>1494</v>
      </c>
      <c r="D988">
        <v>1</v>
      </c>
      <c r="E988" s="9" t="s">
        <v>1494</v>
      </c>
      <c r="F988" t="s">
        <v>1415</v>
      </c>
      <c r="G988">
        <v>6.3</v>
      </c>
      <c r="H988">
        <v>15</v>
      </c>
      <c r="I988">
        <v>5195</v>
      </c>
      <c r="J988">
        <v>2000</v>
      </c>
      <c r="K988" t="s">
        <v>66</v>
      </c>
      <c r="L988" t="s">
        <v>47</v>
      </c>
    </row>
    <row r="989" spans="1:12">
      <c r="A989">
        <v>1434</v>
      </c>
      <c r="B989">
        <v>48057</v>
      </c>
      <c r="C989" t="s">
        <v>1494</v>
      </c>
      <c r="D989">
        <v>2</v>
      </c>
      <c r="E989" s="9" t="s">
        <v>1494</v>
      </c>
      <c r="F989" t="s">
        <v>1462</v>
      </c>
      <c r="G989">
        <v>6.1</v>
      </c>
      <c r="H989">
        <v>7</v>
      </c>
      <c r="I989">
        <v>5140</v>
      </c>
      <c r="J989">
        <v>2000</v>
      </c>
      <c r="K989" t="s">
        <v>25</v>
      </c>
      <c r="L989" t="s">
        <v>47</v>
      </c>
    </row>
    <row r="990" spans="1:12">
      <c r="A990">
        <v>1449</v>
      </c>
      <c r="B990">
        <v>48233</v>
      </c>
      <c r="C990" t="s">
        <v>1494</v>
      </c>
      <c r="D990" t="s">
        <v>1494</v>
      </c>
      <c r="E990" s="9" t="s">
        <v>1494</v>
      </c>
      <c r="F990" t="s">
        <v>1477</v>
      </c>
      <c r="G990">
        <v>5.7</v>
      </c>
      <c r="H990">
        <v>16</v>
      </c>
      <c r="I990">
        <v>5519</v>
      </c>
      <c r="J990">
        <v>2000</v>
      </c>
      <c r="K990" t="s">
        <v>301</v>
      </c>
      <c r="L990" t="s">
        <v>47</v>
      </c>
    </row>
    <row r="991" spans="1:12">
      <c r="A991">
        <v>1460</v>
      </c>
      <c r="B991">
        <v>48359</v>
      </c>
      <c r="C991" t="s">
        <v>1494</v>
      </c>
      <c r="D991">
        <v>2</v>
      </c>
      <c r="E991" s="9" t="s">
        <v>1494</v>
      </c>
      <c r="F991" t="s">
        <v>1488</v>
      </c>
      <c r="G991">
        <v>6.4</v>
      </c>
      <c r="H991">
        <v>36</v>
      </c>
      <c r="I991">
        <v>5231</v>
      </c>
      <c r="J991">
        <v>2000</v>
      </c>
      <c r="K991" t="s">
        <v>18</v>
      </c>
      <c r="L991" t="s">
        <v>97</v>
      </c>
    </row>
    <row r="992" spans="1:12">
      <c r="A992">
        <v>382</v>
      </c>
      <c r="B992">
        <v>44257</v>
      </c>
      <c r="C992">
        <v>65000000</v>
      </c>
      <c r="D992">
        <v>14</v>
      </c>
      <c r="E992" s="9" t="s">
        <v>1494</v>
      </c>
      <c r="F992" t="s">
        <v>411</v>
      </c>
      <c r="G992">
        <v>6</v>
      </c>
      <c r="H992">
        <v>208</v>
      </c>
      <c r="I992">
        <v>5093</v>
      </c>
      <c r="J992">
        <v>2000</v>
      </c>
      <c r="K992" t="s">
        <v>12</v>
      </c>
      <c r="L992" t="s">
        <v>47</v>
      </c>
    </row>
    <row r="993" spans="1:12">
      <c r="A993">
        <v>406</v>
      </c>
      <c r="B993">
        <v>44307</v>
      </c>
      <c r="C993">
        <v>60000000</v>
      </c>
      <c r="D993">
        <v>19</v>
      </c>
      <c r="E993" s="9" t="s">
        <v>1494</v>
      </c>
      <c r="F993" t="s">
        <v>435</v>
      </c>
      <c r="G993">
        <v>6.5</v>
      </c>
      <c r="H993">
        <v>521</v>
      </c>
      <c r="I993">
        <v>4786</v>
      </c>
      <c r="J993">
        <v>2000</v>
      </c>
      <c r="K993" t="s">
        <v>12</v>
      </c>
      <c r="L993" t="s">
        <v>23</v>
      </c>
    </row>
    <row r="994" spans="1:12">
      <c r="A994">
        <v>549</v>
      </c>
      <c r="B994">
        <v>44596</v>
      </c>
      <c r="C994">
        <v>60000000</v>
      </c>
      <c r="D994">
        <v>2</v>
      </c>
      <c r="E994" s="9" t="s">
        <v>1494</v>
      </c>
      <c r="F994" t="s">
        <v>578</v>
      </c>
      <c r="G994">
        <v>5.4</v>
      </c>
      <c r="H994">
        <v>37</v>
      </c>
      <c r="I994">
        <v>5031</v>
      </c>
      <c r="J994">
        <v>2000</v>
      </c>
      <c r="K994" t="s">
        <v>25</v>
      </c>
      <c r="L994" t="s">
        <v>47</v>
      </c>
    </row>
    <row r="995" spans="1:12">
      <c r="A995">
        <v>658</v>
      </c>
      <c r="B995">
        <v>44833</v>
      </c>
      <c r="C995">
        <v>40000000</v>
      </c>
      <c r="D995">
        <v>3</v>
      </c>
      <c r="E995" s="9" t="s">
        <v>1494</v>
      </c>
      <c r="F995" t="s">
        <v>687</v>
      </c>
      <c r="G995">
        <v>4.9000000000000004</v>
      </c>
      <c r="H995">
        <v>71</v>
      </c>
      <c r="I995">
        <v>4926</v>
      </c>
      <c r="J995">
        <v>2000</v>
      </c>
      <c r="K995" t="s">
        <v>66</v>
      </c>
      <c r="L995" t="s">
        <v>47</v>
      </c>
    </row>
    <row r="996" spans="1:12">
      <c r="A996">
        <v>734</v>
      </c>
      <c r="B996">
        <v>45024</v>
      </c>
      <c r="C996">
        <v>35000000</v>
      </c>
      <c r="D996">
        <v>9</v>
      </c>
      <c r="E996" s="9" t="s">
        <v>1494</v>
      </c>
      <c r="F996" t="s">
        <v>763</v>
      </c>
      <c r="G996">
        <v>6.9</v>
      </c>
      <c r="H996">
        <v>161</v>
      </c>
      <c r="I996">
        <v>5182</v>
      </c>
      <c r="J996">
        <v>2000</v>
      </c>
      <c r="K996" t="s">
        <v>59</v>
      </c>
      <c r="L996" t="s">
        <v>23</v>
      </c>
    </row>
    <row r="997" spans="1:12">
      <c r="A997">
        <v>1276</v>
      </c>
      <c r="B997">
        <v>46769</v>
      </c>
      <c r="C997">
        <v>9000000</v>
      </c>
      <c r="D997">
        <v>7</v>
      </c>
      <c r="E997" s="9" t="s">
        <v>1494</v>
      </c>
      <c r="F997" t="s">
        <v>1305</v>
      </c>
      <c r="G997">
        <v>6.7</v>
      </c>
      <c r="H997">
        <v>60</v>
      </c>
      <c r="I997">
        <v>5140</v>
      </c>
      <c r="J997">
        <v>2000</v>
      </c>
      <c r="K997" t="s">
        <v>18</v>
      </c>
      <c r="L997" t="s">
        <v>47</v>
      </c>
    </row>
    <row r="998" spans="1:12">
      <c r="A998">
        <v>749</v>
      </c>
      <c r="B998">
        <v>45058</v>
      </c>
      <c r="C998">
        <v>38000000</v>
      </c>
      <c r="D998">
        <v>5</v>
      </c>
      <c r="E998" s="9">
        <v>635096</v>
      </c>
      <c r="F998" t="s">
        <v>778</v>
      </c>
      <c r="G998">
        <v>6.6</v>
      </c>
      <c r="H998">
        <v>49</v>
      </c>
      <c r="I998">
        <v>4867</v>
      </c>
      <c r="J998">
        <v>1999</v>
      </c>
      <c r="K998" t="s">
        <v>42</v>
      </c>
      <c r="L998" t="s">
        <v>26</v>
      </c>
    </row>
    <row r="999" spans="1:12">
      <c r="A999">
        <v>1445</v>
      </c>
      <c r="B999">
        <v>48204</v>
      </c>
      <c r="C999">
        <v>312000</v>
      </c>
      <c r="D999">
        <v>1</v>
      </c>
      <c r="E999" s="9">
        <v>1281176</v>
      </c>
      <c r="F999" t="s">
        <v>1473</v>
      </c>
      <c r="G999">
        <v>6.2</v>
      </c>
      <c r="H999">
        <v>11</v>
      </c>
      <c r="I999">
        <v>5489</v>
      </c>
      <c r="J999">
        <v>1999</v>
      </c>
      <c r="K999" t="s">
        <v>42</v>
      </c>
      <c r="L999" t="s">
        <v>97</v>
      </c>
    </row>
    <row r="1000" spans="1:12">
      <c r="A1000">
        <v>995</v>
      </c>
      <c r="B1000">
        <v>45681</v>
      </c>
      <c r="C1000">
        <v>15000000</v>
      </c>
      <c r="D1000">
        <v>21</v>
      </c>
      <c r="E1000" s="9">
        <v>2856712</v>
      </c>
      <c r="F1000" t="s">
        <v>1024</v>
      </c>
      <c r="G1000">
        <v>6.7</v>
      </c>
      <c r="H1000">
        <v>475</v>
      </c>
      <c r="I1000">
        <v>5229</v>
      </c>
      <c r="J1000">
        <v>1999</v>
      </c>
      <c r="K1000" t="s">
        <v>44</v>
      </c>
      <c r="L1000" t="s">
        <v>26</v>
      </c>
    </row>
    <row r="1001" spans="1:12">
      <c r="A1001">
        <v>1266</v>
      </c>
      <c r="B1001">
        <v>46671</v>
      </c>
      <c r="C1001">
        <v>10000000</v>
      </c>
      <c r="D1001">
        <v>8</v>
      </c>
      <c r="E1001" s="9">
        <v>3193102</v>
      </c>
      <c r="F1001" t="s">
        <v>1295</v>
      </c>
      <c r="G1001">
        <v>6.6</v>
      </c>
      <c r="H1001">
        <v>105</v>
      </c>
      <c r="I1001">
        <v>4909</v>
      </c>
      <c r="J1001">
        <v>1999</v>
      </c>
      <c r="K1001" t="s">
        <v>15</v>
      </c>
      <c r="L1001" t="s">
        <v>16</v>
      </c>
    </row>
    <row r="1002" spans="1:12">
      <c r="A1002">
        <v>877</v>
      </c>
      <c r="B1002">
        <v>45369</v>
      </c>
      <c r="C1002" t="s">
        <v>1494</v>
      </c>
      <c r="D1002">
        <v>5</v>
      </c>
      <c r="E1002" s="9">
        <v>4488529</v>
      </c>
      <c r="F1002" t="s">
        <v>906</v>
      </c>
      <c r="G1002">
        <v>5.9</v>
      </c>
      <c r="H1002">
        <v>56</v>
      </c>
      <c r="I1002">
        <v>4892</v>
      </c>
      <c r="J1002">
        <v>1999</v>
      </c>
      <c r="K1002" t="s">
        <v>42</v>
      </c>
      <c r="L1002" t="s">
        <v>47</v>
      </c>
    </row>
    <row r="1003" spans="1:12">
      <c r="A1003">
        <v>860</v>
      </c>
      <c r="B1003">
        <v>45329</v>
      </c>
      <c r="C1003">
        <v>28000000</v>
      </c>
      <c r="D1003">
        <v>4</v>
      </c>
      <c r="E1003" s="9">
        <v>8888143</v>
      </c>
      <c r="F1003" t="s">
        <v>889</v>
      </c>
      <c r="G1003">
        <v>6</v>
      </c>
      <c r="H1003">
        <v>69</v>
      </c>
      <c r="I1003">
        <v>4948</v>
      </c>
      <c r="J1003">
        <v>1999</v>
      </c>
      <c r="K1003" t="s">
        <v>18</v>
      </c>
      <c r="L1003" t="s">
        <v>47</v>
      </c>
    </row>
    <row r="1004" spans="1:12">
      <c r="A1004">
        <v>970</v>
      </c>
      <c r="B1004">
        <v>45603</v>
      </c>
      <c r="C1004">
        <v>23000000</v>
      </c>
      <c r="D1004">
        <v>6</v>
      </c>
      <c r="E1004" s="9">
        <v>10827816</v>
      </c>
      <c r="F1004" t="s">
        <v>999</v>
      </c>
      <c r="G1004">
        <v>6.6</v>
      </c>
      <c r="H1004">
        <v>55</v>
      </c>
      <c r="I1004">
        <v>5193</v>
      </c>
      <c r="J1004">
        <v>1999</v>
      </c>
      <c r="K1004" t="s">
        <v>12</v>
      </c>
      <c r="L1004" t="s">
        <v>47</v>
      </c>
    </row>
    <row r="1005" spans="1:12">
      <c r="A1005">
        <v>961</v>
      </c>
      <c r="B1005">
        <v>45573</v>
      </c>
      <c r="C1005">
        <v>24000000</v>
      </c>
      <c r="D1005">
        <v>6</v>
      </c>
      <c r="E1005" s="9">
        <v>16290976</v>
      </c>
      <c r="F1005" t="s">
        <v>990</v>
      </c>
      <c r="G1005">
        <v>5.8</v>
      </c>
      <c r="H1005">
        <v>92</v>
      </c>
      <c r="I1005">
        <v>5105</v>
      </c>
      <c r="J1005">
        <v>1999</v>
      </c>
      <c r="K1005" t="s">
        <v>21</v>
      </c>
      <c r="L1005" t="s">
        <v>26</v>
      </c>
    </row>
    <row r="1006" spans="1:12">
      <c r="A1006">
        <v>968</v>
      </c>
      <c r="B1006">
        <v>45597</v>
      </c>
      <c r="C1006">
        <v>23000000</v>
      </c>
      <c r="D1006">
        <v>8</v>
      </c>
      <c r="E1006" s="9">
        <v>18653615</v>
      </c>
      <c r="F1006" t="s">
        <v>997</v>
      </c>
      <c r="G1006">
        <v>5.9</v>
      </c>
      <c r="H1006">
        <v>66</v>
      </c>
      <c r="I1006">
        <v>5162</v>
      </c>
      <c r="J1006">
        <v>1999</v>
      </c>
      <c r="K1006" t="s">
        <v>42</v>
      </c>
      <c r="L1006" t="s">
        <v>47</v>
      </c>
    </row>
    <row r="1007" spans="1:12">
      <c r="A1007">
        <v>1210</v>
      </c>
      <c r="B1007">
        <v>46439</v>
      </c>
      <c r="C1007">
        <v>12000000</v>
      </c>
      <c r="D1007">
        <v>6</v>
      </c>
      <c r="E1007" s="9">
        <v>21133087</v>
      </c>
      <c r="F1007" t="s">
        <v>1239</v>
      </c>
      <c r="G1007">
        <v>6.5</v>
      </c>
      <c r="H1007">
        <v>330</v>
      </c>
      <c r="I1007">
        <v>5147</v>
      </c>
      <c r="J1007">
        <v>1999</v>
      </c>
      <c r="K1007" t="s">
        <v>114</v>
      </c>
      <c r="L1007" t="s">
        <v>47</v>
      </c>
    </row>
    <row r="1008" spans="1:12">
      <c r="A1008">
        <v>1319</v>
      </c>
      <c r="B1008">
        <v>47022</v>
      </c>
      <c r="C1008">
        <v>6500000</v>
      </c>
      <c r="D1008">
        <v>11</v>
      </c>
      <c r="E1008" s="9">
        <v>28451622</v>
      </c>
      <c r="F1008" t="s">
        <v>1348</v>
      </c>
      <c r="G1008">
        <v>7</v>
      </c>
      <c r="H1008">
        <v>196</v>
      </c>
      <c r="I1008">
        <v>4813</v>
      </c>
      <c r="J1008">
        <v>1999</v>
      </c>
      <c r="K1008" t="s">
        <v>44</v>
      </c>
      <c r="L1008" t="s">
        <v>47</v>
      </c>
    </row>
    <row r="1009" spans="1:12">
      <c r="A1009">
        <v>1252</v>
      </c>
      <c r="B1009">
        <v>46601</v>
      </c>
      <c r="C1009">
        <v>10000000</v>
      </c>
      <c r="D1009">
        <v>14</v>
      </c>
      <c r="E1009" s="9">
        <v>30652890</v>
      </c>
      <c r="F1009" t="s">
        <v>1281</v>
      </c>
      <c r="G1009">
        <v>6.8</v>
      </c>
      <c r="H1009">
        <v>823</v>
      </c>
      <c r="I1009">
        <v>5369</v>
      </c>
      <c r="J1009">
        <v>1999</v>
      </c>
      <c r="K1009" t="s">
        <v>42</v>
      </c>
      <c r="L1009" t="s">
        <v>47</v>
      </c>
    </row>
    <row r="1010" spans="1:12">
      <c r="A1010">
        <v>1274</v>
      </c>
      <c r="B1010">
        <v>46763</v>
      </c>
      <c r="C1010">
        <v>9000000</v>
      </c>
      <c r="D1010">
        <v>3</v>
      </c>
      <c r="E1010" s="9">
        <v>34573780</v>
      </c>
      <c r="F1010" t="s">
        <v>1303</v>
      </c>
      <c r="G1010">
        <v>6.8</v>
      </c>
      <c r="H1010">
        <v>38</v>
      </c>
      <c r="I1010">
        <v>5338</v>
      </c>
      <c r="J1010">
        <v>1999</v>
      </c>
      <c r="K1010" t="s">
        <v>18</v>
      </c>
      <c r="L1010" t="s">
        <v>47</v>
      </c>
    </row>
    <row r="1011" spans="1:12">
      <c r="A1011">
        <v>428</v>
      </c>
      <c r="B1011">
        <v>44349</v>
      </c>
      <c r="C1011">
        <v>65000000</v>
      </c>
      <c r="D1011">
        <v>6</v>
      </c>
      <c r="E1011" s="9">
        <v>36850101</v>
      </c>
      <c r="F1011" t="s">
        <v>457</v>
      </c>
      <c r="G1011">
        <v>5.0999999999999996</v>
      </c>
      <c r="H1011">
        <v>80</v>
      </c>
      <c r="I1011">
        <v>5132</v>
      </c>
      <c r="J1011">
        <v>1999</v>
      </c>
      <c r="K1011" t="s">
        <v>59</v>
      </c>
      <c r="L1011" t="s">
        <v>13</v>
      </c>
    </row>
    <row r="1012" spans="1:12">
      <c r="A1012">
        <v>694</v>
      </c>
      <c r="B1012">
        <v>44930</v>
      </c>
      <c r="C1012">
        <v>37000000</v>
      </c>
      <c r="D1012">
        <v>30</v>
      </c>
      <c r="E1012" s="9">
        <v>48451803</v>
      </c>
      <c r="F1012" t="s">
        <v>723</v>
      </c>
      <c r="G1012">
        <v>7.5</v>
      </c>
      <c r="H1012">
        <v>825</v>
      </c>
      <c r="I1012">
        <v>5363</v>
      </c>
      <c r="J1012">
        <v>1999</v>
      </c>
      <c r="K1012" t="s">
        <v>12</v>
      </c>
      <c r="L1012" t="s">
        <v>26</v>
      </c>
    </row>
    <row r="1013" spans="1:12">
      <c r="A1013">
        <v>871</v>
      </c>
      <c r="B1013">
        <v>45354</v>
      </c>
      <c r="C1013">
        <v>27000000</v>
      </c>
      <c r="D1013">
        <v>11</v>
      </c>
      <c r="E1013" s="9">
        <v>56870414</v>
      </c>
      <c r="F1013" t="s">
        <v>900</v>
      </c>
      <c r="G1013">
        <v>5.5</v>
      </c>
      <c r="H1013">
        <v>247</v>
      </c>
      <c r="I1013">
        <v>5362</v>
      </c>
      <c r="J1013">
        <v>1999</v>
      </c>
      <c r="K1013" t="s">
        <v>21</v>
      </c>
      <c r="L1013" t="s">
        <v>13</v>
      </c>
    </row>
    <row r="1014" spans="1:12">
      <c r="A1014">
        <v>683</v>
      </c>
      <c r="B1014">
        <v>44910</v>
      </c>
      <c r="C1014">
        <v>38000000</v>
      </c>
      <c r="D1014">
        <v>30</v>
      </c>
      <c r="E1014" s="9">
        <v>58401898</v>
      </c>
      <c r="F1014" t="s">
        <v>712</v>
      </c>
      <c r="G1014">
        <v>6.3</v>
      </c>
      <c r="H1014">
        <v>756</v>
      </c>
      <c r="I1014">
        <v>5096</v>
      </c>
      <c r="J1014">
        <v>1999</v>
      </c>
      <c r="K1014" t="s">
        <v>66</v>
      </c>
      <c r="L1014" t="s">
        <v>23</v>
      </c>
    </row>
    <row r="1015" spans="1:12">
      <c r="A1015">
        <v>533</v>
      </c>
      <c r="B1015">
        <v>44568</v>
      </c>
      <c r="C1015">
        <v>50000000</v>
      </c>
      <c r="D1015">
        <v>6</v>
      </c>
      <c r="E1015" s="9">
        <v>58900031</v>
      </c>
      <c r="F1015" t="s">
        <v>562</v>
      </c>
      <c r="G1015">
        <v>5.9</v>
      </c>
      <c r="H1015">
        <v>75</v>
      </c>
      <c r="I1015">
        <v>5101</v>
      </c>
      <c r="J1015">
        <v>1999</v>
      </c>
      <c r="K1015" t="s">
        <v>18</v>
      </c>
      <c r="L1015" t="s">
        <v>26</v>
      </c>
    </row>
    <row r="1016" spans="1:12">
      <c r="A1016">
        <v>358</v>
      </c>
      <c r="B1016">
        <v>44217</v>
      </c>
      <c r="C1016">
        <v>90000000</v>
      </c>
      <c r="D1016">
        <v>26</v>
      </c>
      <c r="E1016" s="9">
        <v>60289912</v>
      </c>
      <c r="F1016" t="s">
        <v>387</v>
      </c>
      <c r="G1016">
        <v>7.3</v>
      </c>
      <c r="H1016">
        <v>481</v>
      </c>
      <c r="I1016">
        <v>4918</v>
      </c>
      <c r="J1016">
        <v>1999</v>
      </c>
      <c r="K1016" t="s">
        <v>18</v>
      </c>
      <c r="L1016" t="s">
        <v>13</v>
      </c>
    </row>
    <row r="1017" spans="1:12">
      <c r="A1017">
        <v>128</v>
      </c>
      <c r="B1017">
        <v>43805</v>
      </c>
      <c r="C1017">
        <v>160000000</v>
      </c>
      <c r="D1017">
        <v>27</v>
      </c>
      <c r="E1017" s="9">
        <v>61698899</v>
      </c>
      <c r="F1017" t="s">
        <v>156</v>
      </c>
      <c r="G1017">
        <v>6.4</v>
      </c>
      <c r="H1017">
        <v>510</v>
      </c>
      <c r="I1017">
        <v>4890</v>
      </c>
      <c r="J1017">
        <v>1999</v>
      </c>
      <c r="K1017" t="s">
        <v>66</v>
      </c>
      <c r="L1017" t="s">
        <v>47</v>
      </c>
    </row>
    <row r="1018" spans="1:12">
      <c r="A1018">
        <v>543</v>
      </c>
      <c r="B1018">
        <v>44582</v>
      </c>
      <c r="C1018">
        <v>60000000</v>
      </c>
      <c r="D1018">
        <v>21</v>
      </c>
      <c r="E1018" s="9">
        <v>66976317</v>
      </c>
      <c r="F1018" t="s">
        <v>572</v>
      </c>
      <c r="G1018">
        <v>6.2</v>
      </c>
      <c r="H1018">
        <v>367</v>
      </c>
      <c r="I1018">
        <v>4949</v>
      </c>
      <c r="J1018">
        <v>1999</v>
      </c>
      <c r="K1018" t="s">
        <v>18</v>
      </c>
      <c r="L1018" t="s">
        <v>19</v>
      </c>
    </row>
    <row r="1019" spans="1:12">
      <c r="A1019">
        <v>412</v>
      </c>
      <c r="B1019">
        <v>44315</v>
      </c>
      <c r="C1019">
        <v>60000000</v>
      </c>
      <c r="D1019">
        <v>22</v>
      </c>
      <c r="E1019" s="9">
        <v>73648228</v>
      </c>
      <c r="F1019" t="s">
        <v>441</v>
      </c>
      <c r="G1019">
        <v>5.6</v>
      </c>
      <c r="H1019">
        <v>604</v>
      </c>
      <c r="I1019">
        <v>4958</v>
      </c>
      <c r="J1019">
        <v>1999</v>
      </c>
      <c r="K1019" t="s">
        <v>21</v>
      </c>
      <c r="L1019" t="s">
        <v>26</v>
      </c>
    </row>
    <row r="1020" spans="1:12">
      <c r="A1020">
        <v>388</v>
      </c>
      <c r="B1020">
        <v>44267</v>
      </c>
      <c r="C1020">
        <v>64000000</v>
      </c>
      <c r="D1020">
        <v>4</v>
      </c>
      <c r="E1020" s="9">
        <v>74608570</v>
      </c>
      <c r="F1020" t="s">
        <v>417</v>
      </c>
      <c r="G1020">
        <v>5.3</v>
      </c>
      <c r="H1020">
        <v>63</v>
      </c>
      <c r="I1020">
        <v>4965</v>
      </c>
      <c r="J1020">
        <v>1999</v>
      </c>
      <c r="K1020" t="s">
        <v>18</v>
      </c>
      <c r="L1020" t="s">
        <v>47</v>
      </c>
    </row>
    <row r="1021" spans="1:12">
      <c r="A1021">
        <v>271</v>
      </c>
      <c r="B1021">
        <v>44048</v>
      </c>
      <c r="C1021">
        <v>80000000</v>
      </c>
      <c r="D1021">
        <v>19</v>
      </c>
      <c r="E1021" s="9">
        <v>91188905</v>
      </c>
      <c r="F1021" t="s">
        <v>299</v>
      </c>
      <c r="G1021">
        <v>5.2</v>
      </c>
      <c r="H1021">
        <v>369</v>
      </c>
      <c r="I1021">
        <v>4915</v>
      </c>
      <c r="J1021">
        <v>1999</v>
      </c>
      <c r="K1021" t="s">
        <v>21</v>
      </c>
      <c r="L1021" t="s">
        <v>47</v>
      </c>
    </row>
    <row r="1022" spans="1:12">
      <c r="A1022">
        <v>230</v>
      </c>
      <c r="B1022">
        <v>43972</v>
      </c>
      <c r="C1022">
        <v>100000000</v>
      </c>
      <c r="D1022">
        <v>24</v>
      </c>
      <c r="E1022" s="9">
        <v>93700000</v>
      </c>
      <c r="F1022" t="s">
        <v>258</v>
      </c>
      <c r="G1022">
        <v>6.9</v>
      </c>
      <c r="H1022">
        <v>963</v>
      </c>
      <c r="I1022">
        <v>4885</v>
      </c>
      <c r="J1022">
        <v>1999</v>
      </c>
      <c r="K1022" t="s">
        <v>12</v>
      </c>
      <c r="L1022" t="s">
        <v>47</v>
      </c>
    </row>
    <row r="1023" spans="1:12">
      <c r="A1023">
        <v>653</v>
      </c>
      <c r="B1023">
        <v>44817</v>
      </c>
      <c r="C1023">
        <v>40000000</v>
      </c>
      <c r="D1023">
        <v>25</v>
      </c>
      <c r="E1023" s="9">
        <v>96618699</v>
      </c>
      <c r="F1023" t="s">
        <v>682</v>
      </c>
      <c r="G1023">
        <v>6.1</v>
      </c>
      <c r="H1023">
        <v>474</v>
      </c>
      <c r="I1023">
        <v>4892</v>
      </c>
      <c r="J1023">
        <v>1999</v>
      </c>
      <c r="K1023" t="s">
        <v>59</v>
      </c>
      <c r="L1023" t="s">
        <v>47</v>
      </c>
    </row>
    <row r="1024" spans="1:12">
      <c r="A1024">
        <v>408</v>
      </c>
      <c r="B1024">
        <v>44309</v>
      </c>
      <c r="C1024">
        <v>55000000</v>
      </c>
      <c r="D1024">
        <v>23</v>
      </c>
      <c r="E1024" s="9">
        <v>100230832</v>
      </c>
      <c r="F1024" t="s">
        <v>437</v>
      </c>
      <c r="G1024">
        <v>6.8</v>
      </c>
      <c r="H1024">
        <v>422</v>
      </c>
      <c r="I1024">
        <v>4839</v>
      </c>
      <c r="J1024">
        <v>1999</v>
      </c>
      <c r="K1024" t="s">
        <v>12</v>
      </c>
      <c r="L1024" t="s">
        <v>13</v>
      </c>
    </row>
    <row r="1025" spans="1:12">
      <c r="A1025">
        <v>384</v>
      </c>
      <c r="B1025">
        <v>44259</v>
      </c>
      <c r="C1025">
        <v>63000000</v>
      </c>
      <c r="D1025">
        <v>146</v>
      </c>
      <c r="E1025" s="9">
        <v>100853753</v>
      </c>
      <c r="F1025" t="s">
        <v>413</v>
      </c>
      <c r="G1025">
        <v>8.3000000000000007</v>
      </c>
      <c r="H1025">
        <v>9413</v>
      </c>
      <c r="I1025">
        <v>4829</v>
      </c>
      <c r="J1025">
        <v>1999</v>
      </c>
      <c r="K1025" t="s">
        <v>18</v>
      </c>
      <c r="L1025" t="s">
        <v>47</v>
      </c>
    </row>
    <row r="1026" spans="1:12">
      <c r="A1026">
        <v>557</v>
      </c>
      <c r="B1026">
        <v>44609</v>
      </c>
      <c r="C1026">
        <v>75000000</v>
      </c>
      <c r="D1026">
        <v>34</v>
      </c>
      <c r="E1026" s="9">
        <v>108000000</v>
      </c>
      <c r="F1026" t="s">
        <v>586</v>
      </c>
      <c r="G1026">
        <v>6.6</v>
      </c>
      <c r="H1026">
        <v>692</v>
      </c>
      <c r="I1026">
        <v>5123</v>
      </c>
      <c r="J1026">
        <v>1999</v>
      </c>
      <c r="K1026" t="s">
        <v>114</v>
      </c>
      <c r="L1026" t="s">
        <v>19</v>
      </c>
    </row>
    <row r="1027" spans="1:12">
      <c r="A1027">
        <v>697</v>
      </c>
      <c r="B1027">
        <v>44936</v>
      </c>
      <c r="C1027">
        <v>65000000</v>
      </c>
      <c r="D1027">
        <v>16</v>
      </c>
      <c r="E1027" s="9">
        <v>117758500</v>
      </c>
      <c r="F1027" t="s">
        <v>726</v>
      </c>
      <c r="G1027">
        <v>6.1</v>
      </c>
      <c r="H1027">
        <v>352</v>
      </c>
      <c r="I1027">
        <v>5002</v>
      </c>
      <c r="J1027">
        <v>1999</v>
      </c>
      <c r="K1027" t="s">
        <v>114</v>
      </c>
      <c r="L1027" t="s">
        <v>47</v>
      </c>
    </row>
    <row r="1028" spans="1:12">
      <c r="A1028">
        <v>564</v>
      </c>
      <c r="B1028">
        <v>44622</v>
      </c>
      <c r="C1028">
        <v>48000000</v>
      </c>
      <c r="D1028">
        <v>18</v>
      </c>
      <c r="E1028" s="9">
        <v>124305181</v>
      </c>
      <c r="F1028" t="s">
        <v>593</v>
      </c>
      <c r="G1028">
        <v>6.6</v>
      </c>
      <c r="H1028">
        <v>339</v>
      </c>
      <c r="I1028">
        <v>4890</v>
      </c>
      <c r="J1028">
        <v>1999</v>
      </c>
      <c r="K1028" t="s">
        <v>66</v>
      </c>
      <c r="L1028" t="s">
        <v>47</v>
      </c>
    </row>
    <row r="1029" spans="1:12">
      <c r="A1029">
        <v>402</v>
      </c>
      <c r="B1029">
        <v>44293</v>
      </c>
      <c r="C1029">
        <v>60000000</v>
      </c>
      <c r="D1029">
        <v>18</v>
      </c>
      <c r="E1029" s="9">
        <v>149705852</v>
      </c>
      <c r="F1029" t="s">
        <v>431</v>
      </c>
      <c r="G1029">
        <v>6.1</v>
      </c>
      <c r="H1029">
        <v>205</v>
      </c>
      <c r="I1029">
        <v>4930</v>
      </c>
      <c r="J1029">
        <v>1999</v>
      </c>
      <c r="K1029" t="s">
        <v>28</v>
      </c>
      <c r="L1029" t="s">
        <v>47</v>
      </c>
    </row>
    <row r="1030" spans="1:12">
      <c r="A1030">
        <v>555</v>
      </c>
      <c r="B1030">
        <v>44606</v>
      </c>
      <c r="C1030">
        <v>73000000</v>
      </c>
      <c r="D1030">
        <v>33</v>
      </c>
      <c r="E1030" s="9">
        <v>151493655</v>
      </c>
      <c r="F1030" t="s">
        <v>584</v>
      </c>
      <c r="G1030">
        <v>6.5</v>
      </c>
      <c r="H1030">
        <v>826</v>
      </c>
      <c r="I1030">
        <v>4880</v>
      </c>
      <c r="J1030">
        <v>1999</v>
      </c>
      <c r="K1030" t="s">
        <v>42</v>
      </c>
      <c r="L1030" t="s">
        <v>13</v>
      </c>
    </row>
    <row r="1031" spans="1:12">
      <c r="A1031">
        <v>513</v>
      </c>
      <c r="B1031">
        <v>44516</v>
      </c>
      <c r="C1031">
        <v>90000000</v>
      </c>
      <c r="D1031">
        <v>17</v>
      </c>
      <c r="E1031" s="9">
        <v>161626121</v>
      </c>
      <c r="F1031" t="s">
        <v>542</v>
      </c>
      <c r="G1031">
        <v>6.7</v>
      </c>
      <c r="H1031">
        <v>548</v>
      </c>
      <c r="I1031">
        <v>5196</v>
      </c>
      <c r="J1031">
        <v>1999</v>
      </c>
      <c r="K1031" t="s">
        <v>59</v>
      </c>
      <c r="L1031" t="s">
        <v>47</v>
      </c>
    </row>
    <row r="1032" spans="1:12">
      <c r="A1032">
        <v>789</v>
      </c>
      <c r="B1032">
        <v>45155</v>
      </c>
      <c r="C1032">
        <v>80000000</v>
      </c>
      <c r="D1032">
        <v>29</v>
      </c>
      <c r="E1032" s="9">
        <v>176885658</v>
      </c>
      <c r="F1032" t="s">
        <v>818</v>
      </c>
      <c r="G1032">
        <v>6.4</v>
      </c>
      <c r="H1032">
        <v>503</v>
      </c>
      <c r="I1032">
        <v>5130</v>
      </c>
      <c r="J1032">
        <v>1999</v>
      </c>
      <c r="K1032" t="s">
        <v>25</v>
      </c>
      <c r="L1032" t="s">
        <v>47</v>
      </c>
    </row>
    <row r="1033" spans="1:12">
      <c r="A1033">
        <v>182</v>
      </c>
      <c r="B1033">
        <v>43893</v>
      </c>
      <c r="C1033">
        <v>100000000</v>
      </c>
      <c r="D1033">
        <v>20</v>
      </c>
      <c r="E1033" s="9">
        <v>211989043</v>
      </c>
      <c r="F1033" t="s">
        <v>210</v>
      </c>
      <c r="G1033">
        <v>5.5</v>
      </c>
      <c r="H1033">
        <v>482</v>
      </c>
      <c r="I1033">
        <v>4935</v>
      </c>
      <c r="J1033">
        <v>1999</v>
      </c>
      <c r="K1033" t="s">
        <v>42</v>
      </c>
      <c r="L1033" t="s">
        <v>26</v>
      </c>
    </row>
    <row r="1034" spans="1:12">
      <c r="A1034">
        <v>49</v>
      </c>
      <c r="B1034">
        <v>43667</v>
      </c>
      <c r="C1034">
        <v>170000000</v>
      </c>
      <c r="D1034">
        <v>40</v>
      </c>
      <c r="E1034" s="9">
        <v>222104681</v>
      </c>
      <c r="F1034" t="s">
        <v>75</v>
      </c>
      <c r="G1034">
        <v>5.0999999999999996</v>
      </c>
      <c r="H1034">
        <v>1020</v>
      </c>
      <c r="I1034">
        <v>4776</v>
      </c>
      <c r="J1034">
        <v>1999</v>
      </c>
      <c r="K1034" t="s">
        <v>28</v>
      </c>
      <c r="L1034" t="s">
        <v>23</v>
      </c>
    </row>
    <row r="1035" spans="1:12">
      <c r="A1035">
        <v>781</v>
      </c>
      <c r="B1035">
        <v>45136</v>
      </c>
      <c r="C1035">
        <v>34200000</v>
      </c>
      <c r="D1035">
        <v>34</v>
      </c>
      <c r="E1035" s="9">
        <v>234801895</v>
      </c>
      <c r="F1035" t="s">
        <v>810</v>
      </c>
      <c r="G1035">
        <v>6.1</v>
      </c>
      <c r="H1035">
        <v>875</v>
      </c>
      <c r="I1035">
        <v>4964</v>
      </c>
      <c r="J1035">
        <v>1999</v>
      </c>
      <c r="K1035" t="s">
        <v>28</v>
      </c>
      <c r="L1035" t="s">
        <v>47</v>
      </c>
    </row>
    <row r="1036" spans="1:12">
      <c r="A1036">
        <v>1203</v>
      </c>
      <c r="B1036">
        <v>46407</v>
      </c>
      <c r="C1036">
        <v>11000000</v>
      </c>
      <c r="D1036">
        <v>60</v>
      </c>
      <c r="E1036" s="9">
        <v>235483004</v>
      </c>
      <c r="F1036" t="s">
        <v>1232</v>
      </c>
      <c r="G1036">
        <v>6.4</v>
      </c>
      <c r="H1036">
        <v>2296</v>
      </c>
      <c r="I1036">
        <v>4780</v>
      </c>
      <c r="J1036">
        <v>1999</v>
      </c>
      <c r="K1036" t="s">
        <v>21</v>
      </c>
      <c r="L1036" t="s">
        <v>47</v>
      </c>
    </row>
    <row r="1037" spans="1:12">
      <c r="A1037">
        <v>162</v>
      </c>
      <c r="B1037">
        <v>43865</v>
      </c>
      <c r="C1037">
        <v>133000000</v>
      </c>
      <c r="D1037">
        <v>30</v>
      </c>
      <c r="E1037" s="9">
        <v>300135367</v>
      </c>
      <c r="F1037" t="s">
        <v>190</v>
      </c>
      <c r="G1037">
        <v>5.8</v>
      </c>
      <c r="H1037">
        <v>959</v>
      </c>
      <c r="I1037">
        <v>4858</v>
      </c>
      <c r="J1037">
        <v>1999</v>
      </c>
      <c r="K1037" t="s">
        <v>12</v>
      </c>
      <c r="L1037" t="s">
        <v>47</v>
      </c>
    </row>
    <row r="1038" spans="1:12">
      <c r="A1038">
        <v>330</v>
      </c>
      <c r="B1038">
        <v>44164</v>
      </c>
      <c r="C1038">
        <v>70000000</v>
      </c>
      <c r="D1038">
        <v>20</v>
      </c>
      <c r="E1038" s="9">
        <v>309457509</v>
      </c>
      <c r="F1038" t="s">
        <v>359</v>
      </c>
      <c r="G1038">
        <v>5.7</v>
      </c>
      <c r="H1038">
        <v>455</v>
      </c>
      <c r="I1038">
        <v>5053</v>
      </c>
      <c r="J1038">
        <v>1999</v>
      </c>
      <c r="K1038" t="s">
        <v>21</v>
      </c>
      <c r="L1038" t="s">
        <v>47</v>
      </c>
    </row>
    <row r="1039" spans="1:12">
      <c r="A1039">
        <v>704</v>
      </c>
      <c r="B1039">
        <v>44955</v>
      </c>
      <c r="C1039">
        <v>33000000</v>
      </c>
      <c r="D1039">
        <v>18</v>
      </c>
      <c r="E1039" s="9">
        <v>310940086</v>
      </c>
      <c r="F1039" t="s">
        <v>733</v>
      </c>
      <c r="G1039">
        <v>6.2</v>
      </c>
      <c r="H1039">
        <v>1011</v>
      </c>
      <c r="I1039">
        <v>4948</v>
      </c>
      <c r="J1039">
        <v>1999</v>
      </c>
      <c r="K1039" t="s">
        <v>28</v>
      </c>
      <c r="L1039" t="s">
        <v>23</v>
      </c>
    </row>
    <row r="1040" spans="1:12">
      <c r="A1040">
        <v>1134</v>
      </c>
      <c r="B1040">
        <v>46113</v>
      </c>
      <c r="C1040">
        <v>15000000</v>
      </c>
      <c r="D1040">
        <v>80</v>
      </c>
      <c r="E1040" s="9">
        <v>356296601</v>
      </c>
      <c r="F1040" t="s">
        <v>1163</v>
      </c>
      <c r="G1040">
        <v>7.9</v>
      </c>
      <c r="H1040">
        <v>3313</v>
      </c>
      <c r="I1040">
        <v>4764</v>
      </c>
      <c r="J1040">
        <v>1999</v>
      </c>
      <c r="K1040" t="s">
        <v>114</v>
      </c>
      <c r="L1040" t="s">
        <v>26</v>
      </c>
    </row>
    <row r="1041" spans="1:12">
      <c r="A1041">
        <v>102</v>
      </c>
      <c r="B1041">
        <v>43767</v>
      </c>
      <c r="C1041">
        <v>135000000</v>
      </c>
      <c r="D1041">
        <v>39</v>
      </c>
      <c r="E1041" s="9">
        <v>361832400</v>
      </c>
      <c r="F1041" t="s">
        <v>130</v>
      </c>
      <c r="G1041">
        <v>6</v>
      </c>
      <c r="H1041">
        <v>862</v>
      </c>
      <c r="I1041">
        <v>4838</v>
      </c>
      <c r="J1041">
        <v>1999</v>
      </c>
      <c r="K1041" t="s">
        <v>42</v>
      </c>
      <c r="L1041" t="s">
        <v>19</v>
      </c>
    </row>
    <row r="1042" spans="1:12">
      <c r="A1042">
        <v>365</v>
      </c>
      <c r="B1042">
        <v>44231</v>
      </c>
      <c r="C1042">
        <v>63000000</v>
      </c>
      <c r="D1042">
        <v>104</v>
      </c>
      <c r="E1042" s="9">
        <v>463517383</v>
      </c>
      <c r="F1042" t="s">
        <v>394</v>
      </c>
      <c r="G1042">
        <v>7.9</v>
      </c>
      <c r="H1042">
        <v>8907</v>
      </c>
      <c r="I1042">
        <v>4805</v>
      </c>
      <c r="J1042">
        <v>1999</v>
      </c>
      <c r="K1042" t="s">
        <v>25</v>
      </c>
      <c r="L1042" t="s">
        <v>23</v>
      </c>
    </row>
    <row r="1043" spans="1:12">
      <c r="A1043">
        <v>609</v>
      </c>
      <c r="B1043">
        <v>44742</v>
      </c>
      <c r="C1043">
        <v>40000000</v>
      </c>
      <c r="D1043">
        <v>73</v>
      </c>
      <c r="E1043" s="9">
        <v>672806292</v>
      </c>
      <c r="F1043" t="s">
        <v>638</v>
      </c>
      <c r="G1043">
        <v>7.7</v>
      </c>
      <c r="H1043">
        <v>3147</v>
      </c>
      <c r="I1043">
        <v>4854</v>
      </c>
      <c r="J1043">
        <v>1999</v>
      </c>
      <c r="K1043" t="s">
        <v>66</v>
      </c>
      <c r="L1043" t="s">
        <v>47</v>
      </c>
    </row>
    <row r="1044" spans="1:12">
      <c r="A1044">
        <v>701</v>
      </c>
      <c r="B1044">
        <v>44947</v>
      </c>
      <c r="C1044" t="s">
        <v>1494</v>
      </c>
      <c r="D1044">
        <v>2</v>
      </c>
      <c r="E1044" s="9" t="s">
        <v>1494</v>
      </c>
      <c r="F1044" t="s">
        <v>730</v>
      </c>
      <c r="G1044">
        <v>6.3</v>
      </c>
      <c r="H1044">
        <v>32</v>
      </c>
      <c r="I1044">
        <v>5375</v>
      </c>
      <c r="J1044">
        <v>1999</v>
      </c>
      <c r="K1044" t="s">
        <v>12</v>
      </c>
      <c r="L1044" t="s">
        <v>26</v>
      </c>
    </row>
    <row r="1045" spans="1:12">
      <c r="A1045">
        <v>823</v>
      </c>
      <c r="B1045">
        <v>45248</v>
      </c>
      <c r="C1045" t="s">
        <v>1494</v>
      </c>
      <c r="D1045">
        <v>3</v>
      </c>
      <c r="E1045" s="9" t="s">
        <v>1494</v>
      </c>
      <c r="F1045" t="s">
        <v>852</v>
      </c>
      <c r="G1045">
        <v>5.4</v>
      </c>
      <c r="H1045">
        <v>44</v>
      </c>
      <c r="I1045">
        <v>5193</v>
      </c>
      <c r="J1045">
        <v>1999</v>
      </c>
      <c r="K1045" t="s">
        <v>301</v>
      </c>
      <c r="L1045" t="s">
        <v>47</v>
      </c>
    </row>
    <row r="1046" spans="1:12">
      <c r="A1046">
        <v>833</v>
      </c>
      <c r="B1046">
        <v>45289</v>
      </c>
      <c r="C1046" t="s">
        <v>1494</v>
      </c>
      <c r="D1046">
        <v>4</v>
      </c>
      <c r="E1046" s="9" t="s">
        <v>1494</v>
      </c>
      <c r="F1046" t="s">
        <v>862</v>
      </c>
      <c r="G1046">
        <v>6.3</v>
      </c>
      <c r="H1046">
        <v>26</v>
      </c>
      <c r="I1046">
        <v>5082</v>
      </c>
      <c r="J1046">
        <v>1999</v>
      </c>
      <c r="K1046" t="s">
        <v>114</v>
      </c>
      <c r="L1046" t="s">
        <v>47</v>
      </c>
    </row>
    <row r="1047" spans="1:12">
      <c r="A1047">
        <v>979</v>
      </c>
      <c r="B1047">
        <v>45635</v>
      </c>
      <c r="C1047" t="s">
        <v>1494</v>
      </c>
      <c r="D1047">
        <v>3</v>
      </c>
      <c r="E1047" s="9" t="s">
        <v>1494</v>
      </c>
      <c r="F1047" t="s">
        <v>1008</v>
      </c>
      <c r="G1047">
        <v>6.3</v>
      </c>
      <c r="H1047">
        <v>112</v>
      </c>
      <c r="I1047">
        <v>5195</v>
      </c>
      <c r="J1047">
        <v>1999</v>
      </c>
      <c r="K1047" t="s">
        <v>21</v>
      </c>
      <c r="L1047" t="s">
        <v>47</v>
      </c>
    </row>
    <row r="1048" spans="1:12">
      <c r="A1048">
        <v>1055</v>
      </c>
      <c r="B1048">
        <v>45829</v>
      </c>
      <c r="C1048" t="s">
        <v>1494</v>
      </c>
      <c r="D1048">
        <v>8</v>
      </c>
      <c r="E1048" s="9" t="s">
        <v>1494</v>
      </c>
      <c r="F1048" t="s">
        <v>1084</v>
      </c>
      <c r="G1048">
        <v>6.7</v>
      </c>
      <c r="H1048">
        <v>41</v>
      </c>
      <c r="I1048">
        <v>5709</v>
      </c>
      <c r="J1048">
        <v>1999</v>
      </c>
      <c r="K1048" t="s">
        <v>114</v>
      </c>
      <c r="L1048" t="s">
        <v>47</v>
      </c>
    </row>
    <row r="1049" spans="1:12">
      <c r="A1049">
        <v>1116</v>
      </c>
      <c r="B1049">
        <v>46055</v>
      </c>
      <c r="C1049" t="s">
        <v>1494</v>
      </c>
      <c r="D1049">
        <v>9</v>
      </c>
      <c r="E1049" s="9" t="s">
        <v>1494</v>
      </c>
      <c r="F1049" t="s">
        <v>1145</v>
      </c>
      <c r="G1049">
        <v>6</v>
      </c>
      <c r="H1049">
        <v>122</v>
      </c>
      <c r="I1049">
        <v>5115</v>
      </c>
      <c r="J1049">
        <v>1999</v>
      </c>
      <c r="K1049" t="s">
        <v>301</v>
      </c>
      <c r="L1049" t="s">
        <v>47</v>
      </c>
    </row>
    <row r="1050" spans="1:12">
      <c r="A1050">
        <v>1165</v>
      </c>
      <c r="B1050">
        <v>46234</v>
      </c>
      <c r="C1050" t="s">
        <v>1494</v>
      </c>
      <c r="D1050" t="s">
        <v>1494</v>
      </c>
      <c r="E1050" s="9" t="s">
        <v>1494</v>
      </c>
      <c r="F1050" t="s">
        <v>1194</v>
      </c>
      <c r="G1050">
        <v>6.6</v>
      </c>
      <c r="H1050">
        <v>23</v>
      </c>
      <c r="I1050">
        <v>5599</v>
      </c>
      <c r="J1050">
        <v>1999</v>
      </c>
      <c r="K1050" t="s">
        <v>42</v>
      </c>
      <c r="L1050" t="s">
        <v>26</v>
      </c>
    </row>
    <row r="1051" spans="1:12">
      <c r="A1051">
        <v>1282</v>
      </c>
      <c r="B1051">
        <v>46813</v>
      </c>
      <c r="C1051" t="s">
        <v>1494</v>
      </c>
      <c r="D1051">
        <v>13</v>
      </c>
      <c r="E1051" s="9" t="s">
        <v>1494</v>
      </c>
      <c r="F1051" t="s">
        <v>1311</v>
      </c>
      <c r="G1051">
        <v>6.7</v>
      </c>
      <c r="H1051">
        <v>270</v>
      </c>
      <c r="I1051">
        <v>5451</v>
      </c>
      <c r="J1051">
        <v>1999</v>
      </c>
      <c r="K1051" t="s">
        <v>44</v>
      </c>
      <c r="L1051" t="s">
        <v>47</v>
      </c>
    </row>
    <row r="1052" spans="1:12">
      <c r="A1052">
        <v>1437</v>
      </c>
      <c r="B1052">
        <v>48124</v>
      </c>
      <c r="C1052" t="s">
        <v>1494</v>
      </c>
      <c r="D1052" t="s">
        <v>1494</v>
      </c>
      <c r="E1052" s="9" t="s">
        <v>1494</v>
      </c>
      <c r="F1052" t="s">
        <v>1465</v>
      </c>
      <c r="G1052">
        <v>7</v>
      </c>
      <c r="H1052">
        <v>11</v>
      </c>
      <c r="I1052">
        <v>5951</v>
      </c>
      <c r="J1052">
        <v>1999</v>
      </c>
      <c r="K1052" t="s">
        <v>21</v>
      </c>
      <c r="L1052" t="s">
        <v>47</v>
      </c>
    </row>
    <row r="1053" spans="1:12">
      <c r="A1053">
        <v>443</v>
      </c>
      <c r="B1053">
        <v>44377</v>
      </c>
      <c r="C1053">
        <v>80000000</v>
      </c>
      <c r="D1053">
        <v>14</v>
      </c>
      <c r="E1053" s="9" t="s">
        <v>1494</v>
      </c>
      <c r="F1053" t="s">
        <v>472</v>
      </c>
      <c r="G1053">
        <v>5.7</v>
      </c>
      <c r="H1053">
        <v>166</v>
      </c>
      <c r="I1053">
        <v>4846</v>
      </c>
      <c r="J1053">
        <v>1999</v>
      </c>
      <c r="K1053" t="s">
        <v>25</v>
      </c>
      <c r="L1053" t="s">
        <v>47</v>
      </c>
    </row>
    <row r="1054" spans="1:12">
      <c r="A1054">
        <v>481</v>
      </c>
      <c r="B1054">
        <v>44442</v>
      </c>
      <c r="C1054">
        <v>80000000</v>
      </c>
      <c r="D1054">
        <v>7</v>
      </c>
      <c r="E1054" s="9" t="s">
        <v>1494</v>
      </c>
      <c r="F1054" t="s">
        <v>510</v>
      </c>
      <c r="G1054">
        <v>6.2</v>
      </c>
      <c r="H1054">
        <v>146</v>
      </c>
      <c r="I1054">
        <v>4832</v>
      </c>
      <c r="J1054">
        <v>1999</v>
      </c>
      <c r="K1054" t="s">
        <v>28</v>
      </c>
      <c r="L1054" t="s">
        <v>47</v>
      </c>
    </row>
    <row r="1055" spans="1:12">
      <c r="A1055">
        <v>315</v>
      </c>
      <c r="B1055">
        <v>44133</v>
      </c>
      <c r="C1055">
        <v>75000000</v>
      </c>
      <c r="D1055">
        <v>13</v>
      </c>
      <c r="E1055" s="9" t="s">
        <v>1494</v>
      </c>
      <c r="F1055" t="s">
        <v>344</v>
      </c>
      <c r="G1055">
        <v>6.4</v>
      </c>
      <c r="H1055">
        <v>197</v>
      </c>
      <c r="I1055">
        <v>5039</v>
      </c>
      <c r="J1055">
        <v>1999</v>
      </c>
      <c r="K1055" t="s">
        <v>12</v>
      </c>
      <c r="L1055" t="s">
        <v>13</v>
      </c>
    </row>
    <row r="1056" spans="1:12">
      <c r="A1056">
        <v>474</v>
      </c>
      <c r="B1056">
        <v>44426</v>
      </c>
      <c r="C1056">
        <v>55000000</v>
      </c>
      <c r="D1056">
        <v>13</v>
      </c>
      <c r="E1056" s="9" t="s">
        <v>1494</v>
      </c>
      <c r="F1056" t="s">
        <v>503</v>
      </c>
      <c r="G1056">
        <v>6</v>
      </c>
      <c r="H1056">
        <v>254</v>
      </c>
      <c r="I1056">
        <v>4947</v>
      </c>
      <c r="J1056">
        <v>1999</v>
      </c>
      <c r="K1056" t="s">
        <v>66</v>
      </c>
      <c r="L1056" t="s">
        <v>13</v>
      </c>
    </row>
    <row r="1057" spans="1:12">
      <c r="A1057">
        <v>530</v>
      </c>
      <c r="B1057">
        <v>44561</v>
      </c>
      <c r="C1057">
        <v>50000000</v>
      </c>
      <c r="D1057">
        <v>9</v>
      </c>
      <c r="E1057" s="9" t="s">
        <v>1494</v>
      </c>
      <c r="F1057" t="s">
        <v>559</v>
      </c>
      <c r="G1057">
        <v>6.3</v>
      </c>
      <c r="H1057">
        <v>88</v>
      </c>
      <c r="I1057">
        <v>4767</v>
      </c>
      <c r="J1057">
        <v>1999</v>
      </c>
      <c r="K1057" t="s">
        <v>114</v>
      </c>
      <c r="L1057" t="s">
        <v>47</v>
      </c>
    </row>
    <row r="1058" spans="1:12">
      <c r="A1058">
        <v>959</v>
      </c>
      <c r="B1058">
        <v>45571</v>
      </c>
      <c r="C1058">
        <v>40000000</v>
      </c>
      <c r="D1058">
        <v>10</v>
      </c>
      <c r="E1058" s="9" t="s">
        <v>1494</v>
      </c>
      <c r="F1058" t="s">
        <v>988</v>
      </c>
      <c r="G1058">
        <v>7.6</v>
      </c>
      <c r="H1058">
        <v>721</v>
      </c>
      <c r="I1058">
        <v>4900</v>
      </c>
      <c r="J1058">
        <v>1999</v>
      </c>
      <c r="K1058" t="s">
        <v>12</v>
      </c>
      <c r="L1058" t="s">
        <v>23</v>
      </c>
    </row>
    <row r="1059" spans="1:12">
      <c r="A1059">
        <v>758</v>
      </c>
      <c r="B1059">
        <v>45086</v>
      </c>
      <c r="C1059">
        <v>33000000</v>
      </c>
      <c r="D1059">
        <v>9</v>
      </c>
      <c r="E1059" s="9" t="s">
        <v>1494</v>
      </c>
      <c r="F1059" t="s">
        <v>787</v>
      </c>
      <c r="G1059">
        <v>5.7</v>
      </c>
      <c r="H1059">
        <v>116</v>
      </c>
      <c r="I1059">
        <v>4797</v>
      </c>
      <c r="J1059">
        <v>1999</v>
      </c>
      <c r="K1059" t="s">
        <v>44</v>
      </c>
      <c r="L1059" t="s">
        <v>47</v>
      </c>
    </row>
    <row r="1060" spans="1:12">
      <c r="A1060">
        <v>771</v>
      </c>
      <c r="B1060">
        <v>45113</v>
      </c>
      <c r="C1060">
        <v>32000000</v>
      </c>
      <c r="D1060">
        <v>15</v>
      </c>
      <c r="E1060" s="9" t="s">
        <v>1494</v>
      </c>
      <c r="F1060" t="s">
        <v>800</v>
      </c>
      <c r="G1060">
        <v>6.6</v>
      </c>
      <c r="H1060">
        <v>225</v>
      </c>
      <c r="I1060">
        <v>4809</v>
      </c>
      <c r="J1060">
        <v>1999</v>
      </c>
      <c r="K1060" t="s">
        <v>18</v>
      </c>
      <c r="L1060" t="s">
        <v>47</v>
      </c>
    </row>
    <row r="1061" spans="1:12">
      <c r="A1061">
        <v>1265</v>
      </c>
      <c r="B1061">
        <v>46658</v>
      </c>
      <c r="C1061">
        <v>10000000</v>
      </c>
      <c r="D1061">
        <v>15</v>
      </c>
      <c r="E1061" s="9" t="s">
        <v>1494</v>
      </c>
      <c r="F1061" t="s">
        <v>1294</v>
      </c>
      <c r="G1061">
        <v>7.7</v>
      </c>
      <c r="H1061">
        <v>306</v>
      </c>
      <c r="I1061">
        <v>5265</v>
      </c>
      <c r="J1061">
        <v>1999</v>
      </c>
      <c r="K1061" t="s">
        <v>18</v>
      </c>
      <c r="L1061" t="s">
        <v>47</v>
      </c>
    </row>
    <row r="1062" spans="1:12">
      <c r="A1062">
        <v>1459</v>
      </c>
      <c r="B1062">
        <v>48335</v>
      </c>
      <c r="C1062">
        <v>60000</v>
      </c>
      <c r="D1062">
        <v>27</v>
      </c>
      <c r="E1062" s="9">
        <v>3221152</v>
      </c>
      <c r="F1062" t="s">
        <v>1487</v>
      </c>
      <c r="G1062">
        <v>7.1</v>
      </c>
      <c r="H1062">
        <v>586</v>
      </c>
      <c r="I1062">
        <v>4881</v>
      </c>
      <c r="J1062">
        <v>1998</v>
      </c>
      <c r="K1062" t="s">
        <v>21</v>
      </c>
      <c r="L1062" t="s">
        <v>47</v>
      </c>
    </row>
    <row r="1063" spans="1:12">
      <c r="A1063">
        <v>1421</v>
      </c>
      <c r="B1063">
        <v>47865</v>
      </c>
      <c r="C1063">
        <v>1350000</v>
      </c>
      <c r="D1063">
        <v>16</v>
      </c>
      <c r="E1063" s="9">
        <v>3897569</v>
      </c>
      <c r="F1063" t="s">
        <v>1449</v>
      </c>
      <c r="G1063">
        <v>7.5</v>
      </c>
      <c r="H1063">
        <v>1648</v>
      </c>
      <c r="I1063">
        <v>4888</v>
      </c>
      <c r="J1063">
        <v>1998</v>
      </c>
      <c r="K1063" t="s">
        <v>25</v>
      </c>
      <c r="L1063" t="s">
        <v>13</v>
      </c>
    </row>
    <row r="1064" spans="1:12">
      <c r="A1064">
        <v>1382</v>
      </c>
      <c r="B1064">
        <v>47435</v>
      </c>
      <c r="C1064">
        <v>10000000</v>
      </c>
      <c r="D1064">
        <v>5</v>
      </c>
      <c r="E1064" s="9">
        <v>6451628</v>
      </c>
      <c r="F1064" t="s">
        <v>1410</v>
      </c>
      <c r="G1064">
        <v>6.8</v>
      </c>
      <c r="H1064">
        <v>81</v>
      </c>
      <c r="I1064">
        <v>4872</v>
      </c>
      <c r="J1064">
        <v>1998</v>
      </c>
      <c r="K1064" t="s">
        <v>301</v>
      </c>
      <c r="L1064" t="s">
        <v>26</v>
      </c>
    </row>
    <row r="1065" spans="1:12">
      <c r="A1065">
        <v>1416</v>
      </c>
      <c r="B1065">
        <v>47786</v>
      </c>
      <c r="C1065">
        <v>1530000</v>
      </c>
      <c r="D1065">
        <v>27</v>
      </c>
      <c r="E1065" s="9">
        <v>7267585</v>
      </c>
      <c r="F1065" t="s">
        <v>1444</v>
      </c>
      <c r="G1065">
        <v>7.2</v>
      </c>
      <c r="H1065">
        <v>664</v>
      </c>
      <c r="I1065">
        <v>4936</v>
      </c>
      <c r="J1065">
        <v>1998</v>
      </c>
      <c r="K1065" t="s">
        <v>66</v>
      </c>
      <c r="L1065" t="s">
        <v>13</v>
      </c>
    </row>
    <row r="1066" spans="1:12">
      <c r="A1066">
        <v>1261</v>
      </c>
      <c r="B1066">
        <v>46645</v>
      </c>
      <c r="C1066">
        <v>30000000</v>
      </c>
      <c r="D1066">
        <v>5</v>
      </c>
      <c r="E1066" s="9">
        <v>9898412</v>
      </c>
      <c r="F1066" t="s">
        <v>1290</v>
      </c>
      <c r="G1066">
        <v>6.2</v>
      </c>
      <c r="H1066">
        <v>179</v>
      </c>
      <c r="I1066">
        <v>4782</v>
      </c>
      <c r="J1066">
        <v>1998</v>
      </c>
      <c r="K1066" t="s">
        <v>114</v>
      </c>
      <c r="L1066" t="s">
        <v>47</v>
      </c>
    </row>
    <row r="1067" spans="1:12">
      <c r="A1067">
        <v>1068</v>
      </c>
      <c r="B1067">
        <v>45907</v>
      </c>
      <c r="C1067">
        <v>18500000</v>
      </c>
      <c r="D1067">
        <v>44</v>
      </c>
      <c r="E1067" s="9">
        <v>10680275</v>
      </c>
      <c r="F1067" t="s">
        <v>1097</v>
      </c>
      <c r="G1067">
        <v>7.2</v>
      </c>
      <c r="H1067">
        <v>1301</v>
      </c>
      <c r="I1067">
        <v>5014</v>
      </c>
      <c r="J1067">
        <v>1998</v>
      </c>
      <c r="K1067" t="s">
        <v>15</v>
      </c>
      <c r="L1067" t="s">
        <v>47</v>
      </c>
    </row>
    <row r="1068" spans="1:12">
      <c r="A1068">
        <v>1215</v>
      </c>
      <c r="B1068">
        <v>46452</v>
      </c>
      <c r="C1068">
        <v>12000000</v>
      </c>
      <c r="D1068" t="s">
        <v>1494</v>
      </c>
      <c r="E1068" s="9">
        <v>12902790</v>
      </c>
      <c r="F1068" t="s">
        <v>1244</v>
      </c>
      <c r="G1068">
        <v>5.3</v>
      </c>
      <c r="H1068">
        <v>11</v>
      </c>
      <c r="I1068">
        <v>5235</v>
      </c>
      <c r="J1068">
        <v>1998</v>
      </c>
      <c r="K1068" t="s">
        <v>18</v>
      </c>
      <c r="L1068" t="s">
        <v>47</v>
      </c>
    </row>
    <row r="1069" spans="1:12">
      <c r="A1069">
        <v>320</v>
      </c>
      <c r="B1069">
        <v>44146</v>
      </c>
      <c r="C1069">
        <v>75000000</v>
      </c>
      <c r="D1069">
        <v>18</v>
      </c>
      <c r="E1069" s="9">
        <v>13100000</v>
      </c>
      <c r="F1069" t="s">
        <v>349</v>
      </c>
      <c r="G1069">
        <v>5.8</v>
      </c>
      <c r="H1069">
        <v>476</v>
      </c>
      <c r="I1069">
        <v>5037</v>
      </c>
      <c r="J1069">
        <v>1998</v>
      </c>
      <c r="K1069" t="s">
        <v>59</v>
      </c>
      <c r="L1069" t="s">
        <v>47</v>
      </c>
    </row>
    <row r="1070" spans="1:12">
      <c r="A1070">
        <v>316</v>
      </c>
      <c r="B1070">
        <v>44138</v>
      </c>
      <c r="C1070">
        <v>75000000</v>
      </c>
      <c r="D1070">
        <v>11</v>
      </c>
      <c r="E1070" s="9">
        <v>14567883</v>
      </c>
      <c r="F1070" t="s">
        <v>345</v>
      </c>
      <c r="G1070">
        <v>6.1</v>
      </c>
      <c r="H1070">
        <v>221</v>
      </c>
      <c r="I1070">
        <v>4974</v>
      </c>
      <c r="J1070">
        <v>1998</v>
      </c>
      <c r="K1070" t="s">
        <v>18</v>
      </c>
      <c r="L1070" t="s">
        <v>47</v>
      </c>
    </row>
    <row r="1071" spans="1:12">
      <c r="A1071">
        <v>1257</v>
      </c>
      <c r="B1071">
        <v>46620</v>
      </c>
      <c r="C1071">
        <v>9000000</v>
      </c>
      <c r="D1071">
        <v>18</v>
      </c>
      <c r="E1071" s="9">
        <v>17096053</v>
      </c>
      <c r="F1071" t="s">
        <v>1286</v>
      </c>
      <c r="G1071">
        <v>7.5</v>
      </c>
      <c r="H1071">
        <v>676</v>
      </c>
      <c r="I1071">
        <v>5228</v>
      </c>
      <c r="J1071">
        <v>1998</v>
      </c>
      <c r="K1071" t="s">
        <v>114</v>
      </c>
      <c r="L1071" t="s">
        <v>13</v>
      </c>
    </row>
    <row r="1072" spans="1:12">
      <c r="A1072">
        <v>819</v>
      </c>
      <c r="B1072">
        <v>45232</v>
      </c>
      <c r="C1072">
        <v>30000000</v>
      </c>
      <c r="D1072">
        <v>9</v>
      </c>
      <c r="E1072" s="9">
        <v>19204929</v>
      </c>
      <c r="F1072" t="s">
        <v>848</v>
      </c>
      <c r="G1072">
        <v>6</v>
      </c>
      <c r="H1072">
        <v>127</v>
      </c>
      <c r="I1072">
        <v>5034</v>
      </c>
      <c r="J1072">
        <v>1998</v>
      </c>
      <c r="K1072" t="s">
        <v>59</v>
      </c>
      <c r="L1072" t="s">
        <v>47</v>
      </c>
    </row>
    <row r="1073" spans="1:12">
      <c r="A1073">
        <v>930</v>
      </c>
      <c r="B1073">
        <v>45486</v>
      </c>
      <c r="C1073">
        <v>25000000</v>
      </c>
      <c r="D1073">
        <v>10</v>
      </c>
      <c r="E1073" s="9">
        <v>21567853</v>
      </c>
      <c r="F1073" t="s">
        <v>959</v>
      </c>
      <c r="G1073">
        <v>6.7</v>
      </c>
      <c r="H1073">
        <v>134</v>
      </c>
      <c r="I1073">
        <v>5195</v>
      </c>
      <c r="J1073">
        <v>1998</v>
      </c>
      <c r="K1073" t="s">
        <v>15</v>
      </c>
      <c r="L1073" t="s">
        <v>47</v>
      </c>
    </row>
    <row r="1074" spans="1:12">
      <c r="A1074">
        <v>874</v>
      </c>
      <c r="B1074">
        <v>45359</v>
      </c>
      <c r="C1074">
        <v>27000000</v>
      </c>
      <c r="D1074">
        <v>39</v>
      </c>
      <c r="E1074" s="9">
        <v>27200316</v>
      </c>
      <c r="F1074" t="s">
        <v>903</v>
      </c>
      <c r="G1074">
        <v>7.2</v>
      </c>
      <c r="H1074">
        <v>828</v>
      </c>
      <c r="I1074">
        <v>4865</v>
      </c>
      <c r="J1074">
        <v>1998</v>
      </c>
      <c r="K1074" t="s">
        <v>59</v>
      </c>
      <c r="L1074" t="s">
        <v>47</v>
      </c>
    </row>
    <row r="1075" spans="1:12">
      <c r="A1075">
        <v>1145</v>
      </c>
      <c r="B1075">
        <v>46138</v>
      </c>
      <c r="C1075">
        <v>15000000</v>
      </c>
      <c r="D1075">
        <v>21</v>
      </c>
      <c r="E1075" s="9">
        <v>40283321</v>
      </c>
      <c r="F1075" t="s">
        <v>1174</v>
      </c>
      <c r="G1075">
        <v>6.2</v>
      </c>
      <c r="H1075">
        <v>492</v>
      </c>
      <c r="I1075">
        <v>5097</v>
      </c>
      <c r="J1075">
        <v>1998</v>
      </c>
      <c r="K1075" t="s">
        <v>12</v>
      </c>
      <c r="L1075" t="s">
        <v>47</v>
      </c>
    </row>
    <row r="1076" spans="1:12">
      <c r="A1076">
        <v>524</v>
      </c>
      <c r="B1076">
        <v>44547</v>
      </c>
      <c r="C1076">
        <v>50000000</v>
      </c>
      <c r="D1076">
        <v>28</v>
      </c>
      <c r="E1076" s="9">
        <v>44547681</v>
      </c>
      <c r="F1076" t="s">
        <v>553</v>
      </c>
      <c r="G1076">
        <v>6.8</v>
      </c>
      <c r="H1076">
        <v>582</v>
      </c>
      <c r="I1076">
        <v>5033</v>
      </c>
      <c r="J1076">
        <v>1998</v>
      </c>
      <c r="K1076" t="s">
        <v>21</v>
      </c>
      <c r="L1076" t="s">
        <v>26</v>
      </c>
    </row>
    <row r="1077" spans="1:12">
      <c r="A1077">
        <v>1158</v>
      </c>
      <c r="B1077">
        <v>46204</v>
      </c>
      <c r="C1077">
        <v>15000000</v>
      </c>
      <c r="D1077">
        <v>49</v>
      </c>
      <c r="E1077" s="9">
        <v>46189568</v>
      </c>
      <c r="F1077" t="s">
        <v>1187</v>
      </c>
      <c r="G1077">
        <v>7.8</v>
      </c>
      <c r="H1077">
        <v>2926</v>
      </c>
      <c r="I1077">
        <v>5135</v>
      </c>
      <c r="J1077">
        <v>1998</v>
      </c>
      <c r="K1077" t="s">
        <v>25</v>
      </c>
      <c r="L1077" t="s">
        <v>47</v>
      </c>
    </row>
    <row r="1078" spans="1:12">
      <c r="A1078">
        <v>639</v>
      </c>
      <c r="B1078">
        <v>44788</v>
      </c>
      <c r="C1078">
        <v>40000000</v>
      </c>
      <c r="D1078">
        <v>23</v>
      </c>
      <c r="E1078" s="9">
        <v>54682547</v>
      </c>
      <c r="F1078" t="s">
        <v>668</v>
      </c>
      <c r="G1078">
        <v>6.2</v>
      </c>
      <c r="H1078">
        <v>511</v>
      </c>
      <c r="I1078">
        <v>5017</v>
      </c>
      <c r="J1078">
        <v>1998</v>
      </c>
      <c r="K1078" t="s">
        <v>21</v>
      </c>
      <c r="L1078" t="s">
        <v>47</v>
      </c>
    </row>
    <row r="1079" spans="1:12">
      <c r="A1079">
        <v>886</v>
      </c>
      <c r="B1079">
        <v>45381</v>
      </c>
      <c r="C1079">
        <v>26000000</v>
      </c>
      <c r="D1079">
        <v>21</v>
      </c>
      <c r="E1079" s="9">
        <v>65705772</v>
      </c>
      <c r="F1079" t="s">
        <v>915</v>
      </c>
      <c r="G1079">
        <v>6.8</v>
      </c>
      <c r="H1079">
        <v>399</v>
      </c>
      <c r="I1079">
        <v>5039</v>
      </c>
      <c r="J1079">
        <v>1998</v>
      </c>
      <c r="K1079" t="s">
        <v>21</v>
      </c>
      <c r="L1079" t="s">
        <v>47</v>
      </c>
    </row>
    <row r="1080" spans="1:12">
      <c r="A1080">
        <v>288</v>
      </c>
      <c r="B1080">
        <v>44082</v>
      </c>
      <c r="C1080">
        <v>90000000</v>
      </c>
      <c r="D1080">
        <v>11</v>
      </c>
      <c r="E1080" s="9">
        <v>69131860</v>
      </c>
      <c r="F1080" t="s">
        <v>317</v>
      </c>
      <c r="G1080">
        <v>5.2</v>
      </c>
      <c r="H1080">
        <v>305</v>
      </c>
      <c r="I1080">
        <v>4845</v>
      </c>
      <c r="J1080">
        <v>1998</v>
      </c>
      <c r="K1080" t="s">
        <v>42</v>
      </c>
      <c r="L1080" t="s">
        <v>26</v>
      </c>
    </row>
    <row r="1081" spans="1:12">
      <c r="A1081">
        <v>875</v>
      </c>
      <c r="B1081">
        <v>45362</v>
      </c>
      <c r="C1081">
        <v>27000000</v>
      </c>
      <c r="D1081">
        <v>3</v>
      </c>
      <c r="E1081" s="9">
        <v>76000000</v>
      </c>
      <c r="F1081" t="s">
        <v>904</v>
      </c>
      <c r="G1081">
        <v>5.9</v>
      </c>
      <c r="H1081">
        <v>44</v>
      </c>
      <c r="I1081">
        <v>5535</v>
      </c>
      <c r="J1081">
        <v>1998</v>
      </c>
      <c r="K1081" t="s">
        <v>25</v>
      </c>
      <c r="L1081" t="s">
        <v>13</v>
      </c>
    </row>
    <row r="1082" spans="1:12">
      <c r="A1082">
        <v>562</v>
      </c>
      <c r="B1082">
        <v>44618</v>
      </c>
      <c r="C1082">
        <v>48000000</v>
      </c>
      <c r="D1082">
        <v>16</v>
      </c>
      <c r="E1082" s="9">
        <v>77745568</v>
      </c>
      <c r="F1082" t="s">
        <v>591</v>
      </c>
      <c r="G1082">
        <v>6.5</v>
      </c>
      <c r="H1082">
        <v>333</v>
      </c>
      <c r="I1082">
        <v>4909</v>
      </c>
      <c r="J1082">
        <v>1998</v>
      </c>
      <c r="K1082" t="s">
        <v>28</v>
      </c>
      <c r="L1082" t="s">
        <v>47</v>
      </c>
    </row>
    <row r="1083" spans="1:12">
      <c r="A1083">
        <v>319</v>
      </c>
      <c r="B1083">
        <v>44145</v>
      </c>
      <c r="C1083">
        <v>73000000</v>
      </c>
      <c r="D1083">
        <v>20</v>
      </c>
      <c r="E1083" s="9">
        <v>103891409</v>
      </c>
      <c r="F1083" t="s">
        <v>348</v>
      </c>
      <c r="G1083">
        <v>5.8</v>
      </c>
      <c r="H1083">
        <v>327</v>
      </c>
      <c r="I1083">
        <v>4967</v>
      </c>
      <c r="J1083">
        <v>1998</v>
      </c>
      <c r="K1083" t="s">
        <v>66</v>
      </c>
      <c r="L1083" t="s">
        <v>47</v>
      </c>
    </row>
    <row r="1084" spans="1:12">
      <c r="A1084">
        <v>347</v>
      </c>
      <c r="B1084">
        <v>44187</v>
      </c>
      <c r="C1084">
        <v>70000000</v>
      </c>
      <c r="D1084">
        <v>20</v>
      </c>
      <c r="E1084" s="9">
        <v>116672912</v>
      </c>
      <c r="F1084" t="s">
        <v>376</v>
      </c>
      <c r="G1084">
        <v>6</v>
      </c>
      <c r="H1084">
        <v>352</v>
      </c>
      <c r="I1084">
        <v>4863</v>
      </c>
      <c r="J1084">
        <v>1998</v>
      </c>
      <c r="K1084" t="s">
        <v>42</v>
      </c>
      <c r="L1084" t="s">
        <v>47</v>
      </c>
    </row>
    <row r="1085" spans="1:12">
      <c r="A1085">
        <v>277</v>
      </c>
      <c r="B1085">
        <v>44058</v>
      </c>
      <c r="C1085">
        <v>80000000</v>
      </c>
      <c r="D1085">
        <v>17</v>
      </c>
      <c r="E1085" s="9">
        <v>136159423</v>
      </c>
      <c r="F1085" t="s">
        <v>306</v>
      </c>
      <c r="G1085">
        <v>5</v>
      </c>
      <c r="H1085">
        <v>388</v>
      </c>
      <c r="I1085">
        <v>5008</v>
      </c>
      <c r="J1085">
        <v>1998</v>
      </c>
      <c r="K1085" t="s">
        <v>44</v>
      </c>
      <c r="L1085" t="s">
        <v>47</v>
      </c>
    </row>
    <row r="1086" spans="1:12">
      <c r="A1086">
        <v>275</v>
      </c>
      <c r="B1086">
        <v>44054</v>
      </c>
      <c r="C1086">
        <v>70000000</v>
      </c>
      <c r="D1086">
        <v>18</v>
      </c>
      <c r="E1086" s="9">
        <v>164000000</v>
      </c>
      <c r="F1086" t="s">
        <v>304</v>
      </c>
      <c r="G1086">
        <v>5.6</v>
      </c>
      <c r="H1086">
        <v>332</v>
      </c>
      <c r="I1086">
        <v>5005</v>
      </c>
      <c r="J1086">
        <v>1998</v>
      </c>
      <c r="K1086" t="s">
        <v>28</v>
      </c>
      <c r="L1086" t="s">
        <v>47</v>
      </c>
    </row>
    <row r="1087" spans="1:12">
      <c r="A1087">
        <v>964</v>
      </c>
      <c r="B1087">
        <v>45586</v>
      </c>
      <c r="C1087">
        <v>23000000</v>
      </c>
      <c r="D1087">
        <v>23</v>
      </c>
      <c r="E1087" s="9">
        <v>185991646</v>
      </c>
      <c r="F1087" t="s">
        <v>993</v>
      </c>
      <c r="G1087">
        <v>5.9</v>
      </c>
      <c r="H1087">
        <v>512</v>
      </c>
      <c r="I1087">
        <v>4917</v>
      </c>
      <c r="J1087">
        <v>1998</v>
      </c>
      <c r="K1087" t="s">
        <v>42</v>
      </c>
      <c r="L1087" t="s">
        <v>47</v>
      </c>
    </row>
    <row r="1088" spans="1:12">
      <c r="A1088">
        <v>409</v>
      </c>
      <c r="B1088">
        <v>44310</v>
      </c>
      <c r="C1088">
        <v>60000000</v>
      </c>
      <c r="D1088">
        <v>12</v>
      </c>
      <c r="E1088" s="9">
        <v>186883563</v>
      </c>
      <c r="F1088" t="s">
        <v>438</v>
      </c>
      <c r="G1088">
        <v>6.7</v>
      </c>
      <c r="H1088">
        <v>292</v>
      </c>
      <c r="I1088">
        <v>5111</v>
      </c>
      <c r="J1088">
        <v>1998</v>
      </c>
      <c r="K1088" t="s">
        <v>15</v>
      </c>
      <c r="L1088" t="s">
        <v>13</v>
      </c>
    </row>
    <row r="1089" spans="1:12">
      <c r="A1089">
        <v>505</v>
      </c>
      <c r="B1089">
        <v>44502</v>
      </c>
      <c r="C1089">
        <v>50000000</v>
      </c>
      <c r="D1089">
        <v>35</v>
      </c>
      <c r="E1089" s="9">
        <v>202292902</v>
      </c>
      <c r="F1089" t="s">
        <v>534</v>
      </c>
      <c r="G1089">
        <v>7</v>
      </c>
      <c r="H1089">
        <v>832</v>
      </c>
      <c r="I1089">
        <v>4812</v>
      </c>
      <c r="J1089">
        <v>1998</v>
      </c>
      <c r="K1089" t="s">
        <v>12</v>
      </c>
      <c r="L1089" t="s">
        <v>47</v>
      </c>
    </row>
    <row r="1090" spans="1:12">
      <c r="A1090">
        <v>368</v>
      </c>
      <c r="B1090">
        <v>44237</v>
      </c>
      <c r="C1090">
        <v>95000000</v>
      </c>
      <c r="D1090">
        <v>31</v>
      </c>
      <c r="E1090" s="9">
        <v>250288523</v>
      </c>
      <c r="F1090" t="s">
        <v>397</v>
      </c>
      <c r="G1090">
        <v>6.3</v>
      </c>
      <c r="H1090">
        <v>1183</v>
      </c>
      <c r="I1090">
        <v>4791</v>
      </c>
      <c r="J1090">
        <v>1998</v>
      </c>
      <c r="K1090" t="s">
        <v>21</v>
      </c>
      <c r="L1090" t="s">
        <v>13</v>
      </c>
    </row>
    <row r="1091" spans="1:12">
      <c r="A1091">
        <v>241</v>
      </c>
      <c r="B1091">
        <v>43993</v>
      </c>
      <c r="C1091">
        <v>90000000</v>
      </c>
      <c r="D1091">
        <v>41</v>
      </c>
      <c r="E1091" s="9">
        <v>250649836</v>
      </c>
      <c r="F1091" t="s">
        <v>269</v>
      </c>
      <c r="G1091">
        <v>6.7</v>
      </c>
      <c r="H1091">
        <v>1240</v>
      </c>
      <c r="I1091">
        <v>4923</v>
      </c>
      <c r="J1091">
        <v>1998</v>
      </c>
      <c r="K1091" t="s">
        <v>42</v>
      </c>
      <c r="L1091" t="s">
        <v>47</v>
      </c>
    </row>
    <row r="1092" spans="1:12">
      <c r="A1092">
        <v>99</v>
      </c>
      <c r="B1092">
        <v>43761</v>
      </c>
      <c r="C1092">
        <v>140000000</v>
      </c>
      <c r="D1092">
        <v>24</v>
      </c>
      <c r="E1092" s="9">
        <v>285444603</v>
      </c>
      <c r="F1092" t="s">
        <v>127</v>
      </c>
      <c r="G1092">
        <v>6.3</v>
      </c>
      <c r="H1092">
        <v>767</v>
      </c>
      <c r="I1092">
        <v>4866</v>
      </c>
      <c r="J1092">
        <v>1998</v>
      </c>
      <c r="K1092" t="s">
        <v>21</v>
      </c>
      <c r="L1092" t="s">
        <v>47</v>
      </c>
    </row>
    <row r="1093" spans="1:12">
      <c r="A1093">
        <v>883</v>
      </c>
      <c r="B1093">
        <v>45377</v>
      </c>
      <c r="C1093">
        <v>25000000</v>
      </c>
      <c r="D1093">
        <v>31</v>
      </c>
      <c r="E1093" s="9">
        <v>289317794</v>
      </c>
      <c r="F1093" t="s">
        <v>912</v>
      </c>
      <c r="G1093">
        <v>6.8</v>
      </c>
      <c r="H1093">
        <v>796</v>
      </c>
      <c r="I1093">
        <v>5157</v>
      </c>
      <c r="J1093">
        <v>1998</v>
      </c>
      <c r="K1093" t="s">
        <v>12</v>
      </c>
      <c r="L1093" t="s">
        <v>47</v>
      </c>
    </row>
    <row r="1094" spans="1:12">
      <c r="A1094">
        <v>973</v>
      </c>
      <c r="B1094">
        <v>45615</v>
      </c>
      <c r="C1094">
        <v>23000000</v>
      </c>
      <c r="D1094">
        <v>57</v>
      </c>
      <c r="E1094" s="9">
        <v>369884651</v>
      </c>
      <c r="F1094" t="s">
        <v>1002</v>
      </c>
      <c r="G1094">
        <v>6.5</v>
      </c>
      <c r="H1094">
        <v>1590</v>
      </c>
      <c r="I1094">
        <v>5067</v>
      </c>
      <c r="J1094">
        <v>1998</v>
      </c>
      <c r="K1094" t="s">
        <v>21</v>
      </c>
      <c r="L1094" t="s">
        <v>26</v>
      </c>
    </row>
    <row r="1095" spans="1:12">
      <c r="A1095">
        <v>361</v>
      </c>
      <c r="B1095">
        <v>44225</v>
      </c>
      <c r="C1095">
        <v>70000000</v>
      </c>
      <c r="D1095">
        <v>76</v>
      </c>
      <c r="E1095" s="9">
        <v>481840909</v>
      </c>
      <c r="F1095" t="s">
        <v>390</v>
      </c>
      <c r="G1095">
        <v>7.9</v>
      </c>
      <c r="H1095">
        <v>5048</v>
      </c>
      <c r="I1095">
        <v>4799</v>
      </c>
      <c r="J1095">
        <v>1998</v>
      </c>
      <c r="K1095" t="s">
        <v>21</v>
      </c>
      <c r="L1095" t="s">
        <v>47</v>
      </c>
    </row>
    <row r="1096" spans="1:12">
      <c r="A1096">
        <v>90</v>
      </c>
      <c r="B1096">
        <v>43746</v>
      </c>
      <c r="C1096">
        <v>140000000</v>
      </c>
      <c r="D1096">
        <v>58</v>
      </c>
      <c r="E1096" s="9">
        <v>553799566</v>
      </c>
      <c r="F1096" t="s">
        <v>118</v>
      </c>
      <c r="G1096">
        <v>6.4</v>
      </c>
      <c r="H1096">
        <v>2482</v>
      </c>
      <c r="I1096">
        <v>4788</v>
      </c>
      <c r="J1096">
        <v>1998</v>
      </c>
      <c r="K1096" t="s">
        <v>21</v>
      </c>
      <c r="L1096" t="s">
        <v>26</v>
      </c>
    </row>
    <row r="1097" spans="1:12">
      <c r="A1097">
        <v>494</v>
      </c>
      <c r="B1097">
        <v>44478</v>
      </c>
      <c r="C1097" t="s">
        <v>1494</v>
      </c>
      <c r="D1097">
        <v>1</v>
      </c>
      <c r="E1097" s="9" t="s">
        <v>1494</v>
      </c>
      <c r="F1097" t="s">
        <v>523</v>
      </c>
      <c r="G1097">
        <v>5.9</v>
      </c>
      <c r="H1097">
        <v>26</v>
      </c>
      <c r="I1097">
        <v>5009</v>
      </c>
      <c r="J1097">
        <v>1998</v>
      </c>
      <c r="K1097" t="s">
        <v>18</v>
      </c>
      <c r="L1097" t="s">
        <v>47</v>
      </c>
    </row>
    <row r="1098" spans="1:12">
      <c r="A1098">
        <v>510</v>
      </c>
      <c r="B1098">
        <v>44512</v>
      </c>
      <c r="C1098" t="s">
        <v>1494</v>
      </c>
      <c r="D1098">
        <v>16</v>
      </c>
      <c r="E1098" s="9" t="s">
        <v>1494</v>
      </c>
      <c r="F1098" t="s">
        <v>539</v>
      </c>
      <c r="G1098">
        <v>6.9</v>
      </c>
      <c r="H1098">
        <v>277</v>
      </c>
      <c r="I1098">
        <v>4885</v>
      </c>
      <c r="J1098">
        <v>1998</v>
      </c>
      <c r="K1098" t="s">
        <v>12</v>
      </c>
      <c r="L1098" t="s">
        <v>47</v>
      </c>
    </row>
    <row r="1099" spans="1:12">
      <c r="A1099">
        <v>1105</v>
      </c>
      <c r="B1099">
        <v>46021</v>
      </c>
      <c r="C1099" t="s">
        <v>1494</v>
      </c>
      <c r="D1099">
        <v>10</v>
      </c>
      <c r="E1099" s="9" t="s">
        <v>1494</v>
      </c>
      <c r="F1099" t="s">
        <v>1134</v>
      </c>
      <c r="G1099">
        <v>6.9</v>
      </c>
      <c r="H1099">
        <v>187</v>
      </c>
      <c r="I1099">
        <v>4767</v>
      </c>
      <c r="J1099">
        <v>1998</v>
      </c>
      <c r="K1099" t="s">
        <v>12</v>
      </c>
      <c r="L1099" t="s">
        <v>47</v>
      </c>
    </row>
    <row r="1100" spans="1:12">
      <c r="A1100">
        <v>1219</v>
      </c>
      <c r="B1100">
        <v>46467</v>
      </c>
      <c r="C1100" t="s">
        <v>1494</v>
      </c>
      <c r="D1100">
        <v>7</v>
      </c>
      <c r="E1100" s="9" t="s">
        <v>1494</v>
      </c>
      <c r="F1100" t="s">
        <v>1248</v>
      </c>
      <c r="G1100">
        <v>6</v>
      </c>
      <c r="H1100">
        <v>111</v>
      </c>
      <c r="I1100">
        <v>5457</v>
      </c>
      <c r="J1100">
        <v>1998</v>
      </c>
      <c r="K1100" t="s">
        <v>114</v>
      </c>
      <c r="L1100" t="s">
        <v>19</v>
      </c>
    </row>
    <row r="1101" spans="1:12">
      <c r="A1101">
        <v>1388</v>
      </c>
      <c r="B1101">
        <v>47487</v>
      </c>
      <c r="C1101" t="s">
        <v>1494</v>
      </c>
      <c r="D1101">
        <v>5</v>
      </c>
      <c r="E1101" s="9" t="s">
        <v>1494</v>
      </c>
      <c r="F1101" t="s">
        <v>1416</v>
      </c>
      <c r="G1101">
        <v>7.4</v>
      </c>
      <c r="H1101">
        <v>54</v>
      </c>
      <c r="I1101">
        <v>5367</v>
      </c>
      <c r="J1101">
        <v>1998</v>
      </c>
      <c r="K1101" t="s">
        <v>114</v>
      </c>
      <c r="L1101" t="s">
        <v>23</v>
      </c>
    </row>
    <row r="1102" spans="1:12">
      <c r="A1102">
        <v>1431</v>
      </c>
      <c r="B1102">
        <v>47955</v>
      </c>
      <c r="C1102" t="s">
        <v>1494</v>
      </c>
      <c r="D1102">
        <v>1</v>
      </c>
      <c r="E1102" s="9" t="s">
        <v>1494</v>
      </c>
      <c r="F1102" t="s">
        <v>1459</v>
      </c>
      <c r="G1102">
        <v>6</v>
      </c>
      <c r="H1102">
        <v>20</v>
      </c>
      <c r="I1102">
        <v>5894</v>
      </c>
      <c r="J1102">
        <v>1998</v>
      </c>
      <c r="K1102" t="s">
        <v>66</v>
      </c>
      <c r="L1102" t="s">
        <v>47</v>
      </c>
    </row>
    <row r="1103" spans="1:12">
      <c r="A1103">
        <v>1458</v>
      </c>
      <c r="B1103">
        <v>48323</v>
      </c>
      <c r="C1103" t="s">
        <v>1494</v>
      </c>
      <c r="D1103">
        <v>5</v>
      </c>
      <c r="E1103" s="9" t="s">
        <v>1494</v>
      </c>
      <c r="F1103" t="s">
        <v>1486</v>
      </c>
      <c r="G1103">
        <v>7.1</v>
      </c>
      <c r="H1103">
        <v>51</v>
      </c>
      <c r="I1103">
        <v>4921</v>
      </c>
      <c r="J1103">
        <v>1998</v>
      </c>
      <c r="K1103" t="s">
        <v>18</v>
      </c>
      <c r="L1103" t="s">
        <v>47</v>
      </c>
    </row>
    <row r="1104" spans="1:12">
      <c r="A1104">
        <v>378</v>
      </c>
      <c r="B1104">
        <v>44253</v>
      </c>
      <c r="C1104">
        <v>65000000</v>
      </c>
      <c r="D1104">
        <v>9</v>
      </c>
      <c r="E1104" s="9" t="s">
        <v>1494</v>
      </c>
      <c r="F1104" t="s">
        <v>407</v>
      </c>
      <c r="G1104">
        <v>6.1</v>
      </c>
      <c r="H1104">
        <v>94</v>
      </c>
      <c r="I1104">
        <v>5031</v>
      </c>
      <c r="J1104">
        <v>1998</v>
      </c>
      <c r="K1104" t="s">
        <v>25</v>
      </c>
      <c r="L1104" t="s">
        <v>47</v>
      </c>
    </row>
    <row r="1105" spans="1:12">
      <c r="A1105">
        <v>447</v>
      </c>
      <c r="B1105">
        <v>44386</v>
      </c>
      <c r="C1105">
        <v>60000000</v>
      </c>
      <c r="D1105">
        <v>9</v>
      </c>
      <c r="E1105" s="9" t="s">
        <v>1494</v>
      </c>
      <c r="F1105" t="s">
        <v>476</v>
      </c>
      <c r="G1105">
        <v>4.9000000000000004</v>
      </c>
      <c r="H1105">
        <v>111</v>
      </c>
      <c r="I1105">
        <v>5152</v>
      </c>
      <c r="J1105">
        <v>1998</v>
      </c>
      <c r="K1105" t="s">
        <v>18</v>
      </c>
      <c r="L1105" t="s">
        <v>13</v>
      </c>
    </row>
    <row r="1106" spans="1:12">
      <c r="A1106">
        <v>1029</v>
      </c>
      <c r="B1106">
        <v>45766</v>
      </c>
      <c r="C1106">
        <v>20000000</v>
      </c>
      <c r="D1106">
        <v>17</v>
      </c>
      <c r="E1106" s="9" t="s">
        <v>1494</v>
      </c>
      <c r="F1106" t="s">
        <v>1058</v>
      </c>
      <c r="G1106">
        <v>5.8</v>
      </c>
      <c r="H1106">
        <v>255</v>
      </c>
      <c r="I1106">
        <v>5227</v>
      </c>
      <c r="J1106">
        <v>1998</v>
      </c>
      <c r="K1106" t="s">
        <v>44</v>
      </c>
      <c r="L1106" t="s">
        <v>26</v>
      </c>
    </row>
    <row r="1107" spans="1:12">
      <c r="A1107">
        <v>1348</v>
      </c>
      <c r="B1107">
        <v>47224</v>
      </c>
      <c r="C1107">
        <v>5000000</v>
      </c>
      <c r="D1107">
        <v>7</v>
      </c>
      <c r="E1107" s="9">
        <v>3263585</v>
      </c>
      <c r="F1107" t="s">
        <v>1377</v>
      </c>
      <c r="G1107">
        <v>6.8</v>
      </c>
      <c r="H1107">
        <v>103</v>
      </c>
      <c r="I1107">
        <v>5599</v>
      </c>
      <c r="J1107">
        <v>1997</v>
      </c>
      <c r="K1107" t="s">
        <v>15</v>
      </c>
      <c r="L1107" t="s">
        <v>26</v>
      </c>
    </row>
    <row r="1108" spans="1:12">
      <c r="A1108">
        <v>864</v>
      </c>
      <c r="B1108">
        <v>45335</v>
      </c>
      <c r="C1108">
        <v>28000000</v>
      </c>
      <c r="D1108">
        <v>7</v>
      </c>
      <c r="E1108" s="9">
        <v>5684789</v>
      </c>
      <c r="F1108" t="s">
        <v>893</v>
      </c>
      <c r="G1108">
        <v>6.8</v>
      </c>
      <c r="H1108">
        <v>91</v>
      </c>
      <c r="I1108">
        <v>4809</v>
      </c>
      <c r="J1108">
        <v>1997</v>
      </c>
      <c r="K1108" t="s">
        <v>12</v>
      </c>
      <c r="L1108" t="s">
        <v>13</v>
      </c>
    </row>
    <row r="1109" spans="1:12">
      <c r="A1109">
        <v>1090</v>
      </c>
      <c r="B1109">
        <v>45958</v>
      </c>
      <c r="C1109">
        <v>18000000</v>
      </c>
      <c r="D1109">
        <v>14</v>
      </c>
      <c r="E1109" s="9">
        <v>8038061</v>
      </c>
      <c r="F1109" t="s">
        <v>1119</v>
      </c>
      <c r="G1109">
        <v>6.9</v>
      </c>
      <c r="H1109">
        <v>176</v>
      </c>
      <c r="I1109">
        <v>4867</v>
      </c>
      <c r="J1109">
        <v>1997</v>
      </c>
      <c r="K1109" t="s">
        <v>114</v>
      </c>
      <c r="L1109" t="s">
        <v>16</v>
      </c>
    </row>
    <row r="1110" spans="1:12">
      <c r="A1110">
        <v>1045</v>
      </c>
      <c r="B1110">
        <v>45810</v>
      </c>
      <c r="C1110">
        <v>20000000</v>
      </c>
      <c r="D1110">
        <v>11</v>
      </c>
      <c r="E1110" s="9">
        <v>10686841</v>
      </c>
      <c r="F1110" t="s">
        <v>1074</v>
      </c>
      <c r="G1110">
        <v>7.3</v>
      </c>
      <c r="H1110">
        <v>187</v>
      </c>
      <c r="I1110">
        <v>5457</v>
      </c>
      <c r="J1110">
        <v>1997</v>
      </c>
      <c r="K1110" t="s">
        <v>66</v>
      </c>
      <c r="L1110" t="s">
        <v>23</v>
      </c>
    </row>
    <row r="1111" spans="1:12">
      <c r="A1111">
        <v>1446</v>
      </c>
      <c r="B1111">
        <v>48228</v>
      </c>
      <c r="C1111">
        <v>250000</v>
      </c>
      <c r="D1111">
        <v>20</v>
      </c>
      <c r="E1111" s="9">
        <v>12021272</v>
      </c>
      <c r="F1111" t="s">
        <v>1474</v>
      </c>
      <c r="G1111">
        <v>6.7</v>
      </c>
      <c r="H1111">
        <v>433</v>
      </c>
      <c r="I1111">
        <v>5369</v>
      </c>
      <c r="J1111">
        <v>1997</v>
      </c>
      <c r="K1111" t="s">
        <v>44</v>
      </c>
      <c r="L1111" t="s">
        <v>47</v>
      </c>
    </row>
    <row r="1112" spans="1:12">
      <c r="A1112">
        <v>702</v>
      </c>
      <c r="B1112">
        <v>44949</v>
      </c>
      <c r="C1112">
        <v>36000000</v>
      </c>
      <c r="D1112">
        <v>70</v>
      </c>
      <c r="E1112" s="9">
        <v>12532777</v>
      </c>
      <c r="F1112" t="s">
        <v>731</v>
      </c>
      <c r="G1112">
        <v>7.5</v>
      </c>
      <c r="H1112">
        <v>1808</v>
      </c>
      <c r="I1112">
        <v>5226</v>
      </c>
      <c r="J1112">
        <v>1997</v>
      </c>
      <c r="K1112" t="s">
        <v>114</v>
      </c>
      <c r="L1112" t="s">
        <v>97</v>
      </c>
    </row>
    <row r="1113" spans="1:12">
      <c r="A1113">
        <v>732</v>
      </c>
      <c r="B1113">
        <v>45015</v>
      </c>
      <c r="C1113">
        <v>35000000</v>
      </c>
      <c r="D1113">
        <v>5</v>
      </c>
      <c r="E1113" s="9">
        <v>25105255</v>
      </c>
      <c r="F1113" t="s">
        <v>761</v>
      </c>
      <c r="G1113">
        <v>6.3</v>
      </c>
      <c r="H1113">
        <v>157</v>
      </c>
      <c r="I1113">
        <v>5087</v>
      </c>
      <c r="J1113">
        <v>1997</v>
      </c>
      <c r="K1113" t="s">
        <v>42</v>
      </c>
      <c r="L1113" t="s">
        <v>47</v>
      </c>
    </row>
    <row r="1114" spans="1:12">
      <c r="A1114">
        <v>438</v>
      </c>
      <c r="B1114">
        <v>44367</v>
      </c>
      <c r="C1114">
        <v>60000000</v>
      </c>
      <c r="D1114">
        <v>29</v>
      </c>
      <c r="E1114" s="9">
        <v>26673242</v>
      </c>
      <c r="F1114" t="s">
        <v>467</v>
      </c>
      <c r="G1114">
        <v>6.5</v>
      </c>
      <c r="H1114">
        <v>742</v>
      </c>
      <c r="I1114">
        <v>4974</v>
      </c>
      <c r="J1114">
        <v>1997</v>
      </c>
      <c r="K1114" t="s">
        <v>66</v>
      </c>
      <c r="L1114" t="s">
        <v>47</v>
      </c>
    </row>
    <row r="1115" spans="1:12">
      <c r="A1115">
        <v>431</v>
      </c>
      <c r="B1115">
        <v>44356</v>
      </c>
      <c r="C1115">
        <v>60000000</v>
      </c>
      <c r="D1115">
        <v>12</v>
      </c>
      <c r="E1115" s="9">
        <v>33956608</v>
      </c>
      <c r="F1115" t="s">
        <v>460</v>
      </c>
      <c r="G1115">
        <v>5.8</v>
      </c>
      <c r="H1115">
        <v>130</v>
      </c>
      <c r="I1115">
        <v>4935</v>
      </c>
      <c r="J1115">
        <v>1997</v>
      </c>
      <c r="K1115" t="s">
        <v>301</v>
      </c>
      <c r="L1115" t="s">
        <v>47</v>
      </c>
    </row>
    <row r="1116" spans="1:12">
      <c r="A1116">
        <v>1208</v>
      </c>
      <c r="B1116">
        <v>46419</v>
      </c>
      <c r="C1116">
        <v>12000000</v>
      </c>
      <c r="D1116">
        <v>40</v>
      </c>
      <c r="E1116" s="9">
        <v>39673162</v>
      </c>
      <c r="F1116" t="s">
        <v>1237</v>
      </c>
      <c r="G1116">
        <v>7.3</v>
      </c>
      <c r="H1116">
        <v>1514</v>
      </c>
      <c r="I1116">
        <v>4927</v>
      </c>
      <c r="J1116">
        <v>1997</v>
      </c>
      <c r="K1116" t="s">
        <v>12</v>
      </c>
      <c r="L1116" t="s">
        <v>26</v>
      </c>
    </row>
    <row r="1117" spans="1:12">
      <c r="A1117">
        <v>720</v>
      </c>
      <c r="B1117">
        <v>44991</v>
      </c>
      <c r="C1117">
        <v>35000000</v>
      </c>
      <c r="D1117">
        <v>40</v>
      </c>
      <c r="E1117" s="9">
        <v>41954997</v>
      </c>
      <c r="F1117" t="s">
        <v>749</v>
      </c>
      <c r="G1117">
        <v>7.4</v>
      </c>
      <c r="H1117">
        <v>1147</v>
      </c>
      <c r="I1117">
        <v>4797</v>
      </c>
      <c r="J1117">
        <v>1997</v>
      </c>
      <c r="K1117" t="s">
        <v>59</v>
      </c>
      <c r="L1117" t="s">
        <v>13</v>
      </c>
    </row>
    <row r="1118" spans="1:12">
      <c r="A1118">
        <v>1154</v>
      </c>
      <c r="B1118">
        <v>46169</v>
      </c>
      <c r="C1118">
        <v>15000000</v>
      </c>
      <c r="D1118">
        <v>19</v>
      </c>
      <c r="E1118" s="9">
        <v>43101594</v>
      </c>
      <c r="F1118" t="s">
        <v>1183</v>
      </c>
      <c r="G1118">
        <v>7.5</v>
      </c>
      <c r="H1118">
        <v>796</v>
      </c>
      <c r="I1118">
        <v>5363</v>
      </c>
      <c r="J1118">
        <v>1997</v>
      </c>
      <c r="K1118" t="s">
        <v>114</v>
      </c>
      <c r="L1118" t="s">
        <v>13</v>
      </c>
    </row>
    <row r="1119" spans="1:12">
      <c r="A1119">
        <v>282</v>
      </c>
      <c r="B1119">
        <v>44072</v>
      </c>
      <c r="C1119" t="s">
        <v>1494</v>
      </c>
      <c r="D1119">
        <v>20</v>
      </c>
      <c r="E1119" s="9">
        <v>43312294</v>
      </c>
      <c r="F1119" t="s">
        <v>311</v>
      </c>
      <c r="G1119">
        <v>6.7</v>
      </c>
      <c r="H1119">
        <v>349</v>
      </c>
      <c r="I1119">
        <v>4859</v>
      </c>
      <c r="J1119">
        <v>1997</v>
      </c>
      <c r="K1119" t="s">
        <v>114</v>
      </c>
      <c r="L1119" t="s">
        <v>16</v>
      </c>
    </row>
    <row r="1120" spans="1:12">
      <c r="A1120">
        <v>1146</v>
      </c>
      <c r="B1120">
        <v>46140</v>
      </c>
      <c r="C1120">
        <v>15000000</v>
      </c>
      <c r="D1120">
        <v>19</v>
      </c>
      <c r="E1120" s="9">
        <v>44862187</v>
      </c>
      <c r="F1120" t="s">
        <v>1175</v>
      </c>
      <c r="G1120">
        <v>6.6</v>
      </c>
      <c r="H1120">
        <v>382</v>
      </c>
      <c r="I1120">
        <v>4900</v>
      </c>
      <c r="J1120">
        <v>1997</v>
      </c>
      <c r="K1120" t="s">
        <v>66</v>
      </c>
      <c r="L1120" t="s">
        <v>47</v>
      </c>
    </row>
    <row r="1121" spans="1:12">
      <c r="A1121">
        <v>647</v>
      </c>
      <c r="B1121">
        <v>44806</v>
      </c>
      <c r="C1121">
        <v>40000000</v>
      </c>
      <c r="D1121">
        <v>12</v>
      </c>
      <c r="E1121" s="9">
        <v>45916769</v>
      </c>
      <c r="F1121" t="s">
        <v>676</v>
      </c>
      <c r="G1121">
        <v>6.7</v>
      </c>
      <c r="H1121">
        <v>235</v>
      </c>
      <c r="I1121">
        <v>5179</v>
      </c>
      <c r="J1121">
        <v>1997</v>
      </c>
      <c r="K1121" t="s">
        <v>42</v>
      </c>
      <c r="L1121" t="s">
        <v>23</v>
      </c>
    </row>
    <row r="1122" spans="1:12">
      <c r="A1122">
        <v>522</v>
      </c>
      <c r="B1122">
        <v>44542</v>
      </c>
      <c r="C1122">
        <v>50000000</v>
      </c>
      <c r="D1122">
        <v>19</v>
      </c>
      <c r="E1122" s="9">
        <v>48169156</v>
      </c>
      <c r="F1122" t="s">
        <v>551</v>
      </c>
      <c r="G1122">
        <v>6</v>
      </c>
      <c r="H1122">
        <v>395</v>
      </c>
      <c r="I1122">
        <v>4779</v>
      </c>
      <c r="J1122">
        <v>1997</v>
      </c>
      <c r="K1122" t="s">
        <v>66</v>
      </c>
      <c r="L1122" t="s">
        <v>47</v>
      </c>
    </row>
    <row r="1123" spans="1:12">
      <c r="A1123">
        <v>521</v>
      </c>
      <c r="B1123">
        <v>44541</v>
      </c>
      <c r="C1123">
        <v>50000000</v>
      </c>
      <c r="D1123">
        <v>13</v>
      </c>
      <c r="E1123" s="9">
        <v>50068310</v>
      </c>
      <c r="F1123" t="s">
        <v>550</v>
      </c>
      <c r="G1123">
        <v>6.4</v>
      </c>
      <c r="H1123">
        <v>223</v>
      </c>
      <c r="I1123">
        <v>5087</v>
      </c>
      <c r="J1123">
        <v>1997</v>
      </c>
      <c r="K1123" t="s">
        <v>59</v>
      </c>
      <c r="L1123" t="s">
        <v>47</v>
      </c>
    </row>
    <row r="1124" spans="1:12">
      <c r="A1124">
        <v>868</v>
      </c>
      <c r="B1124">
        <v>45349</v>
      </c>
      <c r="C1124">
        <v>27000000</v>
      </c>
      <c r="D1124">
        <v>18</v>
      </c>
      <c r="E1124" s="9">
        <v>60527873</v>
      </c>
      <c r="F1124" t="s">
        <v>897</v>
      </c>
      <c r="G1124">
        <v>6.2</v>
      </c>
      <c r="H1124">
        <v>345</v>
      </c>
      <c r="I1124">
        <v>5207</v>
      </c>
      <c r="J1124">
        <v>1997</v>
      </c>
      <c r="K1124" t="s">
        <v>18</v>
      </c>
      <c r="L1124" t="s">
        <v>47</v>
      </c>
    </row>
    <row r="1125" spans="1:12">
      <c r="A1125">
        <v>1144</v>
      </c>
      <c r="B1125">
        <v>46134</v>
      </c>
      <c r="C1125">
        <v>15000000</v>
      </c>
      <c r="D1125">
        <v>13</v>
      </c>
      <c r="E1125" s="9">
        <v>64256513</v>
      </c>
      <c r="F1125" t="s">
        <v>1173</v>
      </c>
      <c r="G1125">
        <v>6.7</v>
      </c>
      <c r="H1125">
        <v>270</v>
      </c>
      <c r="I1125">
        <v>5037</v>
      </c>
      <c r="J1125">
        <v>1997</v>
      </c>
      <c r="K1125" t="s">
        <v>12</v>
      </c>
      <c r="L1125" t="s">
        <v>13</v>
      </c>
    </row>
    <row r="1126" spans="1:12">
      <c r="A1126">
        <v>1073</v>
      </c>
      <c r="B1126">
        <v>45921</v>
      </c>
      <c r="C1126">
        <v>16500000</v>
      </c>
      <c r="D1126">
        <v>36</v>
      </c>
      <c r="E1126" s="9">
        <v>67683989</v>
      </c>
      <c r="F1126" t="s">
        <v>1102</v>
      </c>
      <c r="G1126">
        <v>6.5</v>
      </c>
      <c r="H1126">
        <v>1013</v>
      </c>
      <c r="I1126">
        <v>4948</v>
      </c>
      <c r="J1126">
        <v>1997</v>
      </c>
      <c r="K1126" t="s">
        <v>15</v>
      </c>
      <c r="L1126" t="s">
        <v>47</v>
      </c>
    </row>
    <row r="1127" spans="1:12">
      <c r="A1127">
        <v>648</v>
      </c>
      <c r="B1127">
        <v>44808</v>
      </c>
      <c r="C1127">
        <v>36000000</v>
      </c>
      <c r="D1127">
        <v>3</v>
      </c>
      <c r="E1127" s="9">
        <v>74000000</v>
      </c>
      <c r="F1127" t="s">
        <v>677</v>
      </c>
      <c r="G1127">
        <v>6.8</v>
      </c>
      <c r="H1127">
        <v>316</v>
      </c>
      <c r="I1127">
        <v>4799</v>
      </c>
      <c r="J1127">
        <v>1997</v>
      </c>
      <c r="K1127" t="s">
        <v>12</v>
      </c>
      <c r="L1127" t="s">
        <v>26</v>
      </c>
    </row>
    <row r="1128" spans="1:12">
      <c r="A1128">
        <v>523</v>
      </c>
      <c r="B1128">
        <v>44543</v>
      </c>
      <c r="C1128">
        <v>50000000</v>
      </c>
      <c r="D1128">
        <v>62</v>
      </c>
      <c r="E1128" s="9">
        <v>109423648</v>
      </c>
      <c r="F1128" t="s">
        <v>552</v>
      </c>
      <c r="G1128">
        <v>7.5</v>
      </c>
      <c r="H1128">
        <v>1506</v>
      </c>
      <c r="I1128">
        <v>4829</v>
      </c>
      <c r="J1128">
        <v>1997</v>
      </c>
      <c r="K1128" t="s">
        <v>114</v>
      </c>
      <c r="L1128" t="s">
        <v>47</v>
      </c>
    </row>
    <row r="1129" spans="1:12">
      <c r="A1129">
        <v>227</v>
      </c>
      <c r="B1129">
        <v>43968</v>
      </c>
      <c r="C1129">
        <v>68000000</v>
      </c>
      <c r="D1129">
        <v>20</v>
      </c>
      <c r="E1129" s="9">
        <v>118063304</v>
      </c>
      <c r="F1129" t="s">
        <v>255</v>
      </c>
      <c r="G1129">
        <v>5.9</v>
      </c>
      <c r="H1129">
        <v>302</v>
      </c>
      <c r="I1129">
        <v>4880</v>
      </c>
      <c r="J1129">
        <v>1997</v>
      </c>
      <c r="K1129" t="s">
        <v>44</v>
      </c>
      <c r="L1129" t="s">
        <v>13</v>
      </c>
    </row>
    <row r="1130" spans="1:12">
      <c r="A1130">
        <v>186</v>
      </c>
      <c r="B1130">
        <v>43897</v>
      </c>
      <c r="C1130">
        <v>105000000</v>
      </c>
      <c r="D1130">
        <v>58</v>
      </c>
      <c r="E1130" s="9">
        <v>121214377</v>
      </c>
      <c r="F1130" t="s">
        <v>214</v>
      </c>
      <c r="G1130">
        <v>6.7</v>
      </c>
      <c r="H1130">
        <v>1560</v>
      </c>
      <c r="I1130">
        <v>4889</v>
      </c>
      <c r="J1130">
        <v>1997</v>
      </c>
      <c r="K1130" t="s">
        <v>42</v>
      </c>
      <c r="L1130" t="s">
        <v>13</v>
      </c>
    </row>
    <row r="1131" spans="1:12">
      <c r="A1131">
        <v>712</v>
      </c>
      <c r="B1131">
        <v>44971</v>
      </c>
      <c r="C1131">
        <v>35000000</v>
      </c>
      <c r="D1131">
        <v>24</v>
      </c>
      <c r="E1131" s="9">
        <v>126216940</v>
      </c>
      <c r="F1131" t="s">
        <v>741</v>
      </c>
      <c r="G1131">
        <v>7.7</v>
      </c>
      <c r="H1131">
        <v>1310</v>
      </c>
      <c r="I1131">
        <v>5182</v>
      </c>
      <c r="J1131">
        <v>1997</v>
      </c>
      <c r="K1131" t="s">
        <v>114</v>
      </c>
      <c r="L1131" t="s">
        <v>47</v>
      </c>
    </row>
    <row r="1132" spans="1:12">
      <c r="A1132">
        <v>273</v>
      </c>
      <c r="B1132">
        <v>44052</v>
      </c>
      <c r="C1132">
        <v>75000000</v>
      </c>
      <c r="D1132">
        <v>22</v>
      </c>
      <c r="E1132" s="9">
        <v>136982834</v>
      </c>
      <c r="F1132" t="s">
        <v>302</v>
      </c>
      <c r="G1132">
        <v>6.5</v>
      </c>
      <c r="H1132">
        <v>431</v>
      </c>
      <c r="I1132">
        <v>4866</v>
      </c>
      <c r="J1132">
        <v>1997</v>
      </c>
      <c r="K1132" t="s">
        <v>66</v>
      </c>
      <c r="L1132" t="s">
        <v>13</v>
      </c>
    </row>
    <row r="1133" spans="1:12">
      <c r="A1133">
        <v>455</v>
      </c>
      <c r="B1133">
        <v>44398</v>
      </c>
      <c r="C1133">
        <v>57000000</v>
      </c>
      <c r="D1133">
        <v>33</v>
      </c>
      <c r="E1133" s="9">
        <v>152944660</v>
      </c>
      <c r="F1133" t="s">
        <v>484</v>
      </c>
      <c r="G1133">
        <v>7.2</v>
      </c>
      <c r="H1133">
        <v>1374</v>
      </c>
      <c r="I1133">
        <v>5093</v>
      </c>
      <c r="J1133">
        <v>1997</v>
      </c>
      <c r="K1133" t="s">
        <v>18</v>
      </c>
      <c r="L1133" t="s">
        <v>47</v>
      </c>
    </row>
    <row r="1134" spans="1:12">
      <c r="A1134">
        <v>424</v>
      </c>
      <c r="B1134">
        <v>44337</v>
      </c>
      <c r="C1134">
        <v>70000000</v>
      </c>
      <c r="D1134">
        <v>37</v>
      </c>
      <c r="E1134" s="9">
        <v>162000000</v>
      </c>
      <c r="F1134" t="s">
        <v>453</v>
      </c>
      <c r="G1134">
        <v>5.9</v>
      </c>
      <c r="H1134">
        <v>1365</v>
      </c>
      <c r="I1134">
        <v>5125</v>
      </c>
      <c r="J1134">
        <v>1997</v>
      </c>
      <c r="K1134" t="s">
        <v>42</v>
      </c>
      <c r="L1134" t="s">
        <v>26</v>
      </c>
    </row>
    <row r="1135" spans="1:12">
      <c r="A1135">
        <v>156</v>
      </c>
      <c r="B1135">
        <v>43856</v>
      </c>
      <c r="C1135">
        <v>160000000</v>
      </c>
      <c r="D1135">
        <v>23</v>
      </c>
      <c r="E1135" s="9">
        <v>164508066</v>
      </c>
      <c r="F1135" t="s">
        <v>184</v>
      </c>
      <c r="G1135">
        <v>4.0999999999999996</v>
      </c>
      <c r="H1135">
        <v>434</v>
      </c>
      <c r="I1135">
        <v>4915</v>
      </c>
      <c r="J1135">
        <v>1997</v>
      </c>
      <c r="K1135" t="s">
        <v>28</v>
      </c>
      <c r="L1135" t="s">
        <v>47</v>
      </c>
    </row>
    <row r="1136" spans="1:12">
      <c r="A1136">
        <v>222</v>
      </c>
      <c r="B1136">
        <v>43962</v>
      </c>
      <c r="C1136">
        <v>90000000</v>
      </c>
      <c r="D1136">
        <v>55</v>
      </c>
      <c r="E1136" s="9">
        <v>171120329</v>
      </c>
      <c r="F1136" t="s">
        <v>250</v>
      </c>
      <c r="G1136">
        <v>7.2</v>
      </c>
      <c r="H1136">
        <v>1308</v>
      </c>
      <c r="I1136">
        <v>4804</v>
      </c>
      <c r="J1136">
        <v>1997</v>
      </c>
      <c r="K1136" t="s">
        <v>21</v>
      </c>
      <c r="L1136" t="s">
        <v>47</v>
      </c>
    </row>
    <row r="1137" spans="1:12">
      <c r="A1137">
        <v>953</v>
      </c>
      <c r="B1137">
        <v>45558</v>
      </c>
      <c r="C1137">
        <v>24000000</v>
      </c>
      <c r="D1137">
        <v>35</v>
      </c>
      <c r="E1137" s="9">
        <v>172363301</v>
      </c>
      <c r="F1137" t="s">
        <v>982</v>
      </c>
      <c r="G1137">
        <v>6.1</v>
      </c>
      <c r="H1137">
        <v>840</v>
      </c>
      <c r="I1137">
        <v>5307</v>
      </c>
      <c r="J1137">
        <v>1997</v>
      </c>
      <c r="K1137" t="s">
        <v>12</v>
      </c>
      <c r="L1137" t="s">
        <v>23</v>
      </c>
    </row>
    <row r="1138" spans="1:12">
      <c r="A1138">
        <v>270</v>
      </c>
      <c r="B1138">
        <v>44047</v>
      </c>
      <c r="C1138">
        <v>80000000</v>
      </c>
      <c r="D1138">
        <v>11</v>
      </c>
      <c r="E1138" s="9">
        <v>177977226</v>
      </c>
      <c r="F1138" t="s">
        <v>298</v>
      </c>
      <c r="G1138">
        <v>5.3</v>
      </c>
      <c r="H1138">
        <v>695</v>
      </c>
      <c r="I1138">
        <v>5002</v>
      </c>
      <c r="J1138">
        <v>1997</v>
      </c>
      <c r="K1138" t="s">
        <v>42</v>
      </c>
      <c r="L1138" t="s">
        <v>26</v>
      </c>
    </row>
    <row r="1139" spans="1:12">
      <c r="A1139">
        <v>145</v>
      </c>
      <c r="B1139">
        <v>43837</v>
      </c>
      <c r="C1139">
        <v>116000000</v>
      </c>
      <c r="D1139">
        <v>16</v>
      </c>
      <c r="E1139" s="9">
        <v>178127760</v>
      </c>
      <c r="F1139" t="s">
        <v>173</v>
      </c>
      <c r="G1139">
        <v>5.7</v>
      </c>
      <c r="H1139">
        <v>428</v>
      </c>
      <c r="I1139">
        <v>4904</v>
      </c>
      <c r="J1139">
        <v>1997</v>
      </c>
      <c r="K1139" t="s">
        <v>59</v>
      </c>
      <c r="L1139" t="s">
        <v>47</v>
      </c>
    </row>
    <row r="1140" spans="1:12">
      <c r="A1140">
        <v>568</v>
      </c>
      <c r="B1140">
        <v>44634</v>
      </c>
      <c r="C1140">
        <v>45000000</v>
      </c>
      <c r="D1140">
        <v>26</v>
      </c>
      <c r="E1140" s="9">
        <v>181000000</v>
      </c>
      <c r="F1140" t="s">
        <v>597</v>
      </c>
      <c r="G1140">
        <v>6.4</v>
      </c>
      <c r="H1140">
        <v>1424</v>
      </c>
      <c r="I1140">
        <v>4812</v>
      </c>
      <c r="J1140">
        <v>1997</v>
      </c>
      <c r="K1140" t="s">
        <v>25</v>
      </c>
      <c r="L1140" t="s">
        <v>47</v>
      </c>
    </row>
    <row r="1141" spans="1:12">
      <c r="A1141">
        <v>269</v>
      </c>
      <c r="B1141">
        <v>44043</v>
      </c>
      <c r="C1141">
        <v>75000000</v>
      </c>
      <c r="D1141">
        <v>45</v>
      </c>
      <c r="E1141" s="9">
        <v>224012234</v>
      </c>
      <c r="F1141" t="s">
        <v>297</v>
      </c>
      <c r="G1141">
        <v>6.5</v>
      </c>
      <c r="H1141">
        <v>1270</v>
      </c>
      <c r="I1141">
        <v>4930</v>
      </c>
      <c r="J1141">
        <v>1997</v>
      </c>
      <c r="K1141" t="s">
        <v>28</v>
      </c>
      <c r="L1141" t="s">
        <v>97</v>
      </c>
    </row>
    <row r="1142" spans="1:12">
      <c r="A1142">
        <v>1241</v>
      </c>
      <c r="B1142">
        <v>46572</v>
      </c>
      <c r="C1142">
        <v>10000000</v>
      </c>
      <c r="D1142">
        <v>43</v>
      </c>
      <c r="E1142" s="9">
        <v>225933435</v>
      </c>
      <c r="F1142" t="s">
        <v>1270</v>
      </c>
      <c r="G1142">
        <v>7.9</v>
      </c>
      <c r="H1142">
        <v>2811</v>
      </c>
      <c r="I1142">
        <v>5283</v>
      </c>
      <c r="J1142">
        <v>1997</v>
      </c>
      <c r="K1142" t="s">
        <v>12</v>
      </c>
      <c r="L1142" t="s">
        <v>47</v>
      </c>
    </row>
    <row r="1143" spans="1:12">
      <c r="A1143">
        <v>297</v>
      </c>
      <c r="B1143">
        <v>44105</v>
      </c>
      <c r="C1143">
        <v>73000000</v>
      </c>
      <c r="D1143">
        <v>2</v>
      </c>
      <c r="E1143" s="9">
        <v>229074524</v>
      </c>
      <c r="F1143" t="s">
        <v>326</v>
      </c>
      <c r="G1143">
        <v>6.2</v>
      </c>
      <c r="H1143">
        <v>2487</v>
      </c>
      <c r="I1143">
        <v>4799</v>
      </c>
      <c r="J1143">
        <v>1997</v>
      </c>
      <c r="K1143" t="s">
        <v>15</v>
      </c>
      <c r="L1143" t="s">
        <v>47</v>
      </c>
    </row>
    <row r="1144" spans="1:12">
      <c r="A1144">
        <v>129</v>
      </c>
      <c r="B1144">
        <v>43807</v>
      </c>
      <c r="C1144">
        <v>125000000</v>
      </c>
      <c r="D1144">
        <v>50</v>
      </c>
      <c r="E1144" s="9">
        <v>238207122</v>
      </c>
      <c r="F1144" t="s">
        <v>157</v>
      </c>
      <c r="G1144">
        <v>4.2</v>
      </c>
      <c r="H1144">
        <v>1418</v>
      </c>
      <c r="I1144">
        <v>4892</v>
      </c>
      <c r="J1144">
        <v>1997</v>
      </c>
      <c r="K1144" t="s">
        <v>28</v>
      </c>
      <c r="L1144" t="s">
        <v>47</v>
      </c>
    </row>
    <row r="1145" spans="1:12">
      <c r="A1145">
        <v>265</v>
      </c>
      <c r="B1145">
        <v>44039</v>
      </c>
      <c r="C1145">
        <v>80000000</v>
      </c>
      <c r="D1145">
        <v>46</v>
      </c>
      <c r="E1145" s="9">
        <v>245676146</v>
      </c>
      <c r="F1145" t="s">
        <v>293</v>
      </c>
      <c r="G1145">
        <v>6.8</v>
      </c>
      <c r="H1145">
        <v>1583</v>
      </c>
      <c r="I1145">
        <v>4893</v>
      </c>
      <c r="J1145">
        <v>1997</v>
      </c>
      <c r="K1145" t="s">
        <v>28</v>
      </c>
      <c r="L1145" t="s">
        <v>47</v>
      </c>
    </row>
    <row r="1146" spans="1:12">
      <c r="A1146">
        <v>197</v>
      </c>
      <c r="B1146">
        <v>43919</v>
      </c>
      <c r="C1146">
        <v>90000000</v>
      </c>
      <c r="D1146">
        <v>109</v>
      </c>
      <c r="E1146" s="9">
        <v>263920180</v>
      </c>
      <c r="F1146" t="s">
        <v>225</v>
      </c>
      <c r="G1146">
        <v>7.3</v>
      </c>
      <c r="H1146">
        <v>3885</v>
      </c>
      <c r="I1146">
        <v>4949</v>
      </c>
      <c r="J1146">
        <v>1997</v>
      </c>
      <c r="K1146" t="s">
        <v>15</v>
      </c>
      <c r="L1146" t="s">
        <v>26</v>
      </c>
    </row>
    <row r="1147" spans="1:12">
      <c r="A1147">
        <v>236</v>
      </c>
      <c r="B1147">
        <v>43984</v>
      </c>
      <c r="C1147">
        <v>85000000</v>
      </c>
      <c r="D1147">
        <v>36</v>
      </c>
      <c r="E1147" s="9">
        <v>315156409</v>
      </c>
      <c r="F1147" t="s">
        <v>264</v>
      </c>
      <c r="G1147">
        <v>6.2</v>
      </c>
      <c r="H1147">
        <v>840</v>
      </c>
      <c r="I1147">
        <v>4833</v>
      </c>
      <c r="J1147">
        <v>1997</v>
      </c>
      <c r="K1147" t="s">
        <v>21</v>
      </c>
      <c r="L1147" t="s">
        <v>47</v>
      </c>
    </row>
    <row r="1148" spans="1:12">
      <c r="A1148">
        <v>206</v>
      </c>
      <c r="B1148">
        <v>43939</v>
      </c>
      <c r="C1148">
        <v>90000000</v>
      </c>
      <c r="D1148">
        <v>104</v>
      </c>
      <c r="E1148" s="9">
        <v>589390539</v>
      </c>
      <c r="F1148" t="s">
        <v>234</v>
      </c>
      <c r="G1148">
        <v>6.9</v>
      </c>
      <c r="H1148">
        <v>4412</v>
      </c>
      <c r="I1148">
        <v>4776</v>
      </c>
      <c r="J1148">
        <v>1997</v>
      </c>
      <c r="K1148" t="s">
        <v>21</v>
      </c>
      <c r="L1148" t="s">
        <v>26</v>
      </c>
    </row>
    <row r="1149" spans="1:12">
      <c r="A1149">
        <v>20</v>
      </c>
      <c r="B1149">
        <v>43622</v>
      </c>
      <c r="C1149">
        <v>200000000</v>
      </c>
      <c r="D1149">
        <v>100</v>
      </c>
      <c r="E1149" s="9">
        <v>1845034188</v>
      </c>
      <c r="F1149" t="s">
        <v>41</v>
      </c>
      <c r="G1149">
        <v>7.5</v>
      </c>
      <c r="H1149">
        <v>7562</v>
      </c>
      <c r="I1149">
        <v>4762</v>
      </c>
      <c r="J1149">
        <v>1997</v>
      </c>
      <c r="K1149" t="s">
        <v>42</v>
      </c>
      <c r="L1149" t="s">
        <v>23</v>
      </c>
    </row>
    <row r="1150" spans="1:12">
      <c r="A1150">
        <v>921</v>
      </c>
      <c r="B1150">
        <v>45451</v>
      </c>
      <c r="C1150" t="s">
        <v>1494</v>
      </c>
      <c r="D1150">
        <v>7</v>
      </c>
      <c r="E1150" s="9" t="s">
        <v>1494</v>
      </c>
      <c r="F1150" t="s">
        <v>950</v>
      </c>
      <c r="G1150">
        <v>5.9</v>
      </c>
      <c r="H1150">
        <v>87</v>
      </c>
      <c r="I1150">
        <v>4786</v>
      </c>
      <c r="J1150">
        <v>1997</v>
      </c>
      <c r="K1150" t="s">
        <v>66</v>
      </c>
      <c r="L1150" t="s">
        <v>47</v>
      </c>
    </row>
    <row r="1151" spans="1:12">
      <c r="A1151">
        <v>1222</v>
      </c>
      <c r="B1151">
        <v>46487</v>
      </c>
      <c r="C1151" t="s">
        <v>1494</v>
      </c>
      <c r="D1151">
        <v>2</v>
      </c>
      <c r="E1151" s="9" t="s">
        <v>1494</v>
      </c>
      <c r="F1151" t="s">
        <v>1251</v>
      </c>
      <c r="G1151">
        <v>6.1</v>
      </c>
      <c r="H1151">
        <v>9</v>
      </c>
      <c r="I1151">
        <v>5615</v>
      </c>
      <c r="J1151">
        <v>1997</v>
      </c>
      <c r="K1151" t="s">
        <v>18</v>
      </c>
      <c r="L1151" t="s">
        <v>47</v>
      </c>
    </row>
    <row r="1152" spans="1:12">
      <c r="A1152">
        <v>713</v>
      </c>
      <c r="B1152">
        <v>44973</v>
      </c>
      <c r="C1152">
        <v>35000000</v>
      </c>
      <c r="D1152">
        <v>11</v>
      </c>
      <c r="E1152" s="9" t="s">
        <v>1494</v>
      </c>
      <c r="F1152" t="s">
        <v>742</v>
      </c>
      <c r="G1152">
        <v>6.3</v>
      </c>
      <c r="H1152">
        <v>177</v>
      </c>
      <c r="I1152">
        <v>4947</v>
      </c>
      <c r="J1152">
        <v>1997</v>
      </c>
      <c r="K1152" t="s">
        <v>114</v>
      </c>
      <c r="L1152" t="s">
        <v>26</v>
      </c>
    </row>
    <row r="1153" spans="1:12">
      <c r="A1153">
        <v>1353</v>
      </c>
      <c r="B1153">
        <v>47240</v>
      </c>
      <c r="C1153">
        <v>7000000</v>
      </c>
      <c r="D1153">
        <v>11</v>
      </c>
      <c r="E1153" s="9">
        <v>560069</v>
      </c>
      <c r="F1153" t="s">
        <v>1382</v>
      </c>
      <c r="G1153">
        <v>6.8</v>
      </c>
      <c r="H1153">
        <v>281</v>
      </c>
      <c r="I1153">
        <v>5228</v>
      </c>
      <c r="J1153">
        <v>1996</v>
      </c>
      <c r="K1153" t="s">
        <v>59</v>
      </c>
      <c r="L1153" t="s">
        <v>26</v>
      </c>
    </row>
    <row r="1154" spans="1:12">
      <c r="A1154">
        <v>1393</v>
      </c>
      <c r="B1154">
        <v>47523</v>
      </c>
      <c r="C1154">
        <v>3000000</v>
      </c>
      <c r="D1154">
        <v>3</v>
      </c>
      <c r="E1154" s="9">
        <v>4109095</v>
      </c>
      <c r="F1154" t="s">
        <v>1421</v>
      </c>
      <c r="G1154">
        <v>5.7</v>
      </c>
      <c r="H1154">
        <v>35</v>
      </c>
      <c r="I1154">
        <v>5628</v>
      </c>
      <c r="J1154">
        <v>1996</v>
      </c>
      <c r="K1154" t="s">
        <v>114</v>
      </c>
      <c r="L1154" t="s">
        <v>26</v>
      </c>
    </row>
    <row r="1155" spans="1:12">
      <c r="A1155">
        <v>1452</v>
      </c>
      <c r="B1155">
        <v>48268</v>
      </c>
      <c r="C1155">
        <v>200000</v>
      </c>
      <c r="D1155">
        <v>13</v>
      </c>
      <c r="E1155" s="9">
        <v>4505922</v>
      </c>
      <c r="F1155" t="s">
        <v>1480</v>
      </c>
      <c r="G1155">
        <v>6.8</v>
      </c>
      <c r="H1155">
        <v>253</v>
      </c>
      <c r="I1155">
        <v>4813</v>
      </c>
      <c r="J1155">
        <v>1996</v>
      </c>
      <c r="K1155" t="s">
        <v>18</v>
      </c>
      <c r="L1155" t="s">
        <v>47</v>
      </c>
    </row>
    <row r="1156" spans="1:12">
      <c r="A1156">
        <v>1220</v>
      </c>
      <c r="B1156">
        <v>46470</v>
      </c>
      <c r="C1156">
        <v>12000000</v>
      </c>
      <c r="D1156">
        <v>2</v>
      </c>
      <c r="E1156" s="9">
        <v>4939939</v>
      </c>
      <c r="F1156" t="s">
        <v>1249</v>
      </c>
      <c r="G1156">
        <v>5.7</v>
      </c>
      <c r="H1156">
        <v>16</v>
      </c>
      <c r="I1156">
        <v>5195</v>
      </c>
      <c r="J1156">
        <v>1996</v>
      </c>
      <c r="K1156" t="s">
        <v>25</v>
      </c>
      <c r="L1156" t="s">
        <v>47</v>
      </c>
    </row>
    <row r="1157" spans="1:12">
      <c r="A1157">
        <v>1402</v>
      </c>
      <c r="B1157">
        <v>47634</v>
      </c>
      <c r="C1157">
        <v>2400000</v>
      </c>
      <c r="D1157">
        <v>4</v>
      </c>
      <c r="E1157" s="9">
        <v>5731103</v>
      </c>
      <c r="F1157" t="s">
        <v>1430</v>
      </c>
      <c r="G1157">
        <v>7</v>
      </c>
      <c r="H1157">
        <v>11</v>
      </c>
      <c r="I1157">
        <v>5195</v>
      </c>
      <c r="J1157">
        <v>1996</v>
      </c>
      <c r="K1157" t="s">
        <v>18</v>
      </c>
      <c r="L1157" t="s">
        <v>26</v>
      </c>
    </row>
    <row r="1158" spans="1:12">
      <c r="A1158">
        <v>1363</v>
      </c>
      <c r="B1158">
        <v>47297</v>
      </c>
      <c r="C1158">
        <v>4500000</v>
      </c>
      <c r="D1158">
        <v>15</v>
      </c>
      <c r="E1158" s="9">
        <v>7011317</v>
      </c>
      <c r="F1158" t="s">
        <v>1392</v>
      </c>
      <c r="G1158">
        <v>6.9</v>
      </c>
      <c r="H1158">
        <v>198</v>
      </c>
      <c r="I1158">
        <v>4805</v>
      </c>
      <c r="J1158">
        <v>1996</v>
      </c>
      <c r="K1158" t="s">
        <v>114</v>
      </c>
      <c r="L1158" t="s">
        <v>47</v>
      </c>
    </row>
    <row r="1159" spans="1:12">
      <c r="A1159">
        <v>686</v>
      </c>
      <c r="B1159">
        <v>44914</v>
      </c>
      <c r="C1159">
        <v>38000000</v>
      </c>
      <c r="D1159">
        <v>10</v>
      </c>
      <c r="E1159" s="9">
        <v>10300000</v>
      </c>
      <c r="F1159" t="s">
        <v>715</v>
      </c>
      <c r="G1159">
        <v>6.3</v>
      </c>
      <c r="H1159">
        <v>86</v>
      </c>
      <c r="I1159">
        <v>4779</v>
      </c>
      <c r="J1159">
        <v>1996</v>
      </c>
      <c r="K1159" t="s">
        <v>59</v>
      </c>
      <c r="L1159" t="s">
        <v>47</v>
      </c>
    </row>
    <row r="1160" spans="1:12">
      <c r="A1160">
        <v>565</v>
      </c>
      <c r="B1160">
        <v>44627</v>
      </c>
      <c r="C1160">
        <v>47000000</v>
      </c>
      <c r="D1160">
        <v>6</v>
      </c>
      <c r="E1160" s="9">
        <v>12379402</v>
      </c>
      <c r="F1160" t="s">
        <v>594</v>
      </c>
      <c r="G1160">
        <v>5.7</v>
      </c>
      <c r="H1160">
        <v>74</v>
      </c>
      <c r="I1160">
        <v>5249</v>
      </c>
      <c r="J1160">
        <v>1996</v>
      </c>
      <c r="K1160" t="s">
        <v>59</v>
      </c>
      <c r="L1160" t="s">
        <v>47</v>
      </c>
    </row>
    <row r="1161" spans="1:12">
      <c r="A1161">
        <v>1305</v>
      </c>
      <c r="B1161">
        <v>46953</v>
      </c>
      <c r="C1161">
        <v>7000000</v>
      </c>
      <c r="D1161">
        <v>5</v>
      </c>
      <c r="E1161" s="9">
        <v>14702438</v>
      </c>
      <c r="F1161" t="s">
        <v>1334</v>
      </c>
      <c r="G1161">
        <v>6.3</v>
      </c>
      <c r="H1161">
        <v>66</v>
      </c>
      <c r="I1161">
        <v>5123</v>
      </c>
      <c r="J1161">
        <v>1996</v>
      </c>
      <c r="K1161" t="s">
        <v>25</v>
      </c>
      <c r="L1161" t="s">
        <v>47</v>
      </c>
    </row>
    <row r="1162" spans="1:12">
      <c r="A1162">
        <v>1386</v>
      </c>
      <c r="B1162">
        <v>47484</v>
      </c>
      <c r="C1162">
        <v>4000000</v>
      </c>
      <c r="D1162">
        <v>63</v>
      </c>
      <c r="E1162" s="9">
        <v>16491080</v>
      </c>
      <c r="F1162" t="s">
        <v>1414</v>
      </c>
      <c r="G1162">
        <v>7.8</v>
      </c>
      <c r="H1162">
        <v>2655</v>
      </c>
      <c r="I1162">
        <v>5222</v>
      </c>
      <c r="J1162">
        <v>1996</v>
      </c>
      <c r="K1162" t="s">
        <v>59</v>
      </c>
      <c r="L1162" t="s">
        <v>47</v>
      </c>
    </row>
    <row r="1163" spans="1:12">
      <c r="A1163">
        <v>941</v>
      </c>
      <c r="B1163">
        <v>45518</v>
      </c>
      <c r="C1163">
        <v>28000000</v>
      </c>
      <c r="D1163">
        <v>8</v>
      </c>
      <c r="E1163" s="9">
        <v>16900000</v>
      </c>
      <c r="F1163" t="s">
        <v>970</v>
      </c>
      <c r="G1163">
        <v>6.7</v>
      </c>
      <c r="H1163">
        <v>97</v>
      </c>
      <c r="I1163">
        <v>5193</v>
      </c>
      <c r="J1163">
        <v>1996</v>
      </c>
      <c r="K1163" t="s">
        <v>18</v>
      </c>
      <c r="L1163" t="s">
        <v>47</v>
      </c>
    </row>
    <row r="1164" spans="1:12">
      <c r="A1164">
        <v>684</v>
      </c>
      <c r="B1164">
        <v>44911</v>
      </c>
      <c r="C1164">
        <v>38000000</v>
      </c>
      <c r="D1164">
        <v>3</v>
      </c>
      <c r="E1164" s="9">
        <v>17380126</v>
      </c>
      <c r="F1164" t="s">
        <v>713</v>
      </c>
      <c r="G1164">
        <v>5.7</v>
      </c>
      <c r="H1164">
        <v>80</v>
      </c>
      <c r="I1164">
        <v>4838</v>
      </c>
      <c r="J1164">
        <v>1996</v>
      </c>
      <c r="K1164" t="s">
        <v>114</v>
      </c>
      <c r="L1164" t="s">
        <v>47</v>
      </c>
    </row>
    <row r="1165" spans="1:12">
      <c r="A1165">
        <v>484</v>
      </c>
      <c r="B1165">
        <v>44448</v>
      </c>
      <c r="C1165">
        <v>55000000</v>
      </c>
      <c r="D1165">
        <v>4</v>
      </c>
      <c r="E1165" s="9">
        <v>18626419</v>
      </c>
      <c r="F1165" t="s">
        <v>513</v>
      </c>
      <c r="G1165">
        <v>5.7</v>
      </c>
      <c r="H1165">
        <v>194</v>
      </c>
      <c r="I1165">
        <v>4923</v>
      </c>
      <c r="J1165">
        <v>1996</v>
      </c>
      <c r="K1165" t="s">
        <v>66</v>
      </c>
      <c r="L1165" t="s">
        <v>13</v>
      </c>
    </row>
    <row r="1166" spans="1:12">
      <c r="A1166">
        <v>929</v>
      </c>
      <c r="B1166">
        <v>45480</v>
      </c>
      <c r="C1166">
        <v>27000000</v>
      </c>
      <c r="D1166">
        <v>17</v>
      </c>
      <c r="E1166" s="9">
        <v>25023434</v>
      </c>
      <c r="F1166" t="s">
        <v>958</v>
      </c>
      <c r="G1166">
        <v>6.7</v>
      </c>
      <c r="H1166">
        <v>244</v>
      </c>
      <c r="I1166">
        <v>5067</v>
      </c>
      <c r="J1166">
        <v>1996</v>
      </c>
      <c r="K1166" t="s">
        <v>21</v>
      </c>
      <c r="L1166" t="s">
        <v>13</v>
      </c>
    </row>
    <row r="1167" spans="1:12">
      <c r="A1167">
        <v>1033</v>
      </c>
      <c r="B1167">
        <v>45778</v>
      </c>
      <c r="C1167">
        <v>19000000</v>
      </c>
      <c r="D1167">
        <v>64</v>
      </c>
      <c r="E1167" s="9">
        <v>25836616</v>
      </c>
      <c r="F1167" t="s">
        <v>1062</v>
      </c>
      <c r="G1167">
        <v>6.9</v>
      </c>
      <c r="H1167">
        <v>1603</v>
      </c>
      <c r="I1167">
        <v>5097</v>
      </c>
      <c r="J1167">
        <v>1996</v>
      </c>
      <c r="K1167" t="s">
        <v>301</v>
      </c>
      <c r="L1167" t="s">
        <v>47</v>
      </c>
    </row>
    <row r="1168" spans="1:12">
      <c r="A1168">
        <v>1248</v>
      </c>
      <c r="B1168">
        <v>46586</v>
      </c>
      <c r="C1168">
        <v>12000000</v>
      </c>
      <c r="D1168">
        <v>26</v>
      </c>
      <c r="E1168" s="9">
        <v>41205099</v>
      </c>
      <c r="F1168" t="s">
        <v>1277</v>
      </c>
      <c r="G1168">
        <v>6.5</v>
      </c>
      <c r="H1168">
        <v>755</v>
      </c>
      <c r="I1168">
        <v>4964</v>
      </c>
      <c r="J1168">
        <v>1996</v>
      </c>
      <c r="K1168" t="s">
        <v>59</v>
      </c>
      <c r="L1168" t="s">
        <v>47</v>
      </c>
    </row>
    <row r="1169" spans="1:12">
      <c r="A1169">
        <v>1273</v>
      </c>
      <c r="B1169">
        <v>46762</v>
      </c>
      <c r="C1169">
        <v>9000000</v>
      </c>
      <c r="D1169">
        <v>6</v>
      </c>
      <c r="E1169" s="9">
        <v>41590886</v>
      </c>
      <c r="F1169" t="s">
        <v>1302</v>
      </c>
      <c r="G1169">
        <v>6.9</v>
      </c>
      <c r="H1169">
        <v>66</v>
      </c>
      <c r="I1169">
        <v>5033</v>
      </c>
      <c r="J1169">
        <v>1996</v>
      </c>
      <c r="K1169" t="s">
        <v>42</v>
      </c>
      <c r="L1169" t="s">
        <v>26</v>
      </c>
    </row>
    <row r="1170" spans="1:12">
      <c r="A1170">
        <v>538</v>
      </c>
      <c r="B1170">
        <v>44573</v>
      </c>
      <c r="C1170">
        <v>50000000</v>
      </c>
      <c r="D1170">
        <v>21</v>
      </c>
      <c r="E1170" s="9">
        <v>42277365</v>
      </c>
      <c r="F1170" t="s">
        <v>567</v>
      </c>
      <c r="G1170">
        <v>5.6</v>
      </c>
      <c r="H1170">
        <v>373</v>
      </c>
      <c r="I1170">
        <v>5227</v>
      </c>
      <c r="J1170">
        <v>1996</v>
      </c>
      <c r="K1170" t="s">
        <v>66</v>
      </c>
      <c r="L1170" t="s">
        <v>47</v>
      </c>
    </row>
    <row r="1171" spans="1:12">
      <c r="A1171">
        <v>480</v>
      </c>
      <c r="B1171">
        <v>44438</v>
      </c>
      <c r="C1171">
        <v>50000000</v>
      </c>
      <c r="D1171">
        <v>12</v>
      </c>
      <c r="E1171" s="9">
        <v>75000000</v>
      </c>
      <c r="F1171" t="s">
        <v>509</v>
      </c>
      <c r="G1171">
        <v>6.4</v>
      </c>
      <c r="H1171">
        <v>236</v>
      </c>
      <c r="I1171">
        <v>5008</v>
      </c>
      <c r="J1171">
        <v>1996</v>
      </c>
      <c r="K1171" t="s">
        <v>18</v>
      </c>
      <c r="L1171" t="s">
        <v>47</v>
      </c>
    </row>
    <row r="1172" spans="1:12">
      <c r="A1172">
        <v>381</v>
      </c>
      <c r="B1172">
        <v>44256</v>
      </c>
      <c r="C1172">
        <v>65000000</v>
      </c>
      <c r="D1172">
        <v>15</v>
      </c>
      <c r="E1172" s="9">
        <v>89456761</v>
      </c>
      <c r="F1172" t="s">
        <v>410</v>
      </c>
      <c r="G1172">
        <v>6.5</v>
      </c>
      <c r="H1172">
        <v>314</v>
      </c>
      <c r="I1172">
        <v>4958</v>
      </c>
      <c r="J1172">
        <v>1996</v>
      </c>
      <c r="K1172" t="s">
        <v>18</v>
      </c>
      <c r="L1172" t="s">
        <v>47</v>
      </c>
    </row>
    <row r="1173" spans="1:12">
      <c r="A1173">
        <v>567</v>
      </c>
      <c r="B1173">
        <v>44633</v>
      </c>
      <c r="C1173">
        <v>46000000</v>
      </c>
      <c r="D1173">
        <v>12</v>
      </c>
      <c r="E1173" s="9">
        <v>100860818</v>
      </c>
      <c r="F1173" t="s">
        <v>596</v>
      </c>
      <c r="G1173">
        <v>6.2</v>
      </c>
      <c r="H1173">
        <v>232</v>
      </c>
      <c r="I1173">
        <v>4863</v>
      </c>
      <c r="J1173">
        <v>1996</v>
      </c>
      <c r="K1173" t="s">
        <v>21</v>
      </c>
      <c r="L1173" t="s">
        <v>13</v>
      </c>
    </row>
    <row r="1174" spans="1:12">
      <c r="A1174">
        <v>281</v>
      </c>
      <c r="B1174">
        <v>44070</v>
      </c>
      <c r="C1174">
        <v>70000000</v>
      </c>
      <c r="D1174">
        <v>44</v>
      </c>
      <c r="E1174" s="9">
        <v>101371017</v>
      </c>
      <c r="F1174" t="s">
        <v>310</v>
      </c>
      <c r="G1174">
        <v>6.1</v>
      </c>
      <c r="H1174">
        <v>1509</v>
      </c>
      <c r="I1174">
        <v>4785</v>
      </c>
      <c r="J1174">
        <v>1996</v>
      </c>
      <c r="K1174" t="s">
        <v>12</v>
      </c>
      <c r="L1174" t="s">
        <v>13</v>
      </c>
    </row>
    <row r="1175" spans="1:12">
      <c r="A1175">
        <v>563</v>
      </c>
      <c r="B1175">
        <v>44619</v>
      </c>
      <c r="C1175">
        <v>47000000</v>
      </c>
      <c r="D1175">
        <v>19</v>
      </c>
      <c r="E1175" s="9">
        <v>102825796</v>
      </c>
      <c r="F1175" t="s">
        <v>592</v>
      </c>
      <c r="G1175">
        <v>5.7</v>
      </c>
      <c r="H1175">
        <v>594</v>
      </c>
      <c r="I1175">
        <v>4960</v>
      </c>
      <c r="J1175">
        <v>1996</v>
      </c>
      <c r="K1175" t="s">
        <v>28</v>
      </c>
      <c r="L1175" t="s">
        <v>19</v>
      </c>
    </row>
    <row r="1176" spans="1:12">
      <c r="A1176">
        <v>456</v>
      </c>
      <c r="B1176">
        <v>44400</v>
      </c>
      <c r="C1176">
        <v>57000000</v>
      </c>
      <c r="D1176">
        <v>31</v>
      </c>
      <c r="E1176" s="9">
        <v>115267375</v>
      </c>
      <c r="F1176" t="s">
        <v>485</v>
      </c>
      <c r="G1176">
        <v>6.4</v>
      </c>
      <c r="H1176">
        <v>535</v>
      </c>
      <c r="I1176">
        <v>4810</v>
      </c>
      <c r="J1176">
        <v>1996</v>
      </c>
      <c r="K1176" t="s">
        <v>15</v>
      </c>
      <c r="L1176" t="s">
        <v>47</v>
      </c>
    </row>
    <row r="1177" spans="1:12">
      <c r="A1177">
        <v>464</v>
      </c>
      <c r="B1177">
        <v>44411</v>
      </c>
      <c r="C1177">
        <v>54000000</v>
      </c>
      <c r="D1177">
        <v>20</v>
      </c>
      <c r="E1177" s="9">
        <v>128769345</v>
      </c>
      <c r="F1177" t="s">
        <v>493</v>
      </c>
      <c r="G1177">
        <v>5.4</v>
      </c>
      <c r="H1177">
        <v>702</v>
      </c>
      <c r="I1177">
        <v>4812</v>
      </c>
      <c r="J1177">
        <v>1996</v>
      </c>
      <c r="K1177" t="s">
        <v>28</v>
      </c>
      <c r="L1177" t="s">
        <v>26</v>
      </c>
    </row>
    <row r="1178" spans="1:12">
      <c r="A1178">
        <v>419</v>
      </c>
      <c r="B1178">
        <v>44324</v>
      </c>
      <c r="C1178">
        <v>60000000</v>
      </c>
      <c r="D1178">
        <v>22</v>
      </c>
      <c r="E1178" s="9">
        <v>129832389</v>
      </c>
      <c r="F1178" t="s">
        <v>448</v>
      </c>
      <c r="G1178">
        <v>5.5</v>
      </c>
      <c r="H1178">
        <v>575</v>
      </c>
      <c r="I1178">
        <v>5116</v>
      </c>
      <c r="J1178">
        <v>1996</v>
      </c>
      <c r="K1178" t="s">
        <v>42</v>
      </c>
      <c r="L1178" t="s">
        <v>47</v>
      </c>
    </row>
    <row r="1179" spans="1:12">
      <c r="A1179">
        <v>372</v>
      </c>
      <c r="B1179">
        <v>44242</v>
      </c>
      <c r="C1179">
        <v>50000000</v>
      </c>
      <c r="D1179">
        <v>22</v>
      </c>
      <c r="E1179" s="9">
        <v>150270147</v>
      </c>
      <c r="F1179" t="s">
        <v>401</v>
      </c>
      <c r="G1179">
        <v>5.7</v>
      </c>
      <c r="H1179">
        <v>453</v>
      </c>
      <c r="I1179">
        <v>4893</v>
      </c>
      <c r="J1179">
        <v>1996</v>
      </c>
      <c r="K1179" t="s">
        <v>59</v>
      </c>
      <c r="L1179" t="s">
        <v>47</v>
      </c>
    </row>
    <row r="1180" spans="1:12">
      <c r="A1180">
        <v>761</v>
      </c>
      <c r="B1180">
        <v>45092</v>
      </c>
      <c r="C1180">
        <v>32000000</v>
      </c>
      <c r="D1180">
        <v>15</v>
      </c>
      <c r="E1180" s="9">
        <v>152036382</v>
      </c>
      <c r="F1180" t="s">
        <v>790</v>
      </c>
      <c r="G1180">
        <v>6.2</v>
      </c>
      <c r="H1180">
        <v>323</v>
      </c>
      <c r="I1180">
        <v>4832</v>
      </c>
      <c r="J1180">
        <v>1996</v>
      </c>
      <c r="K1180" t="s">
        <v>21</v>
      </c>
      <c r="L1180" t="s">
        <v>47</v>
      </c>
    </row>
    <row r="1181" spans="1:12">
      <c r="A1181">
        <v>615</v>
      </c>
      <c r="B1181">
        <v>44753</v>
      </c>
      <c r="C1181">
        <v>40000000</v>
      </c>
      <c r="D1181">
        <v>25</v>
      </c>
      <c r="E1181" s="9">
        <v>152266007</v>
      </c>
      <c r="F1181" t="s">
        <v>644</v>
      </c>
      <c r="G1181">
        <v>7</v>
      </c>
      <c r="H1181">
        <v>509</v>
      </c>
      <c r="I1181">
        <v>4892</v>
      </c>
      <c r="J1181">
        <v>1996</v>
      </c>
      <c r="K1181" t="s">
        <v>21</v>
      </c>
      <c r="L1181" t="s">
        <v>26</v>
      </c>
    </row>
    <row r="1182" spans="1:12">
      <c r="A1182">
        <v>284</v>
      </c>
      <c r="B1182">
        <v>44075</v>
      </c>
      <c r="C1182">
        <v>80000000</v>
      </c>
      <c r="D1182">
        <v>16</v>
      </c>
      <c r="E1182" s="9">
        <v>159212469</v>
      </c>
      <c r="F1182" t="s">
        <v>313</v>
      </c>
      <c r="G1182">
        <v>5.8</v>
      </c>
      <c r="H1182">
        <v>378</v>
      </c>
      <c r="I1182">
        <v>4810</v>
      </c>
      <c r="J1182">
        <v>1996</v>
      </c>
      <c r="K1182" t="s">
        <v>12</v>
      </c>
      <c r="L1182" t="s">
        <v>47</v>
      </c>
    </row>
    <row r="1183" spans="1:12">
      <c r="A1183">
        <v>595</v>
      </c>
      <c r="B1183">
        <v>44702</v>
      </c>
      <c r="C1183">
        <v>44000000</v>
      </c>
      <c r="D1183">
        <v>16</v>
      </c>
      <c r="E1183" s="9">
        <v>165615285</v>
      </c>
      <c r="F1183" t="s">
        <v>624</v>
      </c>
      <c r="G1183">
        <v>7.3</v>
      </c>
      <c r="H1183">
        <v>715</v>
      </c>
      <c r="I1183">
        <v>5037</v>
      </c>
      <c r="J1183">
        <v>1996</v>
      </c>
      <c r="K1183" t="s">
        <v>18</v>
      </c>
      <c r="L1183" t="s">
        <v>47</v>
      </c>
    </row>
    <row r="1184" spans="1:12">
      <c r="A1184">
        <v>1061</v>
      </c>
      <c r="B1184">
        <v>45879</v>
      </c>
      <c r="C1184">
        <v>14000000</v>
      </c>
      <c r="D1184">
        <v>45</v>
      </c>
      <c r="E1184" s="9">
        <v>173046663</v>
      </c>
      <c r="F1184" t="s">
        <v>1090</v>
      </c>
      <c r="G1184">
        <v>7</v>
      </c>
      <c r="H1184">
        <v>1476</v>
      </c>
      <c r="I1184">
        <v>5307</v>
      </c>
      <c r="J1184">
        <v>1996</v>
      </c>
      <c r="K1184" t="s">
        <v>12</v>
      </c>
      <c r="L1184" t="s">
        <v>47</v>
      </c>
    </row>
    <row r="1185" spans="1:12">
      <c r="A1185">
        <v>178</v>
      </c>
      <c r="B1185">
        <v>43883</v>
      </c>
      <c r="C1185">
        <v>100000000</v>
      </c>
      <c r="D1185">
        <v>24</v>
      </c>
      <c r="E1185" s="9">
        <v>242295562</v>
      </c>
      <c r="F1185" t="s">
        <v>206</v>
      </c>
      <c r="G1185">
        <v>5.6</v>
      </c>
      <c r="H1185">
        <v>543</v>
      </c>
      <c r="I1185">
        <v>4926</v>
      </c>
      <c r="J1185">
        <v>1996</v>
      </c>
      <c r="K1185" t="s">
        <v>28</v>
      </c>
      <c r="L1185" t="s">
        <v>47</v>
      </c>
    </row>
    <row r="1186" spans="1:12">
      <c r="A1186">
        <v>504</v>
      </c>
      <c r="B1186">
        <v>44499</v>
      </c>
      <c r="C1186">
        <v>50000000</v>
      </c>
      <c r="D1186">
        <v>27</v>
      </c>
      <c r="E1186" s="9">
        <v>273552592</v>
      </c>
      <c r="F1186" t="s">
        <v>533</v>
      </c>
      <c r="G1186">
        <v>6.7</v>
      </c>
      <c r="H1186">
        <v>913</v>
      </c>
      <c r="I1186">
        <v>5056</v>
      </c>
      <c r="J1186">
        <v>1996</v>
      </c>
      <c r="K1186" t="s">
        <v>12</v>
      </c>
      <c r="L1186" t="s">
        <v>47</v>
      </c>
    </row>
    <row r="1187" spans="1:12">
      <c r="A1187">
        <v>332</v>
      </c>
      <c r="B1187">
        <v>44167</v>
      </c>
      <c r="C1187">
        <v>80000000</v>
      </c>
      <c r="D1187">
        <v>16</v>
      </c>
      <c r="E1187" s="9">
        <v>309492681</v>
      </c>
      <c r="F1187" t="s">
        <v>361</v>
      </c>
      <c r="G1187">
        <v>6.4</v>
      </c>
      <c r="H1187">
        <v>470</v>
      </c>
      <c r="I1187">
        <v>4846</v>
      </c>
      <c r="J1187">
        <v>1996</v>
      </c>
      <c r="K1187" t="s">
        <v>42</v>
      </c>
      <c r="L1187" t="s">
        <v>47</v>
      </c>
    </row>
    <row r="1188" spans="1:12">
      <c r="A1188">
        <v>299</v>
      </c>
      <c r="B1188">
        <v>44110</v>
      </c>
      <c r="C1188">
        <v>75000000</v>
      </c>
      <c r="D1188">
        <v>51</v>
      </c>
      <c r="E1188" s="9">
        <v>335062621</v>
      </c>
      <c r="F1188" t="s">
        <v>328</v>
      </c>
      <c r="G1188">
        <v>6.9</v>
      </c>
      <c r="H1188">
        <v>1456</v>
      </c>
      <c r="I1188">
        <v>4788</v>
      </c>
      <c r="J1188">
        <v>1996</v>
      </c>
      <c r="K1188" t="s">
        <v>28</v>
      </c>
      <c r="L1188" t="s">
        <v>13</v>
      </c>
    </row>
    <row r="1189" spans="1:12">
      <c r="A1189">
        <v>256</v>
      </c>
      <c r="B1189">
        <v>44022</v>
      </c>
      <c r="C1189">
        <v>80000000</v>
      </c>
      <c r="D1189">
        <v>75</v>
      </c>
      <c r="E1189" s="9">
        <v>457696359</v>
      </c>
      <c r="F1189" t="s">
        <v>284</v>
      </c>
      <c r="G1189">
        <v>6.7</v>
      </c>
      <c r="H1189">
        <v>2631</v>
      </c>
      <c r="I1189">
        <v>4967</v>
      </c>
      <c r="J1189">
        <v>1996</v>
      </c>
      <c r="K1189" t="s">
        <v>15</v>
      </c>
      <c r="L1189" t="s">
        <v>26</v>
      </c>
    </row>
    <row r="1190" spans="1:12">
      <c r="A1190">
        <v>232</v>
      </c>
      <c r="B1190">
        <v>43980</v>
      </c>
      <c r="C1190">
        <v>92000000</v>
      </c>
      <c r="D1190">
        <v>32</v>
      </c>
      <c r="E1190" s="9">
        <v>494471524</v>
      </c>
      <c r="F1190" t="s">
        <v>260</v>
      </c>
      <c r="G1190">
        <v>6.1</v>
      </c>
      <c r="H1190">
        <v>950</v>
      </c>
      <c r="I1190">
        <v>4915</v>
      </c>
      <c r="J1190">
        <v>1996</v>
      </c>
      <c r="K1190" t="s">
        <v>15</v>
      </c>
      <c r="L1190" t="s">
        <v>47</v>
      </c>
    </row>
    <row r="1191" spans="1:12">
      <c r="A1191">
        <v>296</v>
      </c>
      <c r="B1191">
        <v>44104</v>
      </c>
      <c r="C1191">
        <v>75000000</v>
      </c>
      <c r="D1191">
        <v>60</v>
      </c>
      <c r="E1191" s="9">
        <v>816969268</v>
      </c>
      <c r="F1191" t="s">
        <v>325</v>
      </c>
      <c r="G1191">
        <v>6.7</v>
      </c>
      <c r="H1191">
        <v>3260</v>
      </c>
      <c r="I1191">
        <v>4803</v>
      </c>
      <c r="J1191">
        <v>1996</v>
      </c>
      <c r="K1191" t="s">
        <v>28</v>
      </c>
      <c r="L1191" t="s">
        <v>23</v>
      </c>
    </row>
    <row r="1192" spans="1:12">
      <c r="A1192">
        <v>700</v>
      </c>
      <c r="B1192">
        <v>44946</v>
      </c>
      <c r="C1192" t="s">
        <v>1494</v>
      </c>
      <c r="D1192">
        <v>8</v>
      </c>
      <c r="E1192" s="9" t="s">
        <v>1494</v>
      </c>
      <c r="F1192" t="s">
        <v>729</v>
      </c>
      <c r="G1192">
        <v>6.2</v>
      </c>
      <c r="H1192">
        <v>40</v>
      </c>
      <c r="I1192">
        <v>5101</v>
      </c>
      <c r="J1192">
        <v>1996</v>
      </c>
      <c r="K1192" t="s">
        <v>12</v>
      </c>
      <c r="L1192" t="s">
        <v>47</v>
      </c>
    </row>
    <row r="1193" spans="1:12">
      <c r="A1193">
        <v>985</v>
      </c>
      <c r="B1193">
        <v>45659</v>
      </c>
      <c r="C1193" t="s">
        <v>1494</v>
      </c>
      <c r="D1193">
        <v>2</v>
      </c>
      <c r="E1193" s="9" t="s">
        <v>1494</v>
      </c>
      <c r="F1193" t="s">
        <v>1014</v>
      </c>
      <c r="G1193">
        <v>6.3</v>
      </c>
      <c r="H1193">
        <v>46</v>
      </c>
      <c r="I1193">
        <v>4989</v>
      </c>
      <c r="J1193">
        <v>1996</v>
      </c>
      <c r="K1193" t="s">
        <v>12</v>
      </c>
      <c r="L1193" t="s">
        <v>47</v>
      </c>
    </row>
    <row r="1194" spans="1:12">
      <c r="A1194">
        <v>1095</v>
      </c>
      <c r="B1194">
        <v>45970</v>
      </c>
      <c r="C1194" t="s">
        <v>1494</v>
      </c>
      <c r="D1194">
        <v>9</v>
      </c>
      <c r="E1194" s="9" t="s">
        <v>1494</v>
      </c>
      <c r="F1194" t="s">
        <v>1124</v>
      </c>
      <c r="G1194">
        <v>7.3</v>
      </c>
      <c r="H1194">
        <v>117</v>
      </c>
      <c r="I1194">
        <v>4847</v>
      </c>
      <c r="J1194">
        <v>1996</v>
      </c>
      <c r="K1194" t="s">
        <v>12</v>
      </c>
      <c r="L1194" t="s">
        <v>26</v>
      </c>
    </row>
    <row r="1195" spans="1:12">
      <c r="A1195">
        <v>1336</v>
      </c>
      <c r="B1195">
        <v>47126</v>
      </c>
      <c r="C1195" t="s">
        <v>1494</v>
      </c>
      <c r="D1195">
        <v>10</v>
      </c>
      <c r="E1195" s="9" t="s">
        <v>1494</v>
      </c>
      <c r="F1195" t="s">
        <v>1365</v>
      </c>
      <c r="G1195">
        <v>7.3</v>
      </c>
      <c r="H1195">
        <v>131</v>
      </c>
      <c r="I1195">
        <v>5375</v>
      </c>
      <c r="J1195">
        <v>1996</v>
      </c>
      <c r="K1195" t="s">
        <v>301</v>
      </c>
      <c r="L1195" t="s">
        <v>97</v>
      </c>
    </row>
    <row r="1196" spans="1:12">
      <c r="A1196">
        <v>1432</v>
      </c>
      <c r="B1196">
        <v>47962</v>
      </c>
      <c r="C1196" t="s">
        <v>1494</v>
      </c>
      <c r="D1196" t="s">
        <v>1494</v>
      </c>
      <c r="E1196" s="9" t="s">
        <v>1494</v>
      </c>
      <c r="F1196" t="s">
        <v>1460</v>
      </c>
      <c r="G1196">
        <v>6.6</v>
      </c>
      <c r="H1196">
        <v>7</v>
      </c>
      <c r="I1196">
        <v>6204</v>
      </c>
      <c r="J1196">
        <v>1996</v>
      </c>
      <c r="K1196" t="s">
        <v>21</v>
      </c>
      <c r="L1196" t="s">
        <v>26</v>
      </c>
    </row>
    <row r="1197" spans="1:12">
      <c r="A1197">
        <v>587</v>
      </c>
      <c r="B1197">
        <v>44682</v>
      </c>
      <c r="C1197">
        <v>45000000</v>
      </c>
      <c r="D1197">
        <v>11</v>
      </c>
      <c r="E1197" s="9" t="s">
        <v>1494</v>
      </c>
      <c r="F1197" t="s">
        <v>616</v>
      </c>
      <c r="G1197">
        <v>5.5</v>
      </c>
      <c r="H1197">
        <v>154</v>
      </c>
      <c r="I1197">
        <v>5130</v>
      </c>
      <c r="J1197">
        <v>1996</v>
      </c>
      <c r="K1197" t="s">
        <v>21</v>
      </c>
      <c r="L1197" t="s">
        <v>47</v>
      </c>
    </row>
    <row r="1198" spans="1:12">
      <c r="A1198">
        <v>1047</v>
      </c>
      <c r="B1198">
        <v>45814</v>
      </c>
      <c r="C1198">
        <v>20000000</v>
      </c>
      <c r="D1198">
        <v>12</v>
      </c>
      <c r="E1198" s="9" t="s">
        <v>1494</v>
      </c>
      <c r="F1198" t="s">
        <v>1076</v>
      </c>
      <c r="G1198">
        <v>6.5</v>
      </c>
      <c r="H1198">
        <v>147</v>
      </c>
      <c r="I1198">
        <v>5457</v>
      </c>
      <c r="J1198">
        <v>1996</v>
      </c>
      <c r="K1198" t="s">
        <v>12</v>
      </c>
      <c r="L1198" t="s">
        <v>47</v>
      </c>
    </row>
    <row r="1199" spans="1:12">
      <c r="A1199">
        <v>1166</v>
      </c>
      <c r="B1199">
        <v>46237</v>
      </c>
      <c r="C1199">
        <v>8000000</v>
      </c>
      <c r="D1199">
        <v>6</v>
      </c>
      <c r="E1199" s="9">
        <v>529766</v>
      </c>
      <c r="F1199" t="s">
        <v>1195</v>
      </c>
      <c r="G1199">
        <v>6.7</v>
      </c>
      <c r="H1199">
        <v>85</v>
      </c>
      <c r="I1199">
        <v>5207</v>
      </c>
      <c r="J1199">
        <v>1995</v>
      </c>
      <c r="K1199" t="s">
        <v>12</v>
      </c>
      <c r="L1199" t="s">
        <v>47</v>
      </c>
    </row>
    <row r="1200" spans="1:12">
      <c r="A1200">
        <v>1322</v>
      </c>
      <c r="B1200">
        <v>47040</v>
      </c>
      <c r="C1200">
        <v>6000000</v>
      </c>
      <c r="D1200">
        <v>16</v>
      </c>
      <c r="E1200" s="9">
        <v>2122561</v>
      </c>
      <c r="F1200" t="s">
        <v>1351</v>
      </c>
      <c r="G1200">
        <v>6.8</v>
      </c>
      <c r="H1200">
        <v>392</v>
      </c>
      <c r="I1200">
        <v>5369</v>
      </c>
      <c r="J1200">
        <v>1995</v>
      </c>
      <c r="K1200" t="s">
        <v>18</v>
      </c>
      <c r="L1200" t="s">
        <v>47</v>
      </c>
    </row>
    <row r="1201" spans="1:12">
      <c r="A1201">
        <v>1181</v>
      </c>
      <c r="B1201">
        <v>46303</v>
      </c>
      <c r="C1201">
        <v>14000000</v>
      </c>
      <c r="D1201" t="s">
        <v>1494</v>
      </c>
      <c r="E1201" s="9">
        <v>2474000</v>
      </c>
      <c r="F1201" t="s">
        <v>1210</v>
      </c>
      <c r="G1201">
        <v>5.2</v>
      </c>
      <c r="H1201">
        <v>10</v>
      </c>
      <c r="I1201">
        <v>5826</v>
      </c>
      <c r="J1201">
        <v>1995</v>
      </c>
      <c r="K1201" t="s">
        <v>25</v>
      </c>
      <c r="L1201" t="s">
        <v>47</v>
      </c>
    </row>
    <row r="1202" spans="1:12">
      <c r="A1202">
        <v>1238</v>
      </c>
      <c r="B1202">
        <v>46547</v>
      </c>
      <c r="C1202">
        <v>11000000</v>
      </c>
      <c r="D1202">
        <v>1</v>
      </c>
      <c r="E1202" s="9">
        <v>2832826</v>
      </c>
      <c r="F1202" t="s">
        <v>1267</v>
      </c>
      <c r="G1202">
        <v>6.6</v>
      </c>
      <c r="H1202">
        <v>9</v>
      </c>
      <c r="I1202">
        <v>5628</v>
      </c>
      <c r="J1202">
        <v>1995</v>
      </c>
      <c r="K1202" t="s">
        <v>15</v>
      </c>
      <c r="L1202" t="s">
        <v>47</v>
      </c>
    </row>
    <row r="1203" spans="1:12">
      <c r="A1203">
        <v>1400</v>
      </c>
      <c r="B1203">
        <v>47614</v>
      </c>
      <c r="C1203">
        <v>2500000</v>
      </c>
      <c r="D1203">
        <v>23</v>
      </c>
      <c r="E1203" s="9">
        <v>5535405</v>
      </c>
      <c r="F1203" t="s">
        <v>1428</v>
      </c>
      <c r="G1203">
        <v>7.7</v>
      </c>
      <c r="H1203">
        <v>959</v>
      </c>
      <c r="I1203">
        <v>5535</v>
      </c>
      <c r="J1203">
        <v>1995</v>
      </c>
      <c r="K1203" t="s">
        <v>301</v>
      </c>
      <c r="L1203" t="s">
        <v>47</v>
      </c>
    </row>
    <row r="1204" spans="1:12">
      <c r="A1204">
        <v>204</v>
      </c>
      <c r="B1204">
        <v>43937</v>
      </c>
      <c r="C1204">
        <v>98000000</v>
      </c>
      <c r="D1204">
        <v>7</v>
      </c>
      <c r="E1204" s="9">
        <v>10017322</v>
      </c>
      <c r="F1204" t="s">
        <v>232</v>
      </c>
      <c r="G1204">
        <v>5.7</v>
      </c>
      <c r="H1204">
        <v>136</v>
      </c>
      <c r="I1204">
        <v>4958</v>
      </c>
      <c r="J1204">
        <v>1995</v>
      </c>
      <c r="K1204" t="s">
        <v>12</v>
      </c>
      <c r="L1204" t="s">
        <v>47</v>
      </c>
    </row>
    <row r="1205" spans="1:12">
      <c r="A1205">
        <v>588</v>
      </c>
      <c r="B1205">
        <v>44688</v>
      </c>
      <c r="C1205">
        <v>44000000</v>
      </c>
      <c r="D1205">
        <v>3</v>
      </c>
      <c r="E1205" s="9">
        <v>13681765</v>
      </c>
      <c r="F1205" t="s">
        <v>617</v>
      </c>
      <c r="G1205">
        <v>7.1</v>
      </c>
      <c r="H1205">
        <v>71</v>
      </c>
      <c r="I1205">
        <v>4839</v>
      </c>
      <c r="J1205">
        <v>1995</v>
      </c>
      <c r="K1205" t="s">
        <v>12</v>
      </c>
      <c r="L1205" t="s">
        <v>47</v>
      </c>
    </row>
    <row r="1206" spans="1:12">
      <c r="A1206">
        <v>770</v>
      </c>
      <c r="B1206">
        <v>45111</v>
      </c>
      <c r="C1206">
        <v>32000000</v>
      </c>
      <c r="D1206">
        <v>16</v>
      </c>
      <c r="E1206" s="9">
        <v>18552460</v>
      </c>
      <c r="F1206" t="s">
        <v>799</v>
      </c>
      <c r="G1206">
        <v>6.3</v>
      </c>
      <c r="H1206">
        <v>427</v>
      </c>
      <c r="I1206">
        <v>4767</v>
      </c>
      <c r="J1206">
        <v>1995</v>
      </c>
      <c r="K1206" t="s">
        <v>59</v>
      </c>
      <c r="L1206" t="s">
        <v>13</v>
      </c>
    </row>
    <row r="1207" spans="1:12">
      <c r="A1207">
        <v>1175</v>
      </c>
      <c r="B1207">
        <v>46281</v>
      </c>
      <c r="C1207">
        <v>14000000</v>
      </c>
      <c r="D1207">
        <v>6</v>
      </c>
      <c r="E1207" s="9">
        <v>19800000</v>
      </c>
      <c r="F1207" t="s">
        <v>1204</v>
      </c>
      <c r="G1207">
        <v>4.5</v>
      </c>
      <c r="H1207">
        <v>111</v>
      </c>
      <c r="I1207">
        <v>5307</v>
      </c>
      <c r="J1207">
        <v>1995</v>
      </c>
      <c r="K1207" t="s">
        <v>18</v>
      </c>
      <c r="L1207" t="s">
        <v>47</v>
      </c>
    </row>
    <row r="1208" spans="1:12">
      <c r="A1208">
        <v>661</v>
      </c>
      <c r="B1208">
        <v>44848</v>
      </c>
      <c r="C1208">
        <v>45000000</v>
      </c>
      <c r="D1208">
        <v>14</v>
      </c>
      <c r="E1208" s="9">
        <v>20350754</v>
      </c>
      <c r="F1208" t="s">
        <v>690</v>
      </c>
      <c r="G1208">
        <v>4.9000000000000004</v>
      </c>
      <c r="H1208">
        <v>256</v>
      </c>
      <c r="I1208">
        <v>4889</v>
      </c>
      <c r="J1208">
        <v>1995</v>
      </c>
      <c r="K1208" t="s">
        <v>114</v>
      </c>
      <c r="L1208" t="s">
        <v>47</v>
      </c>
    </row>
    <row r="1209" spans="1:12">
      <c r="A1209">
        <v>1028</v>
      </c>
      <c r="B1209">
        <v>45763</v>
      </c>
      <c r="C1209">
        <v>20000000</v>
      </c>
      <c r="D1209">
        <v>12</v>
      </c>
      <c r="E1209" s="9">
        <v>21284514</v>
      </c>
      <c r="F1209" t="s">
        <v>1057</v>
      </c>
      <c r="G1209">
        <v>6.7</v>
      </c>
      <c r="H1209">
        <v>175</v>
      </c>
      <c r="I1209">
        <v>5283</v>
      </c>
      <c r="J1209">
        <v>1995</v>
      </c>
      <c r="K1209" t="s">
        <v>15</v>
      </c>
      <c r="L1209" t="s">
        <v>16</v>
      </c>
    </row>
    <row r="1210" spans="1:12">
      <c r="A1210">
        <v>1327</v>
      </c>
      <c r="B1210">
        <v>47051</v>
      </c>
      <c r="C1210">
        <v>6000000</v>
      </c>
      <c r="D1210">
        <v>64</v>
      </c>
      <c r="E1210" s="9">
        <v>23341568</v>
      </c>
      <c r="F1210" t="s">
        <v>1356</v>
      </c>
      <c r="G1210">
        <v>8.1</v>
      </c>
      <c r="H1210">
        <v>3254</v>
      </c>
      <c r="I1210">
        <v>4772</v>
      </c>
      <c r="J1210">
        <v>1995</v>
      </c>
      <c r="K1210" t="s">
        <v>21</v>
      </c>
      <c r="L1210" t="s">
        <v>26</v>
      </c>
    </row>
    <row r="1211" spans="1:12">
      <c r="A1211">
        <v>1304</v>
      </c>
      <c r="B1211">
        <v>46946</v>
      </c>
      <c r="C1211">
        <v>7000000</v>
      </c>
      <c r="D1211">
        <v>25</v>
      </c>
      <c r="E1211" s="9">
        <v>25405445</v>
      </c>
      <c r="F1211" t="s">
        <v>1333</v>
      </c>
      <c r="G1211">
        <v>6.8</v>
      </c>
      <c r="H1211">
        <v>881</v>
      </c>
      <c r="I1211">
        <v>5097</v>
      </c>
      <c r="J1211">
        <v>1995</v>
      </c>
      <c r="K1211" t="s">
        <v>66</v>
      </c>
      <c r="L1211" t="s">
        <v>47</v>
      </c>
    </row>
    <row r="1212" spans="1:12">
      <c r="A1212">
        <v>1381</v>
      </c>
      <c r="B1212">
        <v>47424</v>
      </c>
      <c r="C1212">
        <v>3500000</v>
      </c>
      <c r="D1212">
        <v>25</v>
      </c>
      <c r="E1212" s="9">
        <v>28215918</v>
      </c>
      <c r="F1212" t="s">
        <v>47</v>
      </c>
      <c r="G1212">
        <v>7</v>
      </c>
      <c r="H1212">
        <v>503</v>
      </c>
      <c r="I1212">
        <v>5033</v>
      </c>
      <c r="J1212">
        <v>1995</v>
      </c>
      <c r="K1212" t="s">
        <v>44</v>
      </c>
      <c r="L1212" t="s">
        <v>26</v>
      </c>
    </row>
    <row r="1213" spans="1:12">
      <c r="A1213">
        <v>532</v>
      </c>
      <c r="B1213">
        <v>44566</v>
      </c>
      <c r="C1213">
        <v>50000000</v>
      </c>
      <c r="D1213">
        <v>23</v>
      </c>
      <c r="E1213" s="9">
        <v>30303072</v>
      </c>
      <c r="F1213" t="s">
        <v>561</v>
      </c>
      <c r="G1213">
        <v>6</v>
      </c>
      <c r="H1213">
        <v>387</v>
      </c>
      <c r="I1213">
        <v>4866</v>
      </c>
      <c r="J1213">
        <v>1995</v>
      </c>
      <c r="K1213" t="s">
        <v>18</v>
      </c>
      <c r="L1213" t="s">
        <v>47</v>
      </c>
    </row>
    <row r="1214" spans="1:12">
      <c r="A1214">
        <v>774</v>
      </c>
      <c r="B1214">
        <v>45124</v>
      </c>
      <c r="C1214" t="s">
        <v>1494</v>
      </c>
      <c r="D1214">
        <v>6</v>
      </c>
      <c r="E1214" s="9">
        <v>106269971</v>
      </c>
      <c r="F1214" t="s">
        <v>803</v>
      </c>
      <c r="G1214">
        <v>6.9</v>
      </c>
      <c r="H1214">
        <v>113</v>
      </c>
      <c r="I1214">
        <v>5152</v>
      </c>
      <c r="J1214">
        <v>1995</v>
      </c>
      <c r="K1214" t="s">
        <v>12</v>
      </c>
      <c r="L1214" t="s">
        <v>47</v>
      </c>
    </row>
    <row r="1215" spans="1:12">
      <c r="A1215">
        <v>394</v>
      </c>
      <c r="B1215">
        <v>44278</v>
      </c>
      <c r="C1215">
        <v>62000000</v>
      </c>
      <c r="D1215">
        <v>11</v>
      </c>
      <c r="E1215" s="9">
        <v>107879496</v>
      </c>
      <c r="F1215" t="s">
        <v>423</v>
      </c>
      <c r="G1215">
        <v>6.5</v>
      </c>
      <c r="H1215">
        <v>195</v>
      </c>
      <c r="I1215">
        <v>5101</v>
      </c>
      <c r="J1215">
        <v>1995</v>
      </c>
      <c r="K1215" t="s">
        <v>42</v>
      </c>
      <c r="L1215" t="s">
        <v>47</v>
      </c>
    </row>
    <row r="1216" spans="1:12">
      <c r="A1216">
        <v>714</v>
      </c>
      <c r="B1216">
        <v>44974</v>
      </c>
      <c r="C1216">
        <v>35000000</v>
      </c>
      <c r="D1216">
        <v>23</v>
      </c>
      <c r="E1216" s="9">
        <v>113374103</v>
      </c>
      <c r="F1216" t="s">
        <v>743</v>
      </c>
      <c r="G1216">
        <v>5.5</v>
      </c>
      <c r="H1216">
        <v>453</v>
      </c>
      <c r="I1216">
        <v>4904</v>
      </c>
      <c r="J1216">
        <v>1995</v>
      </c>
      <c r="K1216" t="s">
        <v>21</v>
      </c>
      <c r="L1216" t="s">
        <v>47</v>
      </c>
    </row>
    <row r="1217" spans="1:12">
      <c r="A1217">
        <v>779</v>
      </c>
      <c r="B1217">
        <v>45134</v>
      </c>
      <c r="C1217">
        <v>30250000</v>
      </c>
      <c r="D1217">
        <v>15</v>
      </c>
      <c r="E1217" s="9">
        <v>115101622</v>
      </c>
      <c r="F1217" t="s">
        <v>808</v>
      </c>
      <c r="G1217">
        <v>6.4</v>
      </c>
      <c r="H1217">
        <v>302</v>
      </c>
      <c r="I1217">
        <v>4776</v>
      </c>
      <c r="J1217">
        <v>1995</v>
      </c>
      <c r="K1217" t="s">
        <v>18</v>
      </c>
      <c r="L1217" t="s">
        <v>47</v>
      </c>
    </row>
    <row r="1218" spans="1:12">
      <c r="A1218">
        <v>498</v>
      </c>
      <c r="B1218">
        <v>44489</v>
      </c>
      <c r="C1218">
        <v>52000000</v>
      </c>
      <c r="D1218">
        <v>40</v>
      </c>
      <c r="E1218" s="9">
        <v>116112375</v>
      </c>
      <c r="F1218" t="s">
        <v>527</v>
      </c>
      <c r="G1218">
        <v>7.8</v>
      </c>
      <c r="H1218">
        <v>1307</v>
      </c>
      <c r="I1218">
        <v>4809</v>
      </c>
      <c r="J1218">
        <v>1995</v>
      </c>
      <c r="K1218" t="s">
        <v>42</v>
      </c>
      <c r="L1218" t="s">
        <v>26</v>
      </c>
    </row>
    <row r="1219" spans="1:12">
      <c r="A1219">
        <v>1006</v>
      </c>
      <c r="B1219">
        <v>45697</v>
      </c>
      <c r="C1219">
        <v>18000000</v>
      </c>
      <c r="D1219">
        <v>16</v>
      </c>
      <c r="E1219" s="9">
        <v>122195920</v>
      </c>
      <c r="F1219" t="s">
        <v>1035</v>
      </c>
      <c r="G1219">
        <v>5.4</v>
      </c>
      <c r="H1219">
        <v>442</v>
      </c>
      <c r="I1219">
        <v>4974</v>
      </c>
      <c r="J1219">
        <v>1995</v>
      </c>
      <c r="K1219" t="s">
        <v>66</v>
      </c>
      <c r="L1219" t="s">
        <v>47</v>
      </c>
    </row>
    <row r="1220" spans="1:12">
      <c r="A1220">
        <v>1111</v>
      </c>
      <c r="B1220">
        <v>46046</v>
      </c>
      <c r="C1220">
        <v>16500000</v>
      </c>
      <c r="D1220">
        <v>20</v>
      </c>
      <c r="E1220" s="9">
        <v>135000000</v>
      </c>
      <c r="F1220" t="s">
        <v>1140</v>
      </c>
      <c r="G1220">
        <v>7.2</v>
      </c>
      <c r="H1220">
        <v>352</v>
      </c>
      <c r="I1220">
        <v>4867</v>
      </c>
      <c r="J1220">
        <v>1995</v>
      </c>
      <c r="K1220" t="s">
        <v>12</v>
      </c>
      <c r="L1220" t="s">
        <v>26</v>
      </c>
    </row>
    <row r="1221" spans="1:12">
      <c r="A1221">
        <v>965</v>
      </c>
      <c r="B1221">
        <v>45588</v>
      </c>
      <c r="C1221">
        <v>19000000</v>
      </c>
      <c r="D1221">
        <v>33</v>
      </c>
      <c r="E1221" s="9">
        <v>141407024</v>
      </c>
      <c r="F1221" t="s">
        <v>994</v>
      </c>
      <c r="G1221">
        <v>6.5</v>
      </c>
      <c r="H1221">
        <v>1699</v>
      </c>
      <c r="I1221">
        <v>4788</v>
      </c>
      <c r="J1221">
        <v>1995</v>
      </c>
      <c r="K1221" t="s">
        <v>44</v>
      </c>
      <c r="L1221" t="s">
        <v>47</v>
      </c>
    </row>
    <row r="1222" spans="1:12">
      <c r="A1222">
        <v>470</v>
      </c>
      <c r="B1222">
        <v>44420</v>
      </c>
      <c r="C1222">
        <v>53000000</v>
      </c>
      <c r="D1222">
        <v>20</v>
      </c>
      <c r="E1222" s="9">
        <v>157387195</v>
      </c>
      <c r="F1222" t="s">
        <v>499</v>
      </c>
      <c r="G1222">
        <v>7</v>
      </c>
      <c r="H1222">
        <v>498</v>
      </c>
      <c r="I1222">
        <v>4923</v>
      </c>
      <c r="J1222">
        <v>1995</v>
      </c>
      <c r="K1222" t="s">
        <v>15</v>
      </c>
      <c r="L1222" t="s">
        <v>47</v>
      </c>
    </row>
    <row r="1223" spans="1:12">
      <c r="A1223">
        <v>975</v>
      </c>
      <c r="B1223">
        <v>45619</v>
      </c>
      <c r="C1223">
        <v>24000000</v>
      </c>
      <c r="D1223">
        <v>17</v>
      </c>
      <c r="E1223" s="9">
        <v>182016617</v>
      </c>
      <c r="F1223" t="s">
        <v>1004</v>
      </c>
      <c r="G1223">
        <v>7.3</v>
      </c>
      <c r="H1223">
        <v>385</v>
      </c>
      <c r="I1223">
        <v>5087</v>
      </c>
      <c r="J1223">
        <v>1995</v>
      </c>
      <c r="K1223" t="s">
        <v>15</v>
      </c>
      <c r="L1223" t="s">
        <v>97</v>
      </c>
    </row>
    <row r="1224" spans="1:12">
      <c r="A1224">
        <v>516</v>
      </c>
      <c r="B1224">
        <v>44526</v>
      </c>
      <c r="C1224">
        <v>50000000</v>
      </c>
      <c r="D1224">
        <v>30</v>
      </c>
      <c r="E1224" s="9">
        <v>189859560</v>
      </c>
      <c r="F1224" t="s">
        <v>545</v>
      </c>
      <c r="G1224">
        <v>6.3</v>
      </c>
      <c r="H1224">
        <v>513</v>
      </c>
      <c r="I1224">
        <v>4833</v>
      </c>
      <c r="J1224">
        <v>1995</v>
      </c>
      <c r="K1224" t="s">
        <v>25</v>
      </c>
      <c r="L1224" t="s">
        <v>47</v>
      </c>
    </row>
    <row r="1225" spans="1:12">
      <c r="A1225">
        <v>54</v>
      </c>
      <c r="B1225">
        <v>43672</v>
      </c>
      <c r="C1225">
        <v>175000000</v>
      </c>
      <c r="D1225">
        <v>44</v>
      </c>
      <c r="E1225" s="9">
        <v>264218220</v>
      </c>
      <c r="F1225" t="s">
        <v>80</v>
      </c>
      <c r="G1225">
        <v>5.9</v>
      </c>
      <c r="H1225">
        <v>992</v>
      </c>
      <c r="I1225">
        <v>4814</v>
      </c>
      <c r="J1225">
        <v>1995</v>
      </c>
      <c r="K1225" t="s">
        <v>21</v>
      </c>
      <c r="L1225" t="s">
        <v>47</v>
      </c>
    </row>
    <row r="1226" spans="1:12">
      <c r="A1226">
        <v>786</v>
      </c>
      <c r="B1226">
        <v>45150</v>
      </c>
      <c r="C1226">
        <v>33000000</v>
      </c>
      <c r="D1226">
        <v>79</v>
      </c>
      <c r="E1226" s="9">
        <v>327311859</v>
      </c>
      <c r="F1226" t="s">
        <v>815</v>
      </c>
      <c r="G1226">
        <v>8.1</v>
      </c>
      <c r="H1226">
        <v>5765</v>
      </c>
      <c r="I1226">
        <v>4829</v>
      </c>
      <c r="J1226">
        <v>1995</v>
      </c>
      <c r="K1226" t="s">
        <v>114</v>
      </c>
      <c r="L1226" t="s">
        <v>47</v>
      </c>
    </row>
    <row r="1227" spans="1:12">
      <c r="A1227">
        <v>185</v>
      </c>
      <c r="B1227">
        <v>43896</v>
      </c>
      <c r="C1227">
        <v>100000000</v>
      </c>
      <c r="D1227">
        <v>48</v>
      </c>
      <c r="E1227" s="9">
        <v>336529144</v>
      </c>
      <c r="F1227" t="s">
        <v>213</v>
      </c>
      <c r="G1227">
        <v>5.2</v>
      </c>
      <c r="H1227">
        <v>1498</v>
      </c>
      <c r="I1227">
        <v>4892</v>
      </c>
      <c r="J1227">
        <v>1995</v>
      </c>
      <c r="K1227" t="s">
        <v>15</v>
      </c>
      <c r="L1227" t="s">
        <v>26</v>
      </c>
    </row>
    <row r="1228" spans="1:12">
      <c r="A1228">
        <v>401</v>
      </c>
      <c r="B1228">
        <v>44292</v>
      </c>
      <c r="C1228">
        <v>58000000</v>
      </c>
      <c r="D1228">
        <v>59</v>
      </c>
      <c r="E1228" s="9">
        <v>352194034</v>
      </c>
      <c r="F1228" t="s">
        <v>430</v>
      </c>
      <c r="G1228">
        <v>6.6</v>
      </c>
      <c r="H1228">
        <v>1174</v>
      </c>
      <c r="I1228">
        <v>4791</v>
      </c>
      <c r="J1228">
        <v>1995</v>
      </c>
      <c r="K1228" t="s">
        <v>42</v>
      </c>
      <c r="L1228" t="s">
        <v>13</v>
      </c>
    </row>
    <row r="1229" spans="1:12">
      <c r="A1229">
        <v>366</v>
      </c>
      <c r="B1229">
        <v>44232</v>
      </c>
      <c r="C1229">
        <v>52000000</v>
      </c>
      <c r="D1229">
        <v>68</v>
      </c>
      <c r="E1229" s="9">
        <v>355237933</v>
      </c>
      <c r="F1229" t="s">
        <v>395</v>
      </c>
      <c r="G1229">
        <v>7.3</v>
      </c>
      <c r="H1229">
        <v>1599</v>
      </c>
      <c r="I1229">
        <v>4846</v>
      </c>
      <c r="J1229">
        <v>1995</v>
      </c>
      <c r="K1229" t="s">
        <v>28</v>
      </c>
      <c r="L1229" t="s">
        <v>47</v>
      </c>
    </row>
    <row r="1230" spans="1:12">
      <c r="A1230">
        <v>215</v>
      </c>
      <c r="B1230">
        <v>43952</v>
      </c>
      <c r="C1230">
        <v>90000000</v>
      </c>
      <c r="D1230">
        <v>51</v>
      </c>
      <c r="E1230" s="9">
        <v>366101666</v>
      </c>
      <c r="F1230" t="s">
        <v>243</v>
      </c>
      <c r="G1230">
        <v>6.9</v>
      </c>
      <c r="H1230">
        <v>2066</v>
      </c>
      <c r="I1230">
        <v>4890</v>
      </c>
      <c r="J1230">
        <v>1995</v>
      </c>
      <c r="K1230" t="s">
        <v>15</v>
      </c>
      <c r="L1230" t="s">
        <v>47</v>
      </c>
    </row>
    <row r="1231" spans="1:12">
      <c r="A1231">
        <v>581</v>
      </c>
      <c r="B1231">
        <v>44671</v>
      </c>
      <c r="C1231">
        <v>45000000</v>
      </c>
      <c r="D1231">
        <v>11</v>
      </c>
      <c r="E1231" s="9" t="s">
        <v>1494</v>
      </c>
      <c r="F1231" t="s">
        <v>610</v>
      </c>
      <c r="G1231">
        <v>5.9</v>
      </c>
      <c r="H1231">
        <v>134</v>
      </c>
      <c r="I1231">
        <v>4947</v>
      </c>
      <c r="J1231">
        <v>1995</v>
      </c>
      <c r="K1231" t="s">
        <v>21</v>
      </c>
      <c r="L1231" t="s">
        <v>47</v>
      </c>
    </row>
    <row r="1232" spans="1:12">
      <c r="A1232">
        <v>1060</v>
      </c>
      <c r="B1232">
        <v>45858</v>
      </c>
      <c r="C1232">
        <v>20000000</v>
      </c>
      <c r="D1232">
        <v>3</v>
      </c>
      <c r="E1232" s="9">
        <v>305070</v>
      </c>
      <c r="F1232" t="s">
        <v>1089</v>
      </c>
      <c r="G1232">
        <v>6.2</v>
      </c>
      <c r="H1232">
        <v>33</v>
      </c>
      <c r="I1232">
        <v>4814</v>
      </c>
      <c r="J1232">
        <v>1994</v>
      </c>
      <c r="K1232" t="s">
        <v>114</v>
      </c>
      <c r="L1232" t="s">
        <v>47</v>
      </c>
    </row>
    <row r="1233" spans="1:12">
      <c r="A1233">
        <v>1349</v>
      </c>
      <c r="B1233">
        <v>47228</v>
      </c>
      <c r="C1233">
        <v>5000000</v>
      </c>
      <c r="D1233">
        <v>8</v>
      </c>
      <c r="E1233" s="9">
        <v>3049135</v>
      </c>
      <c r="F1233" t="s">
        <v>1378</v>
      </c>
      <c r="G1233">
        <v>7</v>
      </c>
      <c r="H1233">
        <v>294</v>
      </c>
      <c r="I1233">
        <v>4777</v>
      </c>
      <c r="J1233">
        <v>1994</v>
      </c>
      <c r="K1233" t="s">
        <v>114</v>
      </c>
      <c r="L1233" t="s">
        <v>47</v>
      </c>
    </row>
    <row r="1234" spans="1:12">
      <c r="A1234">
        <v>1462</v>
      </c>
      <c r="B1234">
        <v>48370</v>
      </c>
      <c r="C1234">
        <v>27000</v>
      </c>
      <c r="D1234">
        <v>19</v>
      </c>
      <c r="E1234" s="9">
        <v>3151130</v>
      </c>
      <c r="F1234" t="s">
        <v>1490</v>
      </c>
      <c r="G1234">
        <v>7.4</v>
      </c>
      <c r="H1234">
        <v>755</v>
      </c>
      <c r="I1234">
        <v>5369</v>
      </c>
      <c r="J1234">
        <v>1994</v>
      </c>
      <c r="K1234" t="s">
        <v>114</v>
      </c>
      <c r="L1234" t="s">
        <v>23</v>
      </c>
    </row>
    <row r="1235" spans="1:12">
      <c r="A1235">
        <v>1092</v>
      </c>
      <c r="B1235">
        <v>45965</v>
      </c>
      <c r="C1235">
        <v>18000000</v>
      </c>
      <c r="D1235">
        <v>24</v>
      </c>
      <c r="E1235" s="9">
        <v>5887457</v>
      </c>
      <c r="F1235" t="s">
        <v>1121</v>
      </c>
      <c r="G1235">
        <v>7.3</v>
      </c>
      <c r="H1235">
        <v>630</v>
      </c>
      <c r="I1235">
        <v>4785</v>
      </c>
      <c r="J1235">
        <v>1994</v>
      </c>
      <c r="K1235" t="s">
        <v>114</v>
      </c>
      <c r="L1235" t="s">
        <v>23</v>
      </c>
    </row>
    <row r="1236" spans="1:12">
      <c r="A1236">
        <v>1290</v>
      </c>
      <c r="B1236">
        <v>46849</v>
      </c>
      <c r="C1236">
        <v>14000000</v>
      </c>
      <c r="D1236">
        <v>14</v>
      </c>
      <c r="E1236" s="9">
        <v>18090181</v>
      </c>
      <c r="F1236" t="s">
        <v>1319</v>
      </c>
      <c r="G1236">
        <v>6.4</v>
      </c>
      <c r="H1236">
        <v>291</v>
      </c>
      <c r="I1236">
        <v>5307</v>
      </c>
      <c r="J1236">
        <v>1994</v>
      </c>
      <c r="K1236" t="s">
        <v>18</v>
      </c>
      <c r="L1236" t="s">
        <v>13</v>
      </c>
    </row>
    <row r="1237" spans="1:12">
      <c r="A1237">
        <v>392</v>
      </c>
      <c r="B1237">
        <v>44273</v>
      </c>
      <c r="C1237">
        <v>63000000</v>
      </c>
      <c r="D1237">
        <v>13</v>
      </c>
      <c r="E1237" s="9">
        <v>25052000</v>
      </c>
      <c r="F1237" t="s">
        <v>421</v>
      </c>
      <c r="G1237">
        <v>6.5</v>
      </c>
      <c r="H1237">
        <v>202</v>
      </c>
      <c r="I1237">
        <v>5082</v>
      </c>
      <c r="J1237">
        <v>1994</v>
      </c>
      <c r="K1237" t="s">
        <v>28</v>
      </c>
      <c r="L1237" t="s">
        <v>47</v>
      </c>
    </row>
    <row r="1238" spans="1:12">
      <c r="A1238">
        <v>801</v>
      </c>
      <c r="B1238">
        <v>45182</v>
      </c>
      <c r="C1238">
        <v>30000000</v>
      </c>
      <c r="D1238">
        <v>28</v>
      </c>
      <c r="E1238" s="9">
        <v>51132598</v>
      </c>
      <c r="F1238" t="s">
        <v>830</v>
      </c>
      <c r="G1238">
        <v>6.3</v>
      </c>
      <c r="H1238">
        <v>521</v>
      </c>
      <c r="I1238">
        <v>4989</v>
      </c>
      <c r="J1238">
        <v>1994</v>
      </c>
      <c r="K1238" t="s">
        <v>25</v>
      </c>
      <c r="L1238" t="s">
        <v>47</v>
      </c>
    </row>
    <row r="1239" spans="1:12">
      <c r="A1239">
        <v>672</v>
      </c>
      <c r="B1239">
        <v>44886</v>
      </c>
      <c r="C1239">
        <v>15000000</v>
      </c>
      <c r="D1239">
        <v>44</v>
      </c>
      <c r="E1239" s="9">
        <v>94000000</v>
      </c>
      <c r="F1239" t="s">
        <v>701</v>
      </c>
      <c r="G1239">
        <v>7.3</v>
      </c>
      <c r="H1239">
        <v>953</v>
      </c>
      <c r="I1239">
        <v>4865</v>
      </c>
      <c r="J1239">
        <v>1994</v>
      </c>
      <c r="K1239" t="s">
        <v>15</v>
      </c>
      <c r="L1239" t="s">
        <v>26</v>
      </c>
    </row>
    <row r="1240" spans="1:12">
      <c r="A1240">
        <v>850</v>
      </c>
      <c r="B1240">
        <v>45312</v>
      </c>
      <c r="C1240">
        <v>27000000</v>
      </c>
      <c r="D1240">
        <v>13</v>
      </c>
      <c r="E1240" s="9">
        <v>101646581</v>
      </c>
      <c r="F1240" t="s">
        <v>879</v>
      </c>
      <c r="G1240">
        <v>5.5</v>
      </c>
      <c r="H1240">
        <v>282</v>
      </c>
      <c r="I1240">
        <v>4935</v>
      </c>
      <c r="J1240">
        <v>1994</v>
      </c>
      <c r="K1240" t="s">
        <v>114</v>
      </c>
      <c r="L1240" t="s">
        <v>13</v>
      </c>
    </row>
    <row r="1241" spans="1:12">
      <c r="A1241">
        <v>1206</v>
      </c>
      <c r="B1241">
        <v>46413</v>
      </c>
      <c r="C1241">
        <v>15000000</v>
      </c>
      <c r="D1241">
        <v>41</v>
      </c>
      <c r="E1241" s="9">
        <v>107217396</v>
      </c>
      <c r="F1241" t="s">
        <v>1235</v>
      </c>
      <c r="G1241">
        <v>6.4</v>
      </c>
      <c r="H1241">
        <v>1648</v>
      </c>
      <c r="I1241">
        <v>4812</v>
      </c>
      <c r="J1241">
        <v>1994</v>
      </c>
      <c r="K1241" t="s">
        <v>59</v>
      </c>
      <c r="L1241" t="s">
        <v>47</v>
      </c>
    </row>
    <row r="1242" spans="1:12">
      <c r="A1242">
        <v>573</v>
      </c>
      <c r="B1242">
        <v>44644</v>
      </c>
      <c r="C1242">
        <v>45000000</v>
      </c>
      <c r="D1242">
        <v>17</v>
      </c>
      <c r="E1242" s="9">
        <v>117615211</v>
      </c>
      <c r="F1242" t="s">
        <v>602</v>
      </c>
      <c r="G1242">
        <v>6.4</v>
      </c>
      <c r="H1242">
        <v>278</v>
      </c>
      <c r="I1242">
        <v>4892</v>
      </c>
      <c r="J1242">
        <v>1994</v>
      </c>
      <c r="K1242" t="s">
        <v>21</v>
      </c>
      <c r="L1242" t="s">
        <v>26</v>
      </c>
    </row>
    <row r="1243" spans="1:12">
      <c r="A1243">
        <v>525</v>
      </c>
      <c r="B1243">
        <v>44549</v>
      </c>
      <c r="C1243">
        <v>50000000</v>
      </c>
      <c r="D1243">
        <v>20</v>
      </c>
      <c r="E1243" s="9">
        <v>119208989</v>
      </c>
      <c r="F1243" t="s">
        <v>554</v>
      </c>
      <c r="G1243">
        <v>5.5</v>
      </c>
      <c r="H1243">
        <v>434</v>
      </c>
      <c r="I1243">
        <v>5217</v>
      </c>
      <c r="J1243">
        <v>1994</v>
      </c>
      <c r="K1243" t="s">
        <v>15</v>
      </c>
      <c r="L1243" t="s">
        <v>23</v>
      </c>
    </row>
    <row r="1244" spans="1:12">
      <c r="A1244">
        <v>792</v>
      </c>
      <c r="B1244">
        <v>45161</v>
      </c>
      <c r="C1244">
        <v>30000000</v>
      </c>
      <c r="D1244">
        <v>26</v>
      </c>
      <c r="E1244" s="9">
        <v>160638883</v>
      </c>
      <c r="F1244" t="s">
        <v>821</v>
      </c>
      <c r="G1244">
        <v>7.2</v>
      </c>
      <c r="H1244">
        <v>619</v>
      </c>
      <c r="I1244">
        <v>4863</v>
      </c>
      <c r="J1244">
        <v>1994</v>
      </c>
      <c r="K1244" t="s">
        <v>12</v>
      </c>
      <c r="L1244" t="s">
        <v>47</v>
      </c>
    </row>
    <row r="1245" spans="1:12">
      <c r="A1245">
        <v>1285</v>
      </c>
      <c r="B1245">
        <v>46829</v>
      </c>
      <c r="C1245">
        <v>8000000</v>
      </c>
      <c r="D1245">
        <v>121</v>
      </c>
      <c r="E1245" s="9">
        <v>213928762</v>
      </c>
      <c r="F1245" t="s">
        <v>1314</v>
      </c>
      <c r="G1245">
        <v>8.3000000000000007</v>
      </c>
      <c r="H1245">
        <v>8428</v>
      </c>
      <c r="I1245">
        <v>4927</v>
      </c>
      <c r="J1245">
        <v>1994</v>
      </c>
      <c r="K1245" t="s">
        <v>18</v>
      </c>
      <c r="L1245" t="s">
        <v>16</v>
      </c>
    </row>
    <row r="1246" spans="1:12">
      <c r="A1246">
        <v>472</v>
      </c>
      <c r="B1246">
        <v>44423</v>
      </c>
      <c r="C1246">
        <v>55000000</v>
      </c>
      <c r="D1246">
        <v>15</v>
      </c>
      <c r="E1246" s="9">
        <v>214015089</v>
      </c>
      <c r="F1246" t="s">
        <v>501</v>
      </c>
      <c r="G1246">
        <v>5.9</v>
      </c>
      <c r="H1246">
        <v>210</v>
      </c>
      <c r="I1246">
        <v>5037</v>
      </c>
      <c r="J1246">
        <v>1994</v>
      </c>
      <c r="K1246" t="s">
        <v>12</v>
      </c>
      <c r="L1246" t="s">
        <v>47</v>
      </c>
    </row>
    <row r="1247" spans="1:12">
      <c r="A1247">
        <v>393</v>
      </c>
      <c r="B1247">
        <v>44274</v>
      </c>
      <c r="C1247">
        <v>62000000</v>
      </c>
      <c r="D1247">
        <v>18</v>
      </c>
      <c r="E1247" s="9">
        <v>215887717</v>
      </c>
      <c r="F1247" t="s">
        <v>422</v>
      </c>
      <c r="G1247">
        <v>6.4</v>
      </c>
      <c r="H1247">
        <v>386</v>
      </c>
      <c r="I1247">
        <v>4880</v>
      </c>
      <c r="J1247">
        <v>1994</v>
      </c>
      <c r="K1247" t="s">
        <v>66</v>
      </c>
      <c r="L1247" t="s">
        <v>26</v>
      </c>
    </row>
    <row r="1248" spans="1:12">
      <c r="A1248">
        <v>509</v>
      </c>
      <c r="B1248">
        <v>44509</v>
      </c>
      <c r="C1248">
        <v>60000000</v>
      </c>
      <c r="D1248">
        <v>50</v>
      </c>
      <c r="E1248" s="9">
        <v>223664608</v>
      </c>
      <c r="F1248" t="s">
        <v>538</v>
      </c>
      <c r="G1248">
        <v>7.2</v>
      </c>
      <c r="H1248">
        <v>1516</v>
      </c>
      <c r="I1248">
        <v>5193</v>
      </c>
      <c r="J1248">
        <v>1994</v>
      </c>
      <c r="K1248" t="s">
        <v>42</v>
      </c>
      <c r="L1248" t="s">
        <v>47</v>
      </c>
    </row>
    <row r="1249" spans="1:12">
      <c r="A1249">
        <v>1112</v>
      </c>
      <c r="B1249">
        <v>46051</v>
      </c>
      <c r="C1249">
        <v>16000000</v>
      </c>
      <c r="D1249">
        <v>35</v>
      </c>
      <c r="E1249" s="9">
        <v>247275374</v>
      </c>
      <c r="F1249" t="s">
        <v>1141</v>
      </c>
      <c r="G1249">
        <v>6.5</v>
      </c>
      <c r="H1249">
        <v>1859</v>
      </c>
      <c r="I1249">
        <v>5067</v>
      </c>
      <c r="J1249">
        <v>1994</v>
      </c>
      <c r="K1249" t="s">
        <v>12</v>
      </c>
      <c r="L1249" t="s">
        <v>47</v>
      </c>
    </row>
    <row r="1250" spans="1:12">
      <c r="A1250">
        <v>1361</v>
      </c>
      <c r="B1250">
        <v>47293</v>
      </c>
      <c r="C1250">
        <v>6000000</v>
      </c>
      <c r="D1250">
        <v>29</v>
      </c>
      <c r="E1250" s="9">
        <v>254700832</v>
      </c>
      <c r="F1250" t="s">
        <v>1390</v>
      </c>
      <c r="G1250">
        <v>6.6</v>
      </c>
      <c r="H1250">
        <v>632</v>
      </c>
      <c r="I1250">
        <v>4797</v>
      </c>
      <c r="J1250">
        <v>1994</v>
      </c>
      <c r="K1250" t="s">
        <v>25</v>
      </c>
      <c r="L1250" t="s">
        <v>26</v>
      </c>
    </row>
    <row r="1251" spans="1:12">
      <c r="A1251">
        <v>569</v>
      </c>
      <c r="B1251">
        <v>44637</v>
      </c>
      <c r="C1251">
        <v>46000000</v>
      </c>
      <c r="D1251">
        <v>28</v>
      </c>
      <c r="E1251" s="9">
        <v>341631208</v>
      </c>
      <c r="F1251" t="s">
        <v>598</v>
      </c>
      <c r="G1251">
        <v>5</v>
      </c>
      <c r="H1251">
        <v>543</v>
      </c>
      <c r="I1251">
        <v>5116</v>
      </c>
      <c r="J1251">
        <v>1994</v>
      </c>
      <c r="K1251" t="s">
        <v>15</v>
      </c>
      <c r="L1251" t="s">
        <v>13</v>
      </c>
    </row>
    <row r="1252" spans="1:12">
      <c r="A1252">
        <v>782</v>
      </c>
      <c r="B1252">
        <v>45139</v>
      </c>
      <c r="C1252">
        <v>30000000</v>
      </c>
      <c r="D1252">
        <v>49</v>
      </c>
      <c r="E1252" s="9">
        <v>350448145</v>
      </c>
      <c r="F1252" t="s">
        <v>811</v>
      </c>
      <c r="G1252">
        <v>6.8</v>
      </c>
      <c r="H1252">
        <v>1783</v>
      </c>
      <c r="I1252">
        <v>4915</v>
      </c>
      <c r="J1252">
        <v>1994</v>
      </c>
      <c r="K1252" t="s">
        <v>28</v>
      </c>
      <c r="L1252" t="s">
        <v>13</v>
      </c>
    </row>
    <row r="1253" spans="1:12">
      <c r="A1253">
        <v>1070</v>
      </c>
      <c r="B1253">
        <v>45910</v>
      </c>
      <c r="C1253">
        <v>23000000</v>
      </c>
      <c r="D1253">
        <v>85</v>
      </c>
      <c r="E1253" s="9">
        <v>351583407</v>
      </c>
      <c r="F1253" t="s">
        <v>1099</v>
      </c>
      <c r="G1253">
        <v>6.6</v>
      </c>
      <c r="H1253">
        <v>2472</v>
      </c>
      <c r="I1253">
        <v>4926</v>
      </c>
      <c r="J1253">
        <v>1994</v>
      </c>
      <c r="K1253" t="s">
        <v>21</v>
      </c>
      <c r="L1253" t="s">
        <v>47</v>
      </c>
    </row>
    <row r="1254" spans="1:12">
      <c r="A1254">
        <v>174</v>
      </c>
      <c r="B1254">
        <v>43879</v>
      </c>
      <c r="C1254">
        <v>115000000</v>
      </c>
      <c r="D1254">
        <v>38</v>
      </c>
      <c r="E1254" s="9">
        <v>378882411</v>
      </c>
      <c r="F1254" t="s">
        <v>202</v>
      </c>
      <c r="G1254">
        <v>6.8</v>
      </c>
      <c r="H1254">
        <v>1116</v>
      </c>
      <c r="I1254">
        <v>4762</v>
      </c>
      <c r="J1254">
        <v>1994</v>
      </c>
      <c r="K1254" t="s">
        <v>21</v>
      </c>
      <c r="L1254" t="s">
        <v>13</v>
      </c>
    </row>
    <row r="1255" spans="1:12">
      <c r="A1255">
        <v>460</v>
      </c>
      <c r="B1255">
        <v>44406</v>
      </c>
      <c r="C1255">
        <v>55000000</v>
      </c>
      <c r="D1255">
        <v>138</v>
      </c>
      <c r="E1255" s="9">
        <v>677945399</v>
      </c>
      <c r="F1255" t="s">
        <v>489</v>
      </c>
      <c r="G1255">
        <v>8.1999999999999993</v>
      </c>
      <c r="H1255">
        <v>7927</v>
      </c>
      <c r="I1255">
        <v>4804</v>
      </c>
      <c r="J1255">
        <v>1994</v>
      </c>
      <c r="K1255" t="s">
        <v>21</v>
      </c>
      <c r="L1255" t="s">
        <v>26</v>
      </c>
    </row>
    <row r="1256" spans="1:12">
      <c r="A1256">
        <v>342</v>
      </c>
      <c r="B1256">
        <v>44181</v>
      </c>
      <c r="C1256" t="s">
        <v>1494</v>
      </c>
      <c r="D1256">
        <v>13</v>
      </c>
      <c r="E1256" s="9" t="s">
        <v>1494</v>
      </c>
      <c r="F1256" t="s">
        <v>371</v>
      </c>
      <c r="G1256">
        <v>6</v>
      </c>
      <c r="H1256">
        <v>216</v>
      </c>
      <c r="I1256">
        <v>5031</v>
      </c>
      <c r="J1256">
        <v>1994</v>
      </c>
      <c r="K1256" t="s">
        <v>28</v>
      </c>
      <c r="L1256" t="s">
        <v>47</v>
      </c>
    </row>
    <row r="1257" spans="1:12">
      <c r="A1257">
        <v>1039</v>
      </c>
      <c r="B1257">
        <v>45798</v>
      </c>
      <c r="C1257" t="s">
        <v>1494</v>
      </c>
      <c r="D1257">
        <v>7</v>
      </c>
      <c r="E1257" s="9" t="s">
        <v>1494</v>
      </c>
      <c r="F1257" t="s">
        <v>1068</v>
      </c>
      <c r="G1257">
        <v>7</v>
      </c>
      <c r="H1257">
        <v>130</v>
      </c>
      <c r="I1257">
        <v>5457</v>
      </c>
      <c r="J1257">
        <v>1994</v>
      </c>
      <c r="K1257" t="s">
        <v>18</v>
      </c>
      <c r="L1257" t="s">
        <v>47</v>
      </c>
    </row>
    <row r="1258" spans="1:12">
      <c r="A1258">
        <v>1178</v>
      </c>
      <c r="B1258">
        <v>46291</v>
      </c>
      <c r="C1258" t="s">
        <v>1494</v>
      </c>
      <c r="D1258">
        <v>1</v>
      </c>
      <c r="E1258" s="9" t="s">
        <v>1494</v>
      </c>
      <c r="F1258" t="s">
        <v>1207</v>
      </c>
      <c r="G1258">
        <v>6.7</v>
      </c>
      <c r="H1258">
        <v>31</v>
      </c>
      <c r="I1258">
        <v>5195</v>
      </c>
      <c r="J1258">
        <v>1994</v>
      </c>
      <c r="K1258" t="s">
        <v>15</v>
      </c>
      <c r="L1258" t="s">
        <v>47</v>
      </c>
    </row>
    <row r="1259" spans="1:12">
      <c r="A1259">
        <v>1417</v>
      </c>
      <c r="B1259">
        <v>47819</v>
      </c>
      <c r="C1259" t="s">
        <v>1494</v>
      </c>
      <c r="D1259">
        <v>5</v>
      </c>
      <c r="E1259" s="9" t="s">
        <v>1494</v>
      </c>
      <c r="F1259" t="s">
        <v>1445</v>
      </c>
      <c r="G1259">
        <v>6.5</v>
      </c>
      <c r="H1259">
        <v>64</v>
      </c>
      <c r="I1259">
        <v>5599</v>
      </c>
      <c r="J1259">
        <v>1994</v>
      </c>
      <c r="K1259" t="s">
        <v>114</v>
      </c>
      <c r="L1259" t="s">
        <v>16</v>
      </c>
    </row>
    <row r="1260" spans="1:12">
      <c r="A1260">
        <v>580</v>
      </c>
      <c r="B1260">
        <v>44670</v>
      </c>
      <c r="C1260">
        <v>45000000</v>
      </c>
      <c r="D1260">
        <v>12</v>
      </c>
      <c r="E1260" s="9" t="s">
        <v>1494</v>
      </c>
      <c r="F1260" t="s">
        <v>609</v>
      </c>
      <c r="G1260">
        <v>6.1</v>
      </c>
      <c r="H1260">
        <v>210</v>
      </c>
      <c r="I1260">
        <v>5182</v>
      </c>
      <c r="J1260">
        <v>1994</v>
      </c>
      <c r="K1260" t="s">
        <v>114</v>
      </c>
      <c r="L1260" t="s">
        <v>47</v>
      </c>
    </row>
    <row r="1261" spans="1:12">
      <c r="A1261">
        <v>650</v>
      </c>
      <c r="B1261">
        <v>44811</v>
      </c>
      <c r="C1261">
        <v>40000000</v>
      </c>
      <c r="D1261">
        <v>14</v>
      </c>
      <c r="E1261" s="9" t="s">
        <v>1494</v>
      </c>
      <c r="F1261" t="s">
        <v>679</v>
      </c>
      <c r="G1261">
        <v>5.4</v>
      </c>
      <c r="H1261">
        <v>415</v>
      </c>
      <c r="I1261">
        <v>5132</v>
      </c>
      <c r="J1261">
        <v>1994</v>
      </c>
      <c r="K1261" t="s">
        <v>12</v>
      </c>
      <c r="L1261" t="s">
        <v>19</v>
      </c>
    </row>
    <row r="1262" spans="1:12">
      <c r="A1262">
        <v>671</v>
      </c>
      <c r="B1262">
        <v>44880</v>
      </c>
      <c r="C1262">
        <v>30000000</v>
      </c>
      <c r="D1262">
        <v>14</v>
      </c>
      <c r="E1262" s="9" t="s">
        <v>1494</v>
      </c>
      <c r="F1262" t="s">
        <v>700</v>
      </c>
      <c r="G1262">
        <v>7.1</v>
      </c>
      <c r="H1262">
        <v>275</v>
      </c>
      <c r="I1262">
        <v>5135</v>
      </c>
      <c r="J1262">
        <v>1994</v>
      </c>
      <c r="K1262" t="s">
        <v>25</v>
      </c>
      <c r="L1262" t="s">
        <v>47</v>
      </c>
    </row>
    <row r="1263" spans="1:12">
      <c r="A1263">
        <v>1315</v>
      </c>
      <c r="B1263">
        <v>47003</v>
      </c>
      <c r="C1263">
        <v>6900000</v>
      </c>
      <c r="D1263">
        <v>26</v>
      </c>
      <c r="E1263" s="9">
        <v>7993039</v>
      </c>
      <c r="F1263" t="s">
        <v>1344</v>
      </c>
      <c r="G1263">
        <v>7.4</v>
      </c>
      <c r="H1263">
        <v>583</v>
      </c>
      <c r="I1263">
        <v>5535</v>
      </c>
      <c r="J1263">
        <v>1993</v>
      </c>
      <c r="K1263" t="s">
        <v>114</v>
      </c>
      <c r="L1263" t="s">
        <v>47</v>
      </c>
    </row>
    <row r="1264" spans="1:12">
      <c r="A1264">
        <v>1199</v>
      </c>
      <c r="B1264">
        <v>46387</v>
      </c>
      <c r="C1264">
        <v>12500000</v>
      </c>
      <c r="D1264">
        <v>35</v>
      </c>
      <c r="E1264" s="9">
        <v>12281551</v>
      </c>
      <c r="F1264" t="s">
        <v>1228</v>
      </c>
      <c r="G1264">
        <v>7.5</v>
      </c>
      <c r="H1264">
        <v>749</v>
      </c>
      <c r="I1264">
        <v>4923</v>
      </c>
      <c r="J1264">
        <v>1993</v>
      </c>
      <c r="K1264" t="s">
        <v>114</v>
      </c>
      <c r="L1264" t="s">
        <v>13</v>
      </c>
    </row>
    <row r="1265" spans="1:12">
      <c r="A1265">
        <v>1153</v>
      </c>
      <c r="B1265">
        <v>46168</v>
      </c>
      <c r="C1265">
        <v>11500000</v>
      </c>
      <c r="D1265">
        <v>15</v>
      </c>
      <c r="E1265" s="9">
        <v>23237911</v>
      </c>
      <c r="F1265" t="s">
        <v>1182</v>
      </c>
      <c r="G1265">
        <v>7.5</v>
      </c>
      <c r="H1265">
        <v>202</v>
      </c>
      <c r="I1265">
        <v>5826</v>
      </c>
      <c r="J1265">
        <v>1993</v>
      </c>
      <c r="K1265" t="s">
        <v>42</v>
      </c>
      <c r="L1265" t="s">
        <v>47</v>
      </c>
    </row>
    <row r="1266" spans="1:12">
      <c r="A1266">
        <v>1174</v>
      </c>
      <c r="B1266">
        <v>46279</v>
      </c>
      <c r="C1266">
        <v>14000000</v>
      </c>
      <c r="D1266">
        <v>3</v>
      </c>
      <c r="E1266" s="9">
        <v>27515786</v>
      </c>
      <c r="F1266" t="s">
        <v>1203</v>
      </c>
      <c r="G1266">
        <v>6.9</v>
      </c>
      <c r="H1266">
        <v>47</v>
      </c>
      <c r="I1266">
        <v>5024</v>
      </c>
      <c r="J1266">
        <v>1993</v>
      </c>
      <c r="K1266" t="s">
        <v>21</v>
      </c>
      <c r="L1266" t="s">
        <v>47</v>
      </c>
    </row>
    <row r="1267" spans="1:12">
      <c r="A1267">
        <v>1236</v>
      </c>
      <c r="B1267">
        <v>46543</v>
      </c>
      <c r="C1267">
        <v>11000000</v>
      </c>
      <c r="D1267">
        <v>33</v>
      </c>
      <c r="E1267" s="9">
        <v>30000000</v>
      </c>
      <c r="F1267" t="s">
        <v>1265</v>
      </c>
      <c r="G1267">
        <v>7.5</v>
      </c>
      <c r="H1267">
        <v>919</v>
      </c>
      <c r="I1267">
        <v>5405</v>
      </c>
      <c r="J1267">
        <v>1993</v>
      </c>
      <c r="K1267" t="s">
        <v>12</v>
      </c>
      <c r="L1267" t="s">
        <v>47</v>
      </c>
    </row>
    <row r="1268" spans="1:12">
      <c r="A1268">
        <v>751</v>
      </c>
      <c r="B1268">
        <v>45064</v>
      </c>
      <c r="C1268">
        <v>34000000</v>
      </c>
      <c r="D1268">
        <v>9</v>
      </c>
      <c r="E1268" s="9">
        <v>32255440</v>
      </c>
      <c r="F1268" t="s">
        <v>780</v>
      </c>
      <c r="G1268">
        <v>7</v>
      </c>
      <c r="H1268">
        <v>169</v>
      </c>
      <c r="I1268">
        <v>4809</v>
      </c>
      <c r="J1268">
        <v>1993</v>
      </c>
      <c r="K1268" t="s">
        <v>114</v>
      </c>
      <c r="L1268" t="s">
        <v>47</v>
      </c>
    </row>
    <row r="1269" spans="1:12">
      <c r="A1269">
        <v>853</v>
      </c>
      <c r="B1269">
        <v>45315</v>
      </c>
      <c r="C1269">
        <v>28000000</v>
      </c>
      <c r="D1269">
        <v>18</v>
      </c>
      <c r="E1269" s="9">
        <v>39514713</v>
      </c>
      <c r="F1269" t="s">
        <v>882</v>
      </c>
      <c r="G1269">
        <v>6.4</v>
      </c>
      <c r="H1269">
        <v>471</v>
      </c>
      <c r="I1269">
        <v>5113</v>
      </c>
      <c r="J1269">
        <v>1993</v>
      </c>
      <c r="K1269" t="s">
        <v>21</v>
      </c>
      <c r="L1269" t="s">
        <v>47</v>
      </c>
    </row>
    <row r="1270" spans="1:12">
      <c r="A1270">
        <v>1167</v>
      </c>
      <c r="B1270">
        <v>46256</v>
      </c>
      <c r="C1270">
        <v>14600000</v>
      </c>
      <c r="D1270">
        <v>52</v>
      </c>
      <c r="E1270" s="9">
        <v>70906973</v>
      </c>
      <c r="F1270" t="s">
        <v>1196</v>
      </c>
      <c r="G1270">
        <v>7.4</v>
      </c>
      <c r="H1270">
        <v>2301</v>
      </c>
      <c r="I1270">
        <v>5130</v>
      </c>
      <c r="J1270">
        <v>1993</v>
      </c>
      <c r="K1270" t="s">
        <v>59</v>
      </c>
      <c r="L1270" t="s">
        <v>13</v>
      </c>
    </row>
    <row r="1271" spans="1:12">
      <c r="A1271">
        <v>245</v>
      </c>
      <c r="B1271">
        <v>44000</v>
      </c>
      <c r="C1271">
        <v>85000000</v>
      </c>
      <c r="D1271">
        <v>32</v>
      </c>
      <c r="E1271" s="9">
        <v>137298489</v>
      </c>
      <c r="F1271" t="s">
        <v>273</v>
      </c>
      <c r="G1271">
        <v>6.1</v>
      </c>
      <c r="H1271">
        <v>712</v>
      </c>
      <c r="I1271">
        <v>4890</v>
      </c>
      <c r="J1271">
        <v>1993</v>
      </c>
      <c r="K1271" t="s">
        <v>28</v>
      </c>
      <c r="L1271" t="s">
        <v>47</v>
      </c>
    </row>
    <row r="1272" spans="1:12">
      <c r="A1272">
        <v>1172</v>
      </c>
      <c r="B1272">
        <v>46269</v>
      </c>
      <c r="C1272">
        <v>14000000</v>
      </c>
      <c r="D1272">
        <v>22</v>
      </c>
      <c r="E1272" s="9">
        <v>154864401</v>
      </c>
      <c r="F1272" t="s">
        <v>1201</v>
      </c>
      <c r="G1272">
        <v>6.8</v>
      </c>
      <c r="H1272">
        <v>491</v>
      </c>
      <c r="I1272">
        <v>4832</v>
      </c>
      <c r="J1272">
        <v>1993</v>
      </c>
      <c r="K1272" t="s">
        <v>114</v>
      </c>
      <c r="L1272" t="s">
        <v>13</v>
      </c>
    </row>
    <row r="1273" spans="1:12">
      <c r="A1273">
        <v>1124</v>
      </c>
      <c r="B1273">
        <v>46080</v>
      </c>
      <c r="C1273">
        <v>26000000</v>
      </c>
      <c r="D1273">
        <v>44</v>
      </c>
      <c r="E1273" s="9">
        <v>206678440</v>
      </c>
      <c r="F1273" t="s">
        <v>1153</v>
      </c>
      <c r="G1273">
        <v>7.6</v>
      </c>
      <c r="H1273">
        <v>988</v>
      </c>
      <c r="I1273">
        <v>5009</v>
      </c>
      <c r="J1273">
        <v>1993</v>
      </c>
      <c r="K1273" t="s">
        <v>12</v>
      </c>
      <c r="L1273" t="s">
        <v>26</v>
      </c>
    </row>
    <row r="1274" spans="1:12">
      <c r="A1274">
        <v>371</v>
      </c>
      <c r="B1274">
        <v>44241</v>
      </c>
      <c r="C1274">
        <v>70000000</v>
      </c>
      <c r="D1274">
        <v>26</v>
      </c>
      <c r="E1274" s="9">
        <v>255000211</v>
      </c>
      <c r="F1274" t="s">
        <v>400</v>
      </c>
      <c r="G1274">
        <v>6.1</v>
      </c>
      <c r="H1274">
        <v>588</v>
      </c>
      <c r="I1274">
        <v>4958</v>
      </c>
      <c r="J1274">
        <v>1993</v>
      </c>
      <c r="K1274" t="s">
        <v>15</v>
      </c>
      <c r="L1274" t="s">
        <v>47</v>
      </c>
    </row>
    <row r="1275" spans="1:12">
      <c r="A1275">
        <v>598</v>
      </c>
      <c r="B1275">
        <v>44713</v>
      </c>
      <c r="C1275">
        <v>42000000</v>
      </c>
      <c r="D1275">
        <v>23</v>
      </c>
      <c r="E1275" s="9">
        <v>270248367</v>
      </c>
      <c r="F1275" t="s">
        <v>627</v>
      </c>
      <c r="G1275">
        <v>6.6</v>
      </c>
      <c r="H1275">
        <v>501</v>
      </c>
      <c r="I1275">
        <v>4965</v>
      </c>
      <c r="J1275">
        <v>1993</v>
      </c>
      <c r="K1275" t="s">
        <v>28</v>
      </c>
      <c r="L1275" t="s">
        <v>26</v>
      </c>
    </row>
    <row r="1276" spans="1:12">
      <c r="A1276">
        <v>902</v>
      </c>
      <c r="B1276">
        <v>45415</v>
      </c>
      <c r="C1276">
        <v>22000000</v>
      </c>
      <c r="D1276">
        <v>104</v>
      </c>
      <c r="E1276" s="9">
        <v>321365567</v>
      </c>
      <c r="F1276" t="s">
        <v>931</v>
      </c>
      <c r="G1276">
        <v>8.3000000000000007</v>
      </c>
      <c r="H1276">
        <v>4329</v>
      </c>
      <c r="I1276">
        <v>4799</v>
      </c>
      <c r="J1276">
        <v>1993</v>
      </c>
      <c r="K1276" t="s">
        <v>42</v>
      </c>
      <c r="L1276" t="s">
        <v>19</v>
      </c>
    </row>
    <row r="1277" spans="1:12">
      <c r="A1277">
        <v>898</v>
      </c>
      <c r="B1277">
        <v>45408</v>
      </c>
      <c r="C1277">
        <v>25000000</v>
      </c>
      <c r="D1277">
        <v>30</v>
      </c>
      <c r="E1277" s="9">
        <v>441286195</v>
      </c>
      <c r="F1277" t="s">
        <v>927</v>
      </c>
      <c r="G1277">
        <v>7</v>
      </c>
      <c r="H1277">
        <v>1591</v>
      </c>
      <c r="I1277">
        <v>4885</v>
      </c>
      <c r="J1277">
        <v>1993</v>
      </c>
      <c r="K1277" t="s">
        <v>42</v>
      </c>
      <c r="L1277" t="s">
        <v>26</v>
      </c>
    </row>
    <row r="1278" spans="1:12">
      <c r="A1278">
        <v>391</v>
      </c>
      <c r="B1278">
        <v>44272</v>
      </c>
      <c r="C1278">
        <v>63000000</v>
      </c>
      <c r="D1278">
        <v>40</v>
      </c>
      <c r="E1278" s="9">
        <v>920100000</v>
      </c>
      <c r="F1278" t="s">
        <v>420</v>
      </c>
      <c r="G1278">
        <v>7.6</v>
      </c>
      <c r="H1278">
        <v>4856</v>
      </c>
      <c r="I1278">
        <v>4799</v>
      </c>
      <c r="J1278">
        <v>1993</v>
      </c>
      <c r="K1278" t="s">
        <v>28</v>
      </c>
      <c r="L1278" t="s">
        <v>47</v>
      </c>
    </row>
    <row r="1279" spans="1:12">
      <c r="A1279">
        <v>747</v>
      </c>
      <c r="B1279">
        <v>45053</v>
      </c>
      <c r="C1279">
        <v>35000000</v>
      </c>
      <c r="D1279">
        <v>9</v>
      </c>
      <c r="E1279" s="9" t="s">
        <v>1494</v>
      </c>
      <c r="F1279" t="s">
        <v>776</v>
      </c>
      <c r="G1279">
        <v>7.7</v>
      </c>
      <c r="H1279">
        <v>115</v>
      </c>
      <c r="I1279">
        <v>5093</v>
      </c>
      <c r="J1279">
        <v>1993</v>
      </c>
      <c r="K1279" t="s">
        <v>59</v>
      </c>
      <c r="L1279" t="s">
        <v>47</v>
      </c>
    </row>
    <row r="1280" spans="1:12">
      <c r="A1280">
        <v>1289</v>
      </c>
      <c r="B1280">
        <v>46847</v>
      </c>
      <c r="C1280">
        <v>8000000</v>
      </c>
      <c r="D1280">
        <v>10</v>
      </c>
      <c r="E1280" s="9" t="s">
        <v>1494</v>
      </c>
      <c r="F1280" t="s">
        <v>1318</v>
      </c>
      <c r="G1280">
        <v>7.2</v>
      </c>
      <c r="H1280">
        <v>189</v>
      </c>
      <c r="I1280">
        <v>4847</v>
      </c>
      <c r="J1280">
        <v>1993</v>
      </c>
      <c r="K1280" t="s">
        <v>15</v>
      </c>
      <c r="L1280" t="s">
        <v>47</v>
      </c>
    </row>
    <row r="1281" spans="1:12">
      <c r="A1281">
        <v>1465</v>
      </c>
      <c r="B1281">
        <v>48395</v>
      </c>
      <c r="C1281">
        <v>220000</v>
      </c>
      <c r="D1281">
        <v>14</v>
      </c>
      <c r="E1281" s="9">
        <v>2040920</v>
      </c>
      <c r="F1281" t="s">
        <v>1493</v>
      </c>
      <c r="G1281">
        <v>6.6</v>
      </c>
      <c r="H1281">
        <v>238</v>
      </c>
      <c r="I1281">
        <v>5097</v>
      </c>
      <c r="J1281">
        <v>1992</v>
      </c>
      <c r="K1281" t="s">
        <v>114</v>
      </c>
      <c r="L1281" t="s">
        <v>47</v>
      </c>
    </row>
    <row r="1282" spans="1:12">
      <c r="A1282">
        <v>746</v>
      </c>
      <c r="B1282">
        <v>45052</v>
      </c>
      <c r="C1282">
        <v>35000000</v>
      </c>
      <c r="D1282">
        <v>3</v>
      </c>
      <c r="E1282" s="9">
        <v>4651977</v>
      </c>
      <c r="F1282" t="s">
        <v>775</v>
      </c>
      <c r="G1282">
        <v>6.6</v>
      </c>
      <c r="H1282">
        <v>53</v>
      </c>
      <c r="I1282">
        <v>4866</v>
      </c>
      <c r="J1282">
        <v>1992</v>
      </c>
      <c r="K1282" t="s">
        <v>59</v>
      </c>
      <c r="L1282" t="s">
        <v>47</v>
      </c>
    </row>
    <row r="1283" spans="1:12">
      <c r="A1283">
        <v>664</v>
      </c>
      <c r="B1283">
        <v>44856</v>
      </c>
      <c r="C1283">
        <v>40000000</v>
      </c>
      <c r="D1283">
        <v>7</v>
      </c>
      <c r="E1283" s="9">
        <v>14358033</v>
      </c>
      <c r="F1283" t="s">
        <v>693</v>
      </c>
      <c r="G1283">
        <v>5.7</v>
      </c>
      <c r="H1283">
        <v>125</v>
      </c>
      <c r="I1283">
        <v>5227</v>
      </c>
      <c r="J1283">
        <v>1992</v>
      </c>
      <c r="K1283" t="s">
        <v>59</v>
      </c>
      <c r="L1283" t="s">
        <v>47</v>
      </c>
    </row>
    <row r="1284" spans="1:12">
      <c r="A1284">
        <v>1427</v>
      </c>
      <c r="B1284">
        <v>47897</v>
      </c>
      <c r="C1284">
        <v>1200000</v>
      </c>
      <c r="D1284">
        <v>66</v>
      </c>
      <c r="E1284" s="9">
        <v>14661007</v>
      </c>
      <c r="F1284" t="s">
        <v>1455</v>
      </c>
      <c r="G1284">
        <v>8</v>
      </c>
      <c r="H1284">
        <v>3697</v>
      </c>
      <c r="I1284">
        <v>4927</v>
      </c>
      <c r="J1284">
        <v>1992</v>
      </c>
      <c r="K1284" t="s">
        <v>114</v>
      </c>
      <c r="L1284" t="s">
        <v>26</v>
      </c>
    </row>
    <row r="1285" spans="1:12">
      <c r="A1285">
        <v>1294</v>
      </c>
      <c r="B1285">
        <v>46867</v>
      </c>
      <c r="C1285" t="s">
        <v>1494</v>
      </c>
      <c r="D1285">
        <v>5</v>
      </c>
      <c r="E1285" s="9">
        <v>25966555</v>
      </c>
      <c r="F1285" t="s">
        <v>1323</v>
      </c>
      <c r="G1285">
        <v>6.9</v>
      </c>
      <c r="H1285">
        <v>95</v>
      </c>
      <c r="I1285">
        <v>5826</v>
      </c>
      <c r="J1285">
        <v>1992</v>
      </c>
      <c r="K1285" t="s">
        <v>25</v>
      </c>
      <c r="L1285" t="s">
        <v>47</v>
      </c>
    </row>
    <row r="1286" spans="1:12">
      <c r="A1286">
        <v>1233</v>
      </c>
      <c r="B1286">
        <v>46529</v>
      </c>
      <c r="C1286">
        <v>12000000</v>
      </c>
      <c r="D1286">
        <v>7</v>
      </c>
      <c r="E1286" s="9">
        <v>37170057</v>
      </c>
      <c r="F1286" t="s">
        <v>1262</v>
      </c>
      <c r="G1286">
        <v>5.9</v>
      </c>
      <c r="H1286">
        <v>65</v>
      </c>
      <c r="I1286">
        <v>4967</v>
      </c>
      <c r="J1286">
        <v>1992</v>
      </c>
      <c r="K1286" t="s">
        <v>66</v>
      </c>
      <c r="L1286" t="s">
        <v>47</v>
      </c>
    </row>
    <row r="1287" spans="1:12">
      <c r="A1287">
        <v>717</v>
      </c>
      <c r="B1287">
        <v>44984</v>
      </c>
      <c r="C1287">
        <v>34000000</v>
      </c>
      <c r="D1287">
        <v>19</v>
      </c>
      <c r="E1287" s="9">
        <v>48169908</v>
      </c>
      <c r="F1287" t="s">
        <v>746</v>
      </c>
      <c r="G1287">
        <v>7.2</v>
      </c>
      <c r="H1287">
        <v>370</v>
      </c>
      <c r="I1287">
        <v>5195</v>
      </c>
      <c r="J1287">
        <v>1992</v>
      </c>
      <c r="K1287" t="s">
        <v>42</v>
      </c>
      <c r="L1287" t="s">
        <v>26</v>
      </c>
    </row>
    <row r="1288" spans="1:12">
      <c r="A1288">
        <v>1247</v>
      </c>
      <c r="B1288">
        <v>46584</v>
      </c>
      <c r="C1288">
        <v>10000000</v>
      </c>
      <c r="D1288">
        <v>8</v>
      </c>
      <c r="E1288" s="9">
        <v>50752337</v>
      </c>
      <c r="F1288" t="s">
        <v>1276</v>
      </c>
      <c r="G1288">
        <v>6.4</v>
      </c>
      <c r="H1288">
        <v>198</v>
      </c>
      <c r="I1288">
        <v>5152</v>
      </c>
      <c r="J1288">
        <v>1992</v>
      </c>
      <c r="K1288" t="s">
        <v>18</v>
      </c>
      <c r="L1288" t="s">
        <v>13</v>
      </c>
    </row>
    <row r="1289" spans="1:12">
      <c r="A1289">
        <v>1367</v>
      </c>
      <c r="B1289">
        <v>47331</v>
      </c>
      <c r="C1289">
        <v>3705538</v>
      </c>
      <c r="D1289">
        <v>8</v>
      </c>
      <c r="E1289" s="9">
        <v>62548947</v>
      </c>
      <c r="F1289" t="s">
        <v>1396</v>
      </c>
      <c r="G1289">
        <v>6.9</v>
      </c>
      <c r="H1289">
        <v>176</v>
      </c>
      <c r="I1289">
        <v>5193</v>
      </c>
      <c r="J1289">
        <v>1992</v>
      </c>
      <c r="K1289" t="s">
        <v>114</v>
      </c>
      <c r="L1289" t="s">
        <v>26</v>
      </c>
    </row>
    <row r="1290" spans="1:12">
      <c r="A1290">
        <v>628</v>
      </c>
      <c r="B1290">
        <v>44772</v>
      </c>
      <c r="C1290">
        <v>40000000</v>
      </c>
      <c r="D1290">
        <v>37</v>
      </c>
      <c r="E1290" s="9">
        <v>75505856</v>
      </c>
      <c r="F1290" t="s">
        <v>657</v>
      </c>
      <c r="G1290">
        <v>7.1</v>
      </c>
      <c r="H1290">
        <v>732</v>
      </c>
      <c r="I1290">
        <v>4918</v>
      </c>
      <c r="J1290">
        <v>1992</v>
      </c>
      <c r="K1290" t="s">
        <v>114</v>
      </c>
      <c r="L1290" t="s">
        <v>47</v>
      </c>
    </row>
    <row r="1291" spans="1:12">
      <c r="A1291">
        <v>476</v>
      </c>
      <c r="B1291">
        <v>44429</v>
      </c>
      <c r="C1291">
        <v>55000000</v>
      </c>
      <c r="D1291">
        <v>29</v>
      </c>
      <c r="E1291" s="9">
        <v>149022650</v>
      </c>
      <c r="F1291" t="s">
        <v>505</v>
      </c>
      <c r="G1291">
        <v>6.3</v>
      </c>
      <c r="H1291">
        <v>636</v>
      </c>
      <c r="I1291">
        <v>4804</v>
      </c>
      <c r="J1291">
        <v>1992</v>
      </c>
      <c r="K1291" t="s">
        <v>21</v>
      </c>
      <c r="L1291" t="s">
        <v>13</v>
      </c>
    </row>
    <row r="1292" spans="1:12">
      <c r="A1292">
        <v>1168</v>
      </c>
      <c r="B1292">
        <v>46261</v>
      </c>
      <c r="C1292">
        <v>14000000</v>
      </c>
      <c r="D1292">
        <v>37</v>
      </c>
      <c r="E1292" s="9">
        <v>159157447</v>
      </c>
      <c r="F1292" t="s">
        <v>1197</v>
      </c>
      <c r="G1292">
        <v>7.7</v>
      </c>
      <c r="H1292">
        <v>1113</v>
      </c>
      <c r="I1292">
        <v>5087</v>
      </c>
      <c r="J1292">
        <v>1992</v>
      </c>
      <c r="K1292" t="s">
        <v>66</v>
      </c>
      <c r="L1292" t="s">
        <v>47</v>
      </c>
    </row>
    <row r="1293" spans="1:12">
      <c r="A1293">
        <v>479</v>
      </c>
      <c r="B1293">
        <v>44435</v>
      </c>
      <c r="C1293">
        <v>50000000</v>
      </c>
      <c r="D1293">
        <v>45</v>
      </c>
      <c r="E1293" s="9">
        <v>159773545</v>
      </c>
      <c r="F1293" t="s">
        <v>508</v>
      </c>
      <c r="G1293">
        <v>6.2</v>
      </c>
      <c r="H1293">
        <v>1633</v>
      </c>
      <c r="I1293">
        <v>4829</v>
      </c>
      <c r="J1293">
        <v>1992</v>
      </c>
      <c r="K1293" t="s">
        <v>15</v>
      </c>
      <c r="L1293" t="s">
        <v>47</v>
      </c>
    </row>
    <row r="1294" spans="1:12">
      <c r="A1294">
        <v>575</v>
      </c>
      <c r="B1294">
        <v>44646</v>
      </c>
      <c r="C1294">
        <v>45000000</v>
      </c>
      <c r="D1294">
        <v>19</v>
      </c>
      <c r="E1294" s="9">
        <v>178051587</v>
      </c>
      <c r="F1294" t="s">
        <v>604</v>
      </c>
      <c r="G1294">
        <v>6.3</v>
      </c>
      <c r="H1294">
        <v>433</v>
      </c>
      <c r="I1294">
        <v>4880</v>
      </c>
      <c r="J1294">
        <v>1992</v>
      </c>
      <c r="K1294" t="s">
        <v>28</v>
      </c>
      <c r="L1294" t="s">
        <v>13</v>
      </c>
    </row>
    <row r="1295" spans="1:12">
      <c r="A1295">
        <v>623</v>
      </c>
      <c r="B1295">
        <v>44764</v>
      </c>
      <c r="C1295">
        <v>40000000</v>
      </c>
      <c r="D1295">
        <v>45</v>
      </c>
      <c r="E1295" s="9">
        <v>215862692</v>
      </c>
      <c r="F1295" t="s">
        <v>652</v>
      </c>
      <c r="G1295">
        <v>7.1</v>
      </c>
      <c r="H1295">
        <v>1056</v>
      </c>
      <c r="I1295">
        <v>5179</v>
      </c>
      <c r="J1295">
        <v>1992</v>
      </c>
      <c r="K1295" t="s">
        <v>42</v>
      </c>
      <c r="L1295" t="s">
        <v>47</v>
      </c>
    </row>
    <row r="1296" spans="1:12">
      <c r="A1296">
        <v>754</v>
      </c>
      <c r="B1296">
        <v>45075</v>
      </c>
      <c r="C1296">
        <v>40000000</v>
      </c>
      <c r="D1296">
        <v>40</v>
      </c>
      <c r="E1296" s="9">
        <v>243240178</v>
      </c>
      <c r="F1296" t="s">
        <v>783</v>
      </c>
      <c r="G1296">
        <v>7.1</v>
      </c>
      <c r="H1296">
        <v>877</v>
      </c>
      <c r="I1296">
        <v>5101</v>
      </c>
      <c r="J1296">
        <v>1992</v>
      </c>
      <c r="K1296" t="s">
        <v>12</v>
      </c>
      <c r="L1296" t="s">
        <v>47</v>
      </c>
    </row>
    <row r="1297" spans="1:12">
      <c r="A1297">
        <v>258</v>
      </c>
      <c r="B1297">
        <v>44025</v>
      </c>
      <c r="C1297">
        <v>80000000</v>
      </c>
      <c r="D1297">
        <v>59</v>
      </c>
      <c r="E1297" s="9">
        <v>280000000</v>
      </c>
      <c r="F1297" t="s">
        <v>286</v>
      </c>
      <c r="G1297">
        <v>6.6</v>
      </c>
      <c r="H1297">
        <v>1673</v>
      </c>
      <c r="I1297">
        <v>4785</v>
      </c>
      <c r="J1297">
        <v>1992</v>
      </c>
      <c r="K1297" t="s">
        <v>28</v>
      </c>
      <c r="L1297" t="s">
        <v>47</v>
      </c>
    </row>
    <row r="1298" spans="1:12">
      <c r="A1298">
        <v>706</v>
      </c>
      <c r="B1298">
        <v>44958</v>
      </c>
      <c r="C1298">
        <v>35000000</v>
      </c>
      <c r="D1298">
        <v>36</v>
      </c>
      <c r="E1298" s="9">
        <v>321731527</v>
      </c>
      <c r="F1298" t="s">
        <v>735</v>
      </c>
      <c r="G1298">
        <v>6.4</v>
      </c>
      <c r="H1298">
        <v>811</v>
      </c>
      <c r="I1298">
        <v>4866</v>
      </c>
      <c r="J1298">
        <v>1992</v>
      </c>
      <c r="K1298" t="s">
        <v>15</v>
      </c>
      <c r="L1298" t="s">
        <v>47</v>
      </c>
    </row>
    <row r="1299" spans="1:12">
      <c r="A1299">
        <v>997</v>
      </c>
      <c r="B1299">
        <v>45683</v>
      </c>
      <c r="C1299">
        <v>18000000</v>
      </c>
      <c r="D1299">
        <v>81</v>
      </c>
      <c r="E1299" s="9">
        <v>358991681</v>
      </c>
      <c r="F1299" t="s">
        <v>1026</v>
      </c>
      <c r="G1299">
        <v>6.3</v>
      </c>
      <c r="H1299">
        <v>2395</v>
      </c>
      <c r="I1299">
        <v>4885</v>
      </c>
      <c r="J1299">
        <v>1992</v>
      </c>
      <c r="K1299" t="s">
        <v>42</v>
      </c>
      <c r="L1299" t="s">
        <v>13</v>
      </c>
    </row>
    <row r="1300" spans="1:12">
      <c r="A1300">
        <v>649</v>
      </c>
      <c r="B1300">
        <v>44809</v>
      </c>
      <c r="C1300">
        <v>40000000</v>
      </c>
      <c r="D1300">
        <v>7</v>
      </c>
      <c r="E1300" s="9" t="s">
        <v>1494</v>
      </c>
      <c r="F1300" t="s">
        <v>678</v>
      </c>
      <c r="G1300">
        <v>5.8</v>
      </c>
      <c r="H1300">
        <v>114</v>
      </c>
      <c r="I1300">
        <v>4890</v>
      </c>
      <c r="J1300">
        <v>1992</v>
      </c>
      <c r="K1300" t="s">
        <v>59</v>
      </c>
      <c r="L1300" t="s">
        <v>47</v>
      </c>
    </row>
    <row r="1301" spans="1:12">
      <c r="A1301">
        <v>1235</v>
      </c>
      <c r="B1301">
        <v>46541</v>
      </c>
      <c r="C1301">
        <v>11000000</v>
      </c>
      <c r="D1301">
        <v>33</v>
      </c>
      <c r="E1301" s="9" t="s">
        <v>1494</v>
      </c>
      <c r="F1301" t="s">
        <v>1264</v>
      </c>
      <c r="G1301">
        <v>7.3</v>
      </c>
      <c r="H1301">
        <v>838</v>
      </c>
      <c r="I1301">
        <v>4767</v>
      </c>
      <c r="J1301">
        <v>1992</v>
      </c>
      <c r="K1301" t="s">
        <v>18</v>
      </c>
      <c r="L1301" t="s">
        <v>47</v>
      </c>
    </row>
    <row r="1302" spans="1:12">
      <c r="A1302">
        <v>1352</v>
      </c>
      <c r="B1302">
        <v>47233</v>
      </c>
      <c r="C1302">
        <v>5000000</v>
      </c>
      <c r="D1302">
        <v>6</v>
      </c>
      <c r="E1302" s="9" t="s">
        <v>1494</v>
      </c>
      <c r="F1302" t="s">
        <v>1381</v>
      </c>
      <c r="G1302">
        <v>5.7</v>
      </c>
      <c r="H1302">
        <v>15</v>
      </c>
      <c r="I1302">
        <v>5970</v>
      </c>
      <c r="J1302">
        <v>1992</v>
      </c>
      <c r="K1302" t="s">
        <v>66</v>
      </c>
      <c r="L1302" t="s">
        <v>47</v>
      </c>
    </row>
    <row r="1303" spans="1:12">
      <c r="A1303">
        <v>654</v>
      </c>
      <c r="B1303">
        <v>44818</v>
      </c>
      <c r="C1303">
        <v>38000000</v>
      </c>
      <c r="D1303">
        <v>10</v>
      </c>
      <c r="E1303" s="9">
        <v>34416893</v>
      </c>
      <c r="F1303" t="s">
        <v>683</v>
      </c>
      <c r="G1303">
        <v>6.7</v>
      </c>
      <c r="H1303">
        <v>275</v>
      </c>
      <c r="I1303">
        <v>4839</v>
      </c>
      <c r="J1303">
        <v>1991</v>
      </c>
      <c r="K1303" t="s">
        <v>25</v>
      </c>
      <c r="L1303" t="s">
        <v>47</v>
      </c>
    </row>
    <row r="1304" spans="1:12">
      <c r="A1304">
        <v>957</v>
      </c>
      <c r="B1304">
        <v>45564</v>
      </c>
      <c r="C1304">
        <v>24000000</v>
      </c>
      <c r="D1304">
        <v>16</v>
      </c>
      <c r="E1304" s="9">
        <v>41895491</v>
      </c>
      <c r="F1304" t="s">
        <v>986</v>
      </c>
      <c r="G1304">
        <v>7.2</v>
      </c>
      <c r="H1304">
        <v>341</v>
      </c>
      <c r="I1304">
        <v>5014</v>
      </c>
      <c r="J1304">
        <v>1991</v>
      </c>
      <c r="K1304" t="s">
        <v>114</v>
      </c>
      <c r="L1304" t="s">
        <v>19</v>
      </c>
    </row>
    <row r="1305" spans="1:12">
      <c r="A1305">
        <v>1317</v>
      </c>
      <c r="B1305">
        <v>47017</v>
      </c>
      <c r="C1305">
        <v>6500000</v>
      </c>
      <c r="D1305">
        <v>17</v>
      </c>
      <c r="E1305" s="9">
        <v>57504069</v>
      </c>
      <c r="F1305" t="s">
        <v>1346</v>
      </c>
      <c r="G1305">
        <v>7.4</v>
      </c>
      <c r="H1305">
        <v>364</v>
      </c>
      <c r="I1305">
        <v>5024</v>
      </c>
      <c r="J1305">
        <v>1991</v>
      </c>
      <c r="K1305" t="s">
        <v>21</v>
      </c>
      <c r="L1305" t="s">
        <v>47</v>
      </c>
    </row>
    <row r="1306" spans="1:12">
      <c r="A1306">
        <v>966</v>
      </c>
      <c r="B1306">
        <v>45589</v>
      </c>
      <c r="C1306">
        <v>23000000</v>
      </c>
      <c r="D1306">
        <v>27</v>
      </c>
      <c r="E1306" s="9">
        <v>86930411</v>
      </c>
      <c r="F1306" t="s">
        <v>995</v>
      </c>
      <c r="G1306">
        <v>6.6</v>
      </c>
      <c r="H1306">
        <v>546</v>
      </c>
      <c r="I1306">
        <v>5253</v>
      </c>
      <c r="J1306">
        <v>1991</v>
      </c>
      <c r="K1306" t="s">
        <v>28</v>
      </c>
      <c r="L1306" t="s">
        <v>47</v>
      </c>
    </row>
    <row r="1307" spans="1:12">
      <c r="A1307">
        <v>709</v>
      </c>
      <c r="B1307">
        <v>44966</v>
      </c>
      <c r="C1307">
        <v>35000000</v>
      </c>
      <c r="D1307">
        <v>27</v>
      </c>
      <c r="E1307" s="9">
        <v>182300000</v>
      </c>
      <c r="F1307" t="s">
        <v>738</v>
      </c>
      <c r="G1307">
        <v>7</v>
      </c>
      <c r="H1307">
        <v>675</v>
      </c>
      <c r="I1307">
        <v>4809</v>
      </c>
      <c r="J1307">
        <v>1991</v>
      </c>
      <c r="K1307" t="s">
        <v>42</v>
      </c>
      <c r="L1307" t="s">
        <v>47</v>
      </c>
    </row>
    <row r="1308" spans="1:12">
      <c r="A1308">
        <v>784</v>
      </c>
      <c r="B1308">
        <v>45146</v>
      </c>
      <c r="C1308">
        <v>30000000</v>
      </c>
      <c r="D1308">
        <v>37</v>
      </c>
      <c r="E1308" s="9">
        <v>191502426</v>
      </c>
      <c r="F1308" t="s">
        <v>813</v>
      </c>
      <c r="G1308">
        <v>6.7</v>
      </c>
      <c r="H1308">
        <v>848</v>
      </c>
      <c r="I1308">
        <v>4776</v>
      </c>
      <c r="J1308">
        <v>1991</v>
      </c>
      <c r="K1308" t="s">
        <v>42</v>
      </c>
      <c r="L1308" t="s">
        <v>47</v>
      </c>
    </row>
    <row r="1309" spans="1:12">
      <c r="A1309">
        <v>632</v>
      </c>
      <c r="B1309">
        <v>44778</v>
      </c>
      <c r="C1309">
        <v>40000000</v>
      </c>
      <c r="D1309">
        <v>26</v>
      </c>
      <c r="E1309" s="9">
        <v>205405498</v>
      </c>
      <c r="F1309" t="s">
        <v>661</v>
      </c>
      <c r="G1309">
        <v>7.5</v>
      </c>
      <c r="H1309">
        <v>502</v>
      </c>
      <c r="I1309">
        <v>4839</v>
      </c>
      <c r="J1309">
        <v>1991</v>
      </c>
      <c r="K1309" t="s">
        <v>12</v>
      </c>
      <c r="L1309" t="s">
        <v>47</v>
      </c>
    </row>
    <row r="1310" spans="1:12">
      <c r="A1310">
        <v>1001</v>
      </c>
      <c r="B1310">
        <v>45688</v>
      </c>
      <c r="C1310">
        <v>19000000</v>
      </c>
      <c r="D1310">
        <v>18</v>
      </c>
      <c r="E1310" s="9">
        <v>272742922</v>
      </c>
      <c r="F1310" t="s">
        <v>1030</v>
      </c>
      <c r="G1310">
        <v>8.1</v>
      </c>
      <c r="H1310">
        <v>4443</v>
      </c>
      <c r="I1310">
        <v>5009</v>
      </c>
      <c r="J1310">
        <v>1991</v>
      </c>
      <c r="K1310" t="s">
        <v>59</v>
      </c>
      <c r="L1310" t="s">
        <v>47</v>
      </c>
    </row>
    <row r="1311" spans="1:12">
      <c r="A1311">
        <v>334</v>
      </c>
      <c r="B1311">
        <v>44169</v>
      </c>
      <c r="C1311">
        <v>70000000</v>
      </c>
      <c r="D1311">
        <v>33</v>
      </c>
      <c r="E1311" s="9">
        <v>300854823</v>
      </c>
      <c r="F1311" t="s">
        <v>363</v>
      </c>
      <c r="G1311">
        <v>6.6</v>
      </c>
      <c r="H1311">
        <v>1532</v>
      </c>
      <c r="I1311">
        <v>4799</v>
      </c>
      <c r="J1311">
        <v>1991</v>
      </c>
      <c r="K1311" t="s">
        <v>12</v>
      </c>
      <c r="L1311" t="s">
        <v>26</v>
      </c>
    </row>
    <row r="1312" spans="1:12">
      <c r="A1312">
        <v>503</v>
      </c>
      <c r="B1312">
        <v>44498</v>
      </c>
      <c r="C1312">
        <v>48000000</v>
      </c>
      <c r="D1312">
        <v>28</v>
      </c>
      <c r="E1312" s="9">
        <v>390493908</v>
      </c>
      <c r="F1312" t="s">
        <v>532</v>
      </c>
      <c r="G1312">
        <v>6.6</v>
      </c>
      <c r="H1312">
        <v>909</v>
      </c>
      <c r="I1312">
        <v>4814</v>
      </c>
      <c r="J1312">
        <v>1991</v>
      </c>
      <c r="K1312" t="s">
        <v>28</v>
      </c>
      <c r="L1312" t="s">
        <v>47</v>
      </c>
    </row>
    <row r="1313" spans="1:12">
      <c r="A1313">
        <v>171</v>
      </c>
      <c r="B1313">
        <v>43876</v>
      </c>
      <c r="C1313">
        <v>100000000</v>
      </c>
      <c r="D1313">
        <v>101</v>
      </c>
      <c r="E1313" s="9">
        <v>520000000</v>
      </c>
      <c r="F1313" t="s">
        <v>199</v>
      </c>
      <c r="G1313">
        <v>7.7</v>
      </c>
      <c r="H1313">
        <v>4185</v>
      </c>
      <c r="I1313">
        <v>4762</v>
      </c>
      <c r="J1313">
        <v>1991</v>
      </c>
      <c r="K1313" t="s">
        <v>21</v>
      </c>
      <c r="L1313" t="s">
        <v>19</v>
      </c>
    </row>
    <row r="1314" spans="1:12">
      <c r="A1314">
        <v>1399</v>
      </c>
      <c r="B1314">
        <v>47612</v>
      </c>
      <c r="C1314">
        <v>2500000</v>
      </c>
      <c r="D1314">
        <v>10</v>
      </c>
      <c r="E1314" s="9" t="s">
        <v>1494</v>
      </c>
      <c r="F1314" t="s">
        <v>1427</v>
      </c>
      <c r="G1314">
        <v>7.1</v>
      </c>
      <c r="H1314">
        <v>212</v>
      </c>
      <c r="I1314">
        <v>5283</v>
      </c>
      <c r="J1314">
        <v>1991</v>
      </c>
      <c r="K1314" t="s">
        <v>18</v>
      </c>
      <c r="L1314" t="s">
        <v>13</v>
      </c>
    </row>
    <row r="1315" spans="1:12">
      <c r="A1315">
        <v>1259</v>
      </c>
      <c r="B1315">
        <v>46625</v>
      </c>
      <c r="C1315">
        <v>10000000</v>
      </c>
      <c r="D1315">
        <v>3</v>
      </c>
      <c r="E1315" s="9">
        <v>16153593</v>
      </c>
      <c r="F1315" t="s">
        <v>1288</v>
      </c>
      <c r="G1315">
        <v>6.3</v>
      </c>
      <c r="H1315">
        <v>47</v>
      </c>
      <c r="I1315">
        <v>5195</v>
      </c>
      <c r="J1315">
        <v>1990</v>
      </c>
      <c r="K1315" t="s">
        <v>66</v>
      </c>
      <c r="L1315" t="s">
        <v>47</v>
      </c>
    </row>
    <row r="1316" spans="1:12">
      <c r="A1316">
        <v>551</v>
      </c>
      <c r="B1316">
        <v>44600</v>
      </c>
      <c r="C1316">
        <v>49000000</v>
      </c>
      <c r="D1316">
        <v>2</v>
      </c>
      <c r="E1316" s="9">
        <v>20423389</v>
      </c>
      <c r="F1316" t="s">
        <v>580</v>
      </c>
      <c r="G1316">
        <v>6.2</v>
      </c>
      <c r="H1316">
        <v>71</v>
      </c>
      <c r="I1316">
        <v>4958</v>
      </c>
      <c r="J1316">
        <v>1990</v>
      </c>
      <c r="K1316" t="s">
        <v>21</v>
      </c>
      <c r="L1316" t="s">
        <v>26</v>
      </c>
    </row>
    <row r="1317" spans="1:12">
      <c r="A1317">
        <v>526</v>
      </c>
      <c r="B1317">
        <v>44550</v>
      </c>
      <c r="C1317">
        <v>50000000</v>
      </c>
      <c r="D1317">
        <v>33</v>
      </c>
      <c r="E1317" s="9">
        <v>41482207</v>
      </c>
      <c r="F1317" t="s">
        <v>555</v>
      </c>
      <c r="G1317">
        <v>6.2</v>
      </c>
      <c r="H1317">
        <v>652</v>
      </c>
      <c r="I1317">
        <v>5017</v>
      </c>
      <c r="J1317">
        <v>1990</v>
      </c>
      <c r="K1317" t="s">
        <v>28</v>
      </c>
      <c r="L1317" t="s">
        <v>47</v>
      </c>
    </row>
    <row r="1318" spans="1:12">
      <c r="A1318">
        <v>918</v>
      </c>
      <c r="B1318">
        <v>45444</v>
      </c>
      <c r="C1318">
        <v>25000000</v>
      </c>
      <c r="D1318">
        <v>63</v>
      </c>
      <c r="E1318" s="9">
        <v>46836394</v>
      </c>
      <c r="F1318" t="s">
        <v>947</v>
      </c>
      <c r="G1318">
        <v>8.1999999999999993</v>
      </c>
      <c r="H1318">
        <v>3128</v>
      </c>
      <c r="I1318">
        <v>4809</v>
      </c>
      <c r="J1318">
        <v>1990</v>
      </c>
      <c r="K1318" t="s">
        <v>114</v>
      </c>
      <c r="L1318" t="s">
        <v>26</v>
      </c>
    </row>
    <row r="1319" spans="1:12">
      <c r="A1319">
        <v>1009</v>
      </c>
      <c r="B1319">
        <v>45705</v>
      </c>
      <c r="C1319">
        <v>20000000</v>
      </c>
      <c r="D1319">
        <v>47</v>
      </c>
      <c r="E1319" s="9">
        <v>53000000</v>
      </c>
      <c r="F1319" t="s">
        <v>1038</v>
      </c>
      <c r="G1319">
        <v>7.5</v>
      </c>
      <c r="H1319">
        <v>3601</v>
      </c>
      <c r="I1319">
        <v>4785</v>
      </c>
      <c r="J1319">
        <v>1990</v>
      </c>
      <c r="K1319" t="s">
        <v>12</v>
      </c>
      <c r="L1319" t="s">
        <v>26</v>
      </c>
    </row>
    <row r="1320" spans="1:12">
      <c r="A1320">
        <v>729</v>
      </c>
      <c r="B1320">
        <v>45009</v>
      </c>
      <c r="C1320">
        <v>35000000</v>
      </c>
      <c r="D1320">
        <v>27</v>
      </c>
      <c r="E1320" s="9">
        <v>57120318</v>
      </c>
      <c r="F1320" t="s">
        <v>758</v>
      </c>
      <c r="G1320">
        <v>5.9</v>
      </c>
      <c r="H1320">
        <v>730</v>
      </c>
      <c r="I1320">
        <v>5008</v>
      </c>
      <c r="J1320">
        <v>1990</v>
      </c>
      <c r="K1320" t="s">
        <v>42</v>
      </c>
      <c r="L1320" t="s">
        <v>23</v>
      </c>
    </row>
    <row r="1321" spans="1:12">
      <c r="A1321">
        <v>887</v>
      </c>
      <c r="B1321">
        <v>45383</v>
      </c>
      <c r="C1321">
        <v>26000000</v>
      </c>
      <c r="D1321">
        <v>24</v>
      </c>
      <c r="E1321" s="9">
        <v>61489265</v>
      </c>
      <c r="F1321" t="s">
        <v>916</v>
      </c>
      <c r="G1321">
        <v>6.3</v>
      </c>
      <c r="H1321">
        <v>404</v>
      </c>
      <c r="I1321">
        <v>4892</v>
      </c>
      <c r="J1321">
        <v>1990</v>
      </c>
      <c r="K1321" t="s">
        <v>66</v>
      </c>
      <c r="L1321" t="s">
        <v>13</v>
      </c>
    </row>
    <row r="1322" spans="1:12">
      <c r="A1322">
        <v>488</v>
      </c>
      <c r="B1322">
        <v>44464</v>
      </c>
      <c r="C1322">
        <v>54000000</v>
      </c>
      <c r="D1322">
        <v>59</v>
      </c>
      <c r="E1322" s="9">
        <v>136766062</v>
      </c>
      <c r="F1322" t="s">
        <v>517</v>
      </c>
      <c r="G1322">
        <v>7.1</v>
      </c>
      <c r="H1322">
        <v>1546</v>
      </c>
      <c r="I1322">
        <v>5179</v>
      </c>
      <c r="J1322">
        <v>1990</v>
      </c>
      <c r="K1322" t="s">
        <v>12</v>
      </c>
      <c r="L1322" t="s">
        <v>19</v>
      </c>
    </row>
    <row r="1323" spans="1:12">
      <c r="A1323">
        <v>404</v>
      </c>
      <c r="B1323">
        <v>44303</v>
      </c>
      <c r="C1323">
        <v>60000000</v>
      </c>
      <c r="D1323">
        <v>16</v>
      </c>
      <c r="E1323" s="9">
        <v>157920733</v>
      </c>
      <c r="F1323" t="s">
        <v>433</v>
      </c>
      <c r="G1323">
        <v>5.9</v>
      </c>
      <c r="H1323">
        <v>353</v>
      </c>
      <c r="I1323">
        <v>4923</v>
      </c>
      <c r="J1323">
        <v>1990</v>
      </c>
      <c r="K1323" t="s">
        <v>28</v>
      </c>
      <c r="L1323" t="s">
        <v>26</v>
      </c>
    </row>
    <row r="1324" spans="1:12">
      <c r="A1324">
        <v>783</v>
      </c>
      <c r="B1324">
        <v>45143</v>
      </c>
      <c r="C1324">
        <v>30000000</v>
      </c>
      <c r="D1324">
        <v>46</v>
      </c>
      <c r="E1324" s="9">
        <v>199200000</v>
      </c>
      <c r="F1324" t="s">
        <v>812</v>
      </c>
      <c r="G1324">
        <v>7.2</v>
      </c>
      <c r="H1324">
        <v>957</v>
      </c>
      <c r="I1324">
        <v>4890</v>
      </c>
      <c r="J1324">
        <v>1990</v>
      </c>
      <c r="K1324" t="s">
        <v>25</v>
      </c>
      <c r="L1324" t="s">
        <v>47</v>
      </c>
    </row>
    <row r="1325" spans="1:12">
      <c r="A1325">
        <v>884</v>
      </c>
      <c r="B1325">
        <v>45379</v>
      </c>
      <c r="C1325">
        <v>15000000</v>
      </c>
      <c r="D1325">
        <v>5</v>
      </c>
      <c r="E1325" s="9">
        <v>201957688</v>
      </c>
      <c r="F1325" t="s">
        <v>913</v>
      </c>
      <c r="G1325">
        <v>5.8</v>
      </c>
      <c r="H1325">
        <v>628</v>
      </c>
      <c r="I1325">
        <v>5005</v>
      </c>
      <c r="J1325">
        <v>1990</v>
      </c>
      <c r="K1325" t="s">
        <v>12</v>
      </c>
      <c r="L1325" t="s">
        <v>47</v>
      </c>
    </row>
    <row r="1326" spans="1:12">
      <c r="A1326">
        <v>335</v>
      </c>
      <c r="B1326">
        <v>44170</v>
      </c>
      <c r="C1326">
        <v>70000000</v>
      </c>
      <c r="D1326">
        <v>57</v>
      </c>
      <c r="E1326" s="9">
        <v>240031094</v>
      </c>
      <c r="F1326" t="s">
        <v>364</v>
      </c>
      <c r="G1326">
        <v>6.6</v>
      </c>
      <c r="H1326">
        <v>1896</v>
      </c>
      <c r="I1326">
        <v>4958</v>
      </c>
      <c r="J1326">
        <v>1990</v>
      </c>
      <c r="K1326" t="s">
        <v>21</v>
      </c>
      <c r="L1326" t="s">
        <v>19</v>
      </c>
    </row>
    <row r="1327" spans="1:12">
      <c r="A1327">
        <v>622</v>
      </c>
      <c r="B1327">
        <v>44762</v>
      </c>
      <c r="C1327">
        <v>40000000</v>
      </c>
      <c r="D1327">
        <v>45</v>
      </c>
      <c r="E1327" s="9">
        <v>244527583</v>
      </c>
      <c r="F1327" t="s">
        <v>651</v>
      </c>
      <c r="G1327">
        <v>7.1</v>
      </c>
      <c r="H1327">
        <v>2900</v>
      </c>
      <c r="I1327">
        <v>4804</v>
      </c>
      <c r="J1327">
        <v>1990</v>
      </c>
      <c r="K1327" t="s">
        <v>15</v>
      </c>
      <c r="L1327" t="s">
        <v>47</v>
      </c>
    </row>
    <row r="1328" spans="1:12">
      <c r="A1328">
        <v>127</v>
      </c>
      <c r="B1328">
        <v>43804</v>
      </c>
      <c r="C1328">
        <v>65000000</v>
      </c>
      <c r="D1328">
        <v>43</v>
      </c>
      <c r="E1328" s="9">
        <v>261317921</v>
      </c>
      <c r="F1328" t="s">
        <v>155</v>
      </c>
      <c r="G1328">
        <v>7.1</v>
      </c>
      <c r="H1328">
        <v>1710</v>
      </c>
      <c r="I1328">
        <v>4889</v>
      </c>
      <c r="J1328">
        <v>1990</v>
      </c>
      <c r="K1328" t="s">
        <v>28</v>
      </c>
      <c r="L1328" t="s">
        <v>47</v>
      </c>
    </row>
    <row r="1329" spans="1:12">
      <c r="A1329">
        <v>1170</v>
      </c>
      <c r="B1329">
        <v>46265</v>
      </c>
      <c r="C1329">
        <v>14000000</v>
      </c>
      <c r="D1329">
        <v>45</v>
      </c>
      <c r="E1329" s="9">
        <v>463000000</v>
      </c>
      <c r="F1329" t="s">
        <v>1199</v>
      </c>
      <c r="G1329">
        <v>7</v>
      </c>
      <c r="H1329">
        <v>1746</v>
      </c>
      <c r="I1329">
        <v>5053</v>
      </c>
      <c r="J1329">
        <v>1990</v>
      </c>
      <c r="K1329" t="s">
        <v>25</v>
      </c>
      <c r="L1329" t="s">
        <v>47</v>
      </c>
    </row>
    <row r="1330" spans="1:12">
      <c r="A1330">
        <v>1130</v>
      </c>
      <c r="B1330">
        <v>46108</v>
      </c>
      <c r="C1330">
        <v>18000000</v>
      </c>
      <c r="D1330">
        <v>2</v>
      </c>
      <c r="E1330" s="9">
        <v>476684675</v>
      </c>
      <c r="F1330" t="s">
        <v>1159</v>
      </c>
      <c r="G1330">
        <v>7.1</v>
      </c>
      <c r="H1330">
        <v>2414</v>
      </c>
      <c r="I1330">
        <v>4885</v>
      </c>
      <c r="J1330">
        <v>1990</v>
      </c>
      <c r="K1330" t="s">
        <v>42</v>
      </c>
      <c r="L1330" t="s">
        <v>47</v>
      </c>
    </row>
    <row r="1331" spans="1:12">
      <c r="A1331">
        <v>1464</v>
      </c>
      <c r="B1331">
        <v>48376</v>
      </c>
      <c r="C1331" t="s">
        <v>1494</v>
      </c>
      <c r="D1331">
        <v>3</v>
      </c>
      <c r="E1331" s="9" t="s">
        <v>1494</v>
      </c>
      <c r="F1331" t="s">
        <v>1492</v>
      </c>
      <c r="G1331">
        <v>6.4</v>
      </c>
      <c r="H1331">
        <v>77</v>
      </c>
      <c r="I1331">
        <v>5535</v>
      </c>
      <c r="J1331">
        <v>1990</v>
      </c>
      <c r="K1331" t="s">
        <v>21</v>
      </c>
      <c r="L1331" t="s">
        <v>47</v>
      </c>
    </row>
    <row r="1332" spans="1:12">
      <c r="A1332">
        <v>1279</v>
      </c>
      <c r="B1332">
        <v>46789</v>
      </c>
      <c r="C1332">
        <v>9000000</v>
      </c>
      <c r="D1332">
        <v>8</v>
      </c>
      <c r="E1332" s="9" t="s">
        <v>1494</v>
      </c>
      <c r="F1332" t="s">
        <v>1308</v>
      </c>
      <c r="G1332">
        <v>6</v>
      </c>
      <c r="H1332">
        <v>35</v>
      </c>
      <c r="I1332">
        <v>4991</v>
      </c>
      <c r="J1332">
        <v>1990</v>
      </c>
      <c r="K1332" t="s">
        <v>301</v>
      </c>
      <c r="L1332" t="s">
        <v>13</v>
      </c>
    </row>
    <row r="1333" spans="1:12">
      <c r="A1333">
        <v>1456</v>
      </c>
      <c r="B1333">
        <v>48310</v>
      </c>
      <c r="C1333">
        <v>160000</v>
      </c>
      <c r="D1333">
        <v>3</v>
      </c>
      <c r="E1333" s="9">
        <v>6706368</v>
      </c>
      <c r="F1333" t="s">
        <v>1484</v>
      </c>
      <c r="G1333">
        <v>7.4</v>
      </c>
      <c r="H1333">
        <v>90</v>
      </c>
      <c r="I1333">
        <v>5697</v>
      </c>
      <c r="J1333">
        <v>1989</v>
      </c>
      <c r="K1333" t="s">
        <v>114</v>
      </c>
      <c r="L1333" t="s">
        <v>47</v>
      </c>
    </row>
    <row r="1334" spans="1:12">
      <c r="A1334">
        <v>1328</v>
      </c>
      <c r="B1334">
        <v>47052</v>
      </c>
      <c r="C1334">
        <v>8000000</v>
      </c>
      <c r="D1334">
        <v>12</v>
      </c>
      <c r="E1334" s="9">
        <v>22168359</v>
      </c>
      <c r="F1334" t="s">
        <v>1357</v>
      </c>
      <c r="G1334">
        <v>5.5</v>
      </c>
      <c r="H1334">
        <v>245</v>
      </c>
      <c r="I1334">
        <v>5008</v>
      </c>
      <c r="J1334">
        <v>1989</v>
      </c>
      <c r="K1334" t="s">
        <v>66</v>
      </c>
      <c r="L1334" t="s">
        <v>47</v>
      </c>
    </row>
    <row r="1335" spans="1:12">
      <c r="A1335">
        <v>826</v>
      </c>
      <c r="B1335">
        <v>45259</v>
      </c>
      <c r="C1335">
        <v>18000000</v>
      </c>
      <c r="D1335">
        <v>16</v>
      </c>
      <c r="E1335" s="9">
        <v>26828365</v>
      </c>
      <c r="F1335" t="s">
        <v>855</v>
      </c>
      <c r="G1335">
        <v>7.4</v>
      </c>
      <c r="H1335">
        <v>383</v>
      </c>
      <c r="I1335">
        <v>4863</v>
      </c>
      <c r="J1335">
        <v>1989</v>
      </c>
      <c r="K1335" t="s">
        <v>12</v>
      </c>
      <c r="L1335" t="s">
        <v>47</v>
      </c>
    </row>
    <row r="1336" spans="1:12">
      <c r="A1336">
        <v>1337</v>
      </c>
      <c r="B1336">
        <v>47135</v>
      </c>
      <c r="C1336">
        <v>6500000</v>
      </c>
      <c r="D1336">
        <v>15</v>
      </c>
      <c r="E1336" s="9">
        <v>37295445</v>
      </c>
      <c r="F1336" t="s">
        <v>1366</v>
      </c>
      <c r="G1336">
        <v>7.6</v>
      </c>
      <c r="H1336">
        <v>292</v>
      </c>
      <c r="I1336">
        <v>5195</v>
      </c>
      <c r="J1336">
        <v>1989</v>
      </c>
      <c r="K1336" t="s">
        <v>28</v>
      </c>
      <c r="L1336" t="s">
        <v>47</v>
      </c>
    </row>
    <row r="1337" spans="1:12">
      <c r="A1337">
        <v>1249</v>
      </c>
      <c r="B1337">
        <v>46588</v>
      </c>
      <c r="C1337">
        <v>10000000</v>
      </c>
      <c r="D1337">
        <v>25</v>
      </c>
      <c r="E1337" s="9">
        <v>40485039</v>
      </c>
      <c r="F1337" t="s">
        <v>1278</v>
      </c>
      <c r="G1337">
        <v>6.7</v>
      </c>
      <c r="H1337">
        <v>454</v>
      </c>
      <c r="I1337">
        <v>5152</v>
      </c>
      <c r="J1337">
        <v>1989</v>
      </c>
      <c r="K1337" t="s">
        <v>59</v>
      </c>
      <c r="L1337" t="s">
        <v>47</v>
      </c>
    </row>
    <row r="1338" spans="1:12">
      <c r="A1338">
        <v>806</v>
      </c>
      <c r="B1338">
        <v>45189</v>
      </c>
      <c r="C1338">
        <v>30000000</v>
      </c>
      <c r="D1338">
        <v>11</v>
      </c>
      <c r="E1338" s="9">
        <v>45892212</v>
      </c>
      <c r="F1338" t="s">
        <v>835</v>
      </c>
      <c r="G1338">
        <v>6.2</v>
      </c>
      <c r="H1338">
        <v>243</v>
      </c>
      <c r="I1338">
        <v>4779</v>
      </c>
      <c r="J1338">
        <v>1989</v>
      </c>
      <c r="K1338" t="s">
        <v>114</v>
      </c>
      <c r="L1338" t="s">
        <v>47</v>
      </c>
    </row>
    <row r="1339" spans="1:12">
      <c r="A1339">
        <v>345</v>
      </c>
      <c r="B1339">
        <v>44184</v>
      </c>
      <c r="C1339">
        <v>70000000</v>
      </c>
      <c r="D1339">
        <v>24</v>
      </c>
      <c r="E1339" s="9">
        <v>90000098</v>
      </c>
      <c r="F1339" t="s">
        <v>374</v>
      </c>
      <c r="G1339">
        <v>7.1</v>
      </c>
      <c r="H1339">
        <v>808</v>
      </c>
      <c r="I1339">
        <v>4762</v>
      </c>
      <c r="J1339">
        <v>1989</v>
      </c>
      <c r="K1339" t="s">
        <v>66</v>
      </c>
      <c r="L1339" t="s">
        <v>26</v>
      </c>
    </row>
    <row r="1340" spans="1:12">
      <c r="A1340">
        <v>1113</v>
      </c>
      <c r="B1340">
        <v>46052</v>
      </c>
      <c r="C1340">
        <v>16000000</v>
      </c>
      <c r="D1340">
        <v>18</v>
      </c>
      <c r="E1340" s="9">
        <v>92823546</v>
      </c>
      <c r="F1340" t="s">
        <v>1142</v>
      </c>
      <c r="G1340">
        <v>7.3</v>
      </c>
      <c r="H1340">
        <v>950</v>
      </c>
      <c r="I1340">
        <v>5101</v>
      </c>
      <c r="J1340">
        <v>1989</v>
      </c>
      <c r="K1340" t="s">
        <v>21</v>
      </c>
      <c r="L1340" t="s">
        <v>47</v>
      </c>
    </row>
    <row r="1341" spans="1:12">
      <c r="A1341">
        <v>602</v>
      </c>
      <c r="B1341">
        <v>44728</v>
      </c>
      <c r="C1341">
        <v>32000000</v>
      </c>
      <c r="D1341">
        <v>28</v>
      </c>
      <c r="E1341" s="9">
        <v>156167015</v>
      </c>
      <c r="F1341" t="s">
        <v>631</v>
      </c>
      <c r="G1341">
        <v>5.9</v>
      </c>
      <c r="H1341">
        <v>541</v>
      </c>
      <c r="I1341">
        <v>5292</v>
      </c>
      <c r="J1341">
        <v>1989</v>
      </c>
      <c r="K1341" t="s">
        <v>21</v>
      </c>
      <c r="L1341" t="s">
        <v>47</v>
      </c>
    </row>
    <row r="1342" spans="1:12">
      <c r="A1342">
        <v>1171</v>
      </c>
      <c r="B1342">
        <v>46268</v>
      </c>
      <c r="C1342">
        <v>14000000</v>
      </c>
      <c r="D1342">
        <v>25</v>
      </c>
      <c r="E1342" s="9">
        <v>161001698</v>
      </c>
      <c r="F1342" t="s">
        <v>1200</v>
      </c>
      <c r="G1342">
        <v>6.7</v>
      </c>
      <c r="H1342">
        <v>395</v>
      </c>
      <c r="I1342">
        <v>4839</v>
      </c>
      <c r="J1342">
        <v>1989</v>
      </c>
      <c r="K1342" t="s">
        <v>12</v>
      </c>
      <c r="L1342" t="s">
        <v>26</v>
      </c>
    </row>
    <row r="1343" spans="1:12">
      <c r="A1343">
        <v>612</v>
      </c>
      <c r="B1343">
        <v>44749</v>
      </c>
      <c r="C1343">
        <v>40000000</v>
      </c>
      <c r="D1343">
        <v>43</v>
      </c>
      <c r="E1343" s="9">
        <v>332000000</v>
      </c>
      <c r="F1343" t="s">
        <v>641</v>
      </c>
      <c r="G1343">
        <v>7.4</v>
      </c>
      <c r="H1343">
        <v>3829</v>
      </c>
      <c r="I1343">
        <v>4804</v>
      </c>
      <c r="J1343">
        <v>1989</v>
      </c>
      <c r="K1343" t="s">
        <v>42</v>
      </c>
      <c r="L1343" t="s">
        <v>19</v>
      </c>
    </row>
    <row r="1344" spans="1:12">
      <c r="A1344">
        <v>705</v>
      </c>
      <c r="B1344">
        <v>44956</v>
      </c>
      <c r="C1344">
        <v>35000000</v>
      </c>
      <c r="D1344">
        <v>44</v>
      </c>
      <c r="E1344" s="9">
        <v>411348924</v>
      </c>
      <c r="F1344" t="s">
        <v>734</v>
      </c>
      <c r="G1344">
        <v>7</v>
      </c>
      <c r="H1344">
        <v>2096</v>
      </c>
      <c r="I1344">
        <v>4785</v>
      </c>
      <c r="J1344">
        <v>1989</v>
      </c>
      <c r="K1344" t="s">
        <v>28</v>
      </c>
      <c r="L1344" t="s">
        <v>47</v>
      </c>
    </row>
    <row r="1345" spans="1:12">
      <c r="A1345">
        <v>553</v>
      </c>
      <c r="B1345">
        <v>44603</v>
      </c>
      <c r="C1345">
        <v>48000000</v>
      </c>
      <c r="D1345">
        <v>80</v>
      </c>
      <c r="E1345" s="9">
        <v>474171806</v>
      </c>
      <c r="F1345" t="s">
        <v>582</v>
      </c>
      <c r="G1345">
        <v>7.6</v>
      </c>
      <c r="H1345">
        <v>3152</v>
      </c>
      <c r="I1345">
        <v>4799</v>
      </c>
      <c r="J1345">
        <v>1989</v>
      </c>
      <c r="K1345" t="s">
        <v>15</v>
      </c>
      <c r="L1345" t="s">
        <v>26</v>
      </c>
    </row>
    <row r="1346" spans="1:12">
      <c r="A1346">
        <v>1046</v>
      </c>
      <c r="B1346">
        <v>45813</v>
      </c>
      <c r="C1346">
        <v>20000000</v>
      </c>
      <c r="D1346">
        <v>9</v>
      </c>
      <c r="E1346" s="9" t="s">
        <v>1494</v>
      </c>
      <c r="F1346" t="s">
        <v>1075</v>
      </c>
      <c r="G1346">
        <v>5.6</v>
      </c>
      <c r="H1346">
        <v>105</v>
      </c>
      <c r="I1346">
        <v>5193</v>
      </c>
      <c r="J1346">
        <v>1989</v>
      </c>
      <c r="K1346" t="s">
        <v>12</v>
      </c>
      <c r="L1346" t="s">
        <v>47</v>
      </c>
    </row>
    <row r="1347" spans="1:12">
      <c r="A1347">
        <v>1156</v>
      </c>
      <c r="B1347">
        <v>46197</v>
      </c>
      <c r="C1347">
        <v>15000000</v>
      </c>
      <c r="D1347">
        <v>6</v>
      </c>
      <c r="E1347" s="9" t="s">
        <v>1494</v>
      </c>
      <c r="F1347" t="s">
        <v>1185</v>
      </c>
      <c r="G1347">
        <v>6.2</v>
      </c>
      <c r="H1347">
        <v>64</v>
      </c>
      <c r="I1347">
        <v>5179</v>
      </c>
      <c r="J1347">
        <v>1989</v>
      </c>
      <c r="K1347" t="s">
        <v>25</v>
      </c>
      <c r="L1347" t="s">
        <v>47</v>
      </c>
    </row>
    <row r="1348" spans="1:12">
      <c r="A1348">
        <v>1278</v>
      </c>
      <c r="B1348">
        <v>46774</v>
      </c>
      <c r="C1348">
        <v>9000000</v>
      </c>
      <c r="D1348">
        <v>4</v>
      </c>
      <c r="E1348" s="9" t="s">
        <v>1494</v>
      </c>
      <c r="F1348" t="s">
        <v>1307</v>
      </c>
      <c r="G1348">
        <v>7.4</v>
      </c>
      <c r="H1348">
        <v>71</v>
      </c>
      <c r="I1348">
        <v>4847</v>
      </c>
      <c r="J1348">
        <v>1989</v>
      </c>
      <c r="K1348" t="s">
        <v>18</v>
      </c>
      <c r="L1348" t="s">
        <v>13</v>
      </c>
    </row>
    <row r="1349" spans="1:12">
      <c r="A1349">
        <v>1307</v>
      </c>
      <c r="B1349">
        <v>46961</v>
      </c>
      <c r="C1349">
        <v>7000000</v>
      </c>
      <c r="D1349">
        <v>9</v>
      </c>
      <c r="E1349" s="9" t="s">
        <v>1494</v>
      </c>
      <c r="F1349" t="s">
        <v>1336</v>
      </c>
      <c r="G1349">
        <v>5.8</v>
      </c>
      <c r="H1349">
        <v>95</v>
      </c>
      <c r="I1349">
        <v>5362</v>
      </c>
      <c r="J1349">
        <v>1989</v>
      </c>
      <c r="K1349" t="s">
        <v>28</v>
      </c>
      <c r="L1349" t="s">
        <v>13</v>
      </c>
    </row>
    <row r="1350" spans="1:12">
      <c r="A1350">
        <v>1424</v>
      </c>
      <c r="B1350">
        <v>47887</v>
      </c>
      <c r="C1350">
        <v>1200000</v>
      </c>
      <c r="D1350">
        <v>10</v>
      </c>
      <c r="E1350" s="9" t="s">
        <v>1494</v>
      </c>
      <c r="F1350" t="s">
        <v>1452</v>
      </c>
      <c r="G1350">
        <v>6.7</v>
      </c>
      <c r="H1350">
        <v>185</v>
      </c>
      <c r="I1350">
        <v>4909</v>
      </c>
      <c r="J1350">
        <v>1989</v>
      </c>
      <c r="K1350" t="s">
        <v>66</v>
      </c>
      <c r="L1350" t="s">
        <v>47</v>
      </c>
    </row>
    <row r="1351" spans="1:12">
      <c r="A1351">
        <v>1378</v>
      </c>
      <c r="B1351">
        <v>47382</v>
      </c>
      <c r="C1351">
        <v>1300000</v>
      </c>
      <c r="D1351">
        <v>7</v>
      </c>
      <c r="E1351" s="9">
        <v>354704</v>
      </c>
      <c r="F1351" t="s">
        <v>1407</v>
      </c>
      <c r="G1351">
        <v>6.7</v>
      </c>
      <c r="H1351">
        <v>27</v>
      </c>
      <c r="I1351">
        <v>4958</v>
      </c>
      <c r="J1351">
        <v>1988</v>
      </c>
      <c r="K1351" t="s">
        <v>25</v>
      </c>
      <c r="L1351" t="s">
        <v>47</v>
      </c>
    </row>
    <row r="1352" spans="1:12">
      <c r="A1352">
        <v>1375</v>
      </c>
      <c r="B1352">
        <v>47366</v>
      </c>
      <c r="C1352">
        <v>4000000</v>
      </c>
      <c r="D1352">
        <v>4</v>
      </c>
      <c r="E1352" s="9">
        <v>3468572</v>
      </c>
      <c r="F1352" t="s">
        <v>1404</v>
      </c>
      <c r="G1352">
        <v>6.7</v>
      </c>
      <c r="H1352">
        <v>46</v>
      </c>
      <c r="I1352">
        <v>4839</v>
      </c>
      <c r="J1352">
        <v>1988</v>
      </c>
      <c r="K1352" t="s">
        <v>12</v>
      </c>
      <c r="L1352" t="s">
        <v>26</v>
      </c>
    </row>
    <row r="1353" spans="1:12">
      <c r="A1353">
        <v>1308</v>
      </c>
      <c r="B1353">
        <v>46964</v>
      </c>
      <c r="C1353">
        <v>7000000</v>
      </c>
      <c r="D1353">
        <v>14</v>
      </c>
      <c r="E1353" s="9">
        <v>8373585</v>
      </c>
      <c r="F1353" t="s">
        <v>1337</v>
      </c>
      <c r="G1353">
        <v>7</v>
      </c>
      <c r="H1353">
        <v>201</v>
      </c>
      <c r="I1353">
        <v>4809</v>
      </c>
      <c r="J1353">
        <v>1988</v>
      </c>
      <c r="K1353" t="s">
        <v>66</v>
      </c>
      <c r="L1353" t="s">
        <v>47</v>
      </c>
    </row>
    <row r="1354" spans="1:12">
      <c r="A1354">
        <v>1372</v>
      </c>
      <c r="B1354">
        <v>47346</v>
      </c>
      <c r="C1354">
        <v>4000000</v>
      </c>
      <c r="D1354">
        <v>29</v>
      </c>
      <c r="E1354" s="9">
        <v>13008928</v>
      </c>
      <c r="F1354" t="s">
        <v>1401</v>
      </c>
      <c r="G1354">
        <v>7.1</v>
      </c>
      <c r="H1354">
        <v>550</v>
      </c>
      <c r="I1354">
        <v>5227</v>
      </c>
      <c r="J1354">
        <v>1988</v>
      </c>
      <c r="K1354" t="s">
        <v>42</v>
      </c>
      <c r="L1354" t="s">
        <v>26</v>
      </c>
    </row>
    <row r="1355" spans="1:12">
      <c r="A1355">
        <v>952</v>
      </c>
      <c r="B1355">
        <v>45554</v>
      </c>
      <c r="C1355">
        <v>14000000</v>
      </c>
      <c r="D1355">
        <v>14</v>
      </c>
      <c r="E1355" s="9">
        <v>34670720</v>
      </c>
      <c r="F1355" t="s">
        <v>981</v>
      </c>
      <c r="G1355">
        <v>7</v>
      </c>
      <c r="H1355">
        <v>257</v>
      </c>
      <c r="I1355">
        <v>5249</v>
      </c>
      <c r="J1355">
        <v>1988</v>
      </c>
      <c r="K1355" t="s">
        <v>12</v>
      </c>
      <c r="L1355" t="s">
        <v>47</v>
      </c>
    </row>
    <row r="1356" spans="1:12">
      <c r="A1356">
        <v>763</v>
      </c>
      <c r="B1356">
        <v>45094</v>
      </c>
      <c r="C1356" t="s">
        <v>1494</v>
      </c>
      <c r="D1356">
        <v>21</v>
      </c>
      <c r="E1356" s="9">
        <v>60328000</v>
      </c>
      <c r="F1356" t="s">
        <v>792</v>
      </c>
      <c r="G1356">
        <v>6.7</v>
      </c>
      <c r="H1356">
        <v>390</v>
      </c>
      <c r="I1356">
        <v>4866</v>
      </c>
      <c r="J1356">
        <v>1988</v>
      </c>
      <c r="K1356" t="s">
        <v>42</v>
      </c>
      <c r="L1356" t="s">
        <v>23</v>
      </c>
    </row>
    <row r="1357" spans="1:12">
      <c r="A1357">
        <v>1189</v>
      </c>
      <c r="B1357">
        <v>46330</v>
      </c>
      <c r="C1357">
        <v>7000000</v>
      </c>
      <c r="D1357">
        <v>17</v>
      </c>
      <c r="E1357" s="9">
        <v>72500000</v>
      </c>
      <c r="F1357" t="s">
        <v>1218</v>
      </c>
      <c r="G1357">
        <v>5.8</v>
      </c>
      <c r="H1357">
        <v>281</v>
      </c>
      <c r="I1357">
        <v>4958</v>
      </c>
      <c r="J1357">
        <v>1988</v>
      </c>
      <c r="K1357" t="s">
        <v>66</v>
      </c>
      <c r="L1357" t="s">
        <v>47</v>
      </c>
    </row>
    <row r="1358" spans="1:12">
      <c r="A1358">
        <v>1140</v>
      </c>
      <c r="B1358">
        <v>46127</v>
      </c>
      <c r="C1358">
        <v>15000000</v>
      </c>
      <c r="D1358">
        <v>58</v>
      </c>
      <c r="E1358" s="9">
        <v>73326666</v>
      </c>
      <c r="F1358" t="s">
        <v>1169</v>
      </c>
      <c r="G1358">
        <v>7.1</v>
      </c>
      <c r="H1358">
        <v>1444</v>
      </c>
      <c r="I1358">
        <v>4785</v>
      </c>
      <c r="J1358">
        <v>1988</v>
      </c>
      <c r="K1358" t="s">
        <v>59</v>
      </c>
      <c r="L1358" t="s">
        <v>19</v>
      </c>
    </row>
    <row r="1359" spans="1:12">
      <c r="A1359">
        <v>839</v>
      </c>
      <c r="B1359">
        <v>45299</v>
      </c>
      <c r="C1359">
        <v>28000000</v>
      </c>
      <c r="D1359">
        <v>66</v>
      </c>
      <c r="E1359" s="9">
        <v>140767956</v>
      </c>
      <c r="F1359" t="s">
        <v>868</v>
      </c>
      <c r="G1359">
        <v>7.5</v>
      </c>
      <c r="H1359">
        <v>3948</v>
      </c>
      <c r="I1359">
        <v>4890</v>
      </c>
      <c r="J1359">
        <v>1988</v>
      </c>
      <c r="K1359" t="s">
        <v>21</v>
      </c>
      <c r="L1359" t="s">
        <v>47</v>
      </c>
    </row>
    <row r="1360" spans="1:12">
      <c r="A1360">
        <v>1135</v>
      </c>
      <c r="B1360">
        <v>46115</v>
      </c>
      <c r="C1360">
        <v>15000000</v>
      </c>
      <c r="D1360">
        <v>17</v>
      </c>
      <c r="E1360" s="9">
        <v>216614388</v>
      </c>
      <c r="F1360" t="s">
        <v>1164</v>
      </c>
      <c r="G1360">
        <v>5.7</v>
      </c>
      <c r="H1360">
        <v>559</v>
      </c>
      <c r="I1360">
        <v>5005</v>
      </c>
      <c r="J1360">
        <v>1988</v>
      </c>
      <c r="K1360" t="s">
        <v>12</v>
      </c>
      <c r="L1360" t="s">
        <v>47</v>
      </c>
    </row>
    <row r="1361" spans="1:12">
      <c r="A1361">
        <v>899</v>
      </c>
      <c r="B1361">
        <v>45409</v>
      </c>
      <c r="C1361">
        <v>25000000</v>
      </c>
      <c r="D1361">
        <v>49</v>
      </c>
      <c r="E1361" s="9">
        <v>412800000</v>
      </c>
      <c r="F1361" t="s">
        <v>928</v>
      </c>
      <c r="G1361">
        <v>7.6</v>
      </c>
      <c r="H1361">
        <v>1709</v>
      </c>
      <c r="I1361">
        <v>5037</v>
      </c>
      <c r="J1361">
        <v>1988</v>
      </c>
      <c r="K1361" t="s">
        <v>12</v>
      </c>
      <c r="L1361" t="s">
        <v>97</v>
      </c>
    </row>
    <row r="1362" spans="1:12">
      <c r="A1362">
        <v>1331</v>
      </c>
      <c r="B1362">
        <v>47058</v>
      </c>
      <c r="C1362" t="s">
        <v>1494</v>
      </c>
      <c r="D1362">
        <v>3</v>
      </c>
      <c r="E1362" s="9" t="s">
        <v>1494</v>
      </c>
      <c r="F1362" t="s">
        <v>1360</v>
      </c>
      <c r="G1362">
        <v>6.2</v>
      </c>
      <c r="H1362">
        <v>26</v>
      </c>
      <c r="I1362">
        <v>5195</v>
      </c>
      <c r="J1362">
        <v>1988</v>
      </c>
      <c r="K1362" t="s">
        <v>59</v>
      </c>
      <c r="L1362" t="s">
        <v>47</v>
      </c>
    </row>
    <row r="1363" spans="1:12">
      <c r="A1363">
        <v>1332</v>
      </c>
      <c r="B1363">
        <v>47062</v>
      </c>
      <c r="C1363" t="s">
        <v>1494</v>
      </c>
      <c r="D1363">
        <v>6</v>
      </c>
      <c r="E1363" s="9" t="s">
        <v>1494</v>
      </c>
      <c r="F1363" t="s">
        <v>1361</v>
      </c>
      <c r="G1363">
        <v>5.9</v>
      </c>
      <c r="H1363">
        <v>123</v>
      </c>
      <c r="I1363">
        <v>5132</v>
      </c>
      <c r="J1363">
        <v>1988</v>
      </c>
      <c r="K1363" t="s">
        <v>18</v>
      </c>
      <c r="L1363" t="s">
        <v>13</v>
      </c>
    </row>
    <row r="1364" spans="1:12">
      <c r="A1364">
        <v>1383</v>
      </c>
      <c r="B1364">
        <v>47438</v>
      </c>
      <c r="C1364">
        <v>3600000</v>
      </c>
      <c r="D1364">
        <v>35</v>
      </c>
      <c r="E1364" s="9">
        <v>5923044</v>
      </c>
      <c r="F1364" t="s">
        <v>1411</v>
      </c>
      <c r="G1364">
        <v>7.6</v>
      </c>
      <c r="H1364">
        <v>742</v>
      </c>
      <c r="I1364">
        <v>4767</v>
      </c>
      <c r="J1364">
        <v>1987</v>
      </c>
      <c r="K1364" t="s">
        <v>25</v>
      </c>
      <c r="L1364" t="s">
        <v>47</v>
      </c>
    </row>
    <row r="1365" spans="1:12">
      <c r="A1365">
        <v>1150</v>
      </c>
      <c r="B1365">
        <v>46153</v>
      </c>
      <c r="C1365">
        <v>16000000</v>
      </c>
      <c r="D1365">
        <v>44</v>
      </c>
      <c r="E1365" s="9">
        <v>30857814</v>
      </c>
      <c r="F1365" t="s">
        <v>1179</v>
      </c>
      <c r="G1365">
        <v>7.6</v>
      </c>
      <c r="H1365">
        <v>1486</v>
      </c>
      <c r="I1365">
        <v>5101</v>
      </c>
      <c r="J1365">
        <v>1987</v>
      </c>
      <c r="K1365" t="s">
        <v>114</v>
      </c>
      <c r="L1365" t="s">
        <v>47</v>
      </c>
    </row>
    <row r="1366" spans="1:12">
      <c r="A1366">
        <v>1281</v>
      </c>
      <c r="B1366">
        <v>46807</v>
      </c>
      <c r="C1366">
        <v>8500000</v>
      </c>
      <c r="D1366">
        <v>24</v>
      </c>
      <c r="E1366" s="9">
        <v>32222567</v>
      </c>
      <c r="F1366" t="s">
        <v>1310</v>
      </c>
      <c r="G1366">
        <v>6.8</v>
      </c>
      <c r="H1366">
        <v>538</v>
      </c>
      <c r="I1366">
        <v>4892</v>
      </c>
      <c r="J1366">
        <v>1987</v>
      </c>
      <c r="K1366" t="s">
        <v>21</v>
      </c>
      <c r="L1366" t="s">
        <v>47</v>
      </c>
    </row>
    <row r="1367" spans="1:12">
      <c r="A1367">
        <v>1110</v>
      </c>
      <c r="B1367">
        <v>46045</v>
      </c>
      <c r="C1367">
        <v>15000000</v>
      </c>
      <c r="D1367">
        <v>24</v>
      </c>
      <c r="E1367" s="9">
        <v>43848069</v>
      </c>
      <c r="F1367" t="s">
        <v>1139</v>
      </c>
      <c r="G1367">
        <v>7</v>
      </c>
      <c r="H1367">
        <v>546</v>
      </c>
      <c r="I1367">
        <v>4839</v>
      </c>
      <c r="J1367">
        <v>1987</v>
      </c>
      <c r="K1367" t="s">
        <v>12</v>
      </c>
      <c r="L1367" t="s">
        <v>13</v>
      </c>
    </row>
    <row r="1368" spans="1:12">
      <c r="A1368">
        <v>1340</v>
      </c>
      <c r="B1368">
        <v>47158</v>
      </c>
      <c r="C1368">
        <v>5000000</v>
      </c>
      <c r="D1368">
        <v>17</v>
      </c>
      <c r="E1368" s="9">
        <v>44793222</v>
      </c>
      <c r="F1368" t="s">
        <v>1369</v>
      </c>
      <c r="G1368">
        <v>6.5</v>
      </c>
      <c r="H1368">
        <v>354</v>
      </c>
      <c r="I1368">
        <v>4926</v>
      </c>
      <c r="J1368">
        <v>1987</v>
      </c>
      <c r="K1368" t="s">
        <v>59</v>
      </c>
      <c r="L1368" t="s">
        <v>47</v>
      </c>
    </row>
    <row r="1369" spans="1:12">
      <c r="A1369">
        <v>906</v>
      </c>
      <c r="B1369">
        <v>45425</v>
      </c>
      <c r="C1369">
        <v>25000000</v>
      </c>
      <c r="D1369">
        <v>38</v>
      </c>
      <c r="E1369" s="9">
        <v>76270454</v>
      </c>
      <c r="F1369" t="s">
        <v>935</v>
      </c>
      <c r="G1369">
        <v>7.6</v>
      </c>
      <c r="H1369">
        <v>1384</v>
      </c>
      <c r="I1369">
        <v>4967</v>
      </c>
      <c r="J1369">
        <v>1987</v>
      </c>
      <c r="K1369" t="s">
        <v>28</v>
      </c>
      <c r="L1369" t="s">
        <v>23</v>
      </c>
    </row>
    <row r="1370" spans="1:12">
      <c r="A1370">
        <v>1075</v>
      </c>
      <c r="B1370">
        <v>45924</v>
      </c>
      <c r="C1370">
        <v>18000000</v>
      </c>
      <c r="D1370">
        <v>50</v>
      </c>
      <c r="E1370" s="9">
        <v>98235548</v>
      </c>
      <c r="F1370" t="s">
        <v>1104</v>
      </c>
      <c r="G1370">
        <v>7.3</v>
      </c>
      <c r="H1370">
        <v>2093</v>
      </c>
      <c r="I1370">
        <v>4890</v>
      </c>
      <c r="J1370">
        <v>1987</v>
      </c>
      <c r="K1370" t="s">
        <v>28</v>
      </c>
      <c r="L1370" t="s">
        <v>13</v>
      </c>
    </row>
    <row r="1371" spans="1:12">
      <c r="A1371">
        <v>1186</v>
      </c>
      <c r="B1371">
        <v>46324</v>
      </c>
      <c r="C1371">
        <v>13000000</v>
      </c>
      <c r="D1371">
        <v>18</v>
      </c>
      <c r="E1371" s="9">
        <v>123922370</v>
      </c>
      <c r="F1371" t="s">
        <v>1215</v>
      </c>
      <c r="G1371">
        <v>7.1</v>
      </c>
      <c r="H1371">
        <v>642</v>
      </c>
      <c r="I1371">
        <v>5037</v>
      </c>
      <c r="J1371">
        <v>1987</v>
      </c>
      <c r="K1371" t="s">
        <v>12</v>
      </c>
      <c r="L1371" t="s">
        <v>26</v>
      </c>
    </row>
    <row r="1372" spans="1:12">
      <c r="A1372">
        <v>643</v>
      </c>
      <c r="B1372">
        <v>44797</v>
      </c>
      <c r="C1372">
        <v>40000000</v>
      </c>
      <c r="D1372">
        <v>23</v>
      </c>
      <c r="E1372" s="9">
        <v>191185897</v>
      </c>
      <c r="F1372" t="s">
        <v>672</v>
      </c>
      <c r="G1372">
        <v>6.2</v>
      </c>
      <c r="H1372">
        <v>440</v>
      </c>
      <c r="I1372">
        <v>5292</v>
      </c>
      <c r="J1372">
        <v>1987</v>
      </c>
      <c r="K1372" t="s">
        <v>28</v>
      </c>
      <c r="L1372" t="s">
        <v>19</v>
      </c>
    </row>
    <row r="1373" spans="1:12">
      <c r="A1373">
        <v>999</v>
      </c>
      <c r="B1373">
        <v>45686</v>
      </c>
      <c r="C1373">
        <v>20000000</v>
      </c>
      <c r="D1373">
        <v>25</v>
      </c>
      <c r="E1373" s="9">
        <v>299965036</v>
      </c>
      <c r="F1373" t="s">
        <v>1028</v>
      </c>
      <c r="G1373">
        <v>6.1</v>
      </c>
      <c r="H1373">
        <v>613</v>
      </c>
      <c r="I1373">
        <v>4923</v>
      </c>
      <c r="J1373">
        <v>1987</v>
      </c>
      <c r="K1373" t="s">
        <v>15</v>
      </c>
      <c r="L1373" t="s">
        <v>19</v>
      </c>
    </row>
    <row r="1374" spans="1:12">
      <c r="A1374">
        <v>1398</v>
      </c>
      <c r="B1374">
        <v>47597</v>
      </c>
      <c r="C1374" t="s">
        <v>1494</v>
      </c>
      <c r="D1374">
        <v>11</v>
      </c>
      <c r="E1374" s="9" t="s">
        <v>1494</v>
      </c>
      <c r="F1374" t="s">
        <v>1426</v>
      </c>
      <c r="G1374">
        <v>7.1</v>
      </c>
      <c r="H1374">
        <v>61</v>
      </c>
      <c r="I1374">
        <v>5826</v>
      </c>
      <c r="J1374">
        <v>1987</v>
      </c>
      <c r="K1374" t="s">
        <v>114</v>
      </c>
      <c r="L1374" t="s">
        <v>47</v>
      </c>
    </row>
    <row r="1375" spans="1:12">
      <c r="A1375">
        <v>1123</v>
      </c>
      <c r="B1375">
        <v>46076</v>
      </c>
      <c r="C1375">
        <v>16000000</v>
      </c>
      <c r="D1375">
        <v>7</v>
      </c>
      <c r="E1375" s="9" t="s">
        <v>1494</v>
      </c>
      <c r="F1375" t="s">
        <v>1152</v>
      </c>
      <c r="G1375">
        <v>7</v>
      </c>
      <c r="H1375">
        <v>127</v>
      </c>
      <c r="I1375">
        <v>5457</v>
      </c>
      <c r="J1375">
        <v>1987</v>
      </c>
      <c r="K1375" t="s">
        <v>301</v>
      </c>
      <c r="L1375" t="s">
        <v>47</v>
      </c>
    </row>
    <row r="1376" spans="1:12">
      <c r="A1376">
        <v>939</v>
      </c>
      <c r="B1376">
        <v>45515</v>
      </c>
      <c r="C1376">
        <v>25000000</v>
      </c>
      <c r="D1376">
        <v>29</v>
      </c>
      <c r="E1376" s="9">
        <v>11000000</v>
      </c>
      <c r="F1376" t="s">
        <v>968</v>
      </c>
      <c r="G1376">
        <v>7.1</v>
      </c>
      <c r="H1376">
        <v>705</v>
      </c>
      <c r="I1376">
        <v>5227</v>
      </c>
      <c r="J1376">
        <v>1986</v>
      </c>
      <c r="K1376" t="s">
        <v>15</v>
      </c>
      <c r="L1376" t="s">
        <v>47</v>
      </c>
    </row>
    <row r="1377" spans="1:12">
      <c r="A1377">
        <v>814</v>
      </c>
      <c r="B1377">
        <v>45206</v>
      </c>
      <c r="C1377">
        <v>25000000</v>
      </c>
      <c r="D1377">
        <v>12</v>
      </c>
      <c r="E1377" s="9">
        <v>38748395</v>
      </c>
      <c r="F1377" t="s">
        <v>843</v>
      </c>
      <c r="G1377">
        <v>6.6</v>
      </c>
      <c r="H1377">
        <v>384</v>
      </c>
      <c r="I1377">
        <v>4947</v>
      </c>
      <c r="J1377">
        <v>1986</v>
      </c>
      <c r="K1377" t="s">
        <v>12</v>
      </c>
      <c r="L1377" t="s">
        <v>47</v>
      </c>
    </row>
    <row r="1378" spans="1:12">
      <c r="A1378">
        <v>1077</v>
      </c>
      <c r="B1378">
        <v>45930</v>
      </c>
      <c r="C1378">
        <v>18000000</v>
      </c>
      <c r="D1378">
        <v>12</v>
      </c>
      <c r="E1378" s="9">
        <v>41382841</v>
      </c>
      <c r="F1378" t="s">
        <v>1106</v>
      </c>
      <c r="G1378">
        <v>5.9</v>
      </c>
      <c r="H1378">
        <v>136</v>
      </c>
      <c r="I1378">
        <v>5179</v>
      </c>
      <c r="J1378">
        <v>1986</v>
      </c>
      <c r="K1378" t="s">
        <v>18</v>
      </c>
      <c r="L1378" t="s">
        <v>97</v>
      </c>
    </row>
    <row r="1379" spans="1:12">
      <c r="A1379">
        <v>1287</v>
      </c>
      <c r="B1379">
        <v>46836</v>
      </c>
      <c r="C1379">
        <v>8000000</v>
      </c>
      <c r="D1379">
        <v>51</v>
      </c>
      <c r="E1379" s="9">
        <v>52287414</v>
      </c>
      <c r="F1379" t="s">
        <v>1316</v>
      </c>
      <c r="G1379">
        <v>7.8</v>
      </c>
      <c r="H1379">
        <v>1522</v>
      </c>
      <c r="I1379">
        <v>5101</v>
      </c>
      <c r="J1379">
        <v>1986</v>
      </c>
      <c r="K1379" t="s">
        <v>66</v>
      </c>
      <c r="L1379" t="s">
        <v>47</v>
      </c>
    </row>
    <row r="1380" spans="1:12">
      <c r="A1380">
        <v>1246</v>
      </c>
      <c r="B1380">
        <v>46582</v>
      </c>
      <c r="C1380">
        <v>13800000</v>
      </c>
      <c r="D1380">
        <v>17</v>
      </c>
      <c r="E1380" s="9">
        <v>52293982</v>
      </c>
      <c r="F1380" t="s">
        <v>1275</v>
      </c>
      <c r="G1380">
        <v>6.7</v>
      </c>
      <c r="H1380">
        <v>291</v>
      </c>
      <c r="I1380">
        <v>4809</v>
      </c>
      <c r="J1380">
        <v>1986</v>
      </c>
      <c r="K1380" t="s">
        <v>18</v>
      </c>
      <c r="L1380" t="s">
        <v>23</v>
      </c>
    </row>
    <row r="1381" spans="1:12">
      <c r="A1381">
        <v>1323</v>
      </c>
      <c r="B1381">
        <v>47042</v>
      </c>
      <c r="C1381">
        <v>6000000</v>
      </c>
      <c r="D1381">
        <v>49</v>
      </c>
      <c r="E1381" s="9">
        <v>138530565</v>
      </c>
      <c r="F1381" t="s">
        <v>1352</v>
      </c>
      <c r="G1381">
        <v>7.5</v>
      </c>
      <c r="H1381">
        <v>1205</v>
      </c>
      <c r="I1381">
        <v>4839</v>
      </c>
      <c r="J1381">
        <v>1986</v>
      </c>
      <c r="K1381" t="s">
        <v>12</v>
      </c>
      <c r="L1381" t="s">
        <v>13</v>
      </c>
    </row>
    <row r="1382" spans="1:12">
      <c r="A1382">
        <v>1101</v>
      </c>
      <c r="B1382">
        <v>46000</v>
      </c>
      <c r="C1382">
        <v>18500000</v>
      </c>
      <c r="D1382">
        <v>67</v>
      </c>
      <c r="E1382" s="9">
        <v>183316455</v>
      </c>
      <c r="F1382" t="s">
        <v>1130</v>
      </c>
      <c r="G1382">
        <v>7.7</v>
      </c>
      <c r="H1382">
        <v>3220</v>
      </c>
      <c r="I1382">
        <v>4762</v>
      </c>
      <c r="J1382">
        <v>1986</v>
      </c>
      <c r="K1382" t="s">
        <v>21</v>
      </c>
      <c r="L1382" t="s">
        <v>47</v>
      </c>
    </row>
    <row r="1383" spans="1:12">
      <c r="A1383">
        <v>1132</v>
      </c>
      <c r="B1383">
        <v>46111</v>
      </c>
      <c r="C1383">
        <v>15000000</v>
      </c>
      <c r="D1383">
        <v>58</v>
      </c>
      <c r="E1383" s="9">
        <v>356830601</v>
      </c>
      <c r="F1383" t="s">
        <v>1161</v>
      </c>
      <c r="G1383">
        <v>6.7</v>
      </c>
      <c r="H1383">
        <v>1698</v>
      </c>
      <c r="I1383">
        <v>4923</v>
      </c>
      <c r="J1383">
        <v>1986</v>
      </c>
      <c r="K1383" t="s">
        <v>15</v>
      </c>
      <c r="L1383" t="s">
        <v>47</v>
      </c>
    </row>
    <row r="1384" spans="1:12">
      <c r="A1384">
        <v>644</v>
      </c>
      <c r="B1384">
        <v>44799</v>
      </c>
      <c r="C1384" t="s">
        <v>1494</v>
      </c>
      <c r="D1384">
        <v>7</v>
      </c>
      <c r="E1384" s="9" t="s">
        <v>1494</v>
      </c>
      <c r="F1384" t="s">
        <v>673</v>
      </c>
      <c r="G1384">
        <v>5.8</v>
      </c>
      <c r="H1384">
        <v>51</v>
      </c>
      <c r="I1384">
        <v>5005</v>
      </c>
      <c r="J1384">
        <v>1986</v>
      </c>
      <c r="K1384" t="s">
        <v>28</v>
      </c>
      <c r="L1384" t="s">
        <v>26</v>
      </c>
    </row>
    <row r="1385" spans="1:12">
      <c r="A1385">
        <v>1454</v>
      </c>
      <c r="B1385">
        <v>48294</v>
      </c>
      <c r="C1385" t="s">
        <v>1494</v>
      </c>
      <c r="D1385">
        <v>6</v>
      </c>
      <c r="E1385" s="9" t="s">
        <v>1494</v>
      </c>
      <c r="F1385" t="s">
        <v>1482</v>
      </c>
      <c r="G1385">
        <v>6.1</v>
      </c>
      <c r="H1385">
        <v>25</v>
      </c>
      <c r="I1385">
        <v>5195</v>
      </c>
      <c r="J1385">
        <v>1986</v>
      </c>
      <c r="K1385" t="s">
        <v>66</v>
      </c>
      <c r="L1385" t="s">
        <v>47</v>
      </c>
    </row>
    <row r="1386" spans="1:12">
      <c r="A1386">
        <v>1365</v>
      </c>
      <c r="B1386">
        <v>47301</v>
      </c>
      <c r="C1386">
        <v>4500000</v>
      </c>
      <c r="D1386">
        <v>3</v>
      </c>
      <c r="E1386" s="9" t="s">
        <v>1494</v>
      </c>
      <c r="F1386" t="s">
        <v>1394</v>
      </c>
      <c r="G1386">
        <v>7</v>
      </c>
      <c r="H1386">
        <v>71</v>
      </c>
      <c r="I1386">
        <v>4839</v>
      </c>
      <c r="J1386">
        <v>1986</v>
      </c>
      <c r="K1386" t="s">
        <v>44</v>
      </c>
      <c r="L1386" t="s">
        <v>26</v>
      </c>
    </row>
    <row r="1387" spans="1:12">
      <c r="A1387">
        <v>1410</v>
      </c>
      <c r="B1387">
        <v>47711</v>
      </c>
      <c r="C1387">
        <v>2000000</v>
      </c>
      <c r="D1387">
        <v>5</v>
      </c>
      <c r="E1387" s="9">
        <v>390659</v>
      </c>
      <c r="F1387" t="s">
        <v>1438</v>
      </c>
      <c r="G1387">
        <v>6.3</v>
      </c>
      <c r="H1387">
        <v>86</v>
      </c>
      <c r="I1387">
        <v>4949</v>
      </c>
      <c r="J1387">
        <v>1985</v>
      </c>
      <c r="K1387" t="s">
        <v>44</v>
      </c>
      <c r="L1387" t="s">
        <v>26</v>
      </c>
    </row>
    <row r="1388" spans="1:12">
      <c r="A1388">
        <v>1443</v>
      </c>
      <c r="B1388">
        <v>48185</v>
      </c>
      <c r="C1388">
        <v>860000</v>
      </c>
      <c r="D1388">
        <v>3</v>
      </c>
      <c r="E1388" s="9">
        <v>2451545</v>
      </c>
      <c r="F1388" t="s">
        <v>1471</v>
      </c>
      <c r="G1388">
        <v>6.6</v>
      </c>
      <c r="H1388">
        <v>51</v>
      </c>
      <c r="I1388">
        <v>5249</v>
      </c>
      <c r="J1388">
        <v>1985</v>
      </c>
      <c r="K1388" t="s">
        <v>114</v>
      </c>
      <c r="L1388" t="s">
        <v>16</v>
      </c>
    </row>
    <row r="1389" spans="1:12">
      <c r="A1389">
        <v>1031</v>
      </c>
      <c r="B1389">
        <v>45772</v>
      </c>
      <c r="C1389">
        <v>20000000</v>
      </c>
      <c r="D1389">
        <v>14</v>
      </c>
      <c r="E1389" s="9">
        <v>18432000</v>
      </c>
      <c r="F1389" t="s">
        <v>1060</v>
      </c>
      <c r="G1389">
        <v>6.8</v>
      </c>
      <c r="H1389">
        <v>260</v>
      </c>
      <c r="I1389">
        <v>4866</v>
      </c>
      <c r="J1389">
        <v>1985</v>
      </c>
      <c r="K1389" t="s">
        <v>25</v>
      </c>
      <c r="L1389" t="s">
        <v>26</v>
      </c>
    </row>
    <row r="1390" spans="1:12">
      <c r="A1390">
        <v>1391</v>
      </c>
      <c r="B1390">
        <v>47491</v>
      </c>
      <c r="C1390">
        <v>3000000</v>
      </c>
      <c r="D1390">
        <v>7</v>
      </c>
      <c r="E1390" s="9">
        <v>20966644</v>
      </c>
      <c r="F1390" t="s">
        <v>1419</v>
      </c>
      <c r="G1390">
        <v>6.9</v>
      </c>
      <c r="H1390">
        <v>156</v>
      </c>
      <c r="I1390">
        <v>5826</v>
      </c>
      <c r="J1390">
        <v>1985</v>
      </c>
      <c r="K1390" t="s">
        <v>12</v>
      </c>
      <c r="L1390" t="s">
        <v>47</v>
      </c>
    </row>
    <row r="1391" spans="1:12">
      <c r="A1391">
        <v>1097</v>
      </c>
      <c r="B1391">
        <v>45984</v>
      </c>
      <c r="C1391">
        <v>3500000</v>
      </c>
      <c r="D1391">
        <v>18</v>
      </c>
      <c r="E1391" s="9">
        <v>34000000</v>
      </c>
      <c r="F1391" t="s">
        <v>1126</v>
      </c>
      <c r="G1391">
        <v>6.9</v>
      </c>
      <c r="H1391">
        <v>270</v>
      </c>
      <c r="I1391">
        <v>4991</v>
      </c>
      <c r="J1391">
        <v>1985</v>
      </c>
      <c r="K1391" t="s">
        <v>21</v>
      </c>
      <c r="L1391" t="s">
        <v>47</v>
      </c>
    </row>
    <row r="1392" spans="1:12">
      <c r="A1392">
        <v>1251</v>
      </c>
      <c r="B1392">
        <v>46592</v>
      </c>
      <c r="C1392">
        <v>12305523</v>
      </c>
      <c r="D1392">
        <v>36</v>
      </c>
      <c r="E1392" s="9">
        <v>36230219</v>
      </c>
      <c r="F1392" t="s">
        <v>1280</v>
      </c>
      <c r="G1392">
        <v>5.9</v>
      </c>
      <c r="H1392">
        <v>748</v>
      </c>
      <c r="I1392">
        <v>4845</v>
      </c>
      <c r="J1392">
        <v>1985</v>
      </c>
      <c r="K1392" t="s">
        <v>28</v>
      </c>
      <c r="L1392" t="s">
        <v>16</v>
      </c>
    </row>
    <row r="1393" spans="1:12">
      <c r="A1393">
        <v>1314</v>
      </c>
      <c r="B1393">
        <v>47001</v>
      </c>
      <c r="C1393" t="s">
        <v>1494</v>
      </c>
      <c r="D1393">
        <v>14</v>
      </c>
      <c r="E1393" s="9">
        <v>41410568</v>
      </c>
      <c r="F1393" t="s">
        <v>1343</v>
      </c>
      <c r="G1393">
        <v>7</v>
      </c>
      <c r="H1393">
        <v>251</v>
      </c>
      <c r="I1393">
        <v>5087</v>
      </c>
      <c r="J1393">
        <v>1985</v>
      </c>
      <c r="K1393" t="s">
        <v>28</v>
      </c>
      <c r="L1393" t="s">
        <v>47</v>
      </c>
    </row>
    <row r="1394" spans="1:12">
      <c r="A1394">
        <v>775</v>
      </c>
      <c r="B1394">
        <v>45126</v>
      </c>
      <c r="C1394">
        <v>31000000</v>
      </c>
      <c r="D1394">
        <v>13</v>
      </c>
      <c r="E1394" s="9">
        <v>128499205</v>
      </c>
      <c r="F1394" t="s">
        <v>804</v>
      </c>
      <c r="G1394">
        <v>7</v>
      </c>
      <c r="H1394">
        <v>279</v>
      </c>
      <c r="I1394">
        <v>4965</v>
      </c>
      <c r="J1394">
        <v>1985</v>
      </c>
      <c r="K1394" t="s">
        <v>12</v>
      </c>
      <c r="L1394" t="s">
        <v>47</v>
      </c>
    </row>
    <row r="1395" spans="1:12">
      <c r="A1395">
        <v>1136</v>
      </c>
      <c r="B1395">
        <v>46117</v>
      </c>
      <c r="C1395">
        <v>15000000</v>
      </c>
      <c r="D1395">
        <v>17</v>
      </c>
      <c r="E1395" s="9">
        <v>146292009</v>
      </c>
      <c r="F1395" t="s">
        <v>1165</v>
      </c>
      <c r="G1395">
        <v>7.7</v>
      </c>
      <c r="H1395">
        <v>338</v>
      </c>
      <c r="I1395">
        <v>4799</v>
      </c>
      <c r="J1395">
        <v>1985</v>
      </c>
      <c r="K1395" t="s">
        <v>12</v>
      </c>
      <c r="L1395" t="s">
        <v>26</v>
      </c>
    </row>
    <row r="1396" spans="1:12">
      <c r="A1396">
        <v>802</v>
      </c>
      <c r="B1396">
        <v>45183</v>
      </c>
      <c r="C1396">
        <v>30000000</v>
      </c>
      <c r="D1396">
        <v>27</v>
      </c>
      <c r="E1396" s="9">
        <v>152427960</v>
      </c>
      <c r="F1396" t="s">
        <v>831</v>
      </c>
      <c r="G1396">
        <v>6</v>
      </c>
      <c r="H1396">
        <v>506</v>
      </c>
      <c r="I1396">
        <v>5292</v>
      </c>
      <c r="J1396">
        <v>1985</v>
      </c>
      <c r="K1396" t="s">
        <v>15</v>
      </c>
      <c r="L1396" t="s">
        <v>47</v>
      </c>
    </row>
    <row r="1397" spans="1:12">
      <c r="A1397">
        <v>1062</v>
      </c>
      <c r="B1397">
        <v>45882</v>
      </c>
      <c r="C1397">
        <v>19000000</v>
      </c>
      <c r="D1397">
        <v>76</v>
      </c>
      <c r="E1397" s="9">
        <v>381109762</v>
      </c>
      <c r="F1397" t="s">
        <v>1091</v>
      </c>
      <c r="G1397">
        <v>8</v>
      </c>
      <c r="H1397">
        <v>6079</v>
      </c>
      <c r="I1397">
        <v>4804</v>
      </c>
      <c r="J1397">
        <v>1985</v>
      </c>
      <c r="K1397" t="s">
        <v>21</v>
      </c>
      <c r="L1397" t="s">
        <v>26</v>
      </c>
    </row>
    <row r="1398" spans="1:12">
      <c r="A1398">
        <v>893</v>
      </c>
      <c r="B1398">
        <v>45392</v>
      </c>
      <c r="C1398">
        <v>26000000</v>
      </c>
      <c r="D1398">
        <v>10</v>
      </c>
      <c r="E1398" s="9" t="s">
        <v>1494</v>
      </c>
      <c r="F1398" t="s">
        <v>922</v>
      </c>
      <c r="G1398">
        <v>7.1</v>
      </c>
      <c r="H1398">
        <v>146</v>
      </c>
      <c r="I1398">
        <v>5082</v>
      </c>
      <c r="J1398">
        <v>1985</v>
      </c>
      <c r="K1398" t="s">
        <v>21</v>
      </c>
      <c r="L1398" t="s">
        <v>26</v>
      </c>
    </row>
    <row r="1399" spans="1:12">
      <c r="A1399">
        <v>1083</v>
      </c>
      <c r="B1399">
        <v>45943</v>
      </c>
      <c r="C1399">
        <v>18000000</v>
      </c>
      <c r="D1399">
        <v>8</v>
      </c>
      <c r="E1399" s="9" t="s">
        <v>1494</v>
      </c>
      <c r="F1399" t="s">
        <v>1112</v>
      </c>
      <c r="G1399">
        <v>6.7</v>
      </c>
      <c r="H1399">
        <v>167</v>
      </c>
      <c r="I1399">
        <v>5037</v>
      </c>
      <c r="J1399">
        <v>1985</v>
      </c>
      <c r="K1399" t="s">
        <v>12</v>
      </c>
      <c r="L1399" t="s">
        <v>26</v>
      </c>
    </row>
    <row r="1400" spans="1:12">
      <c r="A1400">
        <v>1157</v>
      </c>
      <c r="B1400">
        <v>46202</v>
      </c>
      <c r="C1400">
        <v>15000000</v>
      </c>
      <c r="D1400">
        <v>41</v>
      </c>
      <c r="E1400" s="9" t="s">
        <v>1494</v>
      </c>
      <c r="F1400" t="s">
        <v>1186</v>
      </c>
      <c r="G1400">
        <v>7.5</v>
      </c>
      <c r="H1400">
        <v>861</v>
      </c>
      <c r="I1400">
        <v>5014</v>
      </c>
      <c r="J1400">
        <v>1985</v>
      </c>
      <c r="K1400" t="s">
        <v>59</v>
      </c>
      <c r="L1400" t="s">
        <v>26</v>
      </c>
    </row>
    <row r="1401" spans="1:12">
      <c r="A1401">
        <v>1066</v>
      </c>
      <c r="B1401">
        <v>45893</v>
      </c>
      <c r="C1401">
        <v>25000000</v>
      </c>
      <c r="D1401">
        <v>7</v>
      </c>
      <c r="E1401" s="9">
        <v>8613462</v>
      </c>
      <c r="F1401" t="s">
        <v>1095</v>
      </c>
      <c r="G1401">
        <v>6.5</v>
      </c>
      <c r="H1401">
        <v>108</v>
      </c>
      <c r="I1401">
        <v>4904</v>
      </c>
      <c r="J1401">
        <v>1984</v>
      </c>
      <c r="K1401" t="s">
        <v>15</v>
      </c>
      <c r="L1401" t="s">
        <v>47</v>
      </c>
    </row>
    <row r="1402" spans="1:12">
      <c r="A1402">
        <v>1262</v>
      </c>
      <c r="B1402">
        <v>46647</v>
      </c>
      <c r="C1402">
        <v>10000000</v>
      </c>
      <c r="D1402">
        <v>9</v>
      </c>
      <c r="E1402" s="9">
        <v>8801940</v>
      </c>
      <c r="F1402" t="s">
        <v>1291</v>
      </c>
      <c r="G1402">
        <v>6.4</v>
      </c>
      <c r="H1402">
        <v>137</v>
      </c>
      <c r="I1402">
        <v>4967</v>
      </c>
      <c r="J1402">
        <v>1984</v>
      </c>
      <c r="K1402" t="s">
        <v>18</v>
      </c>
      <c r="L1402" t="s">
        <v>13</v>
      </c>
    </row>
    <row r="1403" spans="1:12">
      <c r="A1403">
        <v>873</v>
      </c>
      <c r="B1403">
        <v>45358</v>
      </c>
      <c r="C1403">
        <v>27000000</v>
      </c>
      <c r="D1403">
        <v>47</v>
      </c>
      <c r="E1403" s="9">
        <v>20158808</v>
      </c>
      <c r="F1403" t="s">
        <v>902</v>
      </c>
      <c r="G1403">
        <v>7</v>
      </c>
      <c r="H1403">
        <v>1002</v>
      </c>
      <c r="I1403">
        <v>4833</v>
      </c>
      <c r="J1403">
        <v>1984</v>
      </c>
      <c r="K1403" t="s">
        <v>44</v>
      </c>
      <c r="L1403" t="s">
        <v>13</v>
      </c>
    </row>
    <row r="1404" spans="1:12">
      <c r="A1404">
        <v>715</v>
      </c>
      <c r="B1404">
        <v>44975</v>
      </c>
      <c r="C1404">
        <v>1800000</v>
      </c>
      <c r="D1404">
        <v>38</v>
      </c>
      <c r="E1404" s="9">
        <v>25504513</v>
      </c>
      <c r="F1404" t="s">
        <v>744</v>
      </c>
      <c r="G1404">
        <v>7.2</v>
      </c>
      <c r="H1404">
        <v>1180</v>
      </c>
      <c r="I1404">
        <v>5307</v>
      </c>
      <c r="J1404">
        <v>1984</v>
      </c>
      <c r="K1404" t="s">
        <v>42</v>
      </c>
      <c r="L1404" t="s">
        <v>26</v>
      </c>
    </row>
    <row r="1405" spans="1:12">
      <c r="A1405">
        <v>560</v>
      </c>
      <c r="B1405">
        <v>44615</v>
      </c>
      <c r="C1405">
        <v>58000000</v>
      </c>
      <c r="D1405">
        <v>8</v>
      </c>
      <c r="E1405" s="9">
        <v>25928721</v>
      </c>
      <c r="F1405" t="s">
        <v>589</v>
      </c>
      <c r="G1405">
        <v>6.6</v>
      </c>
      <c r="H1405">
        <v>68</v>
      </c>
      <c r="I1405">
        <v>5179</v>
      </c>
      <c r="J1405">
        <v>1984</v>
      </c>
      <c r="K1405" t="s">
        <v>12</v>
      </c>
      <c r="L1405" t="s">
        <v>47</v>
      </c>
    </row>
    <row r="1406" spans="1:12">
      <c r="A1406">
        <v>584</v>
      </c>
      <c r="B1406">
        <v>44676</v>
      </c>
      <c r="C1406">
        <v>40000000</v>
      </c>
      <c r="D1406">
        <v>25</v>
      </c>
      <c r="E1406" s="9">
        <v>30925690</v>
      </c>
      <c r="F1406" t="s">
        <v>613</v>
      </c>
      <c r="G1406">
        <v>6.5</v>
      </c>
      <c r="H1406">
        <v>562</v>
      </c>
      <c r="I1406">
        <v>5265</v>
      </c>
      <c r="J1406">
        <v>1984</v>
      </c>
      <c r="K1406" t="s">
        <v>12</v>
      </c>
      <c r="L1406" t="s">
        <v>47</v>
      </c>
    </row>
    <row r="1407" spans="1:12">
      <c r="A1407">
        <v>1286</v>
      </c>
      <c r="B1407">
        <v>46834</v>
      </c>
      <c r="C1407">
        <v>8000000</v>
      </c>
      <c r="D1407">
        <v>21</v>
      </c>
      <c r="E1407" s="9">
        <v>69821334</v>
      </c>
      <c r="F1407" t="s">
        <v>1315</v>
      </c>
      <c r="G1407">
        <v>6.1</v>
      </c>
      <c r="H1407">
        <v>321</v>
      </c>
      <c r="I1407">
        <v>4846</v>
      </c>
      <c r="J1407">
        <v>1984</v>
      </c>
      <c r="K1407" t="s">
        <v>25</v>
      </c>
      <c r="L1407" t="s">
        <v>47</v>
      </c>
    </row>
    <row r="1408" spans="1:12">
      <c r="A1408">
        <v>1321</v>
      </c>
      <c r="B1408">
        <v>47036</v>
      </c>
      <c r="C1408">
        <v>6400000</v>
      </c>
      <c r="D1408">
        <v>74</v>
      </c>
      <c r="E1408" s="9">
        <v>78371200</v>
      </c>
      <c r="F1408" t="s">
        <v>1350</v>
      </c>
      <c r="G1408">
        <v>7.3</v>
      </c>
      <c r="H1408">
        <v>4128</v>
      </c>
      <c r="I1408">
        <v>4762</v>
      </c>
      <c r="J1408">
        <v>1984</v>
      </c>
      <c r="K1408" t="s">
        <v>18</v>
      </c>
      <c r="L1408" t="s">
        <v>47</v>
      </c>
    </row>
    <row r="1409" spans="1:12">
      <c r="A1409">
        <v>1227</v>
      </c>
      <c r="B1409">
        <v>46508</v>
      </c>
      <c r="C1409">
        <v>11000000</v>
      </c>
      <c r="D1409">
        <v>45</v>
      </c>
      <c r="E1409" s="9">
        <v>153083102</v>
      </c>
      <c r="F1409" t="s">
        <v>1256</v>
      </c>
      <c r="G1409">
        <v>6.9</v>
      </c>
      <c r="H1409">
        <v>1596</v>
      </c>
      <c r="I1409">
        <v>5017</v>
      </c>
      <c r="J1409">
        <v>1984</v>
      </c>
      <c r="K1409" t="s">
        <v>28</v>
      </c>
      <c r="L1409" t="s">
        <v>13</v>
      </c>
    </row>
    <row r="1410" spans="1:12">
      <c r="A1410">
        <v>835</v>
      </c>
      <c r="B1410">
        <v>45294</v>
      </c>
      <c r="C1410">
        <v>28000000</v>
      </c>
      <c r="D1410">
        <v>66</v>
      </c>
      <c r="E1410" s="9">
        <v>333000000</v>
      </c>
      <c r="F1410" t="s">
        <v>864</v>
      </c>
      <c r="G1410">
        <v>7.1</v>
      </c>
      <c r="H1410">
        <v>2781</v>
      </c>
      <c r="I1410">
        <v>4799</v>
      </c>
      <c r="J1410">
        <v>1984</v>
      </c>
      <c r="K1410" t="s">
        <v>15</v>
      </c>
      <c r="L1410" t="s">
        <v>26</v>
      </c>
    </row>
    <row r="1411" spans="1:12">
      <c r="A1411">
        <v>1311</v>
      </c>
      <c r="B1411">
        <v>46980</v>
      </c>
      <c r="C1411">
        <v>7000000</v>
      </c>
      <c r="D1411">
        <v>2</v>
      </c>
      <c r="E1411" s="9">
        <v>1246141</v>
      </c>
      <c r="F1411" t="s">
        <v>1340</v>
      </c>
      <c r="G1411">
        <v>4.5</v>
      </c>
      <c r="H1411">
        <v>31</v>
      </c>
      <c r="I1411">
        <v>5182</v>
      </c>
      <c r="J1411">
        <v>1983</v>
      </c>
      <c r="K1411" t="s">
        <v>44</v>
      </c>
      <c r="L1411" t="s">
        <v>47</v>
      </c>
    </row>
    <row r="1412" spans="1:12">
      <c r="A1412">
        <v>1335</v>
      </c>
      <c r="B1412">
        <v>47108</v>
      </c>
      <c r="C1412">
        <v>5952000</v>
      </c>
      <c r="D1412">
        <v>18</v>
      </c>
      <c r="E1412" s="9">
        <v>2120439</v>
      </c>
      <c r="F1412" t="s">
        <v>1364</v>
      </c>
      <c r="G1412">
        <v>7.1</v>
      </c>
      <c r="H1412">
        <v>454</v>
      </c>
      <c r="I1412">
        <v>5229</v>
      </c>
      <c r="J1412">
        <v>1983</v>
      </c>
      <c r="K1412" t="s">
        <v>59</v>
      </c>
      <c r="L1412" t="s">
        <v>47</v>
      </c>
    </row>
    <row r="1413" spans="1:12">
      <c r="A1413">
        <v>1255</v>
      </c>
      <c r="B1413">
        <v>46611</v>
      </c>
      <c r="C1413">
        <v>10000000</v>
      </c>
      <c r="D1413">
        <v>16</v>
      </c>
      <c r="E1413" s="9">
        <v>20766616</v>
      </c>
      <c r="F1413" t="s">
        <v>1284</v>
      </c>
      <c r="G1413">
        <v>6.9</v>
      </c>
      <c r="H1413">
        <v>311</v>
      </c>
      <c r="I1413">
        <v>5229</v>
      </c>
      <c r="J1413">
        <v>1983</v>
      </c>
      <c r="K1413" t="s">
        <v>18</v>
      </c>
      <c r="L1413" t="s">
        <v>47</v>
      </c>
    </row>
    <row r="1414" spans="1:12">
      <c r="A1414">
        <v>1253</v>
      </c>
      <c r="B1414">
        <v>46603</v>
      </c>
      <c r="C1414">
        <v>10000000</v>
      </c>
      <c r="D1414">
        <v>12</v>
      </c>
      <c r="E1414" s="9">
        <v>29450919</v>
      </c>
      <c r="F1414" t="s">
        <v>1282</v>
      </c>
      <c r="G1414">
        <v>6.2</v>
      </c>
      <c r="H1414">
        <v>161</v>
      </c>
      <c r="I1414">
        <v>4799</v>
      </c>
      <c r="J1414">
        <v>1983</v>
      </c>
      <c r="K1414" t="s">
        <v>28</v>
      </c>
      <c r="L1414" t="s">
        <v>47</v>
      </c>
    </row>
    <row r="1415" spans="1:12">
      <c r="A1415">
        <v>1254</v>
      </c>
      <c r="B1415">
        <v>46609</v>
      </c>
      <c r="C1415">
        <v>10000000</v>
      </c>
      <c r="D1415">
        <v>13</v>
      </c>
      <c r="E1415" s="9">
        <v>33697647</v>
      </c>
      <c r="F1415" t="s">
        <v>1283</v>
      </c>
      <c r="G1415">
        <v>6.9</v>
      </c>
      <c r="H1415">
        <v>291</v>
      </c>
      <c r="I1415">
        <v>5179</v>
      </c>
      <c r="J1415">
        <v>1983</v>
      </c>
      <c r="K1415" t="s">
        <v>25</v>
      </c>
      <c r="L1415" t="s">
        <v>47</v>
      </c>
    </row>
    <row r="1416" spans="1:12">
      <c r="A1416">
        <v>1138</v>
      </c>
      <c r="B1416">
        <v>46124</v>
      </c>
      <c r="C1416">
        <v>15000000</v>
      </c>
      <c r="D1416">
        <v>22</v>
      </c>
      <c r="E1416" s="9">
        <v>61399552</v>
      </c>
      <c r="F1416" t="s">
        <v>1167</v>
      </c>
      <c r="G1416">
        <v>7.1</v>
      </c>
      <c r="H1416">
        <v>410</v>
      </c>
      <c r="I1416">
        <v>5130</v>
      </c>
      <c r="J1416">
        <v>1983</v>
      </c>
      <c r="K1416" t="s">
        <v>21</v>
      </c>
      <c r="L1416" t="s">
        <v>13</v>
      </c>
    </row>
    <row r="1417" spans="1:12">
      <c r="A1417">
        <v>920</v>
      </c>
      <c r="B1417">
        <v>45447</v>
      </c>
      <c r="C1417">
        <v>25000000</v>
      </c>
      <c r="D1417">
        <v>70</v>
      </c>
      <c r="E1417" s="9">
        <v>65884703</v>
      </c>
      <c r="F1417" t="s">
        <v>949</v>
      </c>
      <c r="G1417">
        <v>8</v>
      </c>
      <c r="H1417">
        <v>2948</v>
      </c>
      <c r="I1417">
        <v>4967</v>
      </c>
      <c r="J1417">
        <v>1983</v>
      </c>
      <c r="K1417" t="s">
        <v>12</v>
      </c>
      <c r="L1417" t="s">
        <v>13</v>
      </c>
    </row>
    <row r="1418" spans="1:12">
      <c r="A1418">
        <v>1277</v>
      </c>
      <c r="B1418">
        <v>46771</v>
      </c>
      <c r="C1418">
        <v>40600000</v>
      </c>
      <c r="D1418">
        <v>34</v>
      </c>
      <c r="E1418" s="9">
        <v>90400000</v>
      </c>
      <c r="F1418" t="s">
        <v>1306</v>
      </c>
      <c r="G1418">
        <v>7.1</v>
      </c>
      <c r="H1418">
        <v>738</v>
      </c>
      <c r="I1418">
        <v>5217</v>
      </c>
      <c r="J1418">
        <v>1983</v>
      </c>
      <c r="K1418" t="s">
        <v>28</v>
      </c>
      <c r="L1418" t="s">
        <v>23</v>
      </c>
    </row>
    <row r="1419" spans="1:12">
      <c r="A1419">
        <v>865</v>
      </c>
      <c r="B1419">
        <v>45340</v>
      </c>
      <c r="C1419">
        <v>27500000</v>
      </c>
      <c r="D1419">
        <v>25</v>
      </c>
      <c r="E1419" s="9">
        <v>187500000</v>
      </c>
      <c r="F1419" t="s">
        <v>894</v>
      </c>
      <c r="G1419">
        <v>6.2</v>
      </c>
      <c r="H1419">
        <v>527</v>
      </c>
      <c r="I1419">
        <v>5292</v>
      </c>
      <c r="J1419">
        <v>1983</v>
      </c>
      <c r="K1419" t="s">
        <v>28</v>
      </c>
      <c r="L1419" t="s">
        <v>97</v>
      </c>
    </row>
    <row r="1420" spans="1:12">
      <c r="A1420">
        <v>687</v>
      </c>
      <c r="B1420">
        <v>44915</v>
      </c>
      <c r="C1420">
        <v>15000000</v>
      </c>
      <c r="D1420">
        <v>52</v>
      </c>
      <c r="E1420" s="9">
        <v>19629760</v>
      </c>
      <c r="F1420" t="s">
        <v>716</v>
      </c>
      <c r="G1420">
        <v>7.8</v>
      </c>
      <c r="H1420">
        <v>1588</v>
      </c>
      <c r="I1420">
        <v>5227</v>
      </c>
      <c r="J1420">
        <v>1982</v>
      </c>
      <c r="K1420" t="s">
        <v>28</v>
      </c>
      <c r="L1420" t="s">
        <v>47</v>
      </c>
    </row>
    <row r="1421" spans="1:12">
      <c r="A1421">
        <v>251</v>
      </c>
      <c r="B1421">
        <v>44014</v>
      </c>
      <c r="C1421">
        <v>8000000</v>
      </c>
      <c r="D1421">
        <v>13</v>
      </c>
      <c r="E1421" s="9">
        <v>21028755</v>
      </c>
      <c r="F1421" t="s">
        <v>279</v>
      </c>
      <c r="G1421">
        <v>6.7</v>
      </c>
      <c r="H1421">
        <v>226</v>
      </c>
      <c r="I1421">
        <v>4991</v>
      </c>
      <c r="J1421">
        <v>1982</v>
      </c>
      <c r="K1421" t="s">
        <v>42</v>
      </c>
      <c r="L1421" t="s">
        <v>47</v>
      </c>
    </row>
    <row r="1422" spans="1:12">
      <c r="A1422">
        <v>857</v>
      </c>
      <c r="B1422">
        <v>45322</v>
      </c>
      <c r="C1422">
        <v>28000000</v>
      </c>
      <c r="D1422">
        <v>94</v>
      </c>
      <c r="E1422" s="9">
        <v>33139618</v>
      </c>
      <c r="F1422" t="s">
        <v>886</v>
      </c>
      <c r="G1422">
        <v>7.9</v>
      </c>
      <c r="H1422">
        <v>3509</v>
      </c>
      <c r="I1422">
        <v>4779</v>
      </c>
      <c r="J1422">
        <v>1982</v>
      </c>
      <c r="K1422" t="s">
        <v>28</v>
      </c>
      <c r="L1422" t="s">
        <v>47</v>
      </c>
    </row>
    <row r="1423" spans="1:12">
      <c r="A1423">
        <v>1403</v>
      </c>
      <c r="B1423">
        <v>47649</v>
      </c>
      <c r="C1423">
        <v>4000000</v>
      </c>
      <c r="D1423">
        <v>14</v>
      </c>
      <c r="E1423" s="9">
        <v>36690067</v>
      </c>
      <c r="F1423" t="s">
        <v>1431</v>
      </c>
      <c r="G1423">
        <v>5.7</v>
      </c>
      <c r="H1423">
        <v>254</v>
      </c>
      <c r="I1423">
        <v>5362</v>
      </c>
      <c r="J1423">
        <v>1982</v>
      </c>
      <c r="K1423" t="s">
        <v>66</v>
      </c>
      <c r="L1423" t="s">
        <v>47</v>
      </c>
    </row>
    <row r="1424" spans="1:12">
      <c r="A1424">
        <v>1114</v>
      </c>
      <c r="B1424">
        <v>46053</v>
      </c>
      <c r="C1424">
        <v>16000000</v>
      </c>
      <c r="D1424">
        <v>7</v>
      </c>
      <c r="E1424" s="9">
        <v>53977250</v>
      </c>
      <c r="F1424" t="s">
        <v>1143</v>
      </c>
      <c r="G1424">
        <v>7.4</v>
      </c>
      <c r="H1424">
        <v>131</v>
      </c>
      <c r="I1424">
        <v>5615</v>
      </c>
      <c r="J1424">
        <v>1982</v>
      </c>
      <c r="K1424" t="s">
        <v>12</v>
      </c>
      <c r="L1424" t="s">
        <v>26</v>
      </c>
    </row>
    <row r="1425" spans="1:12">
      <c r="A1425">
        <v>987</v>
      </c>
      <c r="B1425">
        <v>45663</v>
      </c>
      <c r="C1425">
        <v>18000000</v>
      </c>
      <c r="D1425">
        <v>8</v>
      </c>
      <c r="E1425" s="9">
        <v>70687344</v>
      </c>
      <c r="F1425" t="s">
        <v>1016</v>
      </c>
      <c r="G1425">
        <v>5.5</v>
      </c>
      <c r="H1425">
        <v>139</v>
      </c>
      <c r="I1425">
        <v>5087</v>
      </c>
      <c r="J1425">
        <v>1982</v>
      </c>
      <c r="K1425" t="s">
        <v>28</v>
      </c>
      <c r="L1425" t="s">
        <v>97</v>
      </c>
    </row>
    <row r="1426" spans="1:12">
      <c r="A1426">
        <v>1131</v>
      </c>
      <c r="B1426">
        <v>46110</v>
      </c>
      <c r="C1426">
        <v>21000000</v>
      </c>
      <c r="D1426">
        <v>20</v>
      </c>
      <c r="E1426" s="9">
        <v>177200000</v>
      </c>
      <c r="F1426" t="s">
        <v>1160</v>
      </c>
      <c r="G1426">
        <v>6.9</v>
      </c>
      <c r="H1426">
        <v>421</v>
      </c>
      <c r="I1426">
        <v>4965</v>
      </c>
      <c r="J1426">
        <v>1982</v>
      </c>
      <c r="K1426" t="s">
        <v>12</v>
      </c>
      <c r="L1426" t="s">
        <v>13</v>
      </c>
    </row>
    <row r="1427" spans="1:12">
      <c r="A1427">
        <v>1240</v>
      </c>
      <c r="B1427">
        <v>46564</v>
      </c>
      <c r="C1427">
        <v>10500000</v>
      </c>
      <c r="D1427">
        <v>56</v>
      </c>
      <c r="E1427" s="9">
        <v>792910554</v>
      </c>
      <c r="F1427" t="s">
        <v>1269</v>
      </c>
      <c r="G1427">
        <v>7.3</v>
      </c>
      <c r="H1427">
        <v>3269</v>
      </c>
      <c r="I1427">
        <v>4799</v>
      </c>
      <c r="J1427">
        <v>1982</v>
      </c>
      <c r="K1427" t="s">
        <v>44</v>
      </c>
      <c r="L1427" t="s">
        <v>16</v>
      </c>
    </row>
    <row r="1428" spans="1:12">
      <c r="A1428">
        <v>1201</v>
      </c>
      <c r="B1428">
        <v>46391</v>
      </c>
      <c r="C1428" t="s">
        <v>1494</v>
      </c>
      <c r="D1428">
        <v>5</v>
      </c>
      <c r="E1428" s="9" t="s">
        <v>1494</v>
      </c>
      <c r="F1428" t="s">
        <v>1230</v>
      </c>
      <c r="G1428">
        <v>6</v>
      </c>
      <c r="H1428">
        <v>94</v>
      </c>
      <c r="I1428">
        <v>5970</v>
      </c>
      <c r="J1428">
        <v>1982</v>
      </c>
      <c r="K1428" t="s">
        <v>44</v>
      </c>
      <c r="L1428" t="s">
        <v>47</v>
      </c>
    </row>
    <row r="1429" spans="1:12">
      <c r="A1429">
        <v>1346</v>
      </c>
      <c r="B1429">
        <v>47199</v>
      </c>
      <c r="C1429" t="s">
        <v>1494</v>
      </c>
      <c r="D1429">
        <v>5</v>
      </c>
      <c r="E1429" s="9" t="s">
        <v>1494</v>
      </c>
      <c r="F1429" t="s">
        <v>1375</v>
      </c>
      <c r="G1429">
        <v>6.9</v>
      </c>
      <c r="H1429">
        <v>83</v>
      </c>
      <c r="I1429">
        <v>5037</v>
      </c>
      <c r="J1429">
        <v>1982</v>
      </c>
      <c r="K1429" t="s">
        <v>44</v>
      </c>
      <c r="L1429" t="s">
        <v>47</v>
      </c>
    </row>
    <row r="1430" spans="1:12">
      <c r="A1430">
        <v>1089</v>
      </c>
      <c r="B1430">
        <v>45956</v>
      </c>
      <c r="C1430">
        <v>18000000</v>
      </c>
      <c r="D1430">
        <v>13</v>
      </c>
      <c r="E1430" s="9">
        <v>12000000</v>
      </c>
      <c r="F1430" t="s">
        <v>1118</v>
      </c>
      <c r="G1430">
        <v>7.3</v>
      </c>
      <c r="H1430">
        <v>236</v>
      </c>
      <c r="I1430">
        <v>4967</v>
      </c>
      <c r="J1430">
        <v>1981</v>
      </c>
      <c r="K1430" t="s">
        <v>21</v>
      </c>
      <c r="L1430" t="s">
        <v>47</v>
      </c>
    </row>
    <row r="1431" spans="1:12">
      <c r="A1431">
        <v>1429</v>
      </c>
      <c r="B1431">
        <v>47935</v>
      </c>
      <c r="C1431">
        <v>1000000</v>
      </c>
      <c r="D1431">
        <v>6</v>
      </c>
      <c r="E1431" s="9">
        <v>17985893</v>
      </c>
      <c r="F1431" t="s">
        <v>1457</v>
      </c>
      <c r="G1431">
        <v>6.4</v>
      </c>
      <c r="H1431">
        <v>161</v>
      </c>
      <c r="I1431">
        <v>5017</v>
      </c>
      <c r="J1431">
        <v>1981</v>
      </c>
      <c r="K1431" t="s">
        <v>44</v>
      </c>
      <c r="L1431" t="s">
        <v>47</v>
      </c>
    </row>
    <row r="1432" spans="1:12">
      <c r="A1432">
        <v>1422</v>
      </c>
      <c r="B1432">
        <v>47879</v>
      </c>
      <c r="C1432">
        <v>1250000</v>
      </c>
      <c r="D1432">
        <v>16</v>
      </c>
      <c r="E1432" s="9">
        <v>21722776</v>
      </c>
      <c r="F1432" t="s">
        <v>1450</v>
      </c>
      <c r="G1432">
        <v>6</v>
      </c>
      <c r="H1432">
        <v>315</v>
      </c>
      <c r="I1432">
        <v>5362</v>
      </c>
      <c r="J1432">
        <v>1981</v>
      </c>
      <c r="K1432" t="s">
        <v>15</v>
      </c>
      <c r="L1432" t="s">
        <v>47</v>
      </c>
    </row>
    <row r="1433" spans="1:12">
      <c r="A1433">
        <v>1404</v>
      </c>
      <c r="B1433">
        <v>47674</v>
      </c>
      <c r="C1433">
        <v>2000000</v>
      </c>
      <c r="D1433">
        <v>37</v>
      </c>
      <c r="E1433" s="9">
        <v>24600832</v>
      </c>
      <c r="F1433" t="s">
        <v>1432</v>
      </c>
      <c r="G1433">
        <v>7.3</v>
      </c>
      <c r="H1433">
        <v>957</v>
      </c>
      <c r="I1433">
        <v>4845</v>
      </c>
      <c r="J1433">
        <v>1981</v>
      </c>
      <c r="K1433" t="s">
        <v>12</v>
      </c>
      <c r="L1433" t="s">
        <v>13</v>
      </c>
    </row>
    <row r="1434" spans="1:12">
      <c r="A1434">
        <v>1444</v>
      </c>
      <c r="B1434">
        <v>48192</v>
      </c>
      <c r="C1434">
        <v>350000</v>
      </c>
      <c r="D1434">
        <v>35</v>
      </c>
      <c r="E1434" s="9">
        <v>29400000</v>
      </c>
      <c r="F1434" t="s">
        <v>1472</v>
      </c>
      <c r="G1434">
        <v>7.3</v>
      </c>
      <c r="H1434">
        <v>894</v>
      </c>
      <c r="I1434">
        <v>4767</v>
      </c>
      <c r="J1434">
        <v>1981</v>
      </c>
      <c r="K1434" t="s">
        <v>18</v>
      </c>
      <c r="L1434" t="s">
        <v>13</v>
      </c>
    </row>
    <row r="1435" spans="1:12">
      <c r="A1435">
        <v>1209</v>
      </c>
      <c r="B1435">
        <v>46423</v>
      </c>
      <c r="C1435">
        <v>5000000</v>
      </c>
      <c r="D1435">
        <v>14</v>
      </c>
      <c r="E1435" s="9">
        <v>42365581</v>
      </c>
      <c r="F1435" t="s">
        <v>1238</v>
      </c>
      <c r="G1435">
        <v>6.6</v>
      </c>
      <c r="H1435">
        <v>249</v>
      </c>
      <c r="I1435">
        <v>5014</v>
      </c>
      <c r="J1435">
        <v>1981</v>
      </c>
      <c r="K1435" t="s">
        <v>21</v>
      </c>
      <c r="L1435" t="s">
        <v>19</v>
      </c>
    </row>
    <row r="1436" spans="1:12">
      <c r="A1436">
        <v>1330</v>
      </c>
      <c r="B1436">
        <v>47057</v>
      </c>
      <c r="C1436">
        <v>6000000</v>
      </c>
      <c r="D1436">
        <v>24</v>
      </c>
      <c r="E1436" s="9">
        <v>50244700</v>
      </c>
      <c r="F1436" t="s">
        <v>1359</v>
      </c>
      <c r="G1436">
        <v>6.9</v>
      </c>
      <c r="H1436">
        <v>703</v>
      </c>
      <c r="I1436">
        <v>5227</v>
      </c>
      <c r="J1436">
        <v>1981</v>
      </c>
      <c r="K1436" t="s">
        <v>15</v>
      </c>
      <c r="L1436" t="s">
        <v>47</v>
      </c>
    </row>
    <row r="1437" spans="1:12">
      <c r="A1437">
        <v>1217</v>
      </c>
      <c r="B1437">
        <v>46457</v>
      </c>
      <c r="C1437">
        <v>14000000</v>
      </c>
      <c r="D1437">
        <v>26</v>
      </c>
      <c r="E1437" s="9">
        <v>85000000</v>
      </c>
      <c r="F1437" t="s">
        <v>1246</v>
      </c>
      <c r="G1437">
        <v>7.9</v>
      </c>
      <c r="H1437">
        <v>613</v>
      </c>
      <c r="I1437">
        <v>4833</v>
      </c>
      <c r="J1437">
        <v>1981</v>
      </c>
      <c r="K1437" t="s">
        <v>114</v>
      </c>
      <c r="L1437" t="s">
        <v>26</v>
      </c>
    </row>
    <row r="1438" spans="1:12">
      <c r="A1438">
        <v>1243</v>
      </c>
      <c r="B1438">
        <v>46575</v>
      </c>
      <c r="C1438">
        <v>10000000</v>
      </c>
      <c r="D1438">
        <v>10</v>
      </c>
      <c r="E1438" s="9">
        <v>85300000</v>
      </c>
      <c r="F1438" t="s">
        <v>1272</v>
      </c>
      <c r="G1438">
        <v>6.5</v>
      </c>
      <c r="H1438">
        <v>249</v>
      </c>
      <c r="I1438">
        <v>5005</v>
      </c>
      <c r="J1438">
        <v>1981</v>
      </c>
      <c r="K1438" t="s">
        <v>28</v>
      </c>
      <c r="L1438" t="s">
        <v>13</v>
      </c>
    </row>
    <row r="1439" spans="1:12">
      <c r="A1439">
        <v>848</v>
      </c>
      <c r="B1439">
        <v>45310</v>
      </c>
      <c r="C1439">
        <v>28000000</v>
      </c>
      <c r="D1439">
        <v>26</v>
      </c>
      <c r="E1439" s="9">
        <v>195312802</v>
      </c>
      <c r="F1439" t="s">
        <v>877</v>
      </c>
      <c r="G1439">
        <v>6.3</v>
      </c>
      <c r="H1439">
        <v>490</v>
      </c>
      <c r="I1439">
        <v>5292</v>
      </c>
      <c r="J1439">
        <v>1981</v>
      </c>
      <c r="K1439" t="s">
        <v>28</v>
      </c>
      <c r="L1439" t="s">
        <v>23</v>
      </c>
    </row>
    <row r="1440" spans="1:12">
      <c r="A1440">
        <v>996</v>
      </c>
      <c r="B1440">
        <v>45682</v>
      </c>
      <c r="C1440">
        <v>18000000</v>
      </c>
      <c r="D1440">
        <v>68</v>
      </c>
      <c r="E1440" s="9">
        <v>389925971</v>
      </c>
      <c r="F1440" t="s">
        <v>1025</v>
      </c>
      <c r="G1440">
        <v>7.7</v>
      </c>
      <c r="H1440">
        <v>3854</v>
      </c>
      <c r="I1440">
        <v>4799</v>
      </c>
      <c r="J1440">
        <v>1981</v>
      </c>
      <c r="K1440" t="s">
        <v>28</v>
      </c>
      <c r="L1440" t="s">
        <v>47</v>
      </c>
    </row>
    <row r="1441" spans="1:12">
      <c r="A1441">
        <v>1081</v>
      </c>
      <c r="B1441">
        <v>45936</v>
      </c>
      <c r="C1441">
        <v>1000000</v>
      </c>
      <c r="D1441">
        <v>14</v>
      </c>
      <c r="E1441" s="9">
        <v>21378361</v>
      </c>
      <c r="F1441" t="s">
        <v>1110</v>
      </c>
      <c r="G1441">
        <v>6.4</v>
      </c>
      <c r="H1441">
        <v>311</v>
      </c>
      <c r="I1441">
        <v>5227</v>
      </c>
      <c r="J1441">
        <v>1980</v>
      </c>
      <c r="K1441" t="s">
        <v>59</v>
      </c>
      <c r="L1441" t="s">
        <v>47</v>
      </c>
    </row>
    <row r="1442" spans="1:12">
      <c r="A1442">
        <v>1082</v>
      </c>
      <c r="B1442">
        <v>45941</v>
      </c>
      <c r="C1442">
        <v>18000000</v>
      </c>
      <c r="D1442">
        <v>35</v>
      </c>
      <c r="E1442" s="9">
        <v>23000000</v>
      </c>
      <c r="F1442" t="s">
        <v>1111</v>
      </c>
      <c r="G1442">
        <v>7.7</v>
      </c>
      <c r="H1442">
        <v>938</v>
      </c>
      <c r="I1442">
        <v>4809</v>
      </c>
      <c r="J1442">
        <v>1980</v>
      </c>
      <c r="K1442" t="s">
        <v>42</v>
      </c>
      <c r="L1442" t="s">
        <v>47</v>
      </c>
    </row>
    <row r="1443" spans="1:12">
      <c r="A1443">
        <v>1341</v>
      </c>
      <c r="B1443">
        <v>47167</v>
      </c>
      <c r="C1443">
        <v>5000000</v>
      </c>
      <c r="D1443">
        <v>30</v>
      </c>
      <c r="E1443" s="9">
        <v>26010864</v>
      </c>
      <c r="F1443" t="s">
        <v>1370</v>
      </c>
      <c r="G1443">
        <v>7.9</v>
      </c>
      <c r="H1443">
        <v>719</v>
      </c>
      <c r="I1443">
        <v>5265</v>
      </c>
      <c r="J1443">
        <v>1980</v>
      </c>
      <c r="K1443" t="s">
        <v>18</v>
      </c>
      <c r="L1443" t="s">
        <v>13</v>
      </c>
    </row>
    <row r="1444" spans="1:12">
      <c r="A1444">
        <v>1318</v>
      </c>
      <c r="B1444">
        <v>47020</v>
      </c>
      <c r="C1444">
        <v>6500000</v>
      </c>
      <c r="D1444">
        <v>11</v>
      </c>
      <c r="E1444" s="9">
        <v>31899000</v>
      </c>
      <c r="F1444" t="s">
        <v>1347</v>
      </c>
      <c r="G1444">
        <v>6.8</v>
      </c>
      <c r="H1444">
        <v>157</v>
      </c>
      <c r="I1444">
        <v>4967</v>
      </c>
      <c r="J1444">
        <v>1980</v>
      </c>
      <c r="K1444" t="s">
        <v>28</v>
      </c>
      <c r="L1444" t="s">
        <v>26</v>
      </c>
    </row>
    <row r="1445" spans="1:12">
      <c r="A1445">
        <v>1326</v>
      </c>
      <c r="B1445">
        <v>47048</v>
      </c>
      <c r="C1445">
        <v>6000000</v>
      </c>
      <c r="D1445">
        <v>15</v>
      </c>
      <c r="E1445" s="9">
        <v>39846344</v>
      </c>
      <c r="F1445" t="s">
        <v>1355</v>
      </c>
      <c r="G1445">
        <v>6.6</v>
      </c>
      <c r="H1445">
        <v>365</v>
      </c>
      <c r="I1445">
        <v>5130</v>
      </c>
      <c r="J1445">
        <v>1980</v>
      </c>
      <c r="K1445" t="s">
        <v>21</v>
      </c>
      <c r="L1445" t="s">
        <v>47</v>
      </c>
    </row>
    <row r="1446" spans="1:12">
      <c r="A1446">
        <v>1137</v>
      </c>
      <c r="B1446">
        <v>46121</v>
      </c>
      <c r="C1446">
        <v>15000000</v>
      </c>
      <c r="D1446">
        <v>3</v>
      </c>
      <c r="E1446" s="9">
        <v>67182787</v>
      </c>
      <c r="F1446" t="s">
        <v>1166</v>
      </c>
      <c r="G1446">
        <v>7.2</v>
      </c>
      <c r="H1446">
        <v>67</v>
      </c>
      <c r="I1446">
        <v>4838</v>
      </c>
      <c r="J1446">
        <v>1980</v>
      </c>
      <c r="K1446" t="s">
        <v>25</v>
      </c>
      <c r="L1446" t="s">
        <v>47</v>
      </c>
    </row>
    <row r="1447" spans="1:12">
      <c r="A1447">
        <v>869</v>
      </c>
      <c r="B1447">
        <v>45350</v>
      </c>
      <c r="C1447">
        <v>27000000</v>
      </c>
      <c r="D1447">
        <v>44</v>
      </c>
      <c r="E1447" s="9">
        <v>115229890</v>
      </c>
      <c r="F1447" t="s">
        <v>898</v>
      </c>
      <c r="G1447">
        <v>7.5</v>
      </c>
      <c r="H1447">
        <v>1065</v>
      </c>
      <c r="I1447">
        <v>5217</v>
      </c>
      <c r="J1447">
        <v>1980</v>
      </c>
      <c r="K1447" t="s">
        <v>28</v>
      </c>
      <c r="L1447" t="s">
        <v>23</v>
      </c>
    </row>
    <row r="1448" spans="1:12">
      <c r="A1448">
        <v>1325</v>
      </c>
      <c r="B1448">
        <v>47046</v>
      </c>
      <c r="C1448">
        <v>6000000</v>
      </c>
      <c r="D1448">
        <v>12</v>
      </c>
      <c r="E1448" s="9" t="s">
        <v>1494</v>
      </c>
      <c r="F1448" t="s">
        <v>1354</v>
      </c>
      <c r="G1448">
        <v>7.4</v>
      </c>
      <c r="H1448">
        <v>145</v>
      </c>
      <c r="I1448">
        <v>5111</v>
      </c>
      <c r="J1448">
        <v>1980</v>
      </c>
      <c r="K1448" t="s">
        <v>114</v>
      </c>
      <c r="L1448" t="s">
        <v>47</v>
      </c>
    </row>
    <row r="1449" spans="1:12">
      <c r="A1449">
        <v>767</v>
      </c>
      <c r="B1449">
        <v>45107</v>
      </c>
      <c r="C1449">
        <v>35000000</v>
      </c>
      <c r="D1449">
        <v>10</v>
      </c>
      <c r="E1449" s="9">
        <v>31755742</v>
      </c>
      <c r="F1449" t="s">
        <v>796</v>
      </c>
      <c r="G1449">
        <v>5.6</v>
      </c>
      <c r="H1449">
        <v>143</v>
      </c>
      <c r="I1449">
        <v>4799</v>
      </c>
      <c r="J1449">
        <v>1979</v>
      </c>
      <c r="K1449" t="s">
        <v>12</v>
      </c>
      <c r="L1449" t="s">
        <v>13</v>
      </c>
    </row>
    <row r="1450" spans="1:12">
      <c r="A1450">
        <v>773</v>
      </c>
      <c r="B1450">
        <v>45122</v>
      </c>
      <c r="C1450">
        <v>31500000</v>
      </c>
      <c r="D1450">
        <v>49</v>
      </c>
      <c r="E1450" s="9">
        <v>89460381</v>
      </c>
      <c r="F1450" t="s">
        <v>802</v>
      </c>
      <c r="G1450">
        <v>8</v>
      </c>
      <c r="H1450">
        <v>2055</v>
      </c>
      <c r="I1450">
        <v>5179</v>
      </c>
      <c r="J1450">
        <v>1979</v>
      </c>
      <c r="K1450" t="s">
        <v>66</v>
      </c>
      <c r="L1450" t="s">
        <v>26</v>
      </c>
    </row>
    <row r="1451" spans="1:12">
      <c r="A1451">
        <v>1451</v>
      </c>
      <c r="B1451">
        <v>48267</v>
      </c>
      <c r="C1451">
        <v>400000</v>
      </c>
      <c r="D1451">
        <v>33</v>
      </c>
      <c r="E1451" s="9">
        <v>100000000</v>
      </c>
      <c r="F1451" t="s">
        <v>1479</v>
      </c>
      <c r="G1451">
        <v>6.6</v>
      </c>
      <c r="H1451">
        <v>1213</v>
      </c>
      <c r="I1451">
        <v>4845</v>
      </c>
      <c r="J1451">
        <v>1979</v>
      </c>
      <c r="K1451" t="s">
        <v>44</v>
      </c>
      <c r="L1451" t="s">
        <v>13</v>
      </c>
    </row>
    <row r="1452" spans="1:12">
      <c r="A1452">
        <v>1272</v>
      </c>
      <c r="B1452">
        <v>46755</v>
      </c>
      <c r="C1452">
        <v>11000000</v>
      </c>
      <c r="D1452">
        <v>94</v>
      </c>
      <c r="E1452" s="9">
        <v>104931801</v>
      </c>
      <c r="F1452" t="s">
        <v>1301</v>
      </c>
      <c r="G1452">
        <v>7.9</v>
      </c>
      <c r="H1452">
        <v>4470</v>
      </c>
      <c r="I1452">
        <v>4779</v>
      </c>
      <c r="J1452">
        <v>1979</v>
      </c>
      <c r="K1452" t="s">
        <v>15</v>
      </c>
      <c r="L1452" t="s">
        <v>47</v>
      </c>
    </row>
    <row r="1453" spans="1:12">
      <c r="A1453">
        <v>1461</v>
      </c>
      <c r="B1453">
        <v>48363</v>
      </c>
      <c r="C1453" t="s">
        <v>1494</v>
      </c>
      <c r="D1453">
        <v>3</v>
      </c>
      <c r="E1453" s="9">
        <v>321952</v>
      </c>
      <c r="F1453" t="s">
        <v>1489</v>
      </c>
      <c r="G1453">
        <v>7.9</v>
      </c>
      <c r="H1453">
        <v>64</v>
      </c>
      <c r="I1453">
        <v>4809</v>
      </c>
      <c r="J1453">
        <v>1978</v>
      </c>
      <c r="K1453" t="s">
        <v>15</v>
      </c>
      <c r="L1453" t="s">
        <v>19</v>
      </c>
    </row>
    <row r="1454" spans="1:12">
      <c r="A1454">
        <v>962</v>
      </c>
      <c r="B1454">
        <v>45574</v>
      </c>
      <c r="C1454">
        <v>24000000</v>
      </c>
      <c r="D1454">
        <v>2</v>
      </c>
      <c r="E1454" s="9">
        <v>21049053</v>
      </c>
      <c r="F1454" t="s">
        <v>991</v>
      </c>
      <c r="G1454">
        <v>5.9</v>
      </c>
      <c r="H1454">
        <v>58</v>
      </c>
      <c r="I1454">
        <v>5615</v>
      </c>
      <c r="J1454">
        <v>1978</v>
      </c>
      <c r="K1454" t="s">
        <v>18</v>
      </c>
      <c r="L1454" t="s">
        <v>23</v>
      </c>
    </row>
    <row r="1455" spans="1:12">
      <c r="A1455">
        <v>1103</v>
      </c>
      <c r="B1455">
        <v>46006</v>
      </c>
      <c r="C1455">
        <v>300000</v>
      </c>
      <c r="D1455">
        <v>30</v>
      </c>
      <c r="E1455" s="9">
        <v>70000000</v>
      </c>
      <c r="F1455" t="s">
        <v>1132</v>
      </c>
      <c r="G1455">
        <v>7.4</v>
      </c>
      <c r="H1455">
        <v>1035</v>
      </c>
      <c r="I1455">
        <v>5227</v>
      </c>
      <c r="J1455">
        <v>1978</v>
      </c>
      <c r="K1455" t="s">
        <v>18</v>
      </c>
      <c r="L1455" t="s">
        <v>26</v>
      </c>
    </row>
    <row r="1456" spans="1:12">
      <c r="A1456">
        <v>1385</v>
      </c>
      <c r="B1456">
        <v>47480</v>
      </c>
      <c r="C1456">
        <v>2700000</v>
      </c>
      <c r="D1456">
        <v>17</v>
      </c>
      <c r="E1456" s="9">
        <v>141000000</v>
      </c>
      <c r="F1456" t="s">
        <v>1413</v>
      </c>
      <c r="G1456">
        <v>7</v>
      </c>
      <c r="H1456">
        <v>418</v>
      </c>
      <c r="I1456">
        <v>5217</v>
      </c>
      <c r="J1456">
        <v>1978</v>
      </c>
      <c r="K1456" t="s">
        <v>21</v>
      </c>
      <c r="L1456" t="s">
        <v>13</v>
      </c>
    </row>
    <row r="1457" spans="1:12">
      <c r="A1457">
        <v>463</v>
      </c>
      <c r="B1457">
        <v>44410</v>
      </c>
      <c r="C1457">
        <v>55000000</v>
      </c>
      <c r="D1457">
        <v>48</v>
      </c>
      <c r="E1457" s="9">
        <v>300218018</v>
      </c>
      <c r="F1457" t="s">
        <v>492</v>
      </c>
      <c r="G1457">
        <v>6.9</v>
      </c>
      <c r="H1457">
        <v>1022</v>
      </c>
      <c r="I1457">
        <v>4866</v>
      </c>
      <c r="J1457">
        <v>1978</v>
      </c>
      <c r="K1457" t="s">
        <v>12</v>
      </c>
      <c r="L1457" t="s">
        <v>26</v>
      </c>
    </row>
    <row r="1458" spans="1:12">
      <c r="A1458">
        <v>1457</v>
      </c>
      <c r="B1458">
        <v>48321</v>
      </c>
      <c r="C1458">
        <v>10000</v>
      </c>
      <c r="D1458">
        <v>20</v>
      </c>
      <c r="E1458" s="9">
        <v>7000000</v>
      </c>
      <c r="F1458" t="s">
        <v>1485</v>
      </c>
      <c r="G1458">
        <v>7.5</v>
      </c>
      <c r="H1458">
        <v>485</v>
      </c>
      <c r="I1458">
        <v>5265</v>
      </c>
      <c r="J1458">
        <v>1977</v>
      </c>
      <c r="K1458" t="s">
        <v>25</v>
      </c>
      <c r="L1458" t="s">
        <v>16</v>
      </c>
    </row>
    <row r="1459" spans="1:12">
      <c r="A1459">
        <v>1369</v>
      </c>
      <c r="B1459">
        <v>47336</v>
      </c>
      <c r="C1459">
        <v>4000000</v>
      </c>
      <c r="D1459">
        <v>35</v>
      </c>
      <c r="E1459" s="9">
        <v>38251425</v>
      </c>
      <c r="F1459" t="s">
        <v>1398</v>
      </c>
      <c r="G1459">
        <v>7.8</v>
      </c>
      <c r="H1459">
        <v>1010</v>
      </c>
      <c r="I1459">
        <v>5457</v>
      </c>
      <c r="J1459">
        <v>1977</v>
      </c>
      <c r="K1459" t="s">
        <v>44</v>
      </c>
      <c r="L1459" t="s">
        <v>23</v>
      </c>
    </row>
    <row r="1460" spans="1:12">
      <c r="A1460">
        <v>998</v>
      </c>
      <c r="B1460">
        <v>45684</v>
      </c>
      <c r="C1460">
        <v>20000000</v>
      </c>
      <c r="D1460">
        <v>52</v>
      </c>
      <c r="E1460" s="9">
        <v>303788635</v>
      </c>
      <c r="F1460" t="s">
        <v>1027</v>
      </c>
      <c r="G1460">
        <v>7.2</v>
      </c>
      <c r="H1460">
        <v>1098</v>
      </c>
      <c r="I1460">
        <v>4799</v>
      </c>
      <c r="J1460">
        <v>1977</v>
      </c>
      <c r="K1460" t="s">
        <v>42</v>
      </c>
      <c r="L1460" t="s">
        <v>26</v>
      </c>
    </row>
    <row r="1461" spans="1:12">
      <c r="A1461">
        <v>1177</v>
      </c>
      <c r="B1461">
        <v>46290</v>
      </c>
      <c r="C1461" t="s">
        <v>1494</v>
      </c>
      <c r="D1461">
        <v>3</v>
      </c>
      <c r="E1461" s="9" t="s">
        <v>1494</v>
      </c>
      <c r="F1461" t="s">
        <v>1206</v>
      </c>
      <c r="G1461">
        <v>6.1</v>
      </c>
      <c r="H1461">
        <v>67</v>
      </c>
      <c r="I1461">
        <v>4809</v>
      </c>
      <c r="J1461">
        <v>1977</v>
      </c>
      <c r="K1461" t="s">
        <v>28</v>
      </c>
      <c r="L1461" t="s">
        <v>23</v>
      </c>
    </row>
    <row r="1462" spans="1:12">
      <c r="A1462">
        <v>1358</v>
      </c>
      <c r="B1462">
        <v>47265</v>
      </c>
      <c r="C1462">
        <v>5000000</v>
      </c>
      <c r="D1462">
        <v>11</v>
      </c>
      <c r="E1462" s="9" t="s">
        <v>1494</v>
      </c>
      <c r="F1462" t="s">
        <v>1387</v>
      </c>
      <c r="G1462">
        <v>6.4</v>
      </c>
      <c r="H1462">
        <v>131</v>
      </c>
      <c r="I1462">
        <v>4935</v>
      </c>
      <c r="J1462">
        <v>1977</v>
      </c>
      <c r="K1462" t="s">
        <v>12</v>
      </c>
      <c r="L1462" t="s">
        <v>16</v>
      </c>
    </row>
    <row r="1463" spans="1:12">
      <c r="A1463">
        <v>1436</v>
      </c>
      <c r="B1463">
        <v>48095</v>
      </c>
      <c r="C1463">
        <v>600000</v>
      </c>
      <c r="D1463">
        <v>10</v>
      </c>
      <c r="E1463" s="9" t="s">
        <v>1494</v>
      </c>
      <c r="F1463" t="s">
        <v>1464</v>
      </c>
      <c r="G1463">
        <v>6.4</v>
      </c>
      <c r="H1463">
        <v>66</v>
      </c>
      <c r="I1463">
        <v>5217</v>
      </c>
      <c r="J1463">
        <v>1977</v>
      </c>
      <c r="K1463" t="s">
        <v>66</v>
      </c>
      <c r="L1463" t="s">
        <v>26</v>
      </c>
    </row>
    <row r="1464" spans="1:12">
      <c r="A1464">
        <v>1380</v>
      </c>
      <c r="B1464">
        <v>47409</v>
      </c>
      <c r="C1464">
        <v>3800000</v>
      </c>
      <c r="D1464">
        <v>17</v>
      </c>
      <c r="E1464" s="9">
        <v>23689877</v>
      </c>
      <c r="F1464" t="s">
        <v>1409</v>
      </c>
      <c r="G1464">
        <v>7.7</v>
      </c>
      <c r="H1464">
        <v>381</v>
      </c>
      <c r="I1464">
        <v>5615</v>
      </c>
      <c r="J1464">
        <v>1976</v>
      </c>
      <c r="K1464" t="s">
        <v>42</v>
      </c>
      <c r="L1464" t="s">
        <v>19</v>
      </c>
    </row>
    <row r="1465" spans="1:12">
      <c r="A1465">
        <v>1428</v>
      </c>
      <c r="B1465">
        <v>47934</v>
      </c>
      <c r="C1465">
        <v>1300000</v>
      </c>
      <c r="D1465">
        <v>58</v>
      </c>
      <c r="E1465" s="9">
        <v>28262574</v>
      </c>
      <c r="F1465" t="s">
        <v>1456</v>
      </c>
      <c r="G1465">
        <v>8</v>
      </c>
      <c r="H1465">
        <v>2535</v>
      </c>
      <c r="I1465">
        <v>4809</v>
      </c>
      <c r="J1465">
        <v>1976</v>
      </c>
      <c r="K1465" t="s">
        <v>59</v>
      </c>
      <c r="L1465" t="s">
        <v>16</v>
      </c>
    </row>
    <row r="1466" spans="1:12">
      <c r="A1466">
        <v>913</v>
      </c>
      <c r="B1466">
        <v>45435</v>
      </c>
      <c r="C1466">
        <v>2800000</v>
      </c>
      <c r="D1466">
        <v>25</v>
      </c>
      <c r="E1466" s="9">
        <v>60922980</v>
      </c>
      <c r="F1466" t="s">
        <v>942</v>
      </c>
      <c r="G1466">
        <v>7.2</v>
      </c>
      <c r="H1466">
        <v>476</v>
      </c>
      <c r="I1466">
        <v>4866</v>
      </c>
      <c r="J1466">
        <v>1976</v>
      </c>
      <c r="K1466" t="s">
        <v>28</v>
      </c>
      <c r="L1466" t="s">
        <v>97</v>
      </c>
    </row>
  </sheetData>
  <conditionalFormatting sqref="C2:C1466 F2:F1466">
    <cfRule type="expression" dxfId="165" priority="9">
      <formula>$C2&gt;200000000</formula>
    </cfRule>
  </conditionalFormatting>
  <conditionalFormatting sqref="D1:D1048576">
    <cfRule type="aboveAverage" dxfId="164" priority="8"/>
  </conditionalFormatting>
  <conditionalFormatting sqref="F1:F1048576">
    <cfRule type="top10" dxfId="163" priority="15" rank="10"/>
  </conditionalFormatting>
  <conditionalFormatting sqref="F2:F1466 G2:G1467">
    <cfRule type="expression" dxfId="162" priority="10">
      <formula>$G2&gt;7</formula>
    </cfRule>
  </conditionalFormatting>
  <conditionalFormatting sqref="F1:G1048576 H14">
    <cfRule type="expression" dxfId="161" priority="11">
      <formula>$G$2&gt;7</formula>
    </cfRule>
  </conditionalFormatting>
  <conditionalFormatting sqref="F1:G1048576">
    <cfRule type="expression" dxfId="160" priority="12">
      <formula>$G2&gt;7</formula>
    </cfRule>
    <cfRule type="expression" dxfId="159" priority="14">
      <formula>$G$2&gt;7</formula>
    </cfRule>
  </conditionalFormatting>
  <conditionalFormatting sqref="H1:H1048576">
    <cfRule type="dataBar" priority="7">
      <dataBar>
        <cfvo type="min"/>
        <cfvo type="max"/>
        <color rgb="FF008AEF"/>
      </dataBar>
      <extLst>
        <ext xmlns:x14="http://schemas.microsoft.com/office/spreadsheetml/2009/9/main" uri="{B025F937-C7B1-47D3-B67F-A62EFF666E3E}">
          <x14:id>{CE6B982D-1343-493C-92A2-DBDC00C0F42F}</x14:id>
        </ext>
      </extLst>
    </cfRule>
  </conditionalFormatting>
  <dataValidations count="1">
    <dataValidation type="list" allowBlank="1" showInputMessage="1" showErrorMessage="1" sqref="R1" xr:uid="{3BC23BEA-DC49-4D52-AD62-E2EE53E4BFE8}">
      <formula1>$I:$I</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E6B982D-1343-493C-92A2-DBDC00C0F42F}">
            <x14:dataBar minLength="0" maxLength="100" gradient="0">
              <x14:cfvo type="autoMin"/>
              <x14:cfvo type="autoMax"/>
              <x14:negativeFillColor rgb="FFFF0000"/>
              <x14:axisColor rgb="FF000000"/>
            </x14:dataBar>
          </x14:cfRule>
          <xm:sqref>H1:H1048576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8AEBC-7D98-4430-AE09-9CE0078B65A7}">
  <dimension ref="A1:R56"/>
  <sheetViews>
    <sheetView workbookViewId="0">
      <selection activeCell="E13" sqref="E13"/>
    </sheetView>
  </sheetViews>
  <sheetFormatPr defaultRowHeight="18"/>
  <cols>
    <col min="2" max="2" width="17.6640625" bestFit="1" customWidth="1"/>
    <col min="3" max="3" width="14.5546875" bestFit="1" customWidth="1"/>
    <col min="4" max="4" width="18.109375" bestFit="1" customWidth="1"/>
    <col min="5" max="5" width="41.88671875" bestFit="1" customWidth="1"/>
    <col min="6" max="6" width="18.6640625" bestFit="1" customWidth="1"/>
    <col min="7" max="7" width="14.5546875" bestFit="1" customWidth="1"/>
    <col min="9" max="9" width="10" bestFit="1" customWidth="1"/>
    <col min="10" max="10" width="10.88671875" bestFit="1" customWidth="1"/>
    <col min="11" max="11" width="10" bestFit="1" customWidth="1"/>
    <col min="12" max="12" width="42.88671875" bestFit="1" customWidth="1"/>
    <col min="13" max="13" width="14.5546875" bestFit="1" customWidth="1"/>
    <col min="14" max="14" width="12.5546875" bestFit="1" customWidth="1"/>
    <col min="15" max="15" width="11.88671875" bestFit="1" customWidth="1"/>
    <col min="16" max="16" width="5.5546875" bestFit="1" customWidth="1"/>
    <col min="17" max="17" width="7.21875" bestFit="1" customWidth="1"/>
    <col min="18" max="18" width="10.6640625" bestFit="1" customWidth="1"/>
  </cols>
  <sheetData>
    <row r="1" spans="1:18" ht="22.2" thickBot="1">
      <c r="I1" s="30" t="s">
        <v>1500</v>
      </c>
      <c r="J1" s="31"/>
      <c r="K1" s="31"/>
      <c r="L1" s="31"/>
      <c r="M1" s="31"/>
      <c r="N1" s="31"/>
      <c r="O1" s="31"/>
      <c r="P1" s="31"/>
      <c r="Q1" s="31"/>
      <c r="R1" s="32"/>
    </row>
    <row r="2" spans="1:18" ht="21.6">
      <c r="A2" t="str">
        <f>IF(movies[[#This Row],[Year]]=2007,movies[[#This Row],[Movie_Name]],"")</f>
        <v/>
      </c>
      <c r="B2" s="4" t="s">
        <v>1496</v>
      </c>
      <c r="D2" s="4" t="s">
        <v>1498</v>
      </c>
      <c r="F2" s="4" t="s">
        <v>5</v>
      </c>
      <c r="I2" s="28" t="s">
        <v>2</v>
      </c>
      <c r="J2" s="28" t="s">
        <v>3</v>
      </c>
      <c r="K2" s="28" t="s">
        <v>4</v>
      </c>
      <c r="L2" s="28" t="s">
        <v>1495</v>
      </c>
      <c r="M2" s="28" t="s">
        <v>5</v>
      </c>
      <c r="N2" s="28" t="s">
        <v>6</v>
      </c>
      <c r="O2" s="28" t="s">
        <v>7</v>
      </c>
      <c r="P2" s="28" t="s">
        <v>8</v>
      </c>
      <c r="Q2" s="28" t="s">
        <v>9</v>
      </c>
      <c r="R2" s="29" t="s">
        <v>10</v>
      </c>
    </row>
    <row r="3" spans="1:18">
      <c r="B3" s="5">
        <f>SUM(Movies_Analysis1!C:C)</f>
        <v>70353617179</v>
      </c>
      <c r="D3" s="5">
        <f>MAX(Movies_Analysis1!E:E)</f>
        <v>2787965087</v>
      </c>
      <c r="F3" s="5">
        <f>AVERAGE(Movies_Analysis1!G:G)</f>
        <v>6.3681911262798616</v>
      </c>
      <c r="I3" s="2">
        <v>9000000</v>
      </c>
      <c r="J3" s="2">
        <v>20</v>
      </c>
      <c r="K3" s="2">
        <v>460089</v>
      </c>
      <c r="L3" s="2" t="s">
        <v>1017</v>
      </c>
      <c r="M3" s="2">
        <v>6.9</v>
      </c>
      <c r="N3" s="2">
        <v>497</v>
      </c>
      <c r="O3" s="2">
        <v>4947</v>
      </c>
      <c r="P3" s="2">
        <v>2007</v>
      </c>
      <c r="Q3" s="2" t="s">
        <v>59</v>
      </c>
      <c r="R3" s="6" t="s">
        <v>47</v>
      </c>
    </row>
    <row r="4" spans="1:18">
      <c r="I4" s="3">
        <v>5000000</v>
      </c>
      <c r="J4" s="3">
        <v>3</v>
      </c>
      <c r="K4" s="3">
        <v>782102</v>
      </c>
      <c r="L4" s="3" t="s">
        <v>1384</v>
      </c>
      <c r="M4" s="3">
        <v>6.2</v>
      </c>
      <c r="N4" s="3">
        <v>37</v>
      </c>
      <c r="O4" s="3">
        <v>4967</v>
      </c>
      <c r="P4" s="3">
        <v>2007</v>
      </c>
      <c r="Q4" s="3" t="s">
        <v>301</v>
      </c>
      <c r="R4" s="7" t="s">
        <v>19</v>
      </c>
    </row>
    <row r="5" spans="1:18">
      <c r="I5" s="2">
        <v>45000000</v>
      </c>
      <c r="J5" s="2">
        <v>5</v>
      </c>
      <c r="K5" s="2">
        <v>4607608</v>
      </c>
      <c r="L5" s="2" t="s">
        <v>622</v>
      </c>
      <c r="M5" s="2">
        <v>6.4</v>
      </c>
      <c r="N5" s="2">
        <v>81</v>
      </c>
      <c r="O5" s="2">
        <v>4797</v>
      </c>
      <c r="P5" s="2">
        <v>2007</v>
      </c>
      <c r="Q5" s="2" t="s">
        <v>18</v>
      </c>
      <c r="R5" s="6" t="s">
        <v>13</v>
      </c>
    </row>
    <row r="6" spans="1:18" ht="21.6">
      <c r="B6" s="4" t="s">
        <v>1497</v>
      </c>
      <c r="D6" s="4" t="s">
        <v>1499</v>
      </c>
      <c r="I6" s="3">
        <v>2000000</v>
      </c>
      <c r="J6" s="3">
        <v>15</v>
      </c>
      <c r="K6" s="3">
        <v>5364858</v>
      </c>
      <c r="L6" s="3" t="s">
        <v>1425</v>
      </c>
      <c r="M6" s="3">
        <v>5.4</v>
      </c>
      <c r="N6" s="3">
        <v>190</v>
      </c>
      <c r="O6" s="3">
        <v>4991</v>
      </c>
      <c r="P6" s="3">
        <v>2007</v>
      </c>
      <c r="Q6" s="3" t="s">
        <v>114</v>
      </c>
      <c r="R6" s="7" t="s">
        <v>16</v>
      </c>
    </row>
    <row r="7" spans="1:18">
      <c r="B7" s="5">
        <f>AVERAGE(Movies_Analysis1!C:C)</f>
        <v>52937258.975921743</v>
      </c>
      <c r="D7" s="5">
        <f>MIN(Movies_Analysis1!E:E)</f>
        <v>174379</v>
      </c>
      <c r="I7" s="2" t="s">
        <v>1494</v>
      </c>
      <c r="J7" s="2">
        <v>6</v>
      </c>
      <c r="K7" s="2">
        <v>5761917</v>
      </c>
      <c r="L7" s="2" t="s">
        <v>524</v>
      </c>
      <c r="M7" s="2">
        <v>5.4</v>
      </c>
      <c r="N7" s="2">
        <v>81</v>
      </c>
      <c r="O7" s="2">
        <v>5182</v>
      </c>
      <c r="P7" s="2">
        <v>2007</v>
      </c>
      <c r="Q7" s="2" t="s">
        <v>15</v>
      </c>
      <c r="R7" s="6" t="s">
        <v>23</v>
      </c>
    </row>
    <row r="8" spans="1:18">
      <c r="I8" s="3" t="s">
        <v>1494</v>
      </c>
      <c r="J8" s="3">
        <v>21</v>
      </c>
      <c r="K8" s="3">
        <v>7000000</v>
      </c>
      <c r="L8" s="3" t="s">
        <v>1345</v>
      </c>
      <c r="M8" s="3">
        <v>6.1</v>
      </c>
      <c r="N8" s="3">
        <v>843</v>
      </c>
      <c r="O8" s="3">
        <v>5113</v>
      </c>
      <c r="P8" s="3">
        <v>2007</v>
      </c>
      <c r="Q8" s="3" t="s">
        <v>66</v>
      </c>
      <c r="R8" s="7" t="s">
        <v>47</v>
      </c>
    </row>
    <row r="9" spans="1:18">
      <c r="I9" s="2">
        <v>20000000</v>
      </c>
      <c r="J9" s="2">
        <v>9</v>
      </c>
      <c r="K9" s="2">
        <v>10337477</v>
      </c>
      <c r="L9" s="2" t="s">
        <v>1080</v>
      </c>
      <c r="M9" s="2">
        <v>4.7</v>
      </c>
      <c r="N9" s="2">
        <v>78</v>
      </c>
      <c r="O9" s="2">
        <v>5002</v>
      </c>
      <c r="P9" s="2">
        <v>2007</v>
      </c>
      <c r="Q9" s="2" t="s">
        <v>301</v>
      </c>
      <c r="R9" s="6" t="s">
        <v>47</v>
      </c>
    </row>
    <row r="10" spans="1:18" ht="21.6">
      <c r="B10" s="20" t="s">
        <v>1501</v>
      </c>
      <c r="C10" s="20"/>
      <c r="D10" s="20"/>
      <c r="E10" s="20"/>
      <c r="F10" s="20"/>
      <c r="I10" s="3">
        <v>20000000</v>
      </c>
      <c r="J10" s="3">
        <v>12</v>
      </c>
      <c r="K10" s="3">
        <v>16974459</v>
      </c>
      <c r="L10" s="3" t="s">
        <v>1077</v>
      </c>
      <c r="M10" s="3">
        <v>6.5</v>
      </c>
      <c r="N10" s="3">
        <v>297</v>
      </c>
      <c r="O10" s="3">
        <v>4794</v>
      </c>
      <c r="P10" s="3">
        <v>2007</v>
      </c>
      <c r="Q10" s="3" t="s">
        <v>66</v>
      </c>
      <c r="R10" s="7" t="s">
        <v>47</v>
      </c>
    </row>
    <row r="11" spans="1:18">
      <c r="B11" s="15">
        <f>IF(Movies_Analysis1!J2&gt;2010,AVERAGE(Movies_Analysis1!C:C))</f>
        <v>52937258.975921743</v>
      </c>
      <c r="C11" s="18"/>
      <c r="D11" s="18"/>
      <c r="E11" s="18"/>
      <c r="F11" s="18"/>
      <c r="I11" s="2">
        <v>16000000</v>
      </c>
      <c r="J11" s="2">
        <v>9</v>
      </c>
      <c r="K11" s="2">
        <v>18928871</v>
      </c>
      <c r="L11" s="2" t="s">
        <v>1188</v>
      </c>
      <c r="M11" s="2">
        <v>6.7</v>
      </c>
      <c r="N11" s="2">
        <v>95</v>
      </c>
      <c r="O11" s="2">
        <v>5549</v>
      </c>
      <c r="P11" s="2">
        <v>2007</v>
      </c>
      <c r="Q11" s="2" t="s">
        <v>301</v>
      </c>
      <c r="R11" s="6" t="s">
        <v>19</v>
      </c>
    </row>
    <row r="12" spans="1:18">
      <c r="C12" s="8"/>
      <c r="I12" s="3">
        <v>9000000</v>
      </c>
      <c r="J12" s="3">
        <v>14</v>
      </c>
      <c r="K12" s="3">
        <v>24538513</v>
      </c>
      <c r="L12" s="3" t="s">
        <v>1304</v>
      </c>
      <c r="M12" s="3">
        <v>7.3</v>
      </c>
      <c r="N12" s="3">
        <v>235</v>
      </c>
      <c r="O12" s="3">
        <v>5697</v>
      </c>
      <c r="P12" s="3">
        <v>2007</v>
      </c>
      <c r="Q12" s="3" t="s">
        <v>15</v>
      </c>
      <c r="R12" s="7" t="s">
        <v>47</v>
      </c>
    </row>
    <row r="13" spans="1:18">
      <c r="I13" s="2">
        <v>67000000</v>
      </c>
      <c r="J13" s="2">
        <v>16</v>
      </c>
      <c r="K13" s="2">
        <v>25037897</v>
      </c>
      <c r="L13" s="2" t="s">
        <v>522</v>
      </c>
      <c r="M13" s="2">
        <v>6.8</v>
      </c>
      <c r="N13" s="2">
        <v>459</v>
      </c>
      <c r="O13" s="2">
        <v>5097</v>
      </c>
      <c r="P13" s="2">
        <v>2007</v>
      </c>
      <c r="Q13" s="2" t="s">
        <v>44</v>
      </c>
      <c r="R13" s="6" t="s">
        <v>47</v>
      </c>
    </row>
    <row r="14" spans="1:18">
      <c r="I14" s="3">
        <v>50000000</v>
      </c>
      <c r="J14" s="3">
        <v>51</v>
      </c>
      <c r="K14" s="3">
        <v>32017803</v>
      </c>
      <c r="L14" s="3" t="s">
        <v>698</v>
      </c>
      <c r="M14" s="3">
        <v>7</v>
      </c>
      <c r="N14" s="3">
        <v>1182</v>
      </c>
      <c r="O14" s="3">
        <v>5222</v>
      </c>
      <c r="P14" s="3">
        <v>2007</v>
      </c>
      <c r="Q14" s="3" t="s">
        <v>44</v>
      </c>
      <c r="R14" s="7" t="s">
        <v>13</v>
      </c>
    </row>
    <row r="15" spans="1:18" ht="21.6">
      <c r="B15" s="20" t="s">
        <v>1502</v>
      </c>
      <c r="C15" s="20"/>
      <c r="D15" s="20"/>
      <c r="E15" s="20"/>
      <c r="F15" s="20"/>
      <c r="I15" s="2">
        <v>21000000</v>
      </c>
      <c r="J15" s="2">
        <v>17</v>
      </c>
      <c r="K15" s="2">
        <v>41170784</v>
      </c>
      <c r="L15" s="2" t="s">
        <v>1020</v>
      </c>
      <c r="M15" s="2">
        <v>7.5</v>
      </c>
      <c r="N15" s="2">
        <v>356</v>
      </c>
      <c r="O15" s="2">
        <v>5235</v>
      </c>
      <c r="P15" s="2">
        <v>2007</v>
      </c>
      <c r="Q15" s="2" t="s">
        <v>301</v>
      </c>
      <c r="R15" s="6" t="s">
        <v>47</v>
      </c>
    </row>
    <row r="16" spans="1:18">
      <c r="B16" s="15">
        <f>SUMIF(movies[Revenue],"&gt;1000000000",movies[Revenue])</f>
        <v>16829316555</v>
      </c>
      <c r="C16" s="18"/>
      <c r="D16" s="19"/>
      <c r="E16" s="19"/>
      <c r="F16" s="19"/>
      <c r="I16" s="3">
        <v>51500000</v>
      </c>
      <c r="J16" s="3">
        <v>35</v>
      </c>
      <c r="K16" s="3">
        <v>55112356</v>
      </c>
      <c r="L16" s="3" t="s">
        <v>571</v>
      </c>
      <c r="M16" s="3">
        <v>7.2</v>
      </c>
      <c r="N16" s="3">
        <v>848</v>
      </c>
      <c r="O16" s="3">
        <v>5229</v>
      </c>
      <c r="P16" s="3">
        <v>2007</v>
      </c>
      <c r="Q16" s="3" t="s">
        <v>114</v>
      </c>
      <c r="R16" s="7" t="s">
        <v>47</v>
      </c>
    </row>
    <row r="17" spans="2:18">
      <c r="C17" s="18"/>
      <c r="D17" s="18"/>
      <c r="E17" s="18"/>
      <c r="F17" s="18"/>
      <c r="I17" s="2">
        <v>15000000</v>
      </c>
      <c r="J17" s="2">
        <v>2</v>
      </c>
      <c r="K17" s="2">
        <v>55184721</v>
      </c>
      <c r="L17" s="2" t="s">
        <v>1170</v>
      </c>
      <c r="M17" s="2">
        <v>6.1</v>
      </c>
      <c r="N17" s="2">
        <v>33</v>
      </c>
      <c r="O17" s="2">
        <v>5554</v>
      </c>
      <c r="P17" s="2">
        <v>2007</v>
      </c>
      <c r="Q17" s="2" t="s">
        <v>18</v>
      </c>
      <c r="R17" s="6" t="s">
        <v>47</v>
      </c>
    </row>
    <row r="18" spans="2:18">
      <c r="I18" s="3">
        <v>40000000</v>
      </c>
      <c r="J18" s="3">
        <v>13</v>
      </c>
      <c r="K18" s="3">
        <v>62771059</v>
      </c>
      <c r="L18" s="3" t="s">
        <v>689</v>
      </c>
      <c r="M18" s="3">
        <v>5.4</v>
      </c>
      <c r="N18" s="3">
        <v>205</v>
      </c>
      <c r="O18" s="3">
        <v>5008</v>
      </c>
      <c r="P18" s="3">
        <v>2007</v>
      </c>
      <c r="Q18" s="3" t="s">
        <v>44</v>
      </c>
      <c r="R18" s="7" t="s">
        <v>13</v>
      </c>
    </row>
    <row r="19" spans="2:18">
      <c r="I19" s="2">
        <v>35000000</v>
      </c>
      <c r="J19" s="2">
        <v>9</v>
      </c>
      <c r="K19" s="2">
        <v>63215872</v>
      </c>
      <c r="L19" s="2" t="s">
        <v>768</v>
      </c>
      <c r="M19" s="2">
        <v>6</v>
      </c>
      <c r="N19" s="2">
        <v>216</v>
      </c>
      <c r="O19" s="2">
        <v>5111</v>
      </c>
      <c r="P19" s="2">
        <v>2007</v>
      </c>
      <c r="Q19" s="2" t="s">
        <v>18</v>
      </c>
      <c r="R19" s="6" t="s">
        <v>19</v>
      </c>
    </row>
    <row r="20" spans="2:18" ht="21.6">
      <c r="B20" s="20" t="s">
        <v>1503</v>
      </c>
      <c r="C20" s="20"/>
      <c r="D20" s="20"/>
      <c r="E20" s="20"/>
      <c r="F20" s="20"/>
      <c r="I20" s="3">
        <v>55000000</v>
      </c>
      <c r="J20" s="3">
        <v>48</v>
      </c>
      <c r="K20" s="3">
        <v>70016220</v>
      </c>
      <c r="L20" s="3" t="s">
        <v>590</v>
      </c>
      <c r="M20" s="3">
        <v>6.9</v>
      </c>
      <c r="N20" s="3">
        <v>1188</v>
      </c>
      <c r="O20" s="3">
        <v>4900</v>
      </c>
      <c r="P20" s="3">
        <v>2007</v>
      </c>
      <c r="Q20" s="3" t="s">
        <v>114</v>
      </c>
      <c r="R20" s="7" t="s">
        <v>13</v>
      </c>
    </row>
    <row r="21" spans="2:18">
      <c r="B21" s="15">
        <f>COUNTIF(Movies_Analysis1!K:K,"=Jan")</f>
        <v>60</v>
      </c>
      <c r="I21" s="2">
        <v>20000000</v>
      </c>
      <c r="J21" s="2">
        <v>10</v>
      </c>
      <c r="K21" s="2">
        <v>73276047</v>
      </c>
      <c r="L21" s="2" t="s">
        <v>1063</v>
      </c>
      <c r="M21" s="2">
        <v>7.3</v>
      </c>
      <c r="N21" s="2">
        <v>394</v>
      </c>
      <c r="O21" s="2">
        <v>4773</v>
      </c>
      <c r="P21" s="2">
        <v>2007</v>
      </c>
      <c r="Q21" s="2" t="s">
        <v>18</v>
      </c>
      <c r="R21" s="6" t="s">
        <v>97</v>
      </c>
    </row>
    <row r="22" spans="2:18">
      <c r="I22" s="3">
        <v>25000000</v>
      </c>
      <c r="J22" s="3">
        <v>37</v>
      </c>
      <c r="K22" s="3">
        <v>77208711</v>
      </c>
      <c r="L22" s="3" t="s">
        <v>951</v>
      </c>
      <c r="M22" s="3">
        <v>7.9</v>
      </c>
      <c r="N22" s="3">
        <v>1537</v>
      </c>
      <c r="O22" s="3">
        <v>5363</v>
      </c>
      <c r="P22" s="3">
        <v>2007</v>
      </c>
      <c r="Q22" s="3" t="s">
        <v>12</v>
      </c>
      <c r="R22" s="7" t="s">
        <v>47</v>
      </c>
    </row>
    <row r="23" spans="2:18">
      <c r="I23" s="2">
        <v>30000000</v>
      </c>
      <c r="J23" s="2">
        <v>23</v>
      </c>
      <c r="K23" s="2">
        <v>77566815</v>
      </c>
      <c r="L23" s="2" t="s">
        <v>794</v>
      </c>
      <c r="M23" s="2">
        <v>6.3</v>
      </c>
      <c r="N23" s="2">
        <v>1018</v>
      </c>
      <c r="O23" s="2">
        <v>4892</v>
      </c>
      <c r="P23" s="2">
        <v>2007</v>
      </c>
      <c r="Q23" s="2" t="s">
        <v>59</v>
      </c>
      <c r="R23" s="6" t="s">
        <v>47</v>
      </c>
    </row>
    <row r="24" spans="2:18">
      <c r="I24" s="3">
        <v>65000000</v>
      </c>
      <c r="J24" s="3">
        <v>51</v>
      </c>
      <c r="K24" s="3">
        <v>84785914</v>
      </c>
      <c r="L24" s="3" t="s">
        <v>282</v>
      </c>
      <c r="M24" s="3">
        <v>7.3</v>
      </c>
      <c r="N24" s="3">
        <v>2023</v>
      </c>
      <c r="O24" s="3">
        <v>4829</v>
      </c>
      <c r="P24" s="3">
        <v>2007</v>
      </c>
      <c r="Q24" s="3" t="s">
        <v>25</v>
      </c>
      <c r="R24" s="7" t="s">
        <v>47</v>
      </c>
    </row>
    <row r="25" spans="2:18" ht="21.6">
      <c r="B25" s="20" t="s">
        <v>1504</v>
      </c>
      <c r="C25" s="20"/>
      <c r="D25" s="20"/>
      <c r="E25" s="20"/>
      <c r="F25" s="20"/>
      <c r="I25" s="2">
        <v>70000000</v>
      </c>
      <c r="J25" s="2">
        <v>26</v>
      </c>
      <c r="K25" s="2">
        <v>86658558</v>
      </c>
      <c r="L25" s="2" t="s">
        <v>352</v>
      </c>
      <c r="M25" s="2">
        <v>6.5</v>
      </c>
      <c r="N25" s="2">
        <v>513</v>
      </c>
      <c r="O25" s="2">
        <v>4782</v>
      </c>
      <c r="P25" s="2">
        <v>2007</v>
      </c>
      <c r="Q25" s="2" t="s">
        <v>66</v>
      </c>
      <c r="R25" s="6" t="s">
        <v>26</v>
      </c>
    </row>
    <row r="26" spans="2:18">
      <c r="B26" s="15">
        <f>AVERAGEIF(Movies_Analysis1!J:J,"=2010",Movies_Analysis1!H:H)</f>
        <v>1447.4761904761904</v>
      </c>
      <c r="I26" s="3">
        <v>20000000</v>
      </c>
      <c r="J26" s="3">
        <v>6</v>
      </c>
      <c r="K26" s="3">
        <v>86865564</v>
      </c>
      <c r="L26" s="3" t="s">
        <v>1042</v>
      </c>
      <c r="M26" s="3">
        <v>3.2</v>
      </c>
      <c r="N26" s="3">
        <v>326</v>
      </c>
      <c r="O26" s="3">
        <v>5465</v>
      </c>
      <c r="P26" s="3">
        <v>2007</v>
      </c>
      <c r="Q26" s="3" t="s">
        <v>301</v>
      </c>
      <c r="R26" s="7" t="s">
        <v>13</v>
      </c>
    </row>
    <row r="27" spans="2:18" ht="18.600000000000001" thickBot="1">
      <c r="I27" s="2">
        <v>50000000</v>
      </c>
      <c r="J27" s="2">
        <v>31</v>
      </c>
      <c r="K27" s="2">
        <v>90450008</v>
      </c>
      <c r="L27" s="2" t="s">
        <v>330</v>
      </c>
      <c r="M27" s="2">
        <v>6.5</v>
      </c>
      <c r="N27" s="2">
        <v>709</v>
      </c>
      <c r="O27" s="2">
        <v>4998</v>
      </c>
      <c r="P27" s="2">
        <v>2007</v>
      </c>
      <c r="Q27" s="2" t="s">
        <v>21</v>
      </c>
      <c r="R27" s="6" t="s">
        <v>47</v>
      </c>
    </row>
    <row r="28" spans="2:18" ht="18.600000000000001" thickBot="1">
      <c r="B28" s="36" t="s">
        <v>1518</v>
      </c>
      <c r="C28" s="37"/>
      <c r="D28" s="37"/>
      <c r="E28" s="37"/>
      <c r="F28" s="38"/>
      <c r="I28" s="3">
        <v>28000000</v>
      </c>
      <c r="J28" s="3">
        <v>15</v>
      </c>
      <c r="K28" s="3">
        <v>92601050</v>
      </c>
      <c r="L28" s="3" t="s">
        <v>883</v>
      </c>
      <c r="M28" s="3">
        <v>6.1</v>
      </c>
      <c r="N28" s="3">
        <v>327</v>
      </c>
      <c r="O28" s="3">
        <v>5375</v>
      </c>
      <c r="P28" s="3">
        <v>2007</v>
      </c>
      <c r="Q28" s="3" t="s">
        <v>21</v>
      </c>
      <c r="R28" s="7" t="s">
        <v>26</v>
      </c>
    </row>
    <row r="29" spans="2:18" ht="18.600000000000001" thickBot="1">
      <c r="D29" s="35">
        <v>5008</v>
      </c>
      <c r="I29" s="2">
        <v>61000000</v>
      </c>
      <c r="J29" s="2">
        <v>37</v>
      </c>
      <c r="K29" s="2">
        <v>95696996</v>
      </c>
      <c r="L29" s="2" t="s">
        <v>454</v>
      </c>
      <c r="M29" s="2">
        <v>6.9</v>
      </c>
      <c r="N29" s="2">
        <v>1462</v>
      </c>
      <c r="O29" s="2">
        <v>5034</v>
      </c>
      <c r="P29" s="2">
        <v>2007</v>
      </c>
      <c r="Q29" s="2" t="s">
        <v>25</v>
      </c>
      <c r="R29" s="6" t="s">
        <v>13</v>
      </c>
    </row>
    <row r="30" spans="2:18">
      <c r="B30" s="1" t="s">
        <v>2</v>
      </c>
      <c r="C30" s="1" t="s">
        <v>3</v>
      </c>
      <c r="D30" s="34" t="s">
        <v>4</v>
      </c>
      <c r="E30" s="1" t="s">
        <v>1495</v>
      </c>
      <c r="F30" s="1" t="s">
        <v>5</v>
      </c>
      <c r="G30" s="1" t="s">
        <v>6</v>
      </c>
      <c r="I30" s="3">
        <v>75000000</v>
      </c>
      <c r="J30" s="3">
        <v>18</v>
      </c>
      <c r="K30" s="3">
        <v>119000410</v>
      </c>
      <c r="L30" s="3" t="s">
        <v>336</v>
      </c>
      <c r="M30" s="3">
        <v>6.5</v>
      </c>
      <c r="N30" s="3">
        <v>338</v>
      </c>
      <c r="O30" s="3">
        <v>5031</v>
      </c>
      <c r="P30" s="3">
        <v>2007</v>
      </c>
      <c r="Q30" s="3" t="s">
        <v>12</v>
      </c>
      <c r="R30" s="7" t="s">
        <v>26</v>
      </c>
    </row>
    <row r="31" spans="2:18">
      <c r="B31" cm="1">
        <f t="array" ref="B31:G36">_xlfn._xlws.FILTER(Movies_Analysis1!C:H,Movies_Analysis1!I:I=Analysis2!D29)</f>
        <v>5000000</v>
      </c>
      <c r="C31">
        <v>22</v>
      </c>
      <c r="D31">
        <v>24804129</v>
      </c>
      <c r="E31" t="str">
        <v>Race</v>
      </c>
      <c r="F31">
        <v>7.1</v>
      </c>
      <c r="G31">
        <v>478</v>
      </c>
      <c r="I31" s="2">
        <v>30000000</v>
      </c>
      <c r="J31" s="2">
        <v>33</v>
      </c>
      <c r="K31" s="2">
        <v>129266061</v>
      </c>
      <c r="L31" s="2" t="s">
        <v>833</v>
      </c>
      <c r="M31" s="2">
        <v>7.4</v>
      </c>
      <c r="N31" s="2">
        <v>1049</v>
      </c>
      <c r="O31" s="2">
        <v>4857</v>
      </c>
      <c r="P31" s="2">
        <v>2007</v>
      </c>
      <c r="Q31" s="2" t="s">
        <v>66</v>
      </c>
      <c r="R31" s="6" t="s">
        <v>26</v>
      </c>
    </row>
    <row r="32" spans="2:18">
      <c r="B32">
        <v>40000000</v>
      </c>
      <c r="C32">
        <v>13</v>
      </c>
      <c r="D32">
        <v>62771059</v>
      </c>
      <c r="E32" t="str">
        <v>The Reaping</v>
      </c>
      <c r="F32">
        <v>5.4</v>
      </c>
      <c r="G32">
        <v>205</v>
      </c>
      <c r="I32" s="3">
        <v>10000000</v>
      </c>
      <c r="J32" s="3">
        <v>29</v>
      </c>
      <c r="K32" s="3">
        <v>139352633</v>
      </c>
      <c r="L32" s="3" t="s">
        <v>1273</v>
      </c>
      <c r="M32" s="3">
        <v>5.9</v>
      </c>
      <c r="N32" s="3">
        <v>903</v>
      </c>
      <c r="O32" s="3">
        <v>6056</v>
      </c>
      <c r="P32" s="3">
        <v>2007</v>
      </c>
      <c r="Q32" s="3" t="s">
        <v>18</v>
      </c>
      <c r="R32" s="7" t="s">
        <v>13</v>
      </c>
    </row>
    <row r="33" spans="2:18">
      <c r="B33">
        <v>80000000</v>
      </c>
      <c r="C33">
        <v>17</v>
      </c>
      <c r="D33">
        <v>136159423</v>
      </c>
      <c r="E33" t="str">
        <v>Lost In Space</v>
      </c>
      <c r="F33">
        <v>5</v>
      </c>
      <c r="G33">
        <v>388</v>
      </c>
      <c r="I33" s="2">
        <v>22000000</v>
      </c>
      <c r="J33" s="2">
        <v>20</v>
      </c>
      <c r="K33" s="2">
        <v>147880543</v>
      </c>
      <c r="L33" s="2" t="s">
        <v>1003</v>
      </c>
      <c r="M33" s="2">
        <v>6</v>
      </c>
      <c r="N33" s="2">
        <v>428</v>
      </c>
      <c r="O33" s="2">
        <v>5203</v>
      </c>
      <c r="P33" s="2">
        <v>2007</v>
      </c>
      <c r="Q33" s="2" t="s">
        <v>114</v>
      </c>
      <c r="R33" s="6" t="s">
        <v>47</v>
      </c>
    </row>
    <row r="34" spans="2:18">
      <c r="B34">
        <v>50000000</v>
      </c>
      <c r="C34">
        <v>12</v>
      </c>
      <c r="D34">
        <v>75000000</v>
      </c>
      <c r="E34" t="str">
        <v>The Ghost And The Darkness</v>
      </c>
      <c r="F34">
        <v>6.4</v>
      </c>
      <c r="G34">
        <v>236</v>
      </c>
      <c r="I34" s="3">
        <v>30000000</v>
      </c>
      <c r="J34" s="3">
        <v>29</v>
      </c>
      <c r="K34" s="3">
        <v>156835339</v>
      </c>
      <c r="L34" s="3" t="s">
        <v>832</v>
      </c>
      <c r="M34" s="3">
        <v>6.9</v>
      </c>
      <c r="N34" s="3">
        <v>977</v>
      </c>
      <c r="O34" s="3">
        <v>5235</v>
      </c>
      <c r="P34" s="3">
        <v>2007</v>
      </c>
      <c r="Q34" s="3" t="s">
        <v>42</v>
      </c>
      <c r="R34" s="7" t="s">
        <v>13</v>
      </c>
    </row>
    <row r="35" spans="2:18">
      <c r="B35">
        <v>35000000</v>
      </c>
      <c r="C35">
        <v>27</v>
      </c>
      <c r="D35">
        <v>57120318</v>
      </c>
      <c r="E35" t="str">
        <v>Predator 2</v>
      </c>
      <c r="F35">
        <v>5.9</v>
      </c>
      <c r="G35">
        <v>730</v>
      </c>
      <c r="I35" s="2">
        <v>25000000</v>
      </c>
      <c r="J35" s="2">
        <v>53</v>
      </c>
      <c r="K35" s="2">
        <v>171600000</v>
      </c>
      <c r="L35" s="2" t="s">
        <v>936</v>
      </c>
      <c r="M35" s="2">
        <v>7.7</v>
      </c>
      <c r="N35" s="2">
        <v>3003</v>
      </c>
      <c r="O35" s="2">
        <v>5135</v>
      </c>
      <c r="P35" s="2">
        <v>2007</v>
      </c>
      <c r="Q35" s="2" t="s">
        <v>42</v>
      </c>
      <c r="R35" s="6" t="s">
        <v>13</v>
      </c>
    </row>
    <row r="36" spans="2:18">
      <c r="B36">
        <v>8000000</v>
      </c>
      <c r="C36">
        <v>12</v>
      </c>
      <c r="D36">
        <v>22168359</v>
      </c>
      <c r="E36" t="str">
        <v>A Nightmare On Elm Street 5: The Dream Child</v>
      </c>
      <c r="F36">
        <v>5.5</v>
      </c>
      <c r="G36">
        <v>245</v>
      </c>
      <c r="I36" s="3">
        <v>175000000</v>
      </c>
      <c r="J36" s="3">
        <v>27</v>
      </c>
      <c r="K36" s="3">
        <v>173000000</v>
      </c>
      <c r="L36" s="3" t="s">
        <v>78</v>
      </c>
      <c r="M36" s="3">
        <v>5.3</v>
      </c>
      <c r="N36" s="3">
        <v>1151</v>
      </c>
      <c r="O36" s="3">
        <v>4812</v>
      </c>
      <c r="P36" s="3">
        <v>2007</v>
      </c>
      <c r="Q36" s="3" t="s">
        <v>28</v>
      </c>
      <c r="R36" s="7" t="s">
        <v>16</v>
      </c>
    </row>
    <row r="37" spans="2:18" ht="18.600000000000001" thickBot="1">
      <c r="I37" s="2">
        <v>45000000</v>
      </c>
      <c r="J37" s="2">
        <v>31</v>
      </c>
      <c r="K37" s="2">
        <v>175372502</v>
      </c>
      <c r="L37" s="2" t="s">
        <v>603</v>
      </c>
      <c r="M37" s="2">
        <v>7</v>
      </c>
      <c r="N37" s="2">
        <v>1111</v>
      </c>
      <c r="O37" s="2">
        <v>5101</v>
      </c>
      <c r="P37" s="2">
        <v>2007</v>
      </c>
      <c r="Q37" s="2" t="s">
        <v>12</v>
      </c>
      <c r="R37" s="6" t="s">
        <v>23</v>
      </c>
    </row>
    <row r="38" spans="2:18" ht="18.600000000000001" thickBot="1">
      <c r="B38" s="39" t="s">
        <v>1519</v>
      </c>
      <c r="C38" s="40"/>
      <c r="D38" s="40"/>
      <c r="E38" s="40"/>
      <c r="F38" s="41"/>
      <c r="I38" s="3">
        <v>70000000</v>
      </c>
      <c r="J38" s="3">
        <v>35</v>
      </c>
      <c r="K38" s="3">
        <v>195735876</v>
      </c>
      <c r="L38" s="3" t="s">
        <v>120</v>
      </c>
      <c r="M38" s="3">
        <v>5.5</v>
      </c>
      <c r="N38" s="3">
        <v>841</v>
      </c>
      <c r="O38" s="3">
        <v>4804</v>
      </c>
      <c r="P38" s="3">
        <v>2007</v>
      </c>
      <c r="Q38" s="3" t="s">
        <v>42</v>
      </c>
      <c r="R38" s="7" t="s">
        <v>19</v>
      </c>
    </row>
    <row r="39" spans="2:18">
      <c r="I39" s="2">
        <v>30000000</v>
      </c>
      <c r="J39" s="2">
        <v>22</v>
      </c>
      <c r="K39" s="2">
        <v>219076518</v>
      </c>
      <c r="L39" s="2" t="s">
        <v>895</v>
      </c>
      <c r="M39" s="2">
        <v>6.2</v>
      </c>
      <c r="N39" s="2">
        <v>1214</v>
      </c>
      <c r="O39" s="2">
        <v>5047</v>
      </c>
      <c r="P39" s="2">
        <v>2007</v>
      </c>
      <c r="Q39" s="2" t="s">
        <v>28</v>
      </c>
      <c r="R39" s="6" t="s">
        <v>47</v>
      </c>
    </row>
    <row r="40" spans="2:18">
      <c r="B40" s="1" t="s">
        <v>1</v>
      </c>
      <c r="C40" s="1" t="s">
        <v>2</v>
      </c>
      <c r="D40" s="1" t="s">
        <v>3</v>
      </c>
      <c r="E40" s="34" t="s">
        <v>4</v>
      </c>
      <c r="F40" s="1" t="s">
        <v>1495</v>
      </c>
      <c r="G40" s="1" t="s">
        <v>5</v>
      </c>
      <c r="I40" s="3">
        <v>7500000</v>
      </c>
      <c r="J40" s="3">
        <v>19</v>
      </c>
      <c r="K40" s="3">
        <v>231411584</v>
      </c>
      <c r="L40" s="3" t="s">
        <v>1329</v>
      </c>
      <c r="M40" s="3">
        <v>7</v>
      </c>
      <c r="N40" s="3">
        <v>2244</v>
      </c>
      <c r="O40" s="3">
        <v>5450</v>
      </c>
      <c r="P40" s="3">
        <v>2007</v>
      </c>
      <c r="Q40" s="3" t="s">
        <v>12</v>
      </c>
      <c r="R40" s="7" t="s">
        <v>26</v>
      </c>
    </row>
    <row r="41" spans="2:18">
      <c r="B41">
        <v>44594</v>
      </c>
      <c r="C41">
        <f>VLOOKUP(B41,Movies_Analysis1!B:G,COLUMNS(Movies_Analysis1!B1:C1),0)</f>
        <v>50000000</v>
      </c>
      <c r="D41">
        <f>VLOOKUP(C41,Movies_Analysis1!C:H,COLUMNS(Movies_Analysis1!C1:D1),0)</f>
        <v>37</v>
      </c>
      <c r="E41">
        <f>VLOOKUP(D41,Movies_Analysis1!D:I,COLUMNS(Movies_Analysis1!D1:E1),0)</f>
        <v>55969000</v>
      </c>
      <c r="F41" t="str">
        <f>VLOOKUP(E41,Movies_Analysis1!E:J,COLUMNS(Movies_Analysis1!E1:F1),0)</f>
        <v>Zoolander 2</v>
      </c>
      <c r="G41">
        <f>VLOOKUP(F41,Movies_Analysis1!F:K,COLUMNS(Movies_Analysis1!F1:G1),0)</f>
        <v>4.7</v>
      </c>
      <c r="I41" s="2">
        <v>140000000</v>
      </c>
      <c r="J41" s="2">
        <v>22</v>
      </c>
      <c r="K41" s="2">
        <v>258022233</v>
      </c>
      <c r="L41" s="2" t="s">
        <v>65</v>
      </c>
      <c r="M41" s="2">
        <v>6.1</v>
      </c>
      <c r="N41" s="2">
        <v>783</v>
      </c>
      <c r="O41" s="2">
        <v>4786</v>
      </c>
      <c r="P41" s="2">
        <v>2007</v>
      </c>
      <c r="Q41" s="2" t="s">
        <v>66</v>
      </c>
      <c r="R41" s="6" t="s">
        <v>26</v>
      </c>
    </row>
    <row r="42" spans="2:18" ht="18.600000000000001" thickBot="1">
      <c r="I42" s="3">
        <v>100000000</v>
      </c>
      <c r="J42" s="3">
        <v>42</v>
      </c>
      <c r="K42" s="3">
        <v>266465037</v>
      </c>
      <c r="L42" s="3" t="s">
        <v>201</v>
      </c>
      <c r="M42" s="3">
        <v>7.4</v>
      </c>
      <c r="N42" s="3">
        <v>1502</v>
      </c>
      <c r="O42" s="3">
        <v>4779</v>
      </c>
      <c r="P42" s="3">
        <v>2007</v>
      </c>
      <c r="Q42" s="3" t="s">
        <v>42</v>
      </c>
      <c r="R42" s="7" t="s">
        <v>47</v>
      </c>
    </row>
    <row r="43" spans="2:18" ht="19.8" thickBot="1">
      <c r="B43" s="42" t="s">
        <v>1520</v>
      </c>
      <c r="C43" s="43"/>
      <c r="D43" s="43"/>
      <c r="E43" s="43"/>
      <c r="F43" s="44"/>
      <c r="I43" s="2">
        <v>130000000</v>
      </c>
      <c r="J43" s="2">
        <v>60</v>
      </c>
      <c r="K43" s="2">
        <v>289047763</v>
      </c>
      <c r="L43" s="2" t="s">
        <v>162</v>
      </c>
      <c r="M43" s="2">
        <v>5.4</v>
      </c>
      <c r="N43" s="2">
        <v>2589</v>
      </c>
      <c r="O43" s="2">
        <v>4894</v>
      </c>
      <c r="P43" s="2">
        <v>2007</v>
      </c>
      <c r="Q43" s="2" t="s">
        <v>28</v>
      </c>
      <c r="R43" s="6" t="s">
        <v>26</v>
      </c>
    </row>
    <row r="44" spans="2:18">
      <c r="I44" s="3">
        <v>85000000</v>
      </c>
      <c r="J44" s="3">
        <v>42</v>
      </c>
      <c r="K44" s="3">
        <v>311312624</v>
      </c>
      <c r="L44" s="3" t="s">
        <v>271</v>
      </c>
      <c r="M44" s="3">
        <v>6.5</v>
      </c>
      <c r="N44" s="3">
        <v>1999</v>
      </c>
      <c r="O44" s="3">
        <v>4909</v>
      </c>
      <c r="P44" s="3">
        <v>2007</v>
      </c>
      <c r="Q44" s="3" t="s">
        <v>28</v>
      </c>
      <c r="R44" s="7" t="s">
        <v>13</v>
      </c>
    </row>
    <row r="45" spans="2:18">
      <c r="B45" s="1" t="s">
        <v>1495</v>
      </c>
      <c r="C45" s="1" t="s">
        <v>5</v>
      </c>
      <c r="D45" s="1" t="s">
        <v>6</v>
      </c>
      <c r="E45" s="1" t="s">
        <v>7</v>
      </c>
      <c r="F45" s="1" t="s">
        <v>8</v>
      </c>
      <c r="G45" s="1" t="s">
        <v>9</v>
      </c>
      <c r="I45" s="2">
        <v>60000000</v>
      </c>
      <c r="J45" s="2">
        <v>47</v>
      </c>
      <c r="K45" s="2">
        <v>361366633</v>
      </c>
      <c r="L45" s="2" t="s">
        <v>490</v>
      </c>
      <c r="M45" s="2">
        <v>5.5</v>
      </c>
      <c r="N45" s="2">
        <v>1177</v>
      </c>
      <c r="O45" s="2">
        <v>5105</v>
      </c>
      <c r="P45" s="2">
        <v>2007</v>
      </c>
      <c r="Q45" s="2" t="s">
        <v>12</v>
      </c>
      <c r="R45" s="6" t="s">
        <v>13</v>
      </c>
    </row>
    <row r="46" spans="2:18">
      <c r="B46" t="s">
        <v>1374</v>
      </c>
      <c r="C46" cm="1">
        <f t="array" ref="C46:G46">INDEX(Movies_Analysis1!$B:$R,MATCH(Analysis2!B46,Movies_Analysis1!$F:$F,0),{2,3,4,5,6})</f>
        <v>5000000</v>
      </c>
      <c r="D46">
        <v>22</v>
      </c>
      <c r="E46">
        <v>24804129</v>
      </c>
      <c r="F46" t="str">
        <v>Race</v>
      </c>
      <c r="G46">
        <v>7.1</v>
      </c>
      <c r="I46" s="3">
        <v>180000000</v>
      </c>
      <c r="J46" s="3">
        <v>42</v>
      </c>
      <c r="K46" s="3">
        <v>372234864</v>
      </c>
      <c r="L46" s="3" t="s">
        <v>39</v>
      </c>
      <c r="M46" s="3">
        <v>5.8</v>
      </c>
      <c r="N46" s="3">
        <v>1303</v>
      </c>
      <c r="O46" s="3">
        <v>4780</v>
      </c>
      <c r="P46" s="3">
        <v>2007</v>
      </c>
      <c r="Q46" s="3" t="s">
        <v>12</v>
      </c>
      <c r="R46" s="7" t="s">
        <v>23</v>
      </c>
    </row>
    <row r="47" spans="2:18">
      <c r="I47" s="2">
        <v>70000000</v>
      </c>
      <c r="J47" s="2">
        <v>45</v>
      </c>
      <c r="K47" s="2">
        <v>442824138</v>
      </c>
      <c r="L47" s="2" t="s">
        <v>137</v>
      </c>
      <c r="M47" s="2">
        <v>7.3</v>
      </c>
      <c r="N47" s="2">
        <v>2888</v>
      </c>
      <c r="O47" s="2">
        <v>4876</v>
      </c>
      <c r="P47" s="2">
        <v>2007</v>
      </c>
      <c r="Q47" s="2" t="s">
        <v>66</v>
      </c>
      <c r="R47" s="6" t="s">
        <v>47</v>
      </c>
    </row>
    <row r="48" spans="2:18">
      <c r="I48" s="3">
        <v>150000000</v>
      </c>
      <c r="J48" s="3">
        <v>70</v>
      </c>
      <c r="K48" s="3">
        <v>585349010</v>
      </c>
      <c r="L48" s="3" t="s">
        <v>100</v>
      </c>
      <c r="M48" s="3">
        <v>6.9</v>
      </c>
      <c r="N48" s="3">
        <v>4853</v>
      </c>
      <c r="O48" s="3">
        <v>4831</v>
      </c>
      <c r="P48" s="3">
        <v>2007</v>
      </c>
      <c r="Q48" s="3" t="s">
        <v>12</v>
      </c>
      <c r="R48" s="7" t="s">
        <v>47</v>
      </c>
    </row>
    <row r="49" spans="9:18">
      <c r="I49" s="2">
        <v>150000000</v>
      </c>
      <c r="J49" s="2">
        <v>25</v>
      </c>
      <c r="K49" s="2">
        <v>709709780</v>
      </c>
      <c r="L49" s="2" t="s">
        <v>95</v>
      </c>
      <c r="M49" s="2">
        <v>6.6</v>
      </c>
      <c r="N49" s="2">
        <v>4040</v>
      </c>
      <c r="O49" s="2">
        <v>4788</v>
      </c>
      <c r="P49" s="2">
        <v>2007</v>
      </c>
      <c r="Q49" s="2" t="s">
        <v>28</v>
      </c>
      <c r="R49" s="6" t="s">
        <v>26</v>
      </c>
    </row>
    <row r="50" spans="9:18">
      <c r="I50" s="3">
        <v>258000000</v>
      </c>
      <c r="J50" s="3">
        <v>115</v>
      </c>
      <c r="K50" s="3">
        <v>890871626</v>
      </c>
      <c r="L50" s="3" t="s">
        <v>22</v>
      </c>
      <c r="M50" s="3">
        <v>5.9</v>
      </c>
      <c r="N50" s="3">
        <v>3576</v>
      </c>
      <c r="O50" s="3">
        <v>4767</v>
      </c>
      <c r="P50" s="3">
        <v>2007</v>
      </c>
      <c r="Q50" s="3" t="s">
        <v>15</v>
      </c>
      <c r="R50" s="7" t="s">
        <v>23</v>
      </c>
    </row>
    <row r="51" spans="9:18">
      <c r="I51" s="2">
        <v>300000000</v>
      </c>
      <c r="J51" s="2">
        <v>139</v>
      </c>
      <c r="K51" s="2">
        <v>961000000</v>
      </c>
      <c r="L51" s="2" t="s">
        <v>14</v>
      </c>
      <c r="M51" s="2">
        <v>6.9</v>
      </c>
      <c r="N51" s="2">
        <v>4500</v>
      </c>
      <c r="O51" s="2">
        <v>4763</v>
      </c>
      <c r="P51" s="2">
        <v>2007</v>
      </c>
      <c r="Q51" s="2" t="s">
        <v>15</v>
      </c>
      <c r="R51" s="6" t="s">
        <v>16</v>
      </c>
    </row>
    <row r="52" spans="9:18">
      <c r="I52" s="3" t="s">
        <v>1494</v>
      </c>
      <c r="J52" s="3">
        <v>4</v>
      </c>
      <c r="K52" s="3" t="s">
        <v>1494</v>
      </c>
      <c r="L52" s="3" t="s">
        <v>1222</v>
      </c>
      <c r="M52" s="3">
        <v>5.9</v>
      </c>
      <c r="N52" s="3">
        <v>60</v>
      </c>
      <c r="O52" s="3">
        <v>5140</v>
      </c>
      <c r="P52" s="3">
        <v>2007</v>
      </c>
      <c r="Q52" s="3" t="s">
        <v>28</v>
      </c>
      <c r="R52" s="7" t="s">
        <v>13</v>
      </c>
    </row>
    <row r="53" spans="9:18">
      <c r="I53" s="2" t="s">
        <v>1494</v>
      </c>
      <c r="J53" s="2">
        <v>1</v>
      </c>
      <c r="K53" s="2" t="s">
        <v>1494</v>
      </c>
      <c r="L53" s="2" t="s">
        <v>1442</v>
      </c>
      <c r="M53" s="2">
        <v>5.9</v>
      </c>
      <c r="N53" s="2">
        <v>10</v>
      </c>
      <c r="O53" s="2">
        <v>5697</v>
      </c>
      <c r="P53" s="2">
        <v>2007</v>
      </c>
      <c r="Q53" s="2" t="s">
        <v>114</v>
      </c>
      <c r="R53" s="6" t="s">
        <v>13</v>
      </c>
    </row>
    <row r="54" spans="9:18">
      <c r="I54" s="3" t="s">
        <v>1494</v>
      </c>
      <c r="J54" s="3" t="s">
        <v>1494</v>
      </c>
      <c r="K54" s="3" t="s">
        <v>1494</v>
      </c>
      <c r="L54" s="3" t="s">
        <v>1466</v>
      </c>
      <c r="M54" s="3">
        <v>4.9000000000000004</v>
      </c>
      <c r="N54" s="3">
        <v>8</v>
      </c>
      <c r="O54" s="3">
        <v>4802</v>
      </c>
      <c r="P54" s="3">
        <v>2007</v>
      </c>
      <c r="Q54" s="3" t="s">
        <v>301</v>
      </c>
      <c r="R54" s="7" t="s">
        <v>97</v>
      </c>
    </row>
    <row r="55" spans="9:18">
      <c r="I55" s="2">
        <v>60000000</v>
      </c>
      <c r="J55" s="2">
        <v>15</v>
      </c>
      <c r="K55" s="2" t="s">
        <v>1494</v>
      </c>
      <c r="L55" s="2" t="s">
        <v>474</v>
      </c>
      <c r="M55" s="2">
        <v>4.0999999999999996</v>
      </c>
      <c r="N55" s="2">
        <v>224</v>
      </c>
      <c r="O55" s="2">
        <v>5148</v>
      </c>
      <c r="P55" s="2">
        <v>2007</v>
      </c>
      <c r="Q55" s="2" t="s">
        <v>42</v>
      </c>
      <c r="R55" s="6" t="s">
        <v>13</v>
      </c>
    </row>
    <row r="56" spans="9:18">
      <c r="I56" s="3">
        <v>20000000</v>
      </c>
      <c r="J56" s="3">
        <v>7</v>
      </c>
      <c r="K56" s="3" t="s">
        <v>1494</v>
      </c>
      <c r="L56" s="3" t="s">
        <v>1059</v>
      </c>
      <c r="M56" s="3">
        <v>5.6</v>
      </c>
      <c r="N56" s="3">
        <v>130</v>
      </c>
      <c r="O56" s="3">
        <v>5053</v>
      </c>
      <c r="P56" s="3">
        <v>2007</v>
      </c>
      <c r="Q56" s="3" t="s">
        <v>15</v>
      </c>
      <c r="R56" s="7" t="s">
        <v>47</v>
      </c>
    </row>
  </sheetData>
  <mergeCells count="11">
    <mergeCell ref="B28:F28"/>
    <mergeCell ref="B38:F38"/>
    <mergeCell ref="B43:F43"/>
    <mergeCell ref="C16:F16"/>
    <mergeCell ref="C17:F17"/>
    <mergeCell ref="B20:F20"/>
    <mergeCell ref="B25:F25"/>
    <mergeCell ref="I1:R1"/>
    <mergeCell ref="B10:F10"/>
    <mergeCell ref="C11:F11"/>
    <mergeCell ref="B15:F15"/>
  </mergeCells>
  <conditionalFormatting sqref="L2:L56">
    <cfRule type="top10" dxfId="158" priority="23" rank="10"/>
  </conditionalFormatting>
  <conditionalFormatting sqref="C30">
    <cfRule type="aboveAverage" dxfId="147" priority="18"/>
  </conditionalFormatting>
  <conditionalFormatting sqref="E30">
    <cfRule type="top10" dxfId="146" priority="22" rank="10"/>
  </conditionalFormatting>
  <conditionalFormatting sqref="E30:F30">
    <cfRule type="expression" dxfId="145" priority="19">
      <formula>$G$2&gt;7</formula>
    </cfRule>
  </conditionalFormatting>
  <conditionalFormatting sqref="E30:F30">
    <cfRule type="expression" dxfId="144" priority="20">
      <formula>$G31&gt;7</formula>
    </cfRule>
    <cfRule type="expression" dxfId="143" priority="21">
      <formula>$G$2&gt;7</formula>
    </cfRule>
  </conditionalFormatting>
  <conditionalFormatting sqref="G30">
    <cfRule type="dataBar" priority="17">
      <dataBar>
        <cfvo type="min"/>
        <cfvo type="max"/>
        <color rgb="FF008AEF"/>
      </dataBar>
      <extLst>
        <ext xmlns:x14="http://schemas.microsoft.com/office/spreadsheetml/2009/9/main" uri="{B025F937-C7B1-47D3-B67F-A62EFF666E3E}">
          <x14:id>{3F3BFF9B-271A-45E0-9AB1-27B28DCD3772}</x14:id>
        </ext>
      </extLst>
    </cfRule>
  </conditionalFormatting>
  <conditionalFormatting sqref="D40">
    <cfRule type="aboveAverage" dxfId="132" priority="6"/>
  </conditionalFormatting>
  <conditionalFormatting sqref="F40">
    <cfRule type="top10" dxfId="131" priority="10" rank="10"/>
  </conditionalFormatting>
  <conditionalFormatting sqref="F40:G40">
    <cfRule type="expression" dxfId="130" priority="7">
      <formula>$G$2&gt;7</formula>
    </cfRule>
  </conditionalFormatting>
  <conditionalFormatting sqref="F40:G40">
    <cfRule type="expression" dxfId="129" priority="8">
      <formula>$G41&gt;7</formula>
    </cfRule>
    <cfRule type="expression" dxfId="128" priority="9">
      <formula>$G$2&gt;7</formula>
    </cfRule>
  </conditionalFormatting>
  <conditionalFormatting sqref="B45">
    <cfRule type="top10" dxfId="127" priority="5" rank="10"/>
  </conditionalFormatting>
  <conditionalFormatting sqref="B45:C45">
    <cfRule type="expression" dxfId="126" priority="2">
      <formula>$G$2&gt;7</formula>
    </cfRule>
  </conditionalFormatting>
  <conditionalFormatting sqref="B45:C45">
    <cfRule type="expression" dxfId="125" priority="3">
      <formula>$G46&gt;7</formula>
    </cfRule>
    <cfRule type="expression" dxfId="124" priority="4">
      <formula>$G$2&gt;7</formula>
    </cfRule>
  </conditionalFormatting>
  <conditionalFormatting sqref="D45">
    <cfRule type="dataBar" priority="1">
      <dataBar>
        <cfvo type="min"/>
        <cfvo type="max"/>
        <color rgb="FF008AEF"/>
      </dataBar>
      <extLst>
        <ext xmlns:x14="http://schemas.microsoft.com/office/spreadsheetml/2009/9/main" uri="{B025F937-C7B1-47D3-B67F-A62EFF666E3E}">
          <x14:id>{011D4129-AD2E-44FB-970E-208A74C4CE06}</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F3BFF9B-271A-45E0-9AB1-27B28DCD3772}">
            <x14:dataBar minLength="0" maxLength="100" gradient="0">
              <x14:cfvo type="autoMin"/>
              <x14:cfvo type="autoMax"/>
              <x14:negativeFillColor rgb="FFFF0000"/>
              <x14:axisColor rgb="FF000000"/>
            </x14:dataBar>
          </x14:cfRule>
          <xm:sqref>G30</xm:sqref>
        </x14:conditionalFormatting>
        <x14:conditionalFormatting xmlns:xm="http://schemas.microsoft.com/office/excel/2006/main">
          <x14:cfRule type="dataBar" id="{011D4129-AD2E-44FB-970E-208A74C4CE06}">
            <x14:dataBar minLength="0" maxLength="100" gradient="0">
              <x14:cfvo type="autoMin"/>
              <x14:cfvo type="autoMax"/>
              <x14:negativeFillColor rgb="FFFF0000"/>
              <x14:axisColor rgb="FF000000"/>
            </x14:dataBar>
          </x14:cfRule>
          <xm:sqref>D45</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9DABEACA-D8B0-41F5-9A47-F2BB08F55973}">
          <x14:formula1>
            <xm:f>Movies_Analysis1!$I:$I</xm:f>
          </x14:formula1>
          <xm:sqref>D29</xm:sqref>
        </x14:dataValidation>
        <x14:dataValidation type="list" allowBlank="1" showInputMessage="1" showErrorMessage="1" xr:uid="{E23AE5BB-7868-4D2D-B0C8-0C5E1E8BB08C}">
          <x14:formula1>
            <xm:f>Movies_Analysis1!$B:$B</xm:f>
          </x14:formula1>
          <xm:sqref>D39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F4D6A-C3F6-47C2-B9ED-200A42CAC272}">
  <dimension ref="A1:I31"/>
  <sheetViews>
    <sheetView showGridLines="0" workbookViewId="0">
      <selection activeCell="H30" sqref="H30"/>
    </sheetView>
  </sheetViews>
  <sheetFormatPr defaultRowHeight="18"/>
  <cols>
    <col min="1" max="1" width="50.44140625" bestFit="1" customWidth="1"/>
    <col min="2" max="2" width="16.44140625" bestFit="1" customWidth="1"/>
    <col min="3" max="3" width="7.109375" customWidth="1"/>
    <col min="4" max="4" width="13.109375" bestFit="1" customWidth="1"/>
    <col min="5" max="5" width="19.33203125" bestFit="1" customWidth="1"/>
    <col min="6" max="6" width="15.21875" bestFit="1" customWidth="1"/>
    <col min="7" max="7" width="9.44140625" bestFit="1" customWidth="1"/>
    <col min="8" max="8" width="20" bestFit="1" customWidth="1"/>
    <col min="9" max="9" width="17.44140625" bestFit="1" customWidth="1"/>
    <col min="10" max="10" width="7.109375" customWidth="1"/>
    <col min="11" max="11" width="9.109375" customWidth="1"/>
    <col min="12" max="12" width="17.77734375" customWidth="1"/>
    <col min="13" max="13" width="7.109375" customWidth="1"/>
    <col min="14" max="19" width="7" bestFit="1" customWidth="1"/>
    <col min="20" max="105" width="8" bestFit="1" customWidth="1"/>
    <col min="106" max="639" width="9" bestFit="1" customWidth="1"/>
    <col min="640" max="1254" width="10" bestFit="1" customWidth="1"/>
    <col min="1255" max="1267" width="11" bestFit="1" customWidth="1"/>
    <col min="1268" max="1268" width="3.5546875" bestFit="1" customWidth="1"/>
    <col min="1269" max="1269" width="10.77734375" bestFit="1" customWidth="1"/>
  </cols>
  <sheetData>
    <row r="1" spans="1:8" ht="19.8" thickBot="1">
      <c r="A1" s="16" t="s">
        <v>1517</v>
      </c>
      <c r="B1" s="17"/>
      <c r="D1" s="16" t="s">
        <v>1510</v>
      </c>
      <c r="E1" s="33"/>
      <c r="F1" s="17"/>
      <c r="G1" s="16" t="s">
        <v>1507</v>
      </c>
      <c r="H1" s="17"/>
    </row>
    <row r="3" spans="1:8">
      <c r="A3" s="12" t="s">
        <v>1509</v>
      </c>
      <c r="B3" s="12" t="s">
        <v>1505</v>
      </c>
      <c r="D3" s="10" t="s">
        <v>7</v>
      </c>
      <c r="E3" t="s">
        <v>1506</v>
      </c>
      <c r="G3" s="10" t="s">
        <v>9</v>
      </c>
      <c r="H3" t="s">
        <v>1508</v>
      </c>
    </row>
    <row r="4" spans="1:8">
      <c r="A4" s="13">
        <v>2008</v>
      </c>
      <c r="B4" s="22">
        <v>1791194477</v>
      </c>
      <c r="D4" s="11">
        <v>4779</v>
      </c>
      <c r="E4" s="21">
        <v>107.10000000000002</v>
      </c>
      <c r="G4" s="11" t="s">
        <v>301</v>
      </c>
      <c r="H4" s="21">
        <v>31289</v>
      </c>
    </row>
    <row r="5" spans="1:8">
      <c r="A5" s="14" t="s">
        <v>63</v>
      </c>
      <c r="B5" s="22">
        <v>786636033</v>
      </c>
      <c r="D5" s="11">
        <v>4785</v>
      </c>
      <c r="E5" s="21">
        <v>94.2</v>
      </c>
      <c r="G5" s="11" t="s">
        <v>59</v>
      </c>
      <c r="H5" s="21">
        <v>81042</v>
      </c>
    </row>
    <row r="6" spans="1:8">
      <c r="A6" s="14" t="s">
        <v>72</v>
      </c>
      <c r="B6" s="22">
        <v>1004558444</v>
      </c>
      <c r="D6" s="11">
        <v>4799</v>
      </c>
      <c r="E6" s="21">
        <v>180.79999999999995</v>
      </c>
      <c r="G6" s="11" t="s">
        <v>25</v>
      </c>
      <c r="H6" s="21">
        <v>104572</v>
      </c>
    </row>
    <row r="7" spans="1:8">
      <c r="A7" s="13">
        <v>2009</v>
      </c>
      <c r="B7" s="22">
        <v>3624262315</v>
      </c>
      <c r="D7" s="11">
        <v>4809</v>
      </c>
      <c r="E7" s="21">
        <v>138.70000000000002</v>
      </c>
      <c r="G7" s="11" t="s">
        <v>44</v>
      </c>
      <c r="H7" s="21">
        <v>92623</v>
      </c>
    </row>
    <row r="8" spans="1:8">
      <c r="A8" s="14" t="s">
        <v>11</v>
      </c>
      <c r="B8" s="22">
        <v>2787965087</v>
      </c>
      <c r="D8" s="11">
        <v>4839</v>
      </c>
      <c r="E8" s="21">
        <v>92.600000000000009</v>
      </c>
      <c r="G8" s="11" t="s">
        <v>15</v>
      </c>
      <c r="H8" s="21">
        <v>193024</v>
      </c>
    </row>
    <row r="9" spans="1:8">
      <c r="A9" s="14" t="s">
        <v>50</v>
      </c>
      <c r="B9" s="22">
        <v>836297228</v>
      </c>
      <c r="D9" s="11">
        <v>4909</v>
      </c>
      <c r="E9" s="21">
        <v>94.899999999999991</v>
      </c>
      <c r="G9" s="11" t="s">
        <v>28</v>
      </c>
      <c r="H9" s="21">
        <v>186372</v>
      </c>
    </row>
    <row r="10" spans="1:8">
      <c r="A10" s="13">
        <v>2011</v>
      </c>
      <c r="B10" s="22">
        <v>2169460798</v>
      </c>
      <c r="D10" s="11">
        <v>5087</v>
      </c>
      <c r="E10" s="21">
        <v>129.89999999999998</v>
      </c>
      <c r="G10" s="11" t="s">
        <v>21</v>
      </c>
      <c r="H10" s="21">
        <v>198172</v>
      </c>
    </row>
    <row r="11" spans="1:8">
      <c r="A11" s="14" t="s">
        <v>34</v>
      </c>
      <c r="B11" s="22">
        <v>1045713802</v>
      </c>
      <c r="D11" s="11">
        <v>5097</v>
      </c>
      <c r="E11" s="21">
        <v>94</v>
      </c>
      <c r="G11" s="11" t="s">
        <v>66</v>
      </c>
      <c r="H11" s="21">
        <v>92136</v>
      </c>
    </row>
    <row r="12" spans="1:8">
      <c r="A12" s="14" t="s">
        <v>62</v>
      </c>
      <c r="B12" s="22">
        <v>1123746996</v>
      </c>
      <c r="D12" s="11">
        <v>5195</v>
      </c>
      <c r="E12" s="21">
        <v>103.3</v>
      </c>
      <c r="G12" s="11" t="s">
        <v>114</v>
      </c>
      <c r="H12" s="21">
        <v>124614</v>
      </c>
    </row>
    <row r="13" spans="1:8">
      <c r="A13" s="13">
        <v>2012</v>
      </c>
      <c r="B13" s="22">
        <v>2193500112</v>
      </c>
      <c r="D13" s="11">
        <v>5457</v>
      </c>
      <c r="E13" s="21">
        <v>120.10000000000001</v>
      </c>
      <c r="G13" s="11" t="s">
        <v>18</v>
      </c>
      <c r="H13" s="21">
        <v>150837</v>
      </c>
    </row>
    <row r="14" spans="1:8">
      <c r="A14" s="14" t="s">
        <v>45</v>
      </c>
      <c r="B14" s="22">
        <v>1108561013</v>
      </c>
      <c r="G14" s="11" t="s">
        <v>42</v>
      </c>
      <c r="H14" s="21">
        <v>174094</v>
      </c>
    </row>
    <row r="15" spans="1:8">
      <c r="A15" s="14" t="s">
        <v>20</v>
      </c>
      <c r="B15" s="22">
        <v>1084939099</v>
      </c>
      <c r="G15" s="11" t="s">
        <v>12</v>
      </c>
      <c r="H15" s="21">
        <v>250696</v>
      </c>
    </row>
    <row r="16" spans="1:8">
      <c r="A16" s="13">
        <v>2014</v>
      </c>
      <c r="B16" s="22">
        <v>2047424885</v>
      </c>
    </row>
    <row r="17" spans="1:9">
      <c r="A17" s="14" t="s">
        <v>36</v>
      </c>
      <c r="B17" s="22">
        <v>956019788</v>
      </c>
    </row>
    <row r="18" spans="1:9" ht="18.600000000000001" thickBot="1">
      <c r="A18" s="14" t="s">
        <v>51</v>
      </c>
      <c r="B18" s="22">
        <v>1091405097</v>
      </c>
    </row>
    <row r="19" spans="1:9" ht="19.8" thickBot="1">
      <c r="C19" s="16" t="s">
        <v>1512</v>
      </c>
      <c r="D19" s="33"/>
      <c r="E19" s="17"/>
      <c r="H19" s="16" t="s">
        <v>1515</v>
      </c>
      <c r="I19" s="17"/>
    </row>
    <row r="21" spans="1:9">
      <c r="D21" s="10" t="s">
        <v>1514</v>
      </c>
      <c r="E21" t="s">
        <v>1505</v>
      </c>
      <c r="F21" t="s">
        <v>1511</v>
      </c>
      <c r="H21" s="10" t="s">
        <v>10</v>
      </c>
      <c r="I21" t="s">
        <v>1513</v>
      </c>
    </row>
    <row r="22" spans="1:9">
      <c r="D22" s="11" t="s">
        <v>11</v>
      </c>
      <c r="E22" s="21">
        <v>2787965087</v>
      </c>
      <c r="F22" s="21">
        <v>237000000</v>
      </c>
      <c r="H22" s="11" t="s">
        <v>97</v>
      </c>
      <c r="I22" s="21">
        <v>46</v>
      </c>
    </row>
    <row r="23" spans="1:9">
      <c r="D23" s="11" t="s">
        <v>55</v>
      </c>
      <c r="E23" s="21">
        <v>1506249360</v>
      </c>
      <c r="F23" s="21">
        <v>190000000</v>
      </c>
      <c r="H23" s="11" t="s">
        <v>19</v>
      </c>
      <c r="I23" s="21">
        <v>67</v>
      </c>
    </row>
    <row r="24" spans="1:9">
      <c r="D24" s="11" t="s">
        <v>30</v>
      </c>
      <c r="E24" s="21">
        <v>1065659812</v>
      </c>
      <c r="F24" s="21">
        <v>200000000</v>
      </c>
      <c r="H24" s="11" t="s">
        <v>23</v>
      </c>
      <c r="I24" s="21">
        <v>98</v>
      </c>
    </row>
    <row r="25" spans="1:9">
      <c r="D25" s="11" t="s">
        <v>34</v>
      </c>
      <c r="E25" s="21">
        <v>1045713802</v>
      </c>
      <c r="F25" s="21">
        <v>380000000</v>
      </c>
      <c r="H25" s="11" t="s">
        <v>26</v>
      </c>
      <c r="I25" s="21">
        <v>276</v>
      </c>
    </row>
    <row r="26" spans="1:9">
      <c r="D26" s="11" t="s">
        <v>45</v>
      </c>
      <c r="E26" s="21">
        <v>1108561013</v>
      </c>
      <c r="F26" s="21">
        <v>200000000</v>
      </c>
      <c r="H26" s="11" t="s">
        <v>13</v>
      </c>
      <c r="I26" s="21">
        <v>277</v>
      </c>
    </row>
    <row r="27" spans="1:9">
      <c r="D27" s="11" t="s">
        <v>20</v>
      </c>
      <c r="E27" s="21">
        <v>1084939099</v>
      </c>
      <c r="F27" s="21">
        <v>250000000</v>
      </c>
      <c r="H27" s="11" t="s">
        <v>47</v>
      </c>
      <c r="I27" s="21">
        <v>654</v>
      </c>
    </row>
    <row r="28" spans="1:9">
      <c r="D28" s="11" t="s">
        <v>228</v>
      </c>
      <c r="E28" s="21">
        <v>1118888979</v>
      </c>
      <c r="F28" s="21">
        <v>94000000</v>
      </c>
      <c r="H28" s="11" t="s">
        <v>16</v>
      </c>
      <c r="I28" s="21">
        <v>47</v>
      </c>
    </row>
    <row r="29" spans="1:9">
      <c r="D29" s="11" t="s">
        <v>41</v>
      </c>
      <c r="E29" s="21">
        <v>1845034188</v>
      </c>
      <c r="F29" s="21">
        <v>200000000</v>
      </c>
    </row>
    <row r="30" spans="1:9">
      <c r="D30" s="11" t="s">
        <v>51</v>
      </c>
      <c r="E30" s="21">
        <v>1091405097</v>
      </c>
      <c r="F30" s="21">
        <v>210000000</v>
      </c>
    </row>
    <row r="31" spans="1:9">
      <c r="D31" s="11" t="s">
        <v>62</v>
      </c>
      <c r="E31" s="21">
        <v>1123746996</v>
      </c>
      <c r="F31" s="21">
        <v>195000000</v>
      </c>
    </row>
  </sheetData>
  <mergeCells count="5">
    <mergeCell ref="A1:B1"/>
    <mergeCell ref="H19:I19"/>
    <mergeCell ref="G1:H1"/>
    <mergeCell ref="D1:F1"/>
    <mergeCell ref="C19:E19"/>
  </mergeCells>
  <pageMargins left="0.7" right="0.7" top="0.75" bottom="0.75" header="0.3" footer="0.3"/>
  <pageSetup paperSize="3" scale="70" fitToWidth="0" fitToHeight="0" orientation="portrait" r:id="rId6"/>
  <picture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B22C9-3A63-4093-9E4F-A227A2CA0069}">
  <dimension ref="A1:W109"/>
  <sheetViews>
    <sheetView showGridLines="0" zoomScaleNormal="100" workbookViewId="0">
      <selection activeCell="H30" sqref="H30"/>
    </sheetView>
  </sheetViews>
  <sheetFormatPr defaultRowHeight="18"/>
  <cols>
    <col min="1" max="16384" width="8.88671875" style="23"/>
  </cols>
  <sheetData>
    <row r="1" spans="1:23" ht="30" thickBot="1">
      <c r="A1" s="25" t="s">
        <v>1516</v>
      </c>
      <c r="B1" s="26"/>
      <c r="C1" s="26"/>
      <c r="D1" s="26"/>
      <c r="E1" s="26"/>
      <c r="F1" s="26"/>
      <c r="G1" s="26"/>
      <c r="H1" s="26"/>
      <c r="I1" s="26"/>
      <c r="J1" s="26"/>
      <c r="K1" s="26"/>
      <c r="L1" s="26"/>
      <c r="M1" s="26"/>
      <c r="N1" s="26"/>
      <c r="O1" s="26"/>
      <c r="P1" s="26"/>
      <c r="Q1" s="26"/>
      <c r="R1" s="26"/>
      <c r="S1" s="26"/>
      <c r="T1" s="26"/>
      <c r="U1" s="26"/>
      <c r="V1" s="26"/>
      <c r="W1" s="27"/>
    </row>
    <row r="109" spans="1:1" ht="29.4">
      <c r="A109" s="24"/>
    </row>
  </sheetData>
  <mergeCells count="1">
    <mergeCell ref="A1:W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51969B-D1EA-487E-89FB-480654E547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Movies_Analysis1</vt:lpstr>
      <vt:lpstr>Analysis2</vt:lpstr>
      <vt:lpstr>Pivot_Tabes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 Shankar Saini</dc:creator>
  <cp:lastModifiedBy>Prem Shankar Saini</cp:lastModifiedBy>
  <dcterms:created xsi:type="dcterms:W3CDTF">2024-10-01T04:01:59Z</dcterms:created>
  <dcterms:modified xsi:type="dcterms:W3CDTF">2024-10-02T11:14:25Z</dcterms:modified>
</cp:coreProperties>
</file>