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925CD0A5-215C-4E20-B550-17A016213F10}" xr6:coauthVersionLast="47" xr6:coauthVersionMax="47" xr10:uidLastSave="{00000000-0000-0000-0000-000000000000}"/>
  <bookViews>
    <workbookView xWindow="0" yWindow="0" windowWidth="23040" windowHeight="12240" firstSheet="6" activeTab="8" xr2:uid="{9DD1FC89-CA50-4D7A-B664-40ADC1182595}"/>
  </bookViews>
  <sheets>
    <sheet name="Other_data" sheetId="7" r:id="rId1"/>
    <sheet name="GDP_growth_rate" sheetId="6" r:id="rId2"/>
    <sheet name="Country vs GDP" sheetId="16" r:id="rId3"/>
    <sheet name="Country vs Defense" sheetId="17" r:id="rId4"/>
    <sheet name="Country vs militrayman" sheetId="18" r:id="rId5"/>
    <sheet name="Country VS GDP_growthrate" sheetId="20" r:id="rId6"/>
    <sheet name="Country vs Population" sheetId="22" r:id="rId7"/>
    <sheet name="Raw_data" sheetId="13" r:id="rId8"/>
    <sheet name="Dashboard" sheetId="15" r:id="rId9"/>
    <sheet name="Defense_Budget" sheetId="5" r:id="rId10"/>
    <sheet name="Raw_data_analysis" sheetId="14" r:id="rId11"/>
    <sheet name="GDP2" sheetId="10" r:id="rId12"/>
    <sheet name="GDP" sheetId="3" r:id="rId13"/>
  </sheets>
  <definedNames>
    <definedName name="_xlnm._FilterDatabase" localSheetId="10" hidden="1">Raw_data_analysis!$G$8:$G$52</definedName>
    <definedName name="ExternalData_1" localSheetId="12" hidden="1">GDP!$A$1:$B$28</definedName>
    <definedName name="ExternalData_2" localSheetId="9" hidden="1">Defense_Budget!$A$1:$B$31</definedName>
    <definedName name="ExternalData_3" localSheetId="1" hidden="1">GDP_growth_rate!$A$1:$B$46</definedName>
    <definedName name="ExternalData_3" localSheetId="11" hidden="1">'GDP2'!$A$1:$C$28</definedName>
    <definedName name="ExternalData_3" localSheetId="7" hidden="1">Raw_data!$D$3:$E$33</definedName>
    <definedName name="ExternalData_4" localSheetId="0" hidden="1">Other_data!$A$1:$E$45</definedName>
    <definedName name="ExternalData_4" localSheetId="7" hidden="1">Raw_data!$G$3:$H$48</definedName>
    <definedName name="ExternalData_5" localSheetId="7" hidden="1">Raw_data!$A$3:$B$53</definedName>
    <definedName name="ExternalData_6" localSheetId="7" hidden="1">Raw_data!$J$3:$N$47</definedName>
    <definedName name="_xlnm.Extract" localSheetId="10">Raw_data_analysis!$F$32</definedName>
    <definedName name="Slicer_Country">#N/A</definedName>
    <definedName name="Slicer_Crime_Rate">#N/A</definedName>
    <definedName name="Slicer_GDP_per_Capita">#N/A</definedName>
    <definedName name="Slicer_Military_Man">#N/A</definedName>
    <definedName name="Slicer_Population">#N/A</definedName>
  </definedNames>
  <calcPr calcId="191029"/>
  <pivotCaches>
    <pivotCache cacheId="0" r:id="rId14"/>
    <pivotCache cacheId="1" r:id="rId15"/>
    <pivotCache cacheId="22" r:id="rId16"/>
    <pivotCache cacheId="18"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4" l="1" a="1"/>
  <c r="G9" i="14" s="1"/>
  <c r="A8" i="14" a="1"/>
  <c r="A8" i="14" s="1"/>
  <c r="A12" i="14"/>
  <c r="D12" i="14"/>
  <c r="B12" i="14"/>
  <c r="E12" i="14"/>
  <c r="H4" i="14" a="1"/>
  <c r="H4" i="14" s="1"/>
  <c r="E4" i="14" a="1"/>
  <c r="E4" i="14" s="1"/>
  <c r="B4" i="14" a="1"/>
  <c r="B4" i="1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49214E-FC11-4AA9-9420-6144A9D5F388}"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4C5C328B-410A-4709-A169-E1E2DF9513AC}" keepAlive="1" name="Query - Page001" description="Connection to the 'Page001' query in the workbook." type="5" refreshedVersion="8" background="1" saveData="1">
    <dbPr connection="Provider=Microsoft.Mashup.OleDb.1;Data Source=$Workbook$;Location=Page001;Extended Properties=&quot;&quot;" command="SELECT * FROM [Page001]"/>
  </connection>
  <connection id="3" xr16:uid="{53FA5F0F-FADB-4799-8094-818AE91937D1}" keepAlive="1" name="Query - Page001 (2)" description="Connection to the 'Page001 (2)' query in the workbook." type="5" refreshedVersion="8" background="1" saveData="1">
    <dbPr connection="Provider=Microsoft.Mashup.OleDb.1;Data Source=$Workbook$;Location=&quot;Page001 (2)&quot;;Extended Properties=&quot;&quot;" command="SELECT * FROM [Page001 (2)]"/>
  </connection>
  <connection id="4" xr16:uid="{76B7F01E-587A-4AD3-8910-415F3976F315}" keepAlive="1" name="Query - Page001 (3)" description="Connection to the 'Page001 (3)' query in the workbook." type="5" refreshedVersion="8" background="1" saveData="1">
    <dbPr connection="Provider=Microsoft.Mashup.OleDb.1;Data Source=$Workbook$;Location=&quot;Page001 (3)&quot;;Extended Properties=&quot;&quot;" command="SELECT * FROM [Page001 (3)]"/>
  </connection>
  <connection id="5" xr16:uid="{24F02E3B-3811-41DB-8763-8D14EC469CED}" keepAlive="1" name="Query - Page001 (4)" description="Connection to the 'Page001 (4)' query in the workbook." type="5" refreshedVersion="8" background="1" saveData="1">
    <dbPr connection="Provider=Microsoft.Mashup.OleDb.1;Data Source=$Workbook$;Location=&quot;Page001 (4)&quot;;Extended Properties=&quot;&quot;" command="SELECT * FROM [Page001 (4)]"/>
  </connection>
  <connection id="6" xr16:uid="{E19EAC38-70C8-497E-B369-2FCA19033DA5}" keepAlive="1" name="Query - Page001 (5)" description="Connection to the 'Page001 (5)' query in the workbook." type="5" refreshedVersion="0" background="1" saveData="1">
    <dbPr connection="Provider=Microsoft.Mashup.OleDb.1;Data Source=$Workbook$;Location=&quot;Page001 (5)&quot;;Extended Properties=&quot;&quot;" command="SELECT * FROM [Page001 (5)]"/>
  </connection>
  <connection id="7" xr16:uid="{44B4DC9F-EC20-49BC-A0EC-1CD8F3916608}" keepAlive="1" name="Query - Page001 (6)" description="Connection to the 'Page001 (6)' query in the workbook." type="5" refreshedVersion="0" background="1" saveData="1">
    <dbPr connection="Provider=Microsoft.Mashup.OleDb.1;Data Source=$Workbook$;Location=&quot;Page001 (6)&quot;;Extended Properties=&quot;&quot;" command="SELECT * FROM [Page001 (6)]"/>
  </connection>
  <connection id="8" xr16:uid="{88A209D0-9E54-4224-9524-B7BF3BED9C10}" keepAlive="1" name="Query - Page001__2" description="Connection to the 'Page001__2' query in the workbook." type="5" refreshedVersion="8" background="1" saveData="1">
    <dbPr connection="Provider=Microsoft.Mashup.OleDb.1;Data Source=$Workbook$;Location=Page001__2;Extended Properties=&quot;&quot;" command="SELECT * FROM [Page001__2]"/>
  </connection>
  <connection id="9" xr16:uid="{9A3C4235-57F9-48F9-BB01-D1C8596CC993}" keepAlive="1" name="Query - Page001__3" description="Connection to the 'Page001__3' query in the workbook." type="5" refreshedVersion="8" background="1" saveData="1">
    <dbPr connection="Provider=Microsoft.Mashup.OleDb.1;Data Source=$Workbook$;Location=Page001__3;Extended Properties=&quot;&quot;" command="SELECT * FROM [Page001__3]"/>
  </connection>
  <connection id="10" xr16:uid="{81AB6BA2-9AEE-4152-9B43-476665AA0E0A}" keepAlive="1" name="Query - Page001__4" description="Connection to the 'Page001__4' query in the workbook." type="5" refreshedVersion="8" background="1" saveData="1">
    <dbPr connection="Provider=Microsoft.Mashup.OleDb.1;Data Source=$Workbook$;Location=Page001__4;Extended Properties=&quot;&quot;" command="SELECT * FROM [Page001__4]"/>
  </connection>
  <connection id="11" xr16:uid="{5E86A952-FD1F-4191-99A7-35AC35FD58EA}" keepAlive="1" name="Query - Page001__6" description="Connection to the 'Page001__6' query in the workbook." type="5" refreshedVersion="0" background="1">
    <dbPr connection="Provider=Microsoft.Mashup.OleDb.1;Data Source=$Workbook$;Location=Page001__6;Extended Properties=&quot;&quot;" command="SELECT * FROM [Page001__6]"/>
  </connection>
  <connection id="12" xr16:uid="{1FDCF0C4-D144-4708-97A9-EC48D6F24F8E}" keepAlive="1" name="Query - Page002" description="Connection to the 'Page002' query in the workbook." type="5" refreshedVersion="8" background="1" saveData="1">
    <dbPr connection="Provider=Microsoft.Mashup.OleDb.1;Data Source=$Workbook$;Location=Page002;Extended Properties=&quot;&quot;" command="SELECT * FROM [Page002]"/>
  </connection>
  <connection id="13" xr16:uid="{B27F277E-BCF5-41EF-9170-7B6B1F253495}" keepAlive="1" name="Query - Page002 (2)" description="Connection to the 'Page002 (2)' query in the workbook." type="5" refreshedVersion="0" background="1" saveData="1">
    <dbPr connection="Provider=Microsoft.Mashup.OleDb.1;Data Source=$Workbook$;Location=&quot;Page002 (2)&quot;;Extended Properties=&quot;&quot;" command="SELECT * FROM [Page002 (2)]"/>
  </connection>
  <connection id="14" xr16:uid="{F20384B9-E2F8-4242-8114-4CA6D32E9841}" keepAlive="1" name="Query - Page002__2" description="Connection to the 'Page002__2' query in the workbook." type="5" refreshedVersion="0" background="1">
    <dbPr connection="Provider=Microsoft.Mashup.OleDb.1;Data Source=$Workbook$;Location=Page002__2;Extended Properties=&quot;&quot;" command="SELECT * FROM [Page002__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<sst xmlns="http://schemas.openxmlformats.org/spreadsheetml/2006/main" count="807" uniqueCount="231">
  <si>
    <t>Population</t>
  </si>
  <si>
    <t>GDP</t>
  </si>
  <si>
    <t>Column1</t>
  </si>
  <si>
    <t>Column2</t>
  </si>
  <si>
    <t>Top 50 Countries by GDP</t>
  </si>
  <si>
    <t>1. United States: $25000 billion</t>
  </si>
  <si>
    <t>2. China: $17000 billion</t>
  </si>
  <si>
    <t>3. Japan: $5000 billion</t>
  </si>
  <si>
    <t>4. Germany: $4200 billion</t>
  </si>
  <si>
    <t>5. India: $3300 billion</t>
  </si>
  <si>
    <t>6. United Kingdom: $3000 billion</t>
  </si>
  <si>
    <t>7. France: $2900 billion</t>
  </si>
  <si>
    <t>8. Italy: $2100 billion</t>
  </si>
  <si>
    <t>9. Canada: $2000 billion</t>
  </si>
  <si>
    <t>10. South Korea: $1800 billion</t>
  </si>
  <si>
    <t>11. Russia: $1700 billion</t>
  </si>
  <si>
    <t>12. Brazil: $1600 billion</t>
  </si>
  <si>
    <t>13. Australia: $1500 billion</t>
  </si>
  <si>
    <t>14. Spain: $1400 billion</t>
  </si>
  <si>
    <t>15. Mexico: $1200 billion</t>
  </si>
  <si>
    <t>16. Indonesia: $1100 billion</t>
  </si>
  <si>
    <t>17. Netherlands: $1000 billion</t>
  </si>
  <si>
    <t>18. Saudi Arabia: $850 billion</t>
  </si>
  <si>
    <t>19. Turkey: $800 billion</t>
  </si>
  <si>
    <t>20. Switzerland: $750 billion</t>
  </si>
  <si>
    <t>21. Taiwan: $700 billion</t>
  </si>
  <si>
    <t>22. Poland: $650 billion</t>
  </si>
  <si>
    <t>23. Sweden: $600 billion</t>
  </si>
  <si>
    <t>24. Belgium: $580 billion</t>
  </si>
  <si>
    <t>25. Thailand: $550 billion</t>
  </si>
  <si>
    <t>Page 1</t>
  </si>
  <si>
    <t>Country</t>
  </si>
  <si>
    <t>Defence Budget (in billion USD)</t>
  </si>
  <si>
    <t>Column3</t>
  </si>
  <si>
    <t>United States</t>
  </si>
  <si>
    <t>China</t>
  </si>
  <si>
    <t>India</t>
  </si>
  <si>
    <t>Russia</t>
  </si>
  <si>
    <t>Saudi Arabia</t>
  </si>
  <si>
    <t>United Kingdom</t>
  </si>
  <si>
    <t>Germany</t>
  </si>
  <si>
    <t>France</t>
  </si>
  <si>
    <t>Japan</t>
  </si>
  <si>
    <t>South Korea</t>
  </si>
  <si>
    <t>Brazil</t>
  </si>
  <si>
    <t>Italy</t>
  </si>
  <si>
    <t>Australia</t>
  </si>
  <si>
    <t>Canada</t>
  </si>
  <si>
    <t>Turkey</t>
  </si>
  <si>
    <t>Israel</t>
  </si>
  <si>
    <t>Spain</t>
  </si>
  <si>
    <t>Netherlands</t>
  </si>
  <si>
    <t>Poland</t>
  </si>
  <si>
    <t>Indonesia</t>
  </si>
  <si>
    <t>Pakistan</t>
  </si>
  <si>
    <t>Sweden</t>
  </si>
  <si>
    <t>Norway</t>
  </si>
  <si>
    <t>Taiwan</t>
  </si>
  <si>
    <t>Switzerland</t>
  </si>
  <si>
    <t>Belgium</t>
  </si>
  <si>
    <t>Singapore</t>
  </si>
  <si>
    <t>UAE</t>
  </si>
  <si>
    <t>Czech Republic</t>
  </si>
  <si>
    <t>Algeria</t>
  </si>
  <si>
    <t>GDP Growth Rate 2024
(%)</t>
  </si>
  <si>
    <t>Mexico</t>
  </si>
  <si>
    <t>Thailand</t>
  </si>
  <si>
    <t>Iran</t>
  </si>
  <si>
    <t>Austria</t>
  </si>
  <si>
    <t>Norway
United Arab</t>
  </si>
  <si>
    <t>Emirates</t>
  </si>
  <si>
    <t>Nigeria</t>
  </si>
  <si>
    <t>South Africa</t>
  </si>
  <si>
    <t>Malaysia</t>
  </si>
  <si>
    <t>Egypt</t>
  </si>
  <si>
    <t>Philippines</t>
  </si>
  <si>
    <t>Colombia</t>
  </si>
  <si>
    <t>Bangladesh</t>
  </si>
  <si>
    <t>Vietnam</t>
  </si>
  <si>
    <t>Argentina</t>
  </si>
  <si>
    <t>Peru</t>
  </si>
  <si>
    <t>Greece</t>
  </si>
  <si>
    <t>Portugal</t>
  </si>
  <si>
    <t>Qatar</t>
  </si>
  <si>
    <t>GDP per
Capita</t>
  </si>
  <si>
    <t>Military
Man</t>
  </si>
  <si>
    <t>Crime
Rate</t>
  </si>
  <si>
    <t>$65,298</t>
  </si>
  <si>
    <t>Moderate</t>
  </si>
  <si>
    <t>$10,262</t>
  </si>
  <si>
    <t>Low</t>
  </si>
  <si>
    <t>$40,247</t>
  </si>
  <si>
    <t>$45,466</t>
  </si>
  <si>
    <t>$2,171</t>
  </si>
  <si>
    <t>High</t>
  </si>
  <si>
    <t>$42,330</t>
  </si>
  <si>
    <t>$39,502</t>
  </si>
  <si>
    <t>$33,228</t>
  </si>
  <si>
    <t>$8,919</t>
  </si>
  <si>
    <t>$46,194</t>
  </si>
  <si>
    <t>$31,846</t>
  </si>
  <si>
    <t>$11,289</t>
  </si>
  <si>
    <t>$55,060</t>
  </si>
  <si>
    <t>$30,254</t>
  </si>
  <si>
    <t>$9,874</t>
  </si>
  <si>
    <t>$4,135</t>
  </si>
  <si>
    <t>$55,293</t>
  </si>
  <si>
    <t>$23,219</t>
  </si>
  <si>
    <t>$9,126</t>
  </si>
  <si>
    <t>$83,832</t>
  </si>
  <si>
    <t>$55,815</t>
  </si>
  <si>
    <t>$16,740</t>
  </si>
  <si>
    <t>$47,923</t>
  </si>
  <si>
    <t>$7,274</t>
  </si>
  <si>
    <t>$5,190</t>
  </si>
  <si>
    <t>$54,606</t>
  </si>
  <si>
    <t>$81,995</t>
  </si>
  <si>
    <t>$43,033</t>
  </si>
  <si>
    <t>$43,592</t>
  </si>
  <si>
    <t>$11,256</t>
  </si>
  <si>
    <t>$2,229</t>
  </si>
  <si>
    <t>$65,233</t>
  </si>
  <si>
    <t>$3,022</t>
  </si>
  <si>
    <t>$6,374</t>
  </si>
  <si>
    <t>$6,359</t>
  </si>
  <si>
    <t>Chile</t>
  </si>
  <si>
    <t>$15,346</t>
  </si>
  <si>
    <t>$1,887</t>
  </si>
  <si>
    <t>$23,654</t>
  </si>
  <si>
    <t>$3,372</t>
  </si>
  <si>
    <t>$1,543</t>
  </si>
  <si>
    <t>Romania</t>
  </si>
  <si>
    <t>$14,731</t>
  </si>
  <si>
    <t>$23,413</t>
  </si>
  <si>
    <t>$2,715</t>
  </si>
  <si>
    <t>$20,987</t>
  </si>
  <si>
    <t>26. Argentina: $500 billion</t>
  </si>
  <si>
    <t>27. Norway: $490 billion</t>
  </si>
  <si>
    <t>28. Austria: $480 billion</t>
  </si>
  <si>
    <t>29. United Arab Emirates: $460 billion</t>
  </si>
  <si>
    <t>30. Nigeria: $450 billion</t>
  </si>
  <si>
    <t>31. Israel: $430 billion</t>
  </si>
  <si>
    <t>32. Philippines: $400 billion</t>
  </si>
  <si>
    <t>33. Singapore: $380 billion</t>
  </si>
  <si>
    <t>34. Malaysia: $370 billion</t>
  </si>
  <si>
    <t>35. South Africa: $360 billion</t>
  </si>
  <si>
    <t>36. Denmark: $350 billion</t>
  </si>
  <si>
    <t>37. Hong Kong: $340 billion</t>
  </si>
  <si>
    <t>38. Colombia: $330 billion</t>
  </si>
  <si>
    <t>39. Bangladesh: $320 billion</t>
  </si>
  <si>
    <t>40. Vietnam: $310 billion</t>
  </si>
  <si>
    <t>41. Chile: $300 billion</t>
  </si>
  <si>
    <t>42. Finland: $290 billion</t>
  </si>
  <si>
    <t>43. Czech Republic: $280 billion</t>
  </si>
  <si>
    <t>44. Portugal: $270 billion</t>
  </si>
  <si>
    <t>45. Romania: $260 billion</t>
  </si>
  <si>
    <t>46. New Zealand: $250 billion</t>
  </si>
  <si>
    <t>47. Egypt: $240 billion</t>
  </si>
  <si>
    <t>48. Greece: $230 billion</t>
  </si>
  <si>
    <t>49. Ireland: $220 billion</t>
  </si>
  <si>
    <t>50. Pakistan: $210 billion</t>
  </si>
  <si>
    <t>Page 2</t>
  </si>
  <si>
    <t xml:space="preserve"> United States</t>
  </si>
  <si>
    <t xml:space="preserve"> China</t>
  </si>
  <si>
    <t xml:space="preserve"> Japan</t>
  </si>
  <si>
    <t xml:space="preserve"> Germany</t>
  </si>
  <si>
    <t xml:space="preserve"> India</t>
  </si>
  <si>
    <t xml:space="preserve"> United Kingdom</t>
  </si>
  <si>
    <t xml:space="preserve"> France</t>
  </si>
  <si>
    <t xml:space="preserve"> Italy</t>
  </si>
  <si>
    <t xml:space="preserve"> Canada</t>
  </si>
  <si>
    <t xml:space="preserve"> South Korea</t>
  </si>
  <si>
    <t xml:space="preserve"> Russia</t>
  </si>
  <si>
    <t xml:space="preserve"> Brazil</t>
  </si>
  <si>
    <t xml:space="preserve"> Australia</t>
  </si>
  <si>
    <t xml:space="preserve"> Spain</t>
  </si>
  <si>
    <t xml:space="preserve"> Mexico</t>
  </si>
  <si>
    <t xml:space="preserve"> Indonesia</t>
  </si>
  <si>
    <t xml:space="preserve"> Netherlands</t>
  </si>
  <si>
    <t xml:space="preserve"> Saudi Arabia</t>
  </si>
  <si>
    <t xml:space="preserve"> Turkey</t>
  </si>
  <si>
    <t xml:space="preserve"> Switzerland</t>
  </si>
  <si>
    <t xml:space="preserve"> Taiwan</t>
  </si>
  <si>
    <t xml:space="preserve"> Poland</t>
  </si>
  <si>
    <t xml:space="preserve"> Sweden</t>
  </si>
  <si>
    <t xml:space="preserve"> Belgium</t>
  </si>
  <si>
    <t xml:space="preserve"> Thailand</t>
  </si>
  <si>
    <t xml:space="preserve"> Argentina</t>
  </si>
  <si>
    <t xml:space="preserve"> Norway</t>
  </si>
  <si>
    <t xml:space="preserve"> Austria</t>
  </si>
  <si>
    <t xml:space="preserve"> United Arab Emirates</t>
  </si>
  <si>
    <t xml:space="preserve"> Nigeria</t>
  </si>
  <si>
    <t xml:space="preserve"> Israel</t>
  </si>
  <si>
    <t xml:space="preserve"> Philippines</t>
  </si>
  <si>
    <t xml:space="preserve"> Singapore</t>
  </si>
  <si>
    <t xml:space="preserve"> Malaysia</t>
  </si>
  <si>
    <t xml:space="preserve"> South Africa</t>
  </si>
  <si>
    <t xml:space="preserve"> Denmark</t>
  </si>
  <si>
    <t xml:space="preserve"> Hong Kong</t>
  </si>
  <si>
    <t xml:space="preserve"> Colombia</t>
  </si>
  <si>
    <t xml:space="preserve"> Bangladesh</t>
  </si>
  <si>
    <t xml:space="preserve"> Vietnam</t>
  </si>
  <si>
    <t xml:space="preserve"> Chile</t>
  </si>
  <si>
    <t xml:space="preserve"> Finland</t>
  </si>
  <si>
    <t xml:space="preserve"> Czech Republic</t>
  </si>
  <si>
    <t xml:space="preserve"> Portugal</t>
  </si>
  <si>
    <t xml:space="preserve"> Romania</t>
  </si>
  <si>
    <t xml:space="preserve"> New Zealand</t>
  </si>
  <si>
    <t xml:space="preserve"> Egypt</t>
  </si>
  <si>
    <t xml:space="preserve"> Greece</t>
  </si>
  <si>
    <t xml:space="preserve"> Ireland</t>
  </si>
  <si>
    <t xml:space="preserve"> Pakistan</t>
  </si>
  <si>
    <t>With the help of filter formula you can choose any country name and then it show the Result of that country:-</t>
  </si>
  <si>
    <t>Highest GDP:-</t>
  </si>
  <si>
    <t>Highest Budget</t>
  </si>
  <si>
    <t>Budget(Billion)</t>
  </si>
  <si>
    <t>GDP(Billion)</t>
  </si>
  <si>
    <t>Above AVG. GDP is highlighted:-</t>
  </si>
  <si>
    <t>Above 4.5% growth rate is highlighted:-</t>
  </si>
  <si>
    <t>Q. Highest crime rate Countries?</t>
  </si>
  <si>
    <t xml:space="preserve">   </t>
  </si>
  <si>
    <t>Country_Name</t>
  </si>
  <si>
    <t>(Use "IF" formula and after then we remove blanks by Filter)</t>
  </si>
  <si>
    <t>Growth_rate</t>
  </si>
  <si>
    <t>Top 10% Highest GDP Growth_rate Countries:-</t>
  </si>
  <si>
    <t>Row Labels</t>
  </si>
  <si>
    <t>Sum of GDP(Billion)</t>
  </si>
  <si>
    <t>Sum of Defence Budget (in billion USD)</t>
  </si>
  <si>
    <t>Sum of Military
Man</t>
  </si>
  <si>
    <t>Sum of GDP Growth Rate 2024
(%)</t>
  </si>
  <si>
    <t>Sum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</si>
</sst>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5C]#,##0"/>
  </numFmts>
  <fonts count="5" x14ac:knownFonts="1">
    <font>
      <sz val="11"/>
      <color theme="1"/>
      <name val="Calibri"/>
      <family val="2"/>
      <scheme val="minor"/>
    </font>
    <font>
      <b/>
      <sz val="14"/>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4"/>
        <bgColor theme="4"/>
      </patternFill>
    </fill>
    <fill>
      <patternFill patternType="solid">
        <fgColor rgb="FF00B0F0"/>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4" tint="0.7999816888943144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32">
    <xf numFmtId="0" fontId="0" fillId="0" borderId="0" xfId="0"/>
    <xf numFmtId="0" fontId="2" fillId="2" borderId="1" xfId="0" applyFont="1" applyFill="1" applyBorder="1"/>
    <xf numFmtId="0" fontId="0" fillId="0" borderId="1" xfId="0" applyBorder="1"/>
    <xf numFmtId="1" fontId="0" fillId="0" borderId="0" xfId="0" applyNumberFormat="1"/>
    <xf numFmtId="164" fontId="0" fillId="0" borderId="0" xfId="0" applyNumberFormat="1"/>
    <xf numFmtId="0" fontId="4" fillId="0" borderId="0" xfId="0" applyFont="1"/>
    <xf numFmtId="0" fontId="4" fillId="6" borderId="1" xfId="0" applyFont="1" applyFill="1" applyBorder="1"/>
    <xf numFmtId="0" fontId="4" fillId="3" borderId="0" xfId="0" applyFont="1" applyFill="1"/>
    <xf numFmtId="0" fontId="3" fillId="8" borderId="1" xfId="0" applyFont="1" applyFill="1" applyBorder="1"/>
    <xf numFmtId="0" fontId="0" fillId="10" borderId="3" xfId="0" applyFill="1" applyBorder="1"/>
    <xf numFmtId="0" fontId="0" fillId="10" borderId="4" xfId="0" applyFill="1" applyBorder="1"/>
    <xf numFmtId="0" fontId="0" fillId="0" borderId="3" xfId="0" applyBorder="1"/>
    <xf numFmtId="0" fontId="0" fillId="0" borderId="4" xfId="0" applyBorder="1"/>
    <xf numFmtId="0" fontId="0" fillId="0" borderId="5" xfId="0" applyBorder="1"/>
    <xf numFmtId="0" fontId="0" fillId="0" borderId="6" xfId="0" applyBorder="1"/>
    <xf numFmtId="0" fontId="0" fillId="10" borderId="5" xfId="0" applyFill="1" applyBorder="1"/>
    <xf numFmtId="0" fontId="0" fillId="10" borderId="6" xfId="0" applyFill="1" applyBorder="1"/>
    <xf numFmtId="0" fontId="0" fillId="10" borderId="1" xfId="0" applyFill="1" applyBorder="1"/>
    <xf numFmtId="0" fontId="4" fillId="9" borderId="1" xfId="0" applyFont="1" applyFill="1" applyBorder="1"/>
    <xf numFmtId="0" fontId="0" fillId="0" borderId="0" xfId="0" pivotButton="1"/>
    <xf numFmtId="0" fontId="0" fillId="0" borderId="0" xfId="0" applyAlignment="1">
      <alignment horizontal="left"/>
    </xf>
    <xf numFmtId="2" fontId="0" fillId="0" borderId="0" xfId="0" applyNumberFormat="1"/>
    <xf numFmtId="0" fontId="4" fillId="7" borderId="0" xfId="0" applyFont="1" applyFill="1" applyAlignment="1">
      <alignment horizontal="center"/>
    </xf>
    <xf numFmtId="0" fontId="1" fillId="0" borderId="0" xfId="0" applyFont="1" applyAlignment="1">
      <alignment horizontal="center"/>
    </xf>
    <xf numFmtId="0" fontId="1" fillId="3" borderId="1" xfId="0" applyFont="1" applyFill="1" applyBorder="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1" fillId="4" borderId="0" xfId="0" applyFont="1" applyFill="1" applyAlignment="1">
      <alignment horizontal="center"/>
    </xf>
    <xf numFmtId="0" fontId="1" fillId="0" borderId="2" xfId="0" applyFont="1" applyBorder="1" applyAlignment="1">
      <alignment horizontal="center"/>
    </xf>
    <xf numFmtId="0" fontId="4" fillId="0" borderId="0" xfId="0" applyFont="1" applyAlignment="1">
      <alignment horizontal="center"/>
    </xf>
    <xf numFmtId="0" fontId="2" fillId="2" borderId="1" xfId="0" applyFont="1" applyFill="1" applyBorder="1" applyAlignment="1">
      <alignment horizontal="center"/>
    </xf>
    <xf numFmtId="0" fontId="0" fillId="0" borderId="0" xfId="0" applyNumberFormat="1"/>
  </cellXfs>
  <cellStyles count="1">
    <cellStyle name="Normal" xfId="0" builtinId="0"/>
  </cellStyles>
  <dxfs count="25">
    <dxf>
      <fill>
        <patternFill>
          <bgColor rgb="FF00B0F0"/>
        </patternFill>
      </fill>
    </dxf>
    <dxf>
      <font>
        <color rgb="FF9C5700"/>
      </font>
      <fill>
        <patternFill>
          <bgColor rgb="FFFFEB9C"/>
        </patternFill>
      </fill>
    </dxf>
    <dxf>
      <font>
        <color rgb="FF9C0006"/>
      </font>
      <fill>
        <patternFill>
          <bgColor rgb="FFFFC7CE"/>
        </patternFill>
      </fill>
    </dxf>
    <dxf>
      <fill>
        <patternFill>
          <bgColor theme="1" tint="0.14996795556505021"/>
        </patternFill>
      </fill>
    </dxf>
    <dxf>
      <fill>
        <patternFill>
          <bgColor theme="0" tint="-0.499984740745262"/>
        </patternFill>
      </fill>
    </dxf>
    <dxf>
      <fill>
        <patternFill>
          <bgColor rgb="FF00B0F0"/>
        </patternFill>
      </fill>
    </dxf>
    <dxf>
      <fill>
        <patternFill>
          <bgColor theme="9" tint="0.39994506668294322"/>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3.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5.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GDP!PivotTable1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Countries</a:t>
            </a:r>
            <a:r>
              <a:rPr lang="en-US" baseline="0"/>
              <a:t> vs GDP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outerShdw blurRad="50800" dist="38100" dir="2700000" algn="tl" rotWithShape="0">
            <a:prstClr val="black">
              <a:alpha val="40000"/>
            </a:prstClr>
          </a:outerShdw>
        </a:effectLst>
        <a:sp3d/>
      </c:spPr>
    </c:sideWall>
    <c:backWall>
      <c:thickness val="0"/>
      <c:spPr>
        <a:noFill/>
        <a:ln>
          <a:noFill/>
        </a:ln>
        <a:effectLst>
          <a:outerShdw blurRad="50800" dist="38100" dir="2700000" algn="tl" rotWithShape="0">
            <a:prstClr val="black">
              <a:alpha val="40000"/>
            </a:prstClr>
          </a:outerShdw>
        </a:effectLst>
        <a:sp3d/>
      </c:spPr>
    </c:backWall>
    <c:plotArea>
      <c:layout/>
      <c:bar3DChart>
        <c:barDir val="col"/>
        <c:grouping val="clustered"/>
        <c:varyColors val="0"/>
        <c:ser>
          <c:idx val="0"/>
          <c:order val="0"/>
          <c:tx>
            <c:strRef>
              <c:f>'Country vs GDP'!$B$3</c:f>
              <c:strCache>
                <c:ptCount val="1"/>
                <c:pt idx="0">
                  <c:v>Total</c:v>
                </c:pt>
              </c:strCache>
            </c:strRef>
          </c:tx>
          <c:spPr>
            <a:solidFill>
              <a:schemeClr val="accent1"/>
            </a:solidFill>
            <a:ln>
              <a:noFill/>
            </a:ln>
            <a:effectLst/>
            <a:sp3d/>
          </c:spPr>
          <c:invertIfNegative val="0"/>
          <c:cat>
            <c:strRef>
              <c:f>'Country vs GDP'!$A$4:$A$53</c:f>
              <c:strCache>
                <c:ptCount val="50"/>
                <c:pt idx="0">
                  <c:v> Argentina</c:v>
                </c:pt>
                <c:pt idx="1">
                  <c:v> Australia</c:v>
                </c:pt>
                <c:pt idx="2">
                  <c:v> Austria</c:v>
                </c:pt>
                <c:pt idx="3">
                  <c:v> Bangladesh</c:v>
                </c:pt>
                <c:pt idx="4">
                  <c:v> Belgium</c:v>
                </c:pt>
                <c:pt idx="5">
                  <c:v> Brazil</c:v>
                </c:pt>
                <c:pt idx="6">
                  <c:v> Canada</c:v>
                </c:pt>
                <c:pt idx="7">
                  <c:v> Chile</c:v>
                </c:pt>
                <c:pt idx="8">
                  <c:v> China</c:v>
                </c:pt>
                <c:pt idx="9">
                  <c:v> Colombia</c:v>
                </c:pt>
                <c:pt idx="10">
                  <c:v> Czech Republic</c:v>
                </c:pt>
                <c:pt idx="11">
                  <c:v> Denmark</c:v>
                </c:pt>
                <c:pt idx="12">
                  <c:v> Egypt</c:v>
                </c:pt>
                <c:pt idx="13">
                  <c:v> Finland</c:v>
                </c:pt>
                <c:pt idx="14">
                  <c:v> France</c:v>
                </c:pt>
                <c:pt idx="15">
                  <c:v> Germany</c:v>
                </c:pt>
                <c:pt idx="16">
                  <c:v> Greece</c:v>
                </c:pt>
                <c:pt idx="17">
                  <c:v> Hong Kong</c:v>
                </c:pt>
                <c:pt idx="18">
                  <c:v> India</c:v>
                </c:pt>
                <c:pt idx="19">
                  <c:v> Indonesia</c:v>
                </c:pt>
                <c:pt idx="20">
                  <c:v> Ireland</c:v>
                </c:pt>
                <c:pt idx="21">
                  <c:v> Israel</c:v>
                </c:pt>
                <c:pt idx="22">
                  <c:v> Italy</c:v>
                </c:pt>
                <c:pt idx="23">
                  <c:v> Japan</c:v>
                </c:pt>
                <c:pt idx="24">
                  <c:v> Malaysia</c:v>
                </c:pt>
                <c:pt idx="25">
                  <c:v> Mexico</c:v>
                </c:pt>
                <c:pt idx="26">
                  <c:v> Netherlands</c:v>
                </c:pt>
                <c:pt idx="27">
                  <c:v> New Zealand</c:v>
                </c:pt>
                <c:pt idx="28">
                  <c:v> Nigeria</c:v>
                </c:pt>
                <c:pt idx="29">
                  <c:v> Norway</c:v>
                </c:pt>
                <c:pt idx="30">
                  <c:v> Pakistan</c:v>
                </c:pt>
                <c:pt idx="31">
                  <c:v> Philippines</c:v>
                </c:pt>
                <c:pt idx="32">
                  <c:v> Poland</c:v>
                </c:pt>
                <c:pt idx="33">
                  <c:v> Portugal</c:v>
                </c:pt>
                <c:pt idx="34">
                  <c:v> Romania</c:v>
                </c:pt>
                <c:pt idx="35">
                  <c:v> Russia</c:v>
                </c:pt>
                <c:pt idx="36">
                  <c:v> Saudi Arabia</c:v>
                </c:pt>
                <c:pt idx="37">
                  <c:v> Singapore</c:v>
                </c:pt>
                <c:pt idx="38">
                  <c:v> South Africa</c:v>
                </c:pt>
                <c:pt idx="39">
                  <c:v> South Korea</c:v>
                </c:pt>
                <c:pt idx="40">
                  <c:v> Spain</c:v>
                </c:pt>
                <c:pt idx="41">
                  <c:v> Sweden</c:v>
                </c:pt>
                <c:pt idx="42">
                  <c:v> Switzerland</c:v>
                </c:pt>
                <c:pt idx="43">
                  <c:v> Taiwan</c:v>
                </c:pt>
                <c:pt idx="44">
                  <c:v> Thailand</c:v>
                </c:pt>
                <c:pt idx="45">
                  <c:v> Turkey</c:v>
                </c:pt>
                <c:pt idx="46">
                  <c:v> United Arab Emirates</c:v>
                </c:pt>
                <c:pt idx="47">
                  <c:v> United Kingdom</c:v>
                </c:pt>
                <c:pt idx="48">
                  <c:v> United States</c:v>
                </c:pt>
                <c:pt idx="49">
                  <c:v> Vietnam</c:v>
                </c:pt>
              </c:strCache>
            </c:strRef>
          </c:cat>
          <c:val>
            <c:numRef>
              <c:f>'Country vs GDP'!$B$4:$B$53</c:f>
              <c:numCache>
                <c:formatCode>General</c:formatCode>
                <c:ptCount val="50"/>
                <c:pt idx="0">
                  <c:v>500</c:v>
                </c:pt>
                <c:pt idx="1">
                  <c:v>1500</c:v>
                </c:pt>
                <c:pt idx="2">
                  <c:v>480</c:v>
                </c:pt>
                <c:pt idx="3">
                  <c:v>320</c:v>
                </c:pt>
                <c:pt idx="4">
                  <c:v>580</c:v>
                </c:pt>
                <c:pt idx="5">
                  <c:v>1600</c:v>
                </c:pt>
                <c:pt idx="6">
                  <c:v>2000</c:v>
                </c:pt>
                <c:pt idx="7">
                  <c:v>300</c:v>
                </c:pt>
                <c:pt idx="8">
                  <c:v>17000</c:v>
                </c:pt>
                <c:pt idx="9">
                  <c:v>330</c:v>
                </c:pt>
                <c:pt idx="10">
                  <c:v>280</c:v>
                </c:pt>
                <c:pt idx="11">
                  <c:v>350</c:v>
                </c:pt>
                <c:pt idx="12">
                  <c:v>240</c:v>
                </c:pt>
                <c:pt idx="13">
                  <c:v>290</c:v>
                </c:pt>
                <c:pt idx="14">
                  <c:v>2900</c:v>
                </c:pt>
                <c:pt idx="15">
                  <c:v>4200</c:v>
                </c:pt>
                <c:pt idx="16">
                  <c:v>230</c:v>
                </c:pt>
                <c:pt idx="17">
                  <c:v>340</c:v>
                </c:pt>
                <c:pt idx="18">
                  <c:v>3300</c:v>
                </c:pt>
                <c:pt idx="19">
                  <c:v>1100</c:v>
                </c:pt>
                <c:pt idx="20">
                  <c:v>220</c:v>
                </c:pt>
                <c:pt idx="21">
                  <c:v>430</c:v>
                </c:pt>
                <c:pt idx="22">
                  <c:v>2100</c:v>
                </c:pt>
                <c:pt idx="23">
                  <c:v>5000</c:v>
                </c:pt>
                <c:pt idx="24">
                  <c:v>370</c:v>
                </c:pt>
                <c:pt idx="25">
                  <c:v>1200</c:v>
                </c:pt>
                <c:pt idx="26">
                  <c:v>1000</c:v>
                </c:pt>
                <c:pt idx="27">
                  <c:v>250</c:v>
                </c:pt>
                <c:pt idx="28">
                  <c:v>450</c:v>
                </c:pt>
                <c:pt idx="29">
                  <c:v>490</c:v>
                </c:pt>
                <c:pt idx="30">
                  <c:v>210</c:v>
                </c:pt>
                <c:pt idx="31">
                  <c:v>400</c:v>
                </c:pt>
                <c:pt idx="32">
                  <c:v>650</c:v>
                </c:pt>
                <c:pt idx="33">
                  <c:v>270</c:v>
                </c:pt>
                <c:pt idx="34">
                  <c:v>260</c:v>
                </c:pt>
                <c:pt idx="35">
                  <c:v>1700</c:v>
                </c:pt>
                <c:pt idx="36">
                  <c:v>850</c:v>
                </c:pt>
                <c:pt idx="37">
                  <c:v>380</c:v>
                </c:pt>
                <c:pt idx="38">
                  <c:v>360</c:v>
                </c:pt>
                <c:pt idx="39">
                  <c:v>1800</c:v>
                </c:pt>
                <c:pt idx="40">
                  <c:v>1400</c:v>
                </c:pt>
                <c:pt idx="41">
                  <c:v>600</c:v>
                </c:pt>
                <c:pt idx="42">
                  <c:v>750</c:v>
                </c:pt>
                <c:pt idx="43">
                  <c:v>700</c:v>
                </c:pt>
                <c:pt idx="44">
                  <c:v>550</c:v>
                </c:pt>
                <c:pt idx="45">
                  <c:v>800</c:v>
                </c:pt>
                <c:pt idx="46">
                  <c:v>460</c:v>
                </c:pt>
                <c:pt idx="47">
                  <c:v>3000</c:v>
                </c:pt>
                <c:pt idx="48">
                  <c:v>25000</c:v>
                </c:pt>
                <c:pt idx="49">
                  <c:v>310</c:v>
                </c:pt>
              </c:numCache>
            </c:numRef>
          </c:val>
          <c:extLst>
            <c:ext xmlns:c16="http://schemas.microsoft.com/office/drawing/2014/chart" uri="{C3380CC4-5D6E-409C-BE32-E72D297353CC}">
              <c16:uniqueId val="{00000000-9083-4066-AA1B-C459ACD498A5}"/>
            </c:ext>
          </c:extLst>
        </c:ser>
        <c:dLbls>
          <c:showLegendKey val="0"/>
          <c:showVal val="0"/>
          <c:showCatName val="0"/>
          <c:showSerName val="0"/>
          <c:showPercent val="0"/>
          <c:showBubbleSize val="0"/>
        </c:dLbls>
        <c:gapWidth val="150"/>
        <c:shape val="box"/>
        <c:axId val="1273822064"/>
        <c:axId val="1273822544"/>
        <c:axId val="0"/>
      </c:bar3DChart>
      <c:catAx>
        <c:axId val="1273822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822544"/>
        <c:crosses val="autoZero"/>
        <c:auto val="1"/>
        <c:lblAlgn val="ctr"/>
        <c:lblOffset val="100"/>
        <c:noMultiLvlLbl val="0"/>
      </c:catAx>
      <c:valAx>
        <c:axId val="1273822544"/>
        <c:scaling>
          <c:orientation val="minMax"/>
        </c:scaling>
        <c:delete val="0"/>
        <c:axPos val="l"/>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82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Defense!PivotTable2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Countries vs Defense_budget(Billion)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vs Defense'!$B$3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'Country vs Defense'!$A$4:$A$33</c:f>
              <c:strCache>
                <c:ptCount val="30"/>
                <c:pt idx="0">
                  <c:v>Algeria</c:v>
                </c:pt>
                <c:pt idx="1">
                  <c:v>Australia</c:v>
                </c:pt>
                <c:pt idx="2">
                  <c:v>Belgium</c:v>
                </c:pt>
                <c:pt idx="3">
                  <c:v>Brazil</c:v>
                </c:pt>
                <c:pt idx="4">
                  <c:v>Canada</c:v>
                </c:pt>
                <c:pt idx="5">
                  <c:v>China</c:v>
                </c:pt>
                <c:pt idx="6">
                  <c:v>Czech Republic</c:v>
                </c:pt>
                <c:pt idx="7">
                  <c:v>France</c:v>
                </c:pt>
                <c:pt idx="8">
                  <c:v>Germany</c:v>
                </c:pt>
                <c:pt idx="9">
                  <c:v>India</c:v>
                </c:pt>
                <c:pt idx="10">
                  <c:v>Indonesia</c:v>
                </c:pt>
                <c:pt idx="11">
                  <c:v>Israel</c:v>
                </c:pt>
                <c:pt idx="12">
                  <c:v>Italy</c:v>
                </c:pt>
                <c:pt idx="13">
                  <c:v>Japan</c:v>
                </c:pt>
                <c:pt idx="14">
                  <c:v>Netherlands</c:v>
                </c:pt>
                <c:pt idx="15">
                  <c:v>Norway</c:v>
                </c:pt>
                <c:pt idx="16">
                  <c:v>Pakistan</c:v>
                </c:pt>
                <c:pt idx="17">
                  <c:v>Poland</c:v>
                </c:pt>
                <c:pt idx="18">
                  <c:v>Russia</c:v>
                </c:pt>
                <c:pt idx="19">
                  <c:v>Saudi Arabia</c:v>
                </c:pt>
                <c:pt idx="20">
                  <c:v>Singapore</c:v>
                </c:pt>
                <c:pt idx="21">
                  <c:v>South Korea</c:v>
                </c:pt>
                <c:pt idx="22">
                  <c:v>Spain</c:v>
                </c:pt>
                <c:pt idx="23">
                  <c:v>Sweden</c:v>
                </c:pt>
                <c:pt idx="24">
                  <c:v>Switzerland</c:v>
                </c:pt>
                <c:pt idx="25">
                  <c:v>Taiwan</c:v>
                </c:pt>
                <c:pt idx="26">
                  <c:v>Turkey</c:v>
                </c:pt>
                <c:pt idx="27">
                  <c:v>UAE</c:v>
                </c:pt>
                <c:pt idx="28">
                  <c:v>United Kingdom</c:v>
                </c:pt>
                <c:pt idx="29">
                  <c:v>United States</c:v>
                </c:pt>
              </c:strCache>
            </c:strRef>
          </c:cat>
          <c:val>
            <c:numRef>
              <c:f>'Country vs Defense'!$B$4:$B$33</c:f>
              <c:numCache>
                <c:formatCode>General</c:formatCode>
                <c:ptCount val="30"/>
                <c:pt idx="0">
                  <c:v>4.3</c:v>
                </c:pt>
                <c:pt idx="1">
                  <c:v>25.4</c:v>
                </c:pt>
                <c:pt idx="2">
                  <c:v>5.9</c:v>
                </c:pt>
                <c:pt idx="3">
                  <c:v>26.1</c:v>
                </c:pt>
                <c:pt idx="4">
                  <c:v>22.2</c:v>
                </c:pt>
                <c:pt idx="5">
                  <c:v>261</c:v>
                </c:pt>
                <c:pt idx="6">
                  <c:v>4.8</c:v>
                </c:pt>
                <c:pt idx="7">
                  <c:v>52.7</c:v>
                </c:pt>
                <c:pt idx="8">
                  <c:v>52.8</c:v>
                </c:pt>
                <c:pt idx="9">
                  <c:v>71.099999999999994</c:v>
                </c:pt>
                <c:pt idx="10">
                  <c:v>10</c:v>
                </c:pt>
                <c:pt idx="11">
                  <c:v>18.5</c:v>
                </c:pt>
                <c:pt idx="12">
                  <c:v>25.8</c:v>
                </c:pt>
                <c:pt idx="13">
                  <c:v>49.1</c:v>
                </c:pt>
                <c:pt idx="14">
                  <c:v>13.3</c:v>
                </c:pt>
                <c:pt idx="15">
                  <c:v>7.2</c:v>
                </c:pt>
                <c:pt idx="16">
                  <c:v>9.6</c:v>
                </c:pt>
                <c:pt idx="17">
                  <c:v>11.6</c:v>
                </c:pt>
                <c:pt idx="18">
                  <c:v>65.099999999999994</c:v>
                </c:pt>
                <c:pt idx="19">
                  <c:v>61.9</c:v>
                </c:pt>
                <c:pt idx="20">
                  <c:v>5.8</c:v>
                </c:pt>
                <c:pt idx="21">
                  <c:v>45.7</c:v>
                </c:pt>
                <c:pt idx="22">
                  <c:v>17.600000000000001</c:v>
                </c:pt>
                <c:pt idx="23">
                  <c:v>9.3000000000000007</c:v>
                </c:pt>
                <c:pt idx="24">
                  <c:v>6.6</c:v>
                </c:pt>
                <c:pt idx="25">
                  <c:v>7</c:v>
                </c:pt>
                <c:pt idx="26">
                  <c:v>19</c:v>
                </c:pt>
                <c:pt idx="27">
                  <c:v>5.5</c:v>
                </c:pt>
                <c:pt idx="28">
                  <c:v>59.2</c:v>
                </c:pt>
                <c:pt idx="29">
                  <c:v>732</c:v>
                </c:pt>
              </c:numCache>
            </c:numRef>
          </c:val>
          <c:extLst>
            <c:ext xmlns:c16="http://schemas.microsoft.com/office/drawing/2014/chart" uri="{C3380CC4-5D6E-409C-BE32-E72D297353CC}">
              <c16:uniqueId val="{00000000-F845-47C9-B65F-13D2CA9965F2}"/>
            </c:ext>
          </c:extLst>
        </c:ser>
        <c:dLbls>
          <c:showLegendKey val="0"/>
          <c:showVal val="0"/>
          <c:showCatName val="0"/>
          <c:showSerName val="0"/>
          <c:showPercent val="0"/>
          <c:showBubbleSize val="0"/>
        </c:dLbls>
        <c:gapWidth val="65"/>
        <c:axId val="1375536336"/>
        <c:axId val="1375539696"/>
      </c:barChart>
      <c:catAx>
        <c:axId val="137553633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Country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5539696"/>
        <c:crosses val="autoZero"/>
        <c:auto val="1"/>
        <c:lblAlgn val="ctr"/>
        <c:lblOffset val="100"/>
        <c:noMultiLvlLbl val="0"/>
      </c:catAx>
      <c:valAx>
        <c:axId val="13755396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Budget in billion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553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militrayman!PivotTable3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vs militaryman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'Country vs militrayman'!$B$3</c:f>
              <c:strCache>
                <c:ptCount val="1"/>
                <c:pt idx="0">
                  <c:v>Total</c:v>
                </c:pt>
              </c:strCache>
            </c:strRef>
          </c:tx>
          <c:spPr>
            <a:solidFill>
              <a:schemeClr val="accent1"/>
            </a:solidFill>
            <a:ln>
              <a:noFill/>
            </a:ln>
            <a:effectLst/>
          </c:spPr>
          <c:cat>
            <c:strRef>
              <c:f>'Country vs militrayman'!$A$4:$A$47</c:f>
              <c:strCache>
                <c:ptCount val="44"/>
                <c:pt idx="0">
                  <c:v>Australia</c:v>
                </c:pt>
                <c:pt idx="1">
                  <c:v>Austria</c:v>
                </c:pt>
                <c:pt idx="2">
                  <c:v>Bangladesh</c:v>
                </c:pt>
                <c:pt idx="3">
                  <c:v>Belgium</c:v>
                </c:pt>
                <c:pt idx="4">
                  <c:v>Brazil</c:v>
                </c:pt>
                <c:pt idx="5">
                  <c:v>Canada</c:v>
                </c:pt>
                <c:pt idx="6">
                  <c:v>Chile</c:v>
                </c:pt>
                <c:pt idx="7">
                  <c:v>China</c:v>
                </c:pt>
                <c:pt idx="8">
                  <c:v>Colombia</c:v>
                </c:pt>
                <c:pt idx="9">
                  <c:v>Czech Republic</c:v>
                </c:pt>
                <c:pt idx="10">
                  <c:v>Egypt</c:v>
                </c:pt>
                <c:pt idx="11">
                  <c:v>Emirates</c:v>
                </c:pt>
                <c:pt idx="12">
                  <c:v>France</c:v>
                </c:pt>
                <c:pt idx="13">
                  <c:v>Germany</c:v>
                </c:pt>
                <c:pt idx="14">
                  <c:v>Greece</c:v>
                </c:pt>
                <c:pt idx="15">
                  <c:v>India</c:v>
                </c:pt>
                <c:pt idx="16">
                  <c:v>Indonesia</c:v>
                </c:pt>
                <c:pt idx="17">
                  <c:v>Iran</c:v>
                </c:pt>
                <c:pt idx="18">
                  <c:v>Israel</c:v>
                </c:pt>
                <c:pt idx="19">
                  <c:v>Italy</c:v>
                </c:pt>
                <c:pt idx="20">
                  <c:v>Japan</c:v>
                </c:pt>
                <c:pt idx="21">
                  <c:v>Malaysia</c:v>
                </c:pt>
                <c:pt idx="22">
                  <c:v>Mexico</c:v>
                </c:pt>
                <c:pt idx="23">
                  <c:v>Netherlands</c:v>
                </c:pt>
                <c:pt idx="24">
                  <c:v>Nigeria</c:v>
                </c:pt>
                <c:pt idx="25">
                  <c:v>Norway
United Arab</c:v>
                </c:pt>
                <c:pt idx="26">
                  <c:v>Pakistan</c:v>
                </c:pt>
                <c:pt idx="27">
                  <c:v>Philippines</c:v>
                </c:pt>
                <c:pt idx="28">
                  <c:v>Poland</c:v>
                </c:pt>
                <c:pt idx="29">
                  <c:v>Portugal</c:v>
                </c:pt>
                <c:pt idx="30">
                  <c:v>Romania</c:v>
                </c:pt>
                <c:pt idx="31">
                  <c:v>Russia</c:v>
                </c:pt>
                <c:pt idx="32">
                  <c:v>Saudi Arabia</c:v>
                </c:pt>
                <c:pt idx="33">
                  <c:v>Singapore</c:v>
                </c:pt>
                <c:pt idx="34">
                  <c:v>South Africa</c:v>
                </c:pt>
                <c:pt idx="35">
                  <c:v>South Korea</c:v>
                </c:pt>
                <c:pt idx="36">
                  <c:v>Spain</c:v>
                </c:pt>
                <c:pt idx="37">
                  <c:v>Sweden</c:v>
                </c:pt>
                <c:pt idx="38">
                  <c:v>Switzerland</c:v>
                </c:pt>
                <c:pt idx="39">
                  <c:v>Thailand</c:v>
                </c:pt>
                <c:pt idx="40">
                  <c:v>Turkey</c:v>
                </c:pt>
                <c:pt idx="41">
                  <c:v>United Kingdom</c:v>
                </c:pt>
                <c:pt idx="42">
                  <c:v>United States</c:v>
                </c:pt>
                <c:pt idx="43">
                  <c:v>Vietnam</c:v>
                </c:pt>
              </c:strCache>
            </c:strRef>
          </c:cat>
          <c:val>
            <c:numRef>
              <c:f>'Country vs militrayman'!$B$4:$B$47</c:f>
              <c:numCache>
                <c:formatCode>General</c:formatCode>
                <c:ptCount val="44"/>
                <c:pt idx="0">
                  <c:v>58206</c:v>
                </c:pt>
                <c:pt idx="1">
                  <c:v>25000</c:v>
                </c:pt>
                <c:pt idx="2">
                  <c:v>165000</c:v>
                </c:pt>
                <c:pt idx="3">
                  <c:v>25000</c:v>
                </c:pt>
                <c:pt idx="4">
                  <c:v>334500</c:v>
                </c:pt>
                <c:pt idx="5">
                  <c:v>94000</c:v>
                </c:pt>
                <c:pt idx="6">
                  <c:v>77200</c:v>
                </c:pt>
                <c:pt idx="7">
                  <c:v>2035000</c:v>
                </c:pt>
                <c:pt idx="8">
                  <c:v>295000</c:v>
                </c:pt>
                <c:pt idx="9">
                  <c:v>22000</c:v>
                </c:pt>
                <c:pt idx="10">
                  <c:v>438500</c:v>
                </c:pt>
                <c:pt idx="11">
                  <c:v>63000</c:v>
                </c:pt>
                <c:pt idx="12">
                  <c:v>202761</c:v>
                </c:pt>
                <c:pt idx="13">
                  <c:v>208641</c:v>
                </c:pt>
                <c:pt idx="14">
                  <c:v>171500</c:v>
                </c:pt>
                <c:pt idx="15">
                  <c:v>1445000</c:v>
                </c:pt>
                <c:pt idx="16">
                  <c:v>395500</c:v>
                </c:pt>
                <c:pt idx="17">
                  <c:v>523000</c:v>
                </c:pt>
                <c:pt idx="18">
                  <c:v>170000</c:v>
                </c:pt>
                <c:pt idx="19">
                  <c:v>267500</c:v>
                </c:pt>
                <c:pt idx="20">
                  <c:v>247173</c:v>
                </c:pt>
                <c:pt idx="21">
                  <c:v>420000</c:v>
                </c:pt>
                <c:pt idx="22">
                  <c:v>277150</c:v>
                </c:pt>
                <c:pt idx="23">
                  <c:v>44000</c:v>
                </c:pt>
                <c:pt idx="24">
                  <c:v>120000</c:v>
                </c:pt>
                <c:pt idx="25">
                  <c:v>23250</c:v>
                </c:pt>
                <c:pt idx="26">
                  <c:v>653800</c:v>
                </c:pt>
                <c:pt idx="27">
                  <c:v>171000</c:v>
                </c:pt>
                <c:pt idx="28">
                  <c:v>120000</c:v>
                </c:pt>
                <c:pt idx="29">
                  <c:v>27000</c:v>
                </c:pt>
                <c:pt idx="30">
                  <c:v>73350</c:v>
                </c:pt>
                <c:pt idx="31">
                  <c:v>1013628</c:v>
                </c:pt>
                <c:pt idx="32">
                  <c:v>478000</c:v>
                </c:pt>
                <c:pt idx="33">
                  <c:v>72500</c:v>
                </c:pt>
                <c:pt idx="34">
                  <c:v>81300</c:v>
                </c:pt>
                <c:pt idx="35">
                  <c:v>599000</c:v>
                </c:pt>
                <c:pt idx="36">
                  <c:v>143000</c:v>
                </c:pt>
                <c:pt idx="37">
                  <c:v>30000</c:v>
                </c:pt>
                <c:pt idx="38">
                  <c:v>25000</c:v>
                </c:pt>
                <c:pt idx="39">
                  <c:v>360850</c:v>
                </c:pt>
                <c:pt idx="40">
                  <c:v>355200</c:v>
                </c:pt>
                <c:pt idx="41">
                  <c:v>192453</c:v>
                </c:pt>
                <c:pt idx="42">
                  <c:v>1374699</c:v>
                </c:pt>
                <c:pt idx="43">
                  <c:v>482000</c:v>
                </c:pt>
              </c:numCache>
            </c:numRef>
          </c:val>
          <c:extLst>
            <c:ext xmlns:c16="http://schemas.microsoft.com/office/drawing/2014/chart" uri="{C3380CC4-5D6E-409C-BE32-E72D297353CC}">
              <c16:uniqueId val="{00000000-E774-482C-B018-1FB1852F7806}"/>
            </c:ext>
          </c:extLst>
        </c:ser>
        <c:dLbls>
          <c:showLegendKey val="0"/>
          <c:showVal val="0"/>
          <c:showCatName val="0"/>
          <c:showSerName val="0"/>
          <c:showPercent val="0"/>
          <c:showBubbleSize val="0"/>
        </c:dLbls>
        <c:axId val="315286528"/>
        <c:axId val="315287488"/>
      </c:areaChart>
      <c:catAx>
        <c:axId val="315286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287488"/>
        <c:crosses val="autoZero"/>
        <c:auto val="1"/>
        <c:lblAlgn val="ctr"/>
        <c:lblOffset val="100"/>
        <c:noMultiLvlLbl val="0"/>
      </c:catAx>
      <c:valAx>
        <c:axId val="315287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2865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GDP_growthrate!PivotTable2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vs Growth_Rate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'Country VS GDP_growthrate'!$B$3</c:f>
              <c:strCache>
                <c:ptCount val="1"/>
                <c:pt idx="0">
                  <c:v>Total</c:v>
                </c:pt>
              </c:strCache>
            </c:strRef>
          </c:tx>
          <c:spPr>
            <a:ln w="28575" cap="rnd">
              <a:solidFill>
                <a:schemeClr val="accent1"/>
              </a:solidFill>
              <a:round/>
            </a:ln>
            <a:effectLst/>
          </c:spPr>
          <c:marker>
            <c:symbol val="none"/>
          </c:marker>
          <c:cat>
            <c:strRef>
              <c:f>'Country VS GDP_growthrate'!$A$4:$A$13</c:f>
              <c:strCache>
                <c:ptCount val="10"/>
                <c:pt idx="0">
                  <c:v>Bangladesh</c:v>
                </c:pt>
                <c:pt idx="1">
                  <c:v>China</c:v>
                </c:pt>
                <c:pt idx="2">
                  <c:v>Egypt</c:v>
                </c:pt>
                <c:pt idx="3">
                  <c:v>India</c:v>
                </c:pt>
                <c:pt idx="4">
                  <c:v>Indonesia</c:v>
                </c:pt>
                <c:pt idx="5">
                  <c:v>Malaysia</c:v>
                </c:pt>
                <c:pt idx="6">
                  <c:v>Nigeria</c:v>
                </c:pt>
                <c:pt idx="7">
                  <c:v>Pakistan</c:v>
                </c:pt>
                <c:pt idx="8">
                  <c:v>Philippines</c:v>
                </c:pt>
                <c:pt idx="9">
                  <c:v>Vietnam</c:v>
                </c:pt>
              </c:strCache>
            </c:strRef>
          </c:cat>
          <c:val>
            <c:numRef>
              <c:f>'Country VS GDP_growthrate'!$B$4:$B$13</c:f>
              <c:numCache>
                <c:formatCode>General</c:formatCode>
                <c:ptCount val="10"/>
                <c:pt idx="0">
                  <c:v>6</c:v>
                </c:pt>
                <c:pt idx="1">
                  <c:v>5.8</c:v>
                </c:pt>
                <c:pt idx="2">
                  <c:v>5</c:v>
                </c:pt>
                <c:pt idx="3">
                  <c:v>6.7</c:v>
                </c:pt>
                <c:pt idx="4">
                  <c:v>5.0999999999999996</c:v>
                </c:pt>
                <c:pt idx="5">
                  <c:v>4.0999999999999996</c:v>
                </c:pt>
                <c:pt idx="6">
                  <c:v>4.2</c:v>
                </c:pt>
                <c:pt idx="7">
                  <c:v>4.5</c:v>
                </c:pt>
                <c:pt idx="8">
                  <c:v>5.2</c:v>
                </c:pt>
                <c:pt idx="9">
                  <c:v>6.3</c:v>
                </c:pt>
              </c:numCache>
            </c:numRef>
          </c:val>
          <c:smooth val="0"/>
          <c:extLst>
            <c:ext xmlns:c16="http://schemas.microsoft.com/office/drawing/2014/chart" uri="{C3380CC4-5D6E-409C-BE32-E72D297353CC}">
              <c16:uniqueId val="{00000000-B537-4F56-B456-421361C6E615}"/>
            </c:ext>
          </c:extLst>
        </c:ser>
        <c:dLbls>
          <c:showLegendKey val="0"/>
          <c:showVal val="0"/>
          <c:showCatName val="0"/>
          <c:showSerName val="0"/>
          <c:showPercent val="0"/>
          <c:showBubbleSize val="0"/>
        </c:dLbls>
        <c:smooth val="0"/>
        <c:axId val="485079840"/>
        <c:axId val="485082720"/>
      </c:lineChart>
      <c:catAx>
        <c:axId val="48507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82720"/>
        <c:crosses val="autoZero"/>
        <c:auto val="1"/>
        <c:lblAlgn val="ctr"/>
        <c:lblOffset val="100"/>
        <c:noMultiLvlLbl val="0"/>
      </c:catAx>
      <c:valAx>
        <c:axId val="485082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79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Population!PivotTable4</c:name>
    <c:fmtId val="0"/>
  </c:pivotSource>
  <c:chart>
    <c:title>
      <c:tx>
        <c:rich>
          <a:bodyPr rot="0" spcFirstLastPara="1" vertOverflow="ellipsis" vert="horz" wrap="square" anchor="ctr" anchorCtr="1"/>
          <a:lstStyle/>
          <a:p>
            <a:pPr>
              <a:defRPr sz="1600" b="1" i="0" u="none" strike="noStrike" kern="1200" baseline="0">
                <a:solidFill>
                  <a:schemeClr val="tx2"/>
                </a:solidFill>
                <a:effectLst>
                  <a:glow rad="228600">
                    <a:schemeClr val="accent5">
                      <a:satMod val="175000"/>
                      <a:alpha val="40000"/>
                    </a:schemeClr>
                  </a:glow>
                  <a:outerShdw blurRad="50800" dist="38100" dir="2700000" algn="tl" rotWithShape="0">
                    <a:prstClr val="black">
                      <a:alpha val="40000"/>
                    </a:prstClr>
                  </a:outerShdw>
                </a:effectLst>
                <a:latin typeface="+mn-lt"/>
                <a:ea typeface="+mn-ea"/>
                <a:cs typeface="+mn-cs"/>
              </a:defRPr>
            </a:pPr>
            <a:r>
              <a:rPr lang="en-IN">
                <a:effectLst>
                  <a:glow rad="228600">
                    <a:schemeClr val="accent5">
                      <a:satMod val="175000"/>
                      <a:alpha val="40000"/>
                    </a:schemeClr>
                  </a:glow>
                  <a:outerShdw blurRad="50800" dist="38100" dir="2700000" algn="tl" rotWithShape="0">
                    <a:prstClr val="black">
                      <a:alpha val="40000"/>
                    </a:prstClr>
                  </a:outerShdw>
                </a:effectLst>
              </a:rPr>
              <a:t>Country vs Population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effectLst>
                <a:glow rad="228600">
                  <a:schemeClr val="accent5">
                    <a:satMod val="175000"/>
                    <a:alpha val="40000"/>
                  </a:schemeClr>
                </a:glow>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'Country vs Population'!$B$3</c:f>
              <c:strCache>
                <c:ptCount val="1"/>
                <c:pt idx="0">
                  <c:v>Total</c:v>
                </c:pt>
              </c:strCache>
            </c:strRef>
          </c:tx>
          <c:dPt>
            <c:idx val="0"/>
            <c:bubble3D val="0"/>
            <c:explosion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7-490D-4D3F-88CF-5C2381C71BC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2-490D-4D3F-88CF-5C2381C71BC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explosion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3-490D-4D3F-88CF-5C2381C71BC7}"/>
              </c:ext>
            </c:extLst>
          </c:dPt>
          <c:dPt>
            <c:idx val="4"/>
            <c:bubble3D val="0"/>
            <c:explosion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4-490D-4D3F-88CF-5C2381C71BC7}"/>
              </c:ext>
            </c:extLst>
          </c:dPt>
          <c:dPt>
            <c:idx val="5"/>
            <c:bubble3D val="0"/>
            <c:explosion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5-490D-4D3F-88CF-5C2381C71BC7}"/>
              </c:ext>
            </c:extLst>
          </c:dPt>
          <c:dPt>
            <c:idx val="6"/>
            <c:bubble3D val="0"/>
            <c:explosion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6-490D-4D3F-88CF-5C2381C71BC7}"/>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'Country vs Population'!$A$4:$A$47</c:f>
              <c:strCache>
                <c:ptCount val="44"/>
                <c:pt idx="0">
                  <c:v>Australia</c:v>
                </c:pt>
                <c:pt idx="1">
                  <c:v>Austria</c:v>
                </c:pt>
                <c:pt idx="2">
                  <c:v>Bangladesh</c:v>
                </c:pt>
                <c:pt idx="3">
                  <c:v>Belgium</c:v>
                </c:pt>
                <c:pt idx="4">
                  <c:v>Brazil</c:v>
                </c:pt>
                <c:pt idx="5">
                  <c:v>Canada</c:v>
                </c:pt>
                <c:pt idx="6">
                  <c:v>Chile</c:v>
                </c:pt>
                <c:pt idx="7">
                  <c:v>China</c:v>
                </c:pt>
                <c:pt idx="8">
                  <c:v>Colombia</c:v>
                </c:pt>
                <c:pt idx="9">
                  <c:v>Czech Republic</c:v>
                </c:pt>
                <c:pt idx="10">
                  <c:v>Egypt</c:v>
                </c:pt>
                <c:pt idx="11">
                  <c:v>Emirates</c:v>
                </c:pt>
                <c:pt idx="12">
                  <c:v>France</c:v>
                </c:pt>
                <c:pt idx="13">
                  <c:v>Germany</c:v>
                </c:pt>
                <c:pt idx="14">
                  <c:v>Greece</c:v>
                </c:pt>
                <c:pt idx="15">
                  <c:v>India</c:v>
                </c:pt>
                <c:pt idx="16">
                  <c:v>Indonesia</c:v>
                </c:pt>
                <c:pt idx="17">
                  <c:v>Iran</c:v>
                </c:pt>
                <c:pt idx="18">
                  <c:v>Israel</c:v>
                </c:pt>
                <c:pt idx="19">
                  <c:v>Italy</c:v>
                </c:pt>
                <c:pt idx="20">
                  <c:v>Japan</c:v>
                </c:pt>
                <c:pt idx="21">
                  <c:v>Malaysia</c:v>
                </c:pt>
                <c:pt idx="22">
                  <c:v>Mexico</c:v>
                </c:pt>
                <c:pt idx="23">
                  <c:v>Netherlands</c:v>
                </c:pt>
                <c:pt idx="24">
                  <c:v>Nigeria</c:v>
                </c:pt>
                <c:pt idx="25">
                  <c:v>Norway
United Arab</c:v>
                </c:pt>
                <c:pt idx="26">
                  <c:v>Pakistan</c:v>
                </c:pt>
                <c:pt idx="27">
                  <c:v>Philippines</c:v>
                </c:pt>
                <c:pt idx="28">
                  <c:v>Poland</c:v>
                </c:pt>
                <c:pt idx="29">
                  <c:v>Portugal</c:v>
                </c:pt>
                <c:pt idx="30">
                  <c:v>Romania</c:v>
                </c:pt>
                <c:pt idx="31">
                  <c:v>Russia</c:v>
                </c:pt>
                <c:pt idx="32">
                  <c:v>Saudi Arabia</c:v>
                </c:pt>
                <c:pt idx="33">
                  <c:v>Singapore</c:v>
                </c:pt>
                <c:pt idx="34">
                  <c:v>South Africa</c:v>
                </c:pt>
                <c:pt idx="35">
                  <c:v>South Korea</c:v>
                </c:pt>
                <c:pt idx="36">
                  <c:v>Spain</c:v>
                </c:pt>
                <c:pt idx="37">
                  <c:v>Sweden</c:v>
                </c:pt>
                <c:pt idx="38">
                  <c:v>Switzerland</c:v>
                </c:pt>
                <c:pt idx="39">
                  <c:v>Thailand</c:v>
                </c:pt>
                <c:pt idx="40">
                  <c:v>Turkey</c:v>
                </c:pt>
                <c:pt idx="41">
                  <c:v>United Kingdom</c:v>
                </c:pt>
                <c:pt idx="42">
                  <c:v>United States</c:v>
                </c:pt>
                <c:pt idx="43">
                  <c:v>Vietnam</c:v>
                </c:pt>
              </c:strCache>
            </c:strRef>
          </c:cat>
          <c:val>
            <c:numRef>
              <c:f>'Country vs Population'!$B$4:$B$47</c:f>
              <c:numCache>
                <c:formatCode>General</c:formatCode>
                <c:ptCount val="44"/>
                <c:pt idx="0">
                  <c:v>25499884</c:v>
                </c:pt>
                <c:pt idx="1">
                  <c:v>9006398</c:v>
                </c:pt>
                <c:pt idx="2">
                  <c:v>164689383</c:v>
                </c:pt>
                <c:pt idx="3">
                  <c:v>11589623</c:v>
                </c:pt>
                <c:pt idx="4">
                  <c:v>212559417</c:v>
                </c:pt>
                <c:pt idx="5">
                  <c:v>37742154</c:v>
                </c:pt>
                <c:pt idx="6">
                  <c:v>19116201</c:v>
                </c:pt>
                <c:pt idx="7">
                  <c:v>1439323776</c:v>
                </c:pt>
                <c:pt idx="8">
                  <c:v>50882891</c:v>
                </c:pt>
                <c:pt idx="9">
                  <c:v>10708981</c:v>
                </c:pt>
                <c:pt idx="10">
                  <c:v>102334404</c:v>
                </c:pt>
                <c:pt idx="11">
                  <c:v>9890402</c:v>
                </c:pt>
                <c:pt idx="12">
                  <c:v>65273511</c:v>
                </c:pt>
                <c:pt idx="13">
                  <c:v>83783942</c:v>
                </c:pt>
                <c:pt idx="14">
                  <c:v>10423054</c:v>
                </c:pt>
                <c:pt idx="15">
                  <c:v>1380004385</c:v>
                </c:pt>
                <c:pt idx="16">
                  <c:v>273523615</c:v>
                </c:pt>
                <c:pt idx="17">
                  <c:v>83992949</c:v>
                </c:pt>
                <c:pt idx="18">
                  <c:v>8655535</c:v>
                </c:pt>
                <c:pt idx="19">
                  <c:v>60461826</c:v>
                </c:pt>
                <c:pt idx="20">
                  <c:v>126476461</c:v>
                </c:pt>
                <c:pt idx="21">
                  <c:v>32365999</c:v>
                </c:pt>
                <c:pt idx="22">
                  <c:v>128932753</c:v>
                </c:pt>
                <c:pt idx="23">
                  <c:v>17134872</c:v>
                </c:pt>
                <c:pt idx="24">
                  <c:v>206139589</c:v>
                </c:pt>
                <c:pt idx="25">
                  <c:v>5421241</c:v>
                </c:pt>
                <c:pt idx="26">
                  <c:v>220892340</c:v>
                </c:pt>
                <c:pt idx="27">
                  <c:v>109581078</c:v>
                </c:pt>
                <c:pt idx="28">
                  <c:v>37846611</c:v>
                </c:pt>
                <c:pt idx="29">
                  <c:v>10196709</c:v>
                </c:pt>
                <c:pt idx="30">
                  <c:v>19237691</c:v>
                </c:pt>
                <c:pt idx="31">
                  <c:v>145934462</c:v>
                </c:pt>
                <c:pt idx="32">
                  <c:v>34813871</c:v>
                </c:pt>
                <c:pt idx="33">
                  <c:v>5850342</c:v>
                </c:pt>
                <c:pt idx="34">
                  <c:v>59308690</c:v>
                </c:pt>
                <c:pt idx="35">
                  <c:v>51269185</c:v>
                </c:pt>
                <c:pt idx="36">
                  <c:v>46754778</c:v>
                </c:pt>
                <c:pt idx="37">
                  <c:v>10099265</c:v>
                </c:pt>
                <c:pt idx="38">
                  <c:v>8654622</c:v>
                </c:pt>
                <c:pt idx="39">
                  <c:v>69799978</c:v>
                </c:pt>
                <c:pt idx="40">
                  <c:v>84339067</c:v>
                </c:pt>
                <c:pt idx="41">
                  <c:v>67886011</c:v>
                </c:pt>
                <c:pt idx="42">
                  <c:v>331002651</c:v>
                </c:pt>
                <c:pt idx="43">
                  <c:v>97338579</c:v>
                </c:pt>
              </c:numCache>
            </c:numRef>
          </c:val>
          <c:extLst>
            <c:ext xmlns:c16="http://schemas.microsoft.com/office/drawing/2014/chart" uri="{C3380CC4-5D6E-409C-BE32-E72D297353CC}">
              <c16:uniqueId val="{00000000-490D-4D3F-88CF-5C2381C71BC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2"/>
              </a:solidFill>
              <a:effectLst>
                <a:glow rad="139700">
                  <a:schemeClr val="accent4">
                    <a:satMod val="175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solidFill>
      <a:round/>
    </a:ln>
    <a:effectLst>
      <a:glow rad="127000">
        <a:schemeClr val="accent1">
          <a:alpha val="99000"/>
        </a:schemeClr>
      </a:glow>
    </a:effectLst>
    <a:scene3d>
      <a:camera prst="orthographicFront"/>
      <a:lightRig rig="threePt" dir="t"/>
    </a:scene3d>
    <a:sp3d>
      <a:bevelT w="101600" prst="ribl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GDP!PivotTable1</c:name>
    <c:fmtId val="4"/>
  </c:pivotSource>
  <c:chart>
    <c:title>
      <c:tx>
        <c:rich>
          <a:bodyPr rot="0" spcFirstLastPara="1" vertOverflow="ellipsis" vert="horz" wrap="square" anchor="ctr" anchorCtr="1"/>
          <a:lstStyle/>
          <a:p>
            <a:pPr>
              <a:defRPr sz="1400" b="0" i="0" u="none" strike="noStrike" kern="1200" spc="0" baseline="0">
                <a:ln>
                  <a:solidFill>
                    <a:schemeClr val="tx1"/>
                  </a:solidFill>
                </a:ln>
                <a:solidFill>
                  <a:sysClr val="windowText" lastClr="000000">
                    <a:alpha val="80000"/>
                  </a:sysClr>
                </a:solidFill>
                <a:effectLst>
                  <a:glow rad="228600">
                    <a:schemeClr val="accent2">
                      <a:satMod val="175000"/>
                      <a:alpha val="40000"/>
                    </a:schemeClr>
                  </a:glow>
                  <a:innerShdw blurRad="63500" dist="50800" dir="13500000">
                    <a:prstClr val="black">
                      <a:alpha val="50000"/>
                    </a:prstClr>
                  </a:innerShdw>
                </a:effectLst>
                <a:latin typeface="+mn-lt"/>
                <a:ea typeface="+mn-ea"/>
                <a:cs typeface="+mn-cs"/>
              </a:defRPr>
            </a:pPr>
            <a:r>
              <a:rPr lang="en-US">
                <a:ln>
                  <a:solidFill>
                    <a:schemeClr val="tx1"/>
                  </a:solidFill>
                </a:ln>
                <a:solidFill>
                  <a:sysClr val="windowText" lastClr="000000">
                    <a:alpha val="80000"/>
                  </a:sysClr>
                </a:solidFill>
                <a:effectLst>
                  <a:glow rad="228600">
                    <a:schemeClr val="accent2">
                      <a:satMod val="175000"/>
                      <a:alpha val="40000"/>
                    </a:schemeClr>
                  </a:glow>
                  <a:innerShdw blurRad="63500" dist="50800" dir="13500000">
                    <a:prstClr val="black">
                      <a:alpha val="50000"/>
                    </a:prstClr>
                  </a:innerShdw>
                </a:effectLst>
              </a:rPr>
              <a:t>Countries vs GDP</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ysClr val="windowText" lastClr="000000">
                  <a:alpha val="80000"/>
                </a:sysClr>
              </a:solidFill>
              <a:effectLst>
                <a:glow rad="228600">
                  <a:schemeClr val="accent2">
                    <a:satMod val="175000"/>
                    <a:alpha val="40000"/>
                  </a:schemeClr>
                </a:glow>
                <a:innerShdw blurRad="63500" dist="50800" dir="13500000">
                  <a:prstClr val="black">
                    <a:alpha val="50000"/>
                  </a:prstClr>
                </a:innerShdw>
              </a:effectLst>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60"/>
      <c:depthPercent val="100"/>
      <c:rAngAx val="1"/>
    </c:view3D>
    <c:floor>
      <c:thickness val="0"/>
      <c:spPr>
        <a:noFill/>
        <a:ln>
          <a:noFill/>
        </a:ln>
        <a:effectLst/>
        <a:sp3d/>
      </c:spPr>
    </c:floor>
    <c:sideWall>
      <c:thickness val="0"/>
      <c:spPr>
        <a:noFill/>
        <a:ln>
          <a:noFill/>
        </a:ln>
        <a:effectLst>
          <a:outerShdw blurRad="50800" dist="38100" dir="5400000" algn="t" rotWithShape="0">
            <a:schemeClr val="bg2">
              <a:lumMod val="10000"/>
              <a:alpha val="40000"/>
            </a:schemeClr>
          </a:outerShdw>
        </a:effectLst>
        <a:sp3d/>
      </c:spPr>
    </c:sideWall>
    <c:backWall>
      <c:thickness val="0"/>
      <c:spPr>
        <a:noFill/>
        <a:ln>
          <a:noFill/>
        </a:ln>
        <a:effectLst>
          <a:outerShdw blurRad="50800" dist="38100" dir="5400000" algn="t" rotWithShape="0">
            <a:schemeClr val="bg2">
              <a:lumMod val="10000"/>
              <a:alpha val="40000"/>
            </a:schemeClr>
          </a:outerShdw>
        </a:effectLst>
        <a:sp3d/>
      </c:spPr>
    </c:backWall>
    <c:plotArea>
      <c:layout>
        <c:manualLayout>
          <c:layoutTarget val="inner"/>
          <c:xMode val="edge"/>
          <c:yMode val="edge"/>
          <c:x val="0.11337084780927084"/>
          <c:y val="0.1278921568627451"/>
          <c:w val="0.83737988884268511"/>
          <c:h val="0.54228500849158556"/>
        </c:manualLayout>
      </c:layout>
      <c:bar3DChart>
        <c:barDir val="col"/>
        <c:grouping val="clustered"/>
        <c:varyColors val="0"/>
        <c:ser>
          <c:idx val="0"/>
          <c:order val="0"/>
          <c:tx>
            <c:strRef>
              <c:f>'Country vs GDP'!$B$3</c:f>
              <c:strCache>
                <c:ptCount val="1"/>
                <c:pt idx="0">
                  <c:v>Total</c:v>
                </c:pt>
              </c:strCache>
            </c:strRef>
          </c:tx>
          <c:spPr>
            <a:solidFill>
              <a:schemeClr val="accent1"/>
            </a:solidFill>
            <a:ln>
              <a:noFill/>
            </a:ln>
            <a:effectLst/>
            <a:sp3d/>
          </c:spPr>
          <c:invertIfNegative val="0"/>
          <c:cat>
            <c:strRef>
              <c:f>'Country vs GDP'!$A$4:$A$53</c:f>
              <c:strCache>
                <c:ptCount val="50"/>
                <c:pt idx="0">
                  <c:v> Argentina</c:v>
                </c:pt>
                <c:pt idx="1">
                  <c:v> Australia</c:v>
                </c:pt>
                <c:pt idx="2">
                  <c:v> Austria</c:v>
                </c:pt>
                <c:pt idx="3">
                  <c:v> Bangladesh</c:v>
                </c:pt>
                <c:pt idx="4">
                  <c:v> Belgium</c:v>
                </c:pt>
                <c:pt idx="5">
                  <c:v> Brazil</c:v>
                </c:pt>
                <c:pt idx="6">
                  <c:v> Canada</c:v>
                </c:pt>
                <c:pt idx="7">
                  <c:v> Chile</c:v>
                </c:pt>
                <c:pt idx="8">
                  <c:v> China</c:v>
                </c:pt>
                <c:pt idx="9">
                  <c:v> Colombia</c:v>
                </c:pt>
                <c:pt idx="10">
                  <c:v> Czech Republic</c:v>
                </c:pt>
                <c:pt idx="11">
                  <c:v> Denmark</c:v>
                </c:pt>
                <c:pt idx="12">
                  <c:v> Egypt</c:v>
                </c:pt>
                <c:pt idx="13">
                  <c:v> Finland</c:v>
                </c:pt>
                <c:pt idx="14">
                  <c:v> France</c:v>
                </c:pt>
                <c:pt idx="15">
                  <c:v> Germany</c:v>
                </c:pt>
                <c:pt idx="16">
                  <c:v> Greece</c:v>
                </c:pt>
                <c:pt idx="17">
                  <c:v> Hong Kong</c:v>
                </c:pt>
                <c:pt idx="18">
                  <c:v> India</c:v>
                </c:pt>
                <c:pt idx="19">
                  <c:v> Indonesia</c:v>
                </c:pt>
                <c:pt idx="20">
                  <c:v> Ireland</c:v>
                </c:pt>
                <c:pt idx="21">
                  <c:v> Israel</c:v>
                </c:pt>
                <c:pt idx="22">
                  <c:v> Italy</c:v>
                </c:pt>
                <c:pt idx="23">
                  <c:v> Japan</c:v>
                </c:pt>
                <c:pt idx="24">
                  <c:v> Malaysia</c:v>
                </c:pt>
                <c:pt idx="25">
                  <c:v> Mexico</c:v>
                </c:pt>
                <c:pt idx="26">
                  <c:v> Netherlands</c:v>
                </c:pt>
                <c:pt idx="27">
                  <c:v> New Zealand</c:v>
                </c:pt>
                <c:pt idx="28">
                  <c:v> Nigeria</c:v>
                </c:pt>
                <c:pt idx="29">
                  <c:v> Norway</c:v>
                </c:pt>
                <c:pt idx="30">
                  <c:v> Pakistan</c:v>
                </c:pt>
                <c:pt idx="31">
                  <c:v> Philippines</c:v>
                </c:pt>
                <c:pt idx="32">
                  <c:v> Poland</c:v>
                </c:pt>
                <c:pt idx="33">
                  <c:v> Portugal</c:v>
                </c:pt>
                <c:pt idx="34">
                  <c:v> Romania</c:v>
                </c:pt>
                <c:pt idx="35">
                  <c:v> Russia</c:v>
                </c:pt>
                <c:pt idx="36">
                  <c:v> Saudi Arabia</c:v>
                </c:pt>
                <c:pt idx="37">
                  <c:v> Singapore</c:v>
                </c:pt>
                <c:pt idx="38">
                  <c:v> South Africa</c:v>
                </c:pt>
                <c:pt idx="39">
                  <c:v> South Korea</c:v>
                </c:pt>
                <c:pt idx="40">
                  <c:v> Spain</c:v>
                </c:pt>
                <c:pt idx="41">
                  <c:v> Sweden</c:v>
                </c:pt>
                <c:pt idx="42">
                  <c:v> Switzerland</c:v>
                </c:pt>
                <c:pt idx="43">
                  <c:v> Taiwan</c:v>
                </c:pt>
                <c:pt idx="44">
                  <c:v> Thailand</c:v>
                </c:pt>
                <c:pt idx="45">
                  <c:v> Turkey</c:v>
                </c:pt>
                <c:pt idx="46">
                  <c:v> United Arab Emirates</c:v>
                </c:pt>
                <c:pt idx="47">
                  <c:v> United Kingdom</c:v>
                </c:pt>
                <c:pt idx="48">
                  <c:v> United States</c:v>
                </c:pt>
                <c:pt idx="49">
                  <c:v> Vietnam</c:v>
                </c:pt>
              </c:strCache>
            </c:strRef>
          </c:cat>
          <c:val>
            <c:numRef>
              <c:f>'Country vs GDP'!$B$4:$B$53</c:f>
              <c:numCache>
                <c:formatCode>General</c:formatCode>
                <c:ptCount val="50"/>
                <c:pt idx="0">
                  <c:v>500</c:v>
                </c:pt>
                <c:pt idx="1">
                  <c:v>1500</c:v>
                </c:pt>
                <c:pt idx="2">
                  <c:v>480</c:v>
                </c:pt>
                <c:pt idx="3">
                  <c:v>320</c:v>
                </c:pt>
                <c:pt idx="4">
                  <c:v>580</c:v>
                </c:pt>
                <c:pt idx="5">
                  <c:v>1600</c:v>
                </c:pt>
                <c:pt idx="6">
                  <c:v>2000</c:v>
                </c:pt>
                <c:pt idx="7">
                  <c:v>300</c:v>
                </c:pt>
                <c:pt idx="8">
                  <c:v>17000</c:v>
                </c:pt>
                <c:pt idx="9">
                  <c:v>330</c:v>
                </c:pt>
                <c:pt idx="10">
                  <c:v>280</c:v>
                </c:pt>
                <c:pt idx="11">
                  <c:v>350</c:v>
                </c:pt>
                <c:pt idx="12">
                  <c:v>240</c:v>
                </c:pt>
                <c:pt idx="13">
                  <c:v>290</c:v>
                </c:pt>
                <c:pt idx="14">
                  <c:v>2900</c:v>
                </c:pt>
                <c:pt idx="15">
                  <c:v>4200</c:v>
                </c:pt>
                <c:pt idx="16">
                  <c:v>230</c:v>
                </c:pt>
                <c:pt idx="17">
                  <c:v>340</c:v>
                </c:pt>
                <c:pt idx="18">
                  <c:v>3300</c:v>
                </c:pt>
                <c:pt idx="19">
                  <c:v>1100</c:v>
                </c:pt>
                <c:pt idx="20">
                  <c:v>220</c:v>
                </c:pt>
                <c:pt idx="21">
                  <c:v>430</c:v>
                </c:pt>
                <c:pt idx="22">
                  <c:v>2100</c:v>
                </c:pt>
                <c:pt idx="23">
                  <c:v>5000</c:v>
                </c:pt>
                <c:pt idx="24">
                  <c:v>370</c:v>
                </c:pt>
                <c:pt idx="25">
                  <c:v>1200</c:v>
                </c:pt>
                <c:pt idx="26">
                  <c:v>1000</c:v>
                </c:pt>
                <c:pt idx="27">
                  <c:v>250</c:v>
                </c:pt>
                <c:pt idx="28">
                  <c:v>450</c:v>
                </c:pt>
                <c:pt idx="29">
                  <c:v>490</c:v>
                </c:pt>
                <c:pt idx="30">
                  <c:v>210</c:v>
                </c:pt>
                <c:pt idx="31">
                  <c:v>400</c:v>
                </c:pt>
                <c:pt idx="32">
                  <c:v>650</c:v>
                </c:pt>
                <c:pt idx="33">
                  <c:v>270</c:v>
                </c:pt>
                <c:pt idx="34">
                  <c:v>260</c:v>
                </c:pt>
                <c:pt idx="35">
                  <c:v>1700</c:v>
                </c:pt>
                <c:pt idx="36">
                  <c:v>850</c:v>
                </c:pt>
                <c:pt idx="37">
                  <c:v>380</c:v>
                </c:pt>
                <c:pt idx="38">
                  <c:v>360</c:v>
                </c:pt>
                <c:pt idx="39">
                  <c:v>1800</c:v>
                </c:pt>
                <c:pt idx="40">
                  <c:v>1400</c:v>
                </c:pt>
                <c:pt idx="41">
                  <c:v>600</c:v>
                </c:pt>
                <c:pt idx="42">
                  <c:v>750</c:v>
                </c:pt>
                <c:pt idx="43">
                  <c:v>700</c:v>
                </c:pt>
                <c:pt idx="44">
                  <c:v>550</c:v>
                </c:pt>
                <c:pt idx="45">
                  <c:v>800</c:v>
                </c:pt>
                <c:pt idx="46">
                  <c:v>460</c:v>
                </c:pt>
                <c:pt idx="47">
                  <c:v>3000</c:v>
                </c:pt>
                <c:pt idx="48">
                  <c:v>25000</c:v>
                </c:pt>
                <c:pt idx="49">
                  <c:v>310</c:v>
                </c:pt>
              </c:numCache>
            </c:numRef>
          </c:val>
          <c:extLst>
            <c:ext xmlns:c16="http://schemas.microsoft.com/office/drawing/2014/chart" uri="{C3380CC4-5D6E-409C-BE32-E72D297353CC}">
              <c16:uniqueId val="{00000000-5E21-4ADC-B662-048F1D6F918A}"/>
            </c:ext>
          </c:extLst>
        </c:ser>
        <c:dLbls>
          <c:showLegendKey val="0"/>
          <c:showVal val="0"/>
          <c:showCatName val="0"/>
          <c:showSerName val="0"/>
          <c:showPercent val="0"/>
          <c:showBubbleSize val="0"/>
        </c:dLbls>
        <c:gapWidth val="150"/>
        <c:shape val="box"/>
        <c:axId val="1273822064"/>
        <c:axId val="1273822544"/>
        <c:axId val="0"/>
      </c:bar3DChart>
      <c:catAx>
        <c:axId val="1273822064"/>
        <c:scaling>
          <c:orientation val="minMax"/>
        </c:scaling>
        <c:delete val="0"/>
        <c:axPos val="b"/>
        <c:numFmt formatCode="General" sourceLinked="1"/>
        <c:majorTickMark val="none"/>
        <c:minorTickMark val="none"/>
        <c:tickLblPos val="nextTo"/>
        <c:spPr>
          <a:noFill/>
          <a:ln w="6350">
            <a:solidFill>
              <a:schemeClr val="bg2">
                <a:lumMod val="10000"/>
              </a:schemeClr>
            </a:solidFill>
          </a:ln>
          <a:effectLst/>
        </c:spPr>
        <c:txPr>
          <a:bodyPr rot="-60000000" spcFirstLastPara="1" vertOverflow="ellipsis" vert="horz" wrap="square" anchor="ctr" anchorCtr="1"/>
          <a:lstStyle/>
          <a:p>
            <a:pPr>
              <a:defRPr sz="900" b="0" i="0" u="none" strike="noStrike" kern="1200" baseline="0">
                <a:ln w="9525">
                  <a:solidFill>
                    <a:schemeClr val="tx1">
                      <a:alpha val="43000"/>
                    </a:schemeClr>
                  </a:solidFill>
                </a:ln>
                <a:solidFill>
                  <a:schemeClr val="tx1"/>
                </a:solidFill>
                <a:latin typeface="+mn-lt"/>
                <a:ea typeface="+mn-ea"/>
                <a:cs typeface="+mn-cs"/>
              </a:defRPr>
            </a:pPr>
            <a:endParaRPr lang="en-US"/>
          </a:p>
        </c:txPr>
        <c:crossAx val="1273822544"/>
        <c:crosses val="autoZero"/>
        <c:auto val="1"/>
        <c:lblAlgn val="ctr"/>
        <c:lblOffset val="100"/>
        <c:noMultiLvlLbl val="0"/>
      </c:catAx>
      <c:valAx>
        <c:axId val="1273822544"/>
        <c:scaling>
          <c:orientation val="minMax"/>
        </c:scaling>
        <c:delete val="0"/>
        <c:axPos val="l"/>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w="9525">
                  <a:solidFill>
                    <a:schemeClr val="tx1">
                      <a:lumMod val="95000"/>
                      <a:lumOff val="5000"/>
                      <a:alpha val="68000"/>
                    </a:schemeClr>
                  </a:solidFill>
                </a:ln>
                <a:solidFill>
                  <a:schemeClr val="tx1"/>
                </a:solidFill>
                <a:latin typeface="+mn-lt"/>
                <a:ea typeface="+mn-ea"/>
                <a:cs typeface="+mn-cs"/>
              </a:defRPr>
            </a:pPr>
            <a:endParaRPr lang="en-US"/>
          </a:p>
        </c:txPr>
        <c:crossAx val="127382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39700">
        <a:schemeClr val="accent1">
          <a:satMod val="175000"/>
          <a:alpha val="40000"/>
        </a:schemeClr>
      </a:glow>
      <a:innerShdw blurRad="63500" dist="50800" dir="13500000">
        <a:prstClr val="black">
          <a:alpha val="50000"/>
        </a:prstClr>
      </a:innerShdw>
      <a:softEdge rad="0"/>
    </a:effectLst>
    <a:scene3d>
      <a:camera prst="orthographicFront"/>
      <a:lightRig rig="threePt" dir="t"/>
    </a:scene3d>
    <a:sp3d>
      <a:bevelT w="101600" prst="riblet"/>
    </a:sp3d>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Defense!PivotTable2</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Countries vs Defense_budget(Billion)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vs Defense'!$B$3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'Country vs Defense'!$A$4:$A$33</c:f>
              <c:strCache>
                <c:ptCount val="30"/>
                <c:pt idx="0">
                  <c:v>Algeria</c:v>
                </c:pt>
                <c:pt idx="1">
                  <c:v>Australia</c:v>
                </c:pt>
                <c:pt idx="2">
                  <c:v>Belgium</c:v>
                </c:pt>
                <c:pt idx="3">
                  <c:v>Brazil</c:v>
                </c:pt>
                <c:pt idx="4">
                  <c:v>Canada</c:v>
                </c:pt>
                <c:pt idx="5">
                  <c:v>China</c:v>
                </c:pt>
                <c:pt idx="6">
                  <c:v>Czech Republic</c:v>
                </c:pt>
                <c:pt idx="7">
                  <c:v>France</c:v>
                </c:pt>
                <c:pt idx="8">
                  <c:v>Germany</c:v>
                </c:pt>
                <c:pt idx="9">
                  <c:v>India</c:v>
                </c:pt>
                <c:pt idx="10">
                  <c:v>Indonesia</c:v>
                </c:pt>
                <c:pt idx="11">
                  <c:v>Israel</c:v>
                </c:pt>
                <c:pt idx="12">
                  <c:v>Italy</c:v>
                </c:pt>
                <c:pt idx="13">
                  <c:v>Japan</c:v>
                </c:pt>
                <c:pt idx="14">
                  <c:v>Netherlands</c:v>
                </c:pt>
                <c:pt idx="15">
                  <c:v>Norway</c:v>
                </c:pt>
                <c:pt idx="16">
                  <c:v>Pakistan</c:v>
                </c:pt>
                <c:pt idx="17">
                  <c:v>Poland</c:v>
                </c:pt>
                <c:pt idx="18">
                  <c:v>Russia</c:v>
                </c:pt>
                <c:pt idx="19">
                  <c:v>Saudi Arabia</c:v>
                </c:pt>
                <c:pt idx="20">
                  <c:v>Singapore</c:v>
                </c:pt>
                <c:pt idx="21">
                  <c:v>South Korea</c:v>
                </c:pt>
                <c:pt idx="22">
                  <c:v>Spain</c:v>
                </c:pt>
                <c:pt idx="23">
                  <c:v>Sweden</c:v>
                </c:pt>
                <c:pt idx="24">
                  <c:v>Switzerland</c:v>
                </c:pt>
                <c:pt idx="25">
                  <c:v>Taiwan</c:v>
                </c:pt>
                <c:pt idx="26">
                  <c:v>Turkey</c:v>
                </c:pt>
                <c:pt idx="27">
                  <c:v>UAE</c:v>
                </c:pt>
                <c:pt idx="28">
                  <c:v>United Kingdom</c:v>
                </c:pt>
                <c:pt idx="29">
                  <c:v>United States</c:v>
                </c:pt>
              </c:strCache>
            </c:strRef>
          </c:cat>
          <c:val>
            <c:numRef>
              <c:f>'Country vs Defense'!$B$4:$B$33</c:f>
              <c:numCache>
                <c:formatCode>General</c:formatCode>
                <c:ptCount val="30"/>
                <c:pt idx="0">
                  <c:v>4.3</c:v>
                </c:pt>
                <c:pt idx="1">
                  <c:v>25.4</c:v>
                </c:pt>
                <c:pt idx="2">
                  <c:v>5.9</c:v>
                </c:pt>
                <c:pt idx="3">
                  <c:v>26.1</c:v>
                </c:pt>
                <c:pt idx="4">
                  <c:v>22.2</c:v>
                </c:pt>
                <c:pt idx="5">
                  <c:v>261</c:v>
                </c:pt>
                <c:pt idx="6">
                  <c:v>4.8</c:v>
                </c:pt>
                <c:pt idx="7">
                  <c:v>52.7</c:v>
                </c:pt>
                <c:pt idx="8">
                  <c:v>52.8</c:v>
                </c:pt>
                <c:pt idx="9">
                  <c:v>71.099999999999994</c:v>
                </c:pt>
                <c:pt idx="10">
                  <c:v>10</c:v>
                </c:pt>
                <c:pt idx="11">
                  <c:v>18.5</c:v>
                </c:pt>
                <c:pt idx="12">
                  <c:v>25.8</c:v>
                </c:pt>
                <c:pt idx="13">
                  <c:v>49.1</c:v>
                </c:pt>
                <c:pt idx="14">
                  <c:v>13.3</c:v>
                </c:pt>
                <c:pt idx="15">
                  <c:v>7.2</c:v>
                </c:pt>
                <c:pt idx="16">
                  <c:v>9.6</c:v>
                </c:pt>
                <c:pt idx="17">
                  <c:v>11.6</c:v>
                </c:pt>
                <c:pt idx="18">
                  <c:v>65.099999999999994</c:v>
                </c:pt>
                <c:pt idx="19">
                  <c:v>61.9</c:v>
                </c:pt>
                <c:pt idx="20">
                  <c:v>5.8</c:v>
                </c:pt>
                <c:pt idx="21">
                  <c:v>45.7</c:v>
                </c:pt>
                <c:pt idx="22">
                  <c:v>17.600000000000001</c:v>
                </c:pt>
                <c:pt idx="23">
                  <c:v>9.3000000000000007</c:v>
                </c:pt>
                <c:pt idx="24">
                  <c:v>6.6</c:v>
                </c:pt>
                <c:pt idx="25">
                  <c:v>7</c:v>
                </c:pt>
                <c:pt idx="26">
                  <c:v>19</c:v>
                </c:pt>
                <c:pt idx="27">
                  <c:v>5.5</c:v>
                </c:pt>
                <c:pt idx="28">
                  <c:v>59.2</c:v>
                </c:pt>
                <c:pt idx="29">
                  <c:v>732</c:v>
                </c:pt>
              </c:numCache>
            </c:numRef>
          </c:val>
          <c:extLst>
            <c:ext xmlns:c16="http://schemas.microsoft.com/office/drawing/2014/chart" uri="{C3380CC4-5D6E-409C-BE32-E72D297353CC}">
              <c16:uniqueId val="{00000000-24B6-4B41-9A8E-354FD92B7FD3}"/>
            </c:ext>
          </c:extLst>
        </c:ser>
        <c:dLbls>
          <c:showLegendKey val="0"/>
          <c:showVal val="0"/>
          <c:showCatName val="0"/>
          <c:showSerName val="0"/>
          <c:showPercent val="0"/>
          <c:showBubbleSize val="0"/>
        </c:dLbls>
        <c:gapWidth val="65"/>
        <c:axId val="1375536336"/>
        <c:axId val="1375539696"/>
      </c:barChart>
      <c:catAx>
        <c:axId val="1375536336"/>
        <c:scaling>
          <c:orientation val="minMax"/>
        </c:scaling>
        <c:delete val="0"/>
        <c:axPos val="l"/>
        <c:title>
          <c:tx>
            <c:rich>
              <a:bodyPr rot="-5400000" spcFirstLastPara="1" vertOverflow="ellipsis" vert="horz" wrap="square" anchor="ctr" anchorCtr="1"/>
              <a:lstStyle/>
              <a:p>
                <a:pPr>
                  <a:defRPr sz="900" b="1" i="0" u="none" strike="noStrike" kern="1200" baseline="0">
                    <a:ln w="6350">
                      <a:solidFill>
                        <a:schemeClr val="tx1">
                          <a:alpha val="50000"/>
                        </a:schemeClr>
                      </a:solidFill>
                    </a:ln>
                    <a:solidFill>
                      <a:schemeClr val="tx1">
                        <a:alpha val="64000"/>
                      </a:schemeClr>
                    </a:solidFill>
                    <a:latin typeface="+mn-lt"/>
                    <a:ea typeface="+mn-ea"/>
                    <a:cs typeface="+mn-cs"/>
                  </a:defRPr>
                </a:pPr>
                <a:r>
                  <a:rPr lang="en-IN">
                    <a:ln w="6350">
                      <a:solidFill>
                        <a:schemeClr val="tx1">
                          <a:alpha val="50000"/>
                        </a:schemeClr>
                      </a:solidFill>
                    </a:ln>
                    <a:solidFill>
                      <a:schemeClr val="tx1">
                        <a:alpha val="64000"/>
                      </a:schemeClr>
                    </a:solidFill>
                  </a:rPr>
                  <a:t>Country</a:t>
                </a:r>
              </a:p>
            </c:rich>
          </c:tx>
          <c:overlay val="0"/>
          <c:spPr>
            <a:noFill/>
            <a:ln>
              <a:noFill/>
            </a:ln>
            <a:effectLst/>
          </c:spPr>
          <c:txPr>
            <a:bodyPr rot="-5400000" spcFirstLastPara="1" vertOverflow="ellipsis" vert="horz" wrap="square" anchor="ctr" anchorCtr="1"/>
            <a:lstStyle/>
            <a:p>
              <a:pPr>
                <a:defRPr sz="900" b="1" i="0" u="none" strike="noStrike" kern="1200" baseline="0">
                  <a:ln w="6350">
                    <a:solidFill>
                      <a:schemeClr val="tx1">
                        <a:alpha val="50000"/>
                      </a:schemeClr>
                    </a:solidFill>
                  </a:ln>
                  <a:solidFill>
                    <a:schemeClr val="tx1">
                      <a:alpha val="64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solidFill>
                    <a:schemeClr val="tx1">
                      <a:alpha val="50000"/>
                    </a:schemeClr>
                  </a:solidFill>
                </a:ln>
                <a:solidFill>
                  <a:schemeClr val="tx1">
                    <a:alpha val="50000"/>
                  </a:schemeClr>
                </a:solidFill>
                <a:latin typeface="+mn-lt"/>
                <a:ea typeface="+mn-ea"/>
                <a:cs typeface="+mn-cs"/>
              </a:defRPr>
            </a:pPr>
            <a:endParaRPr lang="en-US"/>
          </a:p>
        </c:txPr>
        <c:crossAx val="1375539696"/>
        <c:crosses val="autoZero"/>
        <c:auto val="1"/>
        <c:lblAlgn val="ctr"/>
        <c:lblOffset val="100"/>
        <c:noMultiLvlLbl val="0"/>
      </c:catAx>
      <c:valAx>
        <c:axId val="13755396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Budget in billion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effectLst>
                  <a:outerShdw blurRad="127000" dist="88900" dir="2700000" sx="105000" sy="105000" algn="tl" rotWithShape="0">
                    <a:prstClr val="black">
                      <a:alpha val="60000"/>
                    </a:prstClr>
                  </a:outerShdw>
                </a:effectLst>
                <a:latin typeface="+mn-lt"/>
                <a:ea typeface="+mn-ea"/>
                <a:cs typeface="+mn-cs"/>
              </a:defRPr>
            </a:pPr>
            <a:endParaRPr lang="en-US"/>
          </a:p>
        </c:txPr>
        <c:crossAx val="137553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228600">
        <a:schemeClr val="accent1">
          <a:satMod val="175000"/>
          <a:alpha val="40000"/>
        </a:schemeClr>
      </a:glow>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militrayman!PivotTable3</c:name>
    <c:fmtId val="10"/>
  </c:pivotSource>
  <c:chart>
    <c:title>
      <c:tx>
        <c:rich>
          <a:bodyPr rot="0" spcFirstLastPara="1" vertOverflow="ellipsis" vert="horz" wrap="square" anchor="ctr" anchorCtr="1"/>
          <a:lstStyle/>
          <a:p>
            <a:pPr>
              <a:defRPr sz="1400" b="0" i="0" u="none" strike="noStrike" kern="1200" spc="0" baseline="0">
                <a:ln>
                  <a:solidFill>
                    <a:schemeClr val="tx1">
                      <a:alpha val="74000"/>
                    </a:schemeClr>
                  </a:solidFill>
                </a:ln>
                <a:solidFill>
                  <a:schemeClr val="tx1"/>
                </a:solidFill>
                <a:effectLst>
                  <a:glow rad="63500">
                    <a:schemeClr val="accent1">
                      <a:satMod val="175000"/>
                      <a:alpha val="40000"/>
                    </a:schemeClr>
                  </a:glow>
                  <a:innerShdw blurRad="63500" dist="50800" dir="18900000">
                    <a:prstClr val="black">
                      <a:alpha val="50000"/>
                    </a:prstClr>
                  </a:innerShdw>
                </a:effectLst>
                <a:latin typeface="+mn-lt"/>
                <a:ea typeface="+mn-ea"/>
                <a:cs typeface="+mn-cs"/>
              </a:defRPr>
            </a:pPr>
            <a:r>
              <a:rPr lang="en-US">
                <a:ln>
                  <a:solidFill>
                    <a:schemeClr val="tx1">
                      <a:alpha val="74000"/>
                    </a:schemeClr>
                  </a:solidFill>
                </a:ln>
                <a:solidFill>
                  <a:schemeClr val="tx1"/>
                </a:solidFill>
                <a:effectLst>
                  <a:glow rad="63500">
                    <a:schemeClr val="accent1">
                      <a:satMod val="175000"/>
                      <a:alpha val="40000"/>
                    </a:schemeClr>
                  </a:glow>
                  <a:innerShdw blurRad="63500" dist="50800" dir="18900000">
                    <a:prstClr val="black">
                      <a:alpha val="50000"/>
                    </a:prstClr>
                  </a:innerShdw>
                </a:effectLst>
              </a:rPr>
              <a:t>Country</a:t>
            </a:r>
            <a:r>
              <a:rPr lang="en-US" baseline="0">
                <a:ln>
                  <a:solidFill>
                    <a:schemeClr val="tx1">
                      <a:alpha val="74000"/>
                    </a:schemeClr>
                  </a:solidFill>
                </a:ln>
                <a:solidFill>
                  <a:schemeClr val="tx1"/>
                </a:solidFill>
                <a:effectLst>
                  <a:glow rad="63500">
                    <a:schemeClr val="accent1">
                      <a:satMod val="175000"/>
                      <a:alpha val="40000"/>
                    </a:schemeClr>
                  </a:glow>
                  <a:innerShdw blurRad="63500" dist="50800" dir="18900000">
                    <a:prstClr val="black">
                      <a:alpha val="50000"/>
                    </a:prstClr>
                  </a:innerShdw>
                </a:effectLst>
              </a:rPr>
              <a:t> vs militaryman</a:t>
            </a:r>
            <a:endParaRPr lang="en-US">
              <a:ln>
                <a:solidFill>
                  <a:schemeClr val="tx1">
                    <a:alpha val="74000"/>
                  </a:schemeClr>
                </a:solidFill>
              </a:ln>
              <a:solidFill>
                <a:schemeClr val="tx1"/>
              </a:solidFill>
              <a:effectLst>
                <a:glow rad="63500">
                  <a:schemeClr val="accent1">
                    <a:satMod val="175000"/>
                    <a:alpha val="40000"/>
                  </a:schemeClr>
                </a:glow>
                <a:innerShdw blurRad="63500" dist="50800" dir="18900000">
                  <a:prstClr val="black">
                    <a:alpha val="50000"/>
                  </a:prstClr>
                </a:inn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alpha val="74000"/>
                  </a:schemeClr>
                </a:solidFill>
              </a:ln>
              <a:solidFill>
                <a:schemeClr val="tx1"/>
              </a:solidFill>
              <a:effectLst>
                <a:glow rad="63500">
                  <a:schemeClr val="accent1">
                    <a:satMod val="175000"/>
                    <a:alpha val="40000"/>
                  </a:schemeClr>
                </a:glow>
                <a:innerShdw blurRad="63500" dist="50800" dir="18900000">
                  <a:prstClr val="black">
                    <a:alpha val="50000"/>
                  </a:prstClr>
                </a:inn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35870516185477"/>
          <c:y val="0.17171296296296298"/>
          <c:w val="0.83953018372703414"/>
          <c:h val="0.5434791484397784"/>
        </c:manualLayout>
      </c:layout>
      <c:areaChart>
        <c:grouping val="standard"/>
        <c:varyColors val="0"/>
        <c:ser>
          <c:idx val="0"/>
          <c:order val="0"/>
          <c:tx>
            <c:strRef>
              <c:f>'Country vs militrayman'!$B$3</c:f>
              <c:strCache>
                <c:ptCount val="1"/>
                <c:pt idx="0">
                  <c:v>Total</c:v>
                </c:pt>
              </c:strCache>
            </c:strRef>
          </c:tx>
          <c:spPr>
            <a:solidFill>
              <a:schemeClr val="accent1"/>
            </a:solidFill>
            <a:ln>
              <a:noFill/>
            </a:ln>
            <a:effectLst/>
          </c:spPr>
          <c:cat>
            <c:strRef>
              <c:f>'Country vs militrayman'!$A$4:$A$47</c:f>
              <c:strCache>
                <c:ptCount val="44"/>
                <c:pt idx="0">
                  <c:v>Australia</c:v>
                </c:pt>
                <c:pt idx="1">
                  <c:v>Austria</c:v>
                </c:pt>
                <c:pt idx="2">
                  <c:v>Bangladesh</c:v>
                </c:pt>
                <c:pt idx="3">
                  <c:v>Belgium</c:v>
                </c:pt>
                <c:pt idx="4">
                  <c:v>Brazil</c:v>
                </c:pt>
                <c:pt idx="5">
                  <c:v>Canada</c:v>
                </c:pt>
                <c:pt idx="6">
                  <c:v>Chile</c:v>
                </c:pt>
                <c:pt idx="7">
                  <c:v>China</c:v>
                </c:pt>
                <c:pt idx="8">
                  <c:v>Colombia</c:v>
                </c:pt>
                <c:pt idx="9">
                  <c:v>Czech Republic</c:v>
                </c:pt>
                <c:pt idx="10">
                  <c:v>Egypt</c:v>
                </c:pt>
                <c:pt idx="11">
                  <c:v>Emirates</c:v>
                </c:pt>
                <c:pt idx="12">
                  <c:v>France</c:v>
                </c:pt>
                <c:pt idx="13">
                  <c:v>Germany</c:v>
                </c:pt>
                <c:pt idx="14">
                  <c:v>Greece</c:v>
                </c:pt>
                <c:pt idx="15">
                  <c:v>India</c:v>
                </c:pt>
                <c:pt idx="16">
                  <c:v>Indonesia</c:v>
                </c:pt>
                <c:pt idx="17">
                  <c:v>Iran</c:v>
                </c:pt>
                <c:pt idx="18">
                  <c:v>Israel</c:v>
                </c:pt>
                <c:pt idx="19">
                  <c:v>Italy</c:v>
                </c:pt>
                <c:pt idx="20">
                  <c:v>Japan</c:v>
                </c:pt>
                <c:pt idx="21">
                  <c:v>Malaysia</c:v>
                </c:pt>
                <c:pt idx="22">
                  <c:v>Mexico</c:v>
                </c:pt>
                <c:pt idx="23">
                  <c:v>Netherlands</c:v>
                </c:pt>
                <c:pt idx="24">
                  <c:v>Nigeria</c:v>
                </c:pt>
                <c:pt idx="25">
                  <c:v>Norway
United Arab</c:v>
                </c:pt>
                <c:pt idx="26">
                  <c:v>Pakistan</c:v>
                </c:pt>
                <c:pt idx="27">
                  <c:v>Philippines</c:v>
                </c:pt>
                <c:pt idx="28">
                  <c:v>Poland</c:v>
                </c:pt>
                <c:pt idx="29">
                  <c:v>Portugal</c:v>
                </c:pt>
                <c:pt idx="30">
                  <c:v>Romania</c:v>
                </c:pt>
                <c:pt idx="31">
                  <c:v>Russia</c:v>
                </c:pt>
                <c:pt idx="32">
                  <c:v>Saudi Arabia</c:v>
                </c:pt>
                <c:pt idx="33">
                  <c:v>Singapore</c:v>
                </c:pt>
                <c:pt idx="34">
                  <c:v>South Africa</c:v>
                </c:pt>
                <c:pt idx="35">
                  <c:v>South Korea</c:v>
                </c:pt>
                <c:pt idx="36">
                  <c:v>Spain</c:v>
                </c:pt>
                <c:pt idx="37">
                  <c:v>Sweden</c:v>
                </c:pt>
                <c:pt idx="38">
                  <c:v>Switzerland</c:v>
                </c:pt>
                <c:pt idx="39">
                  <c:v>Thailand</c:v>
                </c:pt>
                <c:pt idx="40">
                  <c:v>Turkey</c:v>
                </c:pt>
                <c:pt idx="41">
                  <c:v>United Kingdom</c:v>
                </c:pt>
                <c:pt idx="42">
                  <c:v>United States</c:v>
                </c:pt>
                <c:pt idx="43">
                  <c:v>Vietnam</c:v>
                </c:pt>
              </c:strCache>
            </c:strRef>
          </c:cat>
          <c:val>
            <c:numRef>
              <c:f>'Country vs militrayman'!$B$4:$B$47</c:f>
              <c:numCache>
                <c:formatCode>General</c:formatCode>
                <c:ptCount val="44"/>
                <c:pt idx="0">
                  <c:v>58206</c:v>
                </c:pt>
                <c:pt idx="1">
                  <c:v>25000</c:v>
                </c:pt>
                <c:pt idx="2">
                  <c:v>165000</c:v>
                </c:pt>
                <c:pt idx="3">
                  <c:v>25000</c:v>
                </c:pt>
                <c:pt idx="4">
                  <c:v>334500</c:v>
                </c:pt>
                <c:pt idx="5">
                  <c:v>94000</c:v>
                </c:pt>
                <c:pt idx="6">
                  <c:v>77200</c:v>
                </c:pt>
                <c:pt idx="7">
                  <c:v>2035000</c:v>
                </c:pt>
                <c:pt idx="8">
                  <c:v>295000</c:v>
                </c:pt>
                <c:pt idx="9">
                  <c:v>22000</c:v>
                </c:pt>
                <c:pt idx="10">
                  <c:v>438500</c:v>
                </c:pt>
                <c:pt idx="11">
                  <c:v>63000</c:v>
                </c:pt>
                <c:pt idx="12">
                  <c:v>202761</c:v>
                </c:pt>
                <c:pt idx="13">
                  <c:v>208641</c:v>
                </c:pt>
                <c:pt idx="14">
                  <c:v>171500</c:v>
                </c:pt>
                <c:pt idx="15">
                  <c:v>1445000</c:v>
                </c:pt>
                <c:pt idx="16">
                  <c:v>395500</c:v>
                </c:pt>
                <c:pt idx="17">
                  <c:v>523000</c:v>
                </c:pt>
                <c:pt idx="18">
                  <c:v>170000</c:v>
                </c:pt>
                <c:pt idx="19">
                  <c:v>267500</c:v>
                </c:pt>
                <c:pt idx="20">
                  <c:v>247173</c:v>
                </c:pt>
                <c:pt idx="21">
                  <c:v>420000</c:v>
                </c:pt>
                <c:pt idx="22">
                  <c:v>277150</c:v>
                </c:pt>
                <c:pt idx="23">
                  <c:v>44000</c:v>
                </c:pt>
                <c:pt idx="24">
                  <c:v>120000</c:v>
                </c:pt>
                <c:pt idx="25">
                  <c:v>23250</c:v>
                </c:pt>
                <c:pt idx="26">
                  <c:v>653800</c:v>
                </c:pt>
                <c:pt idx="27">
                  <c:v>171000</c:v>
                </c:pt>
                <c:pt idx="28">
                  <c:v>120000</c:v>
                </c:pt>
                <c:pt idx="29">
                  <c:v>27000</c:v>
                </c:pt>
                <c:pt idx="30">
                  <c:v>73350</c:v>
                </c:pt>
                <c:pt idx="31">
                  <c:v>1013628</c:v>
                </c:pt>
                <c:pt idx="32">
                  <c:v>478000</c:v>
                </c:pt>
                <c:pt idx="33">
                  <c:v>72500</c:v>
                </c:pt>
                <c:pt idx="34">
                  <c:v>81300</c:v>
                </c:pt>
                <c:pt idx="35">
                  <c:v>599000</c:v>
                </c:pt>
                <c:pt idx="36">
                  <c:v>143000</c:v>
                </c:pt>
                <c:pt idx="37">
                  <c:v>30000</c:v>
                </c:pt>
                <c:pt idx="38">
                  <c:v>25000</c:v>
                </c:pt>
                <c:pt idx="39">
                  <c:v>360850</c:v>
                </c:pt>
                <c:pt idx="40">
                  <c:v>355200</c:v>
                </c:pt>
                <c:pt idx="41">
                  <c:v>192453</c:v>
                </c:pt>
                <c:pt idx="42">
                  <c:v>1374699</c:v>
                </c:pt>
                <c:pt idx="43">
                  <c:v>482000</c:v>
                </c:pt>
              </c:numCache>
            </c:numRef>
          </c:val>
          <c:extLst>
            <c:ext xmlns:c16="http://schemas.microsoft.com/office/drawing/2014/chart" uri="{C3380CC4-5D6E-409C-BE32-E72D297353CC}">
              <c16:uniqueId val="{00000000-F17E-4169-BD94-D1EE9AD52500}"/>
            </c:ext>
          </c:extLst>
        </c:ser>
        <c:dLbls>
          <c:showLegendKey val="0"/>
          <c:showVal val="0"/>
          <c:showCatName val="0"/>
          <c:showSerName val="0"/>
          <c:showPercent val="0"/>
          <c:showBubbleSize val="0"/>
        </c:dLbls>
        <c:axId val="315286528"/>
        <c:axId val="315287488"/>
      </c:areaChart>
      <c:catAx>
        <c:axId val="315286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glow rad="228600">
                    <a:schemeClr val="accent2">
                      <a:satMod val="175000"/>
                      <a:alpha val="40000"/>
                    </a:schemeClr>
                  </a:glow>
                  <a:outerShdw blurRad="50800" dist="38100" sx="109000" sy="109000" algn="l" rotWithShape="0">
                    <a:schemeClr val="bg1">
                      <a:alpha val="48000"/>
                    </a:schemeClr>
                  </a:outerShdw>
                </a:effectLst>
                <a:latin typeface="+mn-lt"/>
                <a:ea typeface="+mn-ea"/>
                <a:cs typeface="+mn-cs"/>
              </a:defRPr>
            </a:pPr>
            <a:endParaRPr lang="en-US"/>
          </a:p>
        </c:txPr>
        <c:crossAx val="315287488"/>
        <c:crosses val="autoZero"/>
        <c:auto val="1"/>
        <c:lblAlgn val="ctr"/>
        <c:lblOffset val="100"/>
        <c:noMultiLvlLbl val="0"/>
      </c:catAx>
      <c:valAx>
        <c:axId val="315287488"/>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alpha val="76000"/>
                  </a:schemeClr>
                </a:solidFill>
                <a:effectLst>
                  <a:glow rad="228600">
                    <a:schemeClr val="accent3">
                      <a:satMod val="175000"/>
                      <a:alpha val="40000"/>
                    </a:schemeClr>
                  </a:glow>
                </a:effectLst>
                <a:latin typeface="+mn-lt"/>
                <a:ea typeface="+mn-ea"/>
                <a:cs typeface="+mn-cs"/>
              </a:defRPr>
            </a:pPr>
            <a:endParaRPr lang="en-US"/>
          </a:p>
        </c:txPr>
        <c:crossAx val="3152865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63500">
        <a:schemeClr val="accent6">
          <a:satMod val="175000"/>
          <a:alpha val="40000"/>
        </a:schemeClr>
      </a:glow>
      <a:innerShdw blurRad="63500" dist="50800" dir="189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GDP_growthrate!PivotTable2</c:name>
    <c:fmtId val="3"/>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lumMod val="65000"/>
                    <a:lumOff val="35000"/>
                  </a:schemeClr>
                </a:solidFill>
                <a:effectLst>
                  <a:glow rad="228600">
                    <a:schemeClr val="accent4">
                      <a:satMod val="175000"/>
                      <a:alpha val="40000"/>
                    </a:schemeClr>
                  </a:glow>
                  <a:outerShdw blurRad="50800" dist="38100" algn="l" rotWithShape="0">
                    <a:prstClr val="black">
                      <a:alpha val="40000"/>
                    </a:prstClr>
                  </a:outerShdw>
                </a:effectLst>
                <a:latin typeface="+mn-lt"/>
                <a:ea typeface="+mn-ea"/>
                <a:cs typeface="+mn-cs"/>
              </a:defRPr>
            </a:pPr>
            <a:r>
              <a:rPr lang="en-US">
                <a:ln>
                  <a:solidFill>
                    <a:schemeClr val="tx1"/>
                  </a:solidFill>
                </a:ln>
                <a:effectLst>
                  <a:glow rad="228600">
                    <a:schemeClr val="accent4">
                      <a:satMod val="175000"/>
                      <a:alpha val="40000"/>
                    </a:schemeClr>
                  </a:glow>
                  <a:outerShdw blurRad="50800" dist="38100" algn="l" rotWithShape="0">
                    <a:prstClr val="black">
                      <a:alpha val="40000"/>
                    </a:prstClr>
                  </a:outerShdw>
                </a:effectLst>
              </a:rPr>
              <a:t>Country</a:t>
            </a:r>
            <a:r>
              <a:rPr lang="en-US" baseline="0">
                <a:ln>
                  <a:solidFill>
                    <a:schemeClr val="tx1"/>
                  </a:solidFill>
                </a:ln>
                <a:effectLst>
                  <a:glow rad="228600">
                    <a:schemeClr val="accent4">
                      <a:satMod val="175000"/>
                      <a:alpha val="40000"/>
                    </a:schemeClr>
                  </a:glow>
                  <a:outerShdw blurRad="50800" dist="38100" algn="l" rotWithShape="0">
                    <a:prstClr val="black">
                      <a:alpha val="40000"/>
                    </a:prstClr>
                  </a:outerShdw>
                </a:effectLst>
              </a:rPr>
              <a:t> vs Growth_Rate</a:t>
            </a:r>
            <a:endParaRPr lang="en-US">
              <a:ln>
                <a:solidFill>
                  <a:schemeClr val="tx1"/>
                </a:solidFill>
              </a:ln>
              <a:effectLst>
                <a:glow rad="228600">
                  <a:schemeClr val="accent4">
                    <a:satMod val="175000"/>
                    <a:alpha val="40000"/>
                  </a:schemeClr>
                </a:glow>
                <a:outerShdw blurRad="50800" dist="38100" algn="l"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lumMod val="65000"/>
                  <a:lumOff val="35000"/>
                </a:schemeClr>
              </a:solidFill>
              <a:effectLst>
                <a:glow rad="228600">
                  <a:schemeClr val="accent4">
                    <a:satMod val="175000"/>
                    <a:alpha val="40000"/>
                  </a:schemeClr>
                </a:glow>
                <a:outerShdw blurRad="50800" dist="38100" algn="l"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'Country VS GDP_growthrate'!$B$3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VS GDP_growthrate'!$A$4:$A$13</c:f>
              <c:strCache>
                <c:ptCount val="10"/>
                <c:pt idx="0">
                  <c:v>Bangladesh</c:v>
                </c:pt>
                <c:pt idx="1">
                  <c:v>China</c:v>
                </c:pt>
                <c:pt idx="2">
                  <c:v>Egypt</c:v>
                </c:pt>
                <c:pt idx="3">
                  <c:v>India</c:v>
                </c:pt>
                <c:pt idx="4">
                  <c:v>Indonesia</c:v>
                </c:pt>
                <c:pt idx="5">
                  <c:v>Malaysia</c:v>
                </c:pt>
                <c:pt idx="6">
                  <c:v>Nigeria</c:v>
                </c:pt>
                <c:pt idx="7">
                  <c:v>Pakistan</c:v>
                </c:pt>
                <c:pt idx="8">
                  <c:v>Philippines</c:v>
                </c:pt>
                <c:pt idx="9">
                  <c:v>Vietnam</c:v>
                </c:pt>
              </c:strCache>
            </c:strRef>
          </c:cat>
          <c:val>
            <c:numRef>
              <c:f>'Country VS GDP_growthrate'!$B$4:$B$13</c:f>
              <c:numCache>
                <c:formatCode>General</c:formatCode>
                <c:ptCount val="10"/>
                <c:pt idx="0">
                  <c:v>6</c:v>
                </c:pt>
                <c:pt idx="1">
                  <c:v>5.8</c:v>
                </c:pt>
                <c:pt idx="2">
                  <c:v>5</c:v>
                </c:pt>
                <c:pt idx="3">
                  <c:v>6.7</c:v>
                </c:pt>
                <c:pt idx="4">
                  <c:v>5.0999999999999996</c:v>
                </c:pt>
                <c:pt idx="5">
                  <c:v>4.0999999999999996</c:v>
                </c:pt>
                <c:pt idx="6">
                  <c:v>4.2</c:v>
                </c:pt>
                <c:pt idx="7">
                  <c:v>4.5</c:v>
                </c:pt>
                <c:pt idx="8">
                  <c:v>5.2</c:v>
                </c:pt>
                <c:pt idx="9">
                  <c:v>6.3</c:v>
                </c:pt>
              </c:numCache>
            </c:numRef>
          </c:val>
          <c:smooth val="0"/>
          <c:extLst>
            <c:ext xmlns:c16="http://schemas.microsoft.com/office/drawing/2014/chart" uri="{C3380CC4-5D6E-409C-BE32-E72D297353CC}">
              <c16:uniqueId val="{00000000-861F-45CC-BDE9-3DA5E1D7B85B}"/>
            </c:ext>
          </c:extLst>
        </c:ser>
        <c:dLbls>
          <c:dLblPos val="t"/>
          <c:showLegendKey val="0"/>
          <c:showVal val="1"/>
          <c:showCatName val="0"/>
          <c:showSerName val="0"/>
          <c:showPercent val="0"/>
          <c:showBubbleSize val="0"/>
        </c:dLbls>
        <c:smooth val="0"/>
        <c:axId val="485079840"/>
        <c:axId val="485082720"/>
      </c:lineChart>
      <c:catAx>
        <c:axId val="48507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1">
                      <a:alpha val="70000"/>
                    </a:schemeClr>
                  </a:solidFill>
                </a:ln>
                <a:solidFill>
                  <a:schemeClr val="tx1">
                    <a:alpha val="50000"/>
                  </a:schemeClr>
                </a:solidFill>
                <a:effectLst>
                  <a:glow rad="406400">
                    <a:schemeClr val="accent1">
                      <a:satMod val="175000"/>
                      <a:alpha val="40000"/>
                    </a:schemeClr>
                  </a:glow>
                  <a:innerShdw blurRad="63500" dist="50800" dir="16200000">
                    <a:schemeClr val="accent1">
                      <a:alpha val="50000"/>
                    </a:schemeClr>
                  </a:innerShdw>
                </a:effectLst>
                <a:latin typeface="+mn-lt"/>
                <a:ea typeface="+mn-ea"/>
                <a:cs typeface="+mn-cs"/>
              </a:defRPr>
            </a:pPr>
            <a:endParaRPr lang="en-US"/>
          </a:p>
        </c:txPr>
        <c:crossAx val="485082720"/>
        <c:crosses val="autoZero"/>
        <c:auto val="1"/>
        <c:lblAlgn val="ctr"/>
        <c:lblOffset val="100"/>
        <c:noMultiLvlLbl val="0"/>
      </c:catAx>
      <c:valAx>
        <c:axId val="485082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w="9525">
                  <a:solidFill>
                    <a:schemeClr val="tx1"/>
                  </a:solidFill>
                </a:ln>
                <a:blipFill>
                  <a:blip xmlns:r="http://schemas.openxmlformats.org/officeDocument/2006/relationships" r:embed="rId3"/>
                  <a:tile tx="0" ty="0" sx="100000" sy="100000" flip="none" algn="tl"/>
                </a:blipFill>
                <a:effectLst>
                  <a:glow rad="63500">
                    <a:schemeClr val="accent5">
                      <a:satMod val="175000"/>
                      <a:alpha val="40000"/>
                    </a:schemeClr>
                  </a:glow>
                  <a:outerShdw blurRad="50800" dist="38100" dir="5400000" algn="t" rotWithShape="0">
                    <a:prstClr val="black">
                      <a:alpha val="40000"/>
                    </a:prstClr>
                  </a:outerShdw>
                </a:effectLst>
                <a:latin typeface="+mn-lt"/>
                <a:ea typeface="+mn-ea"/>
                <a:cs typeface="+mn-cs"/>
              </a:defRPr>
            </a:pPr>
            <a:endParaRPr lang="en-US"/>
          </a:p>
        </c:txPr>
        <c:crossAx val="485079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alpha val="82000"/>
        </a:schemeClr>
      </a:solidFill>
      <a:round/>
    </a:ln>
    <a:effectLst>
      <a:glow rad="101600">
        <a:schemeClr val="accent6">
          <a:satMod val="175000"/>
          <a:alpha val="40000"/>
        </a:schemeClr>
      </a:glow>
      <a:innerShdw blurRad="63500" dist="50800" dir="18900000">
        <a:schemeClr val="bg2">
          <a:lumMod val="10000"/>
          <a:alpha val="50000"/>
        </a:schemeClr>
      </a:innerShdw>
    </a:effectLst>
    <a:scene3d>
      <a:camera prst="orthographicFront"/>
      <a:lightRig rig="threePt" dir="t"/>
    </a:scene3d>
    <a:sp3d prstMaterial="soft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[1project.xlsx]Country vs Population!PivotTable4</c:name>
    <c:fmtId val="6"/>
  </c:pivotSource>
  <c:chart>
    <c:title>
      <c:tx>
        <c:rich>
          <a:bodyPr rot="0" spcFirstLastPara="1" vertOverflow="ellipsis" vert="horz" wrap="square" anchor="ctr" anchorCtr="1"/>
          <a:lstStyle/>
          <a:p>
            <a:pPr>
              <a:defRPr sz="1600" b="1" i="0" u="none" strike="noStrike" kern="1200" baseline="0">
                <a:solidFill>
                  <a:schemeClr val="tx2"/>
                </a:solidFill>
                <a:effectLst>
                  <a:glow rad="228600">
                    <a:schemeClr val="accent5">
                      <a:satMod val="175000"/>
                      <a:alpha val="40000"/>
                    </a:schemeClr>
                  </a:glow>
                  <a:outerShdw blurRad="50800" dist="38100" dir="2700000" algn="tl" rotWithShape="0">
                    <a:prstClr val="black">
                      <a:alpha val="40000"/>
                    </a:prstClr>
                  </a:outerShdw>
                </a:effectLst>
                <a:latin typeface="+mn-lt"/>
                <a:ea typeface="+mn-ea"/>
                <a:cs typeface="+mn-cs"/>
              </a:defRPr>
            </a:pPr>
            <a:r>
              <a:rPr lang="en-IN">
                <a:effectLst>
                  <a:glow rad="228600">
                    <a:schemeClr val="accent5">
                      <a:satMod val="175000"/>
                      <a:alpha val="40000"/>
                    </a:schemeClr>
                  </a:glow>
                  <a:outerShdw blurRad="50800" dist="38100" dir="2700000" algn="tl" rotWithShape="0">
                    <a:prstClr val="black">
                      <a:alpha val="40000"/>
                    </a:prstClr>
                  </a:outerShdw>
                </a:effectLst>
              </a:rPr>
              <a:t>Country vs Population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effectLst>
                <a:glow rad="228600">
                  <a:schemeClr val="accent5">
                    <a:satMod val="175000"/>
                    <a:alpha val="40000"/>
                  </a:schemeClr>
                </a:glow>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effectLst>
                    <a:glow rad="228600">
                      <a:schemeClr val="accent5">
                        <a:satMod val="175000"/>
                        <a:alpha val="40000"/>
                      </a:schemeClr>
                    </a:glow>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effectLst>
                    <a:glow rad="228600">
                      <a:schemeClr val="accent5">
                        <a:satMod val="175000"/>
                        <a:alpha val="40000"/>
                      </a:schemeClr>
                    </a:glow>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effectLst>
                    <a:glow rad="228600">
                      <a:schemeClr val="accent5">
                        <a:satMod val="175000"/>
                        <a:alpha val="40000"/>
                      </a:schemeClr>
                    </a:glow>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'Country vs Population'!$B$3</c:f>
              <c:strCache>
                <c:ptCount val="1"/>
                <c:pt idx="0">
                  <c:v>Total</c:v>
                </c:pt>
              </c:strCache>
            </c:strRef>
          </c:tx>
          <c:dPt>
            <c:idx val="0"/>
            <c:bubble3D val="0"/>
            <c:explosion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7C55-405A-9732-695E673136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7C55-405A-9732-695E673136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7C55-405A-9732-695E6731369B}"/>
              </c:ext>
            </c:extLst>
          </c:dPt>
          <c:dPt>
            <c:idx val="3"/>
            <c:bubble3D val="0"/>
            <c:explosion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7C55-405A-9732-695E6731369B}"/>
              </c:ext>
            </c:extLst>
          </c:dPt>
          <c:dPt>
            <c:idx val="4"/>
            <c:bubble3D val="0"/>
            <c:explosion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7C55-405A-9732-695E6731369B}"/>
              </c:ext>
            </c:extLst>
          </c:dPt>
          <c:dPt>
            <c:idx val="5"/>
            <c:bubble3D val="0"/>
            <c:explosion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7C55-405A-9732-695E6731369B}"/>
              </c:ext>
            </c:extLst>
          </c:dPt>
          <c:dPt>
            <c:idx val="6"/>
            <c:bubble3D val="0"/>
            <c:explosion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7C55-405A-9732-695E6731369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effectLst>
                      <a:glow rad="228600">
                        <a:schemeClr val="accent5">
                          <a:satMod val="175000"/>
                          <a:alpha val="40000"/>
                        </a:schemeClr>
                      </a:glow>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'Country vs Population'!$A$4:$A$47</c:f>
              <c:strCache>
                <c:ptCount val="44"/>
                <c:pt idx="0">
                  <c:v>Australia</c:v>
                </c:pt>
                <c:pt idx="1">
                  <c:v>Austria</c:v>
                </c:pt>
                <c:pt idx="2">
                  <c:v>Bangladesh</c:v>
                </c:pt>
                <c:pt idx="3">
                  <c:v>Belgium</c:v>
                </c:pt>
                <c:pt idx="4">
                  <c:v>Brazil</c:v>
                </c:pt>
                <c:pt idx="5">
                  <c:v>Canada</c:v>
                </c:pt>
                <c:pt idx="6">
                  <c:v>Chile</c:v>
                </c:pt>
                <c:pt idx="7">
                  <c:v>China</c:v>
                </c:pt>
                <c:pt idx="8">
                  <c:v>Colombia</c:v>
                </c:pt>
                <c:pt idx="9">
                  <c:v>Czech Republic</c:v>
                </c:pt>
                <c:pt idx="10">
                  <c:v>Egypt</c:v>
                </c:pt>
                <c:pt idx="11">
                  <c:v>Emirates</c:v>
                </c:pt>
                <c:pt idx="12">
                  <c:v>France</c:v>
                </c:pt>
                <c:pt idx="13">
                  <c:v>Germany</c:v>
                </c:pt>
                <c:pt idx="14">
                  <c:v>Greece</c:v>
                </c:pt>
                <c:pt idx="15">
                  <c:v>India</c:v>
                </c:pt>
                <c:pt idx="16">
                  <c:v>Indonesia</c:v>
                </c:pt>
                <c:pt idx="17">
                  <c:v>Iran</c:v>
                </c:pt>
                <c:pt idx="18">
                  <c:v>Israel</c:v>
                </c:pt>
                <c:pt idx="19">
                  <c:v>Italy</c:v>
                </c:pt>
                <c:pt idx="20">
                  <c:v>Japan</c:v>
                </c:pt>
                <c:pt idx="21">
                  <c:v>Malaysia</c:v>
                </c:pt>
                <c:pt idx="22">
                  <c:v>Mexico</c:v>
                </c:pt>
                <c:pt idx="23">
                  <c:v>Netherlands</c:v>
                </c:pt>
                <c:pt idx="24">
                  <c:v>Nigeria</c:v>
                </c:pt>
                <c:pt idx="25">
                  <c:v>Norway
United Arab</c:v>
                </c:pt>
                <c:pt idx="26">
                  <c:v>Pakistan</c:v>
                </c:pt>
                <c:pt idx="27">
                  <c:v>Philippines</c:v>
                </c:pt>
                <c:pt idx="28">
                  <c:v>Poland</c:v>
                </c:pt>
                <c:pt idx="29">
                  <c:v>Portugal</c:v>
                </c:pt>
                <c:pt idx="30">
                  <c:v>Romania</c:v>
                </c:pt>
                <c:pt idx="31">
                  <c:v>Russia</c:v>
                </c:pt>
                <c:pt idx="32">
                  <c:v>Saudi Arabia</c:v>
                </c:pt>
                <c:pt idx="33">
                  <c:v>Singapore</c:v>
                </c:pt>
                <c:pt idx="34">
                  <c:v>South Africa</c:v>
                </c:pt>
                <c:pt idx="35">
                  <c:v>South Korea</c:v>
                </c:pt>
                <c:pt idx="36">
                  <c:v>Spain</c:v>
                </c:pt>
                <c:pt idx="37">
                  <c:v>Sweden</c:v>
                </c:pt>
                <c:pt idx="38">
                  <c:v>Switzerland</c:v>
                </c:pt>
                <c:pt idx="39">
                  <c:v>Thailand</c:v>
                </c:pt>
                <c:pt idx="40">
                  <c:v>Turkey</c:v>
                </c:pt>
                <c:pt idx="41">
                  <c:v>United Kingdom</c:v>
                </c:pt>
                <c:pt idx="42">
                  <c:v>United States</c:v>
                </c:pt>
                <c:pt idx="43">
                  <c:v>Vietnam</c:v>
                </c:pt>
              </c:strCache>
            </c:strRef>
          </c:cat>
          <c:val>
            <c:numRef>
              <c:f>'Country vs Population'!$B$4:$B$47</c:f>
              <c:numCache>
                <c:formatCode>General</c:formatCode>
                <c:ptCount val="44"/>
                <c:pt idx="0">
                  <c:v>25499884</c:v>
                </c:pt>
                <c:pt idx="1">
                  <c:v>9006398</c:v>
                </c:pt>
                <c:pt idx="2">
                  <c:v>164689383</c:v>
                </c:pt>
                <c:pt idx="3">
                  <c:v>11589623</c:v>
                </c:pt>
                <c:pt idx="4">
                  <c:v>212559417</c:v>
                </c:pt>
                <c:pt idx="5">
                  <c:v>37742154</c:v>
                </c:pt>
                <c:pt idx="6">
                  <c:v>19116201</c:v>
                </c:pt>
                <c:pt idx="7">
                  <c:v>1439323776</c:v>
                </c:pt>
                <c:pt idx="8">
                  <c:v>50882891</c:v>
                </c:pt>
                <c:pt idx="9">
                  <c:v>10708981</c:v>
                </c:pt>
                <c:pt idx="10">
                  <c:v>102334404</c:v>
                </c:pt>
                <c:pt idx="11">
                  <c:v>9890402</c:v>
                </c:pt>
                <c:pt idx="12">
                  <c:v>65273511</c:v>
                </c:pt>
                <c:pt idx="13">
                  <c:v>83783942</c:v>
                </c:pt>
                <c:pt idx="14">
                  <c:v>10423054</c:v>
                </c:pt>
                <c:pt idx="15">
                  <c:v>1380004385</c:v>
                </c:pt>
                <c:pt idx="16">
                  <c:v>273523615</c:v>
                </c:pt>
                <c:pt idx="17">
                  <c:v>83992949</c:v>
                </c:pt>
                <c:pt idx="18">
                  <c:v>8655535</c:v>
                </c:pt>
                <c:pt idx="19">
                  <c:v>60461826</c:v>
                </c:pt>
                <c:pt idx="20">
                  <c:v>126476461</c:v>
                </c:pt>
                <c:pt idx="21">
                  <c:v>32365999</c:v>
                </c:pt>
                <c:pt idx="22">
                  <c:v>128932753</c:v>
                </c:pt>
                <c:pt idx="23">
                  <c:v>17134872</c:v>
                </c:pt>
                <c:pt idx="24">
                  <c:v>206139589</c:v>
                </c:pt>
                <c:pt idx="25">
                  <c:v>5421241</c:v>
                </c:pt>
                <c:pt idx="26">
                  <c:v>220892340</c:v>
                </c:pt>
                <c:pt idx="27">
                  <c:v>109581078</c:v>
                </c:pt>
                <c:pt idx="28">
                  <c:v>37846611</c:v>
                </c:pt>
                <c:pt idx="29">
                  <c:v>10196709</c:v>
                </c:pt>
                <c:pt idx="30">
                  <c:v>19237691</c:v>
                </c:pt>
                <c:pt idx="31">
                  <c:v>145934462</c:v>
                </c:pt>
                <c:pt idx="32">
                  <c:v>34813871</c:v>
                </c:pt>
                <c:pt idx="33">
                  <c:v>5850342</c:v>
                </c:pt>
                <c:pt idx="34">
                  <c:v>59308690</c:v>
                </c:pt>
                <c:pt idx="35">
                  <c:v>51269185</c:v>
                </c:pt>
                <c:pt idx="36">
                  <c:v>46754778</c:v>
                </c:pt>
                <c:pt idx="37">
                  <c:v>10099265</c:v>
                </c:pt>
                <c:pt idx="38">
                  <c:v>8654622</c:v>
                </c:pt>
                <c:pt idx="39">
                  <c:v>69799978</c:v>
                </c:pt>
                <c:pt idx="40">
                  <c:v>84339067</c:v>
                </c:pt>
                <c:pt idx="41">
                  <c:v>67886011</c:v>
                </c:pt>
                <c:pt idx="42">
                  <c:v>331002651</c:v>
                </c:pt>
                <c:pt idx="43">
                  <c:v>97338579</c:v>
                </c:pt>
              </c:numCache>
            </c:numRef>
          </c:val>
          <c:extLst>
            <c:ext xmlns:c16="http://schemas.microsoft.com/office/drawing/2014/chart" uri="{C3380CC4-5D6E-409C-BE32-E72D297353CC}">
              <c16:uniqueId val="{0000000E-7C55-405A-9732-695E6731369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2"/>
              </a:solidFill>
              <a:effectLst>
                <a:glow rad="139700">
                  <a:schemeClr val="accent4">
                    <a:satMod val="175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solidFill>
      <a:round/>
    </a:ln>
    <a:effectLst>
      <a:glow rad="127000">
        <a:schemeClr val="accent1">
          <a:alpha val="99000"/>
        </a:schemeClr>
      </a:glow>
    </a:effectLst>
    <a:scene3d>
      <a:camera prst="orthographicFront"/>
      <a:lightRig rig="threePt" dir="t"/>
    </a:scene3d>
    <a:sp3d>
      <a:bevelT w="101600" prst="ribl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556260</xdr:colOff>
      <xdr:row>6</xdr:row>
      <xdr:rowOff>3810</xdr:rowOff>
    </xdr:from>
    <xdr:to>
      <xdr:col>10</xdr:col>
      <xdr:colOff>251460</xdr:colOff>
      <xdr:row>21</xdr:row>
      <xdr:rowOff>3810</xdr:rowOff>
    </xdr:to>
    <xdr:graphicFrame macro="">
      <xdr:nvGraphicFramePr>
        <xdr:cNvPr id="2" name="Chart 1">
          <a:extLst>
            <a:ext uri="{FF2B5EF4-FFF2-40B4-BE49-F238E27FC236}">
              <a16:creationId xmlns:a16="http://schemas.microsoft.com/office/drawing/2014/main" id="{26FB3CC6-F973-0D3C-78B1-BEA036BDC9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2225040</xdr:colOff>
      <xdr:row>6</xdr:row>
      <xdr:rowOff>7620</xdr:rowOff>
    </xdr:from>
    <xdr:to>
      <xdr:col>9</xdr:col>
      <xdr:colOff>175260</xdr:colOff>
      <xdr:row>21</xdr:row>
      <xdr:rowOff>7620</xdr:rowOff>
    </xdr:to>
    <xdr:graphicFrame macro="">
      <xdr:nvGraphicFramePr>
        <xdr:cNvPr id="3" name="Chart 2">
          <a:extLst>
            <a:ext uri="{FF2B5EF4-FFF2-40B4-BE49-F238E27FC236}">
              <a16:creationId xmlns:a16="http://schemas.microsoft.com/office/drawing/2014/main" id="{41685E4B-EA0D-1F20-8295-0CD54AE962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320040</xdr:colOff>
      <xdr:row>24</xdr:row>
      <xdr:rowOff>7620</xdr:rowOff>
    </xdr:from>
    <xdr:to>
      <xdr:col>10</xdr:col>
      <xdr:colOff>464820</xdr:colOff>
      <xdr:row>39</xdr:row>
      <xdr:rowOff>7620</xdr:rowOff>
    </xdr:to>
    <xdr:graphicFrame macro="">
      <xdr:nvGraphicFramePr>
        <xdr:cNvPr id="3" name="Chart 2">
          <a:extLst>
            <a:ext uri="{FF2B5EF4-FFF2-40B4-BE49-F238E27FC236}">
              <a16:creationId xmlns:a16="http://schemas.microsoft.com/office/drawing/2014/main" id="{5AF493F3-FEEB-11E9-849C-A4BC247A2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342900</xdr:colOff>
      <xdr:row>7</xdr:row>
      <xdr:rowOff>83820</xdr:rowOff>
    </xdr:from>
    <xdr:to>
      <xdr:col>14</xdr:col>
      <xdr:colOff>160020</xdr:colOff>
      <xdr:row>20</xdr:row>
      <xdr:rowOff>121920</xdr:rowOff>
    </xdr:to>
    <xdr:graphicFrame macro="">
      <xdr:nvGraphicFramePr>
        <xdr:cNvPr id="2" name="Chart 1">
          <a:extLst>
            <a:ext uri="{FF2B5EF4-FFF2-40B4-BE49-F238E27FC236}">
              <a16:creationId xmlns:a16="http://schemas.microsoft.com/office/drawing/2014/main" id="{97003C7B-6272-F35E-A80A-126B29027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441960</xdr:colOff>
      <xdr:row>6</xdr:row>
      <xdr:rowOff>7620</xdr:rowOff>
    </xdr:from>
    <xdr:to>
      <xdr:col>11</xdr:col>
      <xdr:colOff>137160</xdr:colOff>
      <xdr:row>21</xdr:row>
      <xdr:rowOff>7620</xdr:rowOff>
    </xdr:to>
    <xdr:graphicFrame macro="">
      <xdr:nvGraphicFramePr>
        <xdr:cNvPr id="2" name="Chart 1">
          <a:extLst>
            <a:ext uri="{FF2B5EF4-FFF2-40B4-BE49-F238E27FC236}">
              <a16:creationId xmlns:a16="http://schemas.microsoft.com/office/drawing/2014/main" id="{53615504-30D5-AA85-FEC9-3A1F820C55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38100</xdr:colOff>
      <xdr:row>0</xdr:row>
      <xdr:rowOff>30480</xdr:rowOff>
    </xdr:from>
    <xdr:to>
      <xdr:col>7</xdr:col>
      <xdr:colOff>266700</xdr:colOff>
      <xdr:row>12</xdr:row>
      <xdr:rowOff>129540</xdr:rowOff>
    </xdr:to>
    <xdr:graphicFrame macro="">
      <xdr:nvGraphicFramePr>
        <xdr:cNvPr id="2" name="Chart 1">
          <a:extLst>
            <a:ext uri="{FF2B5EF4-FFF2-40B4-BE49-F238E27FC236}">
              <a16:creationId xmlns:a16="http://schemas.microsoft.com/office/drawing/2014/main" id="{B4629E9A-E54F-496D-9258-FBB68818B2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0</xdr:row>
      <xdr:rowOff>38100</xdr:rowOff>
    </xdr:from>
    <xdr:to>
      <xdr:col>12</xdr:col>
      <xdr:colOff>510540</xdr:colOff>
      <xdr:row>21</xdr:row>
      <xdr:rowOff>22860</xdr:rowOff>
    </xdr:to>
    <xdr:graphicFrame macro="">
      <xdr:nvGraphicFramePr>
        <xdr:cNvPr id="3" name="Chart 2">
          <a:extLst>
            <a:ext uri="{FF2B5EF4-FFF2-40B4-BE49-F238E27FC236}">
              <a16:creationId xmlns:a16="http://schemas.microsoft.com/office/drawing/2014/main" id="{139CF4F9-3B1B-4652-8E60-A7EA1AED8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xdr:colOff>
      <xdr:row>13</xdr:row>
      <xdr:rowOff>15240</xdr:rowOff>
    </xdr:from>
    <xdr:to>
      <xdr:col>7</xdr:col>
      <xdr:colOff>327660</xdr:colOff>
      <xdr:row>27</xdr:row>
      <xdr:rowOff>45720</xdr:rowOff>
    </xdr:to>
    <xdr:graphicFrame macro="">
      <xdr:nvGraphicFramePr>
        <xdr:cNvPr id="5" name="Chart 4">
          <a:extLst>
            <a:ext uri="{FF2B5EF4-FFF2-40B4-BE49-F238E27FC236}">
              <a16:creationId xmlns:a16="http://schemas.microsoft.com/office/drawing/2014/main" id="{AD2694C9-B129-46BB-BBB5-7A529F515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594360</xdr:colOff>
      <xdr:row>0</xdr:row>
      <xdr:rowOff>15240</xdr:rowOff>
    </xdr:from>
    <xdr:to>
      <xdr:col>20</xdr:col>
      <xdr:colOff>472440</xdr:colOff>
      <xdr:row>13</xdr:row>
      <xdr:rowOff>53340</xdr:rowOff>
    </xdr:to>
    <xdr:graphicFrame macro="">
      <xdr:nvGraphicFramePr>
        <xdr:cNvPr id="4" name="Chart 3">
          <a:extLst>
            <a:ext uri="{FF2B5EF4-FFF2-40B4-BE49-F238E27FC236}">
              <a16:creationId xmlns:a16="http://schemas.microsoft.com/office/drawing/2014/main" id="{C68E55FD-D4A0-46D6-AA9C-E183E997A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30480</xdr:colOff>
      <xdr:row>13</xdr:row>
      <xdr:rowOff>83820</xdr:rowOff>
    </xdr:from>
    <xdr:to>
      <xdr:col>20</xdr:col>
      <xdr:colOff>510540</xdr:colOff>
      <xdr:row>27</xdr:row>
      <xdr:rowOff>0</xdr:rowOff>
    </xdr:to>
    <xdr:graphicFrame macro="">
      <xdr:nvGraphicFramePr>
        <xdr:cNvPr id="6" name="Chart 5">
          <a:extLst>
            <a:ext uri="{FF2B5EF4-FFF2-40B4-BE49-F238E27FC236}">
              <a16:creationId xmlns:a16="http://schemas.microsoft.com/office/drawing/2014/main" id="{75C0602B-1C85-4B24-951C-D0D084B54D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533400</xdr:colOff>
      <xdr:row>0</xdr:row>
      <xdr:rowOff>22861</xdr:rowOff>
    </xdr:from>
    <xdr:to>
      <xdr:col>22</xdr:col>
      <xdr:colOff>563880</xdr:colOff>
      <xdr:row>7</xdr:row>
      <xdr:rowOff>53340</xdr:rowOff>
    </xdr:to>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C3FD7B22-1B38-60AA-0BE4-8DB674D6814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2725400" y="22861"/>
              <a:ext cx="1249680" cy="1310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548640</xdr:colOff>
      <xdr:row>7</xdr:row>
      <xdr:rowOff>91441</xdr:rowOff>
    </xdr:from>
    <xdr:to>
      <xdr:col>22</xdr:col>
      <xdr:colOff>586740</xdr:colOff>
      <xdr:row>13</xdr:row>
      <xdr:rowOff>99061</xdr:rowOff>
    </xdr:to>
    <mc:AlternateContent xmlns:mc="http://schemas.openxmlformats.org/markup-compatibility/2006">
      <mc:Choice xmlns:a14="http://schemas.microsoft.com/office/drawing/2010/main" Requires="a14">
        <xdr:graphicFrame macro="">
          <xdr:nvGraphicFramePr>
            <xdr:cNvPr id="8" name="GDP per&#10;Capita">
              <a:extLst>
                <a:ext uri="{FF2B5EF4-FFF2-40B4-BE49-F238E27FC236}">
                  <a16:creationId xmlns:a16="http://schemas.microsoft.com/office/drawing/2014/main" id="{23EEAD47-F40D-4CF8-3AC6-AB713A4FB5F2}"/>
                </a:ext>
              </a:extLst>
            </xdr:cNvPr>
            <xdr:cNvGraphicFramePr/>
          </xdr:nvGraphicFramePr>
          <xdr:xfrm>
            <a:off x="0" y="0"/>
            <a:ext cx="0" cy="0"/>
          </xdr:xfrm>
          <a:graphic>
            <a:graphicData uri="http://schemas.microsoft.com/office/drawing/2010/slicer">
              <sle:slicer xmlns:sle="http://schemas.microsoft.com/office/drawing/2010/slicer" name="GDP per&#10;Capita"/>
            </a:graphicData>
          </a:graphic>
        </xdr:graphicFrame>
      </mc:Choice>
      <mc:Fallback>
        <xdr:sp macro="" textlink="">
          <xdr:nvSpPr>
            <xdr:cNvPr id="0" name=""/>
            <xdr:cNvSpPr>
              <a:spLocks noTextEdit="1"/>
            </xdr:cNvSpPr>
          </xdr:nvSpPr>
          <xdr:spPr>
            <a:xfrm>
              <a:off x="12740640" y="1371601"/>
              <a:ext cx="12573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571500</xdr:colOff>
      <xdr:row>13</xdr:row>
      <xdr:rowOff>106681</xdr:rowOff>
    </xdr:from>
    <xdr:to>
      <xdr:col>22</xdr:col>
      <xdr:colOff>601980</xdr:colOff>
      <xdr:row>20</xdr:row>
      <xdr:rowOff>99061</xdr:rowOff>
    </xdr:to>
    <mc:AlternateContent xmlns:mc="http://schemas.openxmlformats.org/markup-compatibility/2006">
      <mc:Choice xmlns:a14="http://schemas.microsoft.com/office/drawing/2010/main" Requires="a14">
        <xdr:graphicFrame macro="">
          <xdr:nvGraphicFramePr>
            <xdr:cNvPr id="9" name="Population">
              <a:extLst>
                <a:ext uri="{FF2B5EF4-FFF2-40B4-BE49-F238E27FC236}">
                  <a16:creationId xmlns:a16="http://schemas.microsoft.com/office/drawing/2014/main" id="{097DEBC2-AD53-3F22-A73C-31421095B5B6}"/>
                </a:ext>
              </a:extLst>
            </xdr:cNvPr>
            <xdr:cNvGraphicFramePr/>
          </xdr:nvGraphicFramePr>
          <xdr:xfrm>
            <a:off x="0" y="0"/>
            <a:ext cx="0" cy="0"/>
          </xdr:xfrm>
          <a:graphic>
            <a:graphicData uri="http://schemas.microsoft.com/office/drawing/2010/slicer">
              <sle:slicer xmlns:sle="http://schemas.microsoft.com/office/drawing/2010/slicer" name="Population"/>
            </a:graphicData>
          </a:graphic>
        </xdr:graphicFrame>
      </mc:Choice>
      <mc:Fallback>
        <xdr:sp macro="" textlink="">
          <xdr:nvSpPr>
            <xdr:cNvPr id="0" name=""/>
            <xdr:cNvSpPr>
              <a:spLocks noTextEdit="1"/>
            </xdr:cNvSpPr>
          </xdr:nvSpPr>
          <xdr:spPr>
            <a:xfrm>
              <a:off x="12763500" y="2484121"/>
              <a:ext cx="124968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548640</xdr:colOff>
      <xdr:row>20</xdr:row>
      <xdr:rowOff>76201</xdr:rowOff>
    </xdr:from>
    <xdr:to>
      <xdr:col>23</xdr:col>
      <xdr:colOff>7620</xdr:colOff>
      <xdr:row>27</xdr:row>
      <xdr:rowOff>38101</xdr:rowOff>
    </xdr:to>
    <mc:AlternateContent xmlns:mc="http://schemas.openxmlformats.org/markup-compatibility/2006">
      <mc:Choice xmlns:a14="http://schemas.microsoft.com/office/drawing/2010/main" Requires="a14">
        <xdr:graphicFrame macro="">
          <xdr:nvGraphicFramePr>
            <xdr:cNvPr id="10" name="Military&#10;Man">
              <a:extLst>
                <a:ext uri="{FF2B5EF4-FFF2-40B4-BE49-F238E27FC236}">
                  <a16:creationId xmlns:a16="http://schemas.microsoft.com/office/drawing/2014/main" id="{EB21A7CE-7A5C-D10D-DA5E-939B4B2F9130}"/>
                </a:ext>
              </a:extLst>
            </xdr:cNvPr>
            <xdr:cNvGraphicFramePr/>
          </xdr:nvGraphicFramePr>
          <xdr:xfrm>
            <a:off x="0" y="0"/>
            <a:ext cx="0" cy="0"/>
          </xdr:xfrm>
          <a:graphic>
            <a:graphicData uri="http://schemas.microsoft.com/office/drawing/2010/slicer">
              <sle:slicer xmlns:sle="http://schemas.microsoft.com/office/drawing/2010/slicer" name="Military&#10;Man"/>
            </a:graphicData>
          </a:graphic>
        </xdr:graphicFrame>
      </mc:Choice>
      <mc:Fallback>
        <xdr:sp macro="" textlink="">
          <xdr:nvSpPr>
            <xdr:cNvPr id="0" name=""/>
            <xdr:cNvSpPr>
              <a:spLocks noTextEdit="1"/>
            </xdr:cNvSpPr>
          </xdr:nvSpPr>
          <xdr:spPr>
            <a:xfrm>
              <a:off x="12740640" y="3733801"/>
              <a:ext cx="128778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373380</xdr:colOff>
      <xdr:row>21</xdr:row>
      <xdr:rowOff>38101</xdr:rowOff>
    </xdr:from>
    <xdr:to>
      <xdr:col>12</xdr:col>
      <xdr:colOff>518160</xdr:colOff>
      <xdr:row>27</xdr:row>
      <xdr:rowOff>60961</xdr:rowOff>
    </xdr:to>
    <mc:AlternateContent xmlns:mc="http://schemas.openxmlformats.org/markup-compatibility/2006">
      <mc:Choice xmlns:a14="http://schemas.microsoft.com/office/drawing/2010/main" Requires="a14">
        <xdr:graphicFrame macro="">
          <xdr:nvGraphicFramePr>
            <xdr:cNvPr id="11" name="Crime&#10;Rate">
              <a:extLst>
                <a:ext uri="{FF2B5EF4-FFF2-40B4-BE49-F238E27FC236}">
                  <a16:creationId xmlns:a16="http://schemas.microsoft.com/office/drawing/2014/main" id="{51BD3B46-0D8A-9B2C-7CA6-78C1E0496EA1}"/>
                </a:ext>
              </a:extLst>
            </xdr:cNvPr>
            <xdr:cNvGraphicFramePr/>
          </xdr:nvGraphicFramePr>
          <xdr:xfrm>
            <a:off x="0" y="0"/>
            <a:ext cx="0" cy="0"/>
          </xdr:xfrm>
          <a:graphic>
            <a:graphicData uri="http://schemas.microsoft.com/office/drawing/2010/slicer">
              <sle:slicer xmlns:sle="http://schemas.microsoft.com/office/drawing/2010/slicer" name="Crime&#10;Rate"/>
            </a:graphicData>
          </a:graphic>
        </xdr:graphicFrame>
      </mc:Choice>
      <mc:Fallback>
        <xdr:sp macro="" textlink="">
          <xdr:nvSpPr>
            <xdr:cNvPr id="0" name=""/>
            <xdr:cNvSpPr>
              <a:spLocks noTextEdit="1"/>
            </xdr:cNvSpPr>
          </xdr:nvSpPr>
          <xdr:spPr>
            <a:xfrm>
              <a:off x="4640580" y="3878581"/>
              <a:ext cx="319278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12.416987152777" createdVersion="8" refreshedVersion="8" minRefreshableVersion="3" recordCount="50" xr:uid="{920B7FD1-3297-4CAB-8905-C0C5C4A2D5AA}">
  <cacheSource type="worksheet">
    <worksheetSource name="Append1"/>
  </cacheSource>
  <cacheFields count="2">
    <cacheField name="Country" numFmtId="0">
      <sharedItems count="50">
        <s v=" United States"/>
        <s v=" China"/>
        <s v=" Japan"/>
        <s v=" Germany"/>
        <s v=" India"/>
        <s v=" United Kingdom"/>
        <s v=" France"/>
        <s v=" Italy"/>
        <s v=" Canada"/>
        <s v=" South Korea"/>
        <s v=" Russia"/>
        <s v=" Brazil"/>
        <s v=" Australia"/>
        <s v=" Spain"/>
        <s v=" Mexico"/>
        <s v=" Indonesia"/>
        <s v=" Netherlands"/>
        <s v=" Saudi Arabia"/>
        <s v=" Turkey"/>
        <s v=" Switzerland"/>
        <s v=" Taiwan"/>
        <s v=" Poland"/>
        <s v=" Sweden"/>
        <s v=" Belgium"/>
        <s v=" Thailand"/>
        <s v=" Argentina"/>
        <s v=" Norway"/>
        <s v=" Austria"/>
        <s v=" United Arab Emirates"/>
        <s v=" Nigeria"/>
        <s v=" Israel"/>
        <s v=" Philippines"/>
        <s v=" Singapore"/>
        <s v=" Malaysia"/>
        <s v=" South Africa"/>
        <s v=" Denmark"/>
        <s v=" Hong Kong"/>
        <s v=" Colombia"/>
        <s v=" Bangladesh"/>
        <s v=" Vietnam"/>
        <s v=" Chile"/>
        <s v=" Finland"/>
        <s v=" Czech Republic"/>
        <s v=" Portugal"/>
        <s v=" Romania"/>
        <s v=" New Zealand"/>
        <s v=" Egypt"/>
        <s v=" Greece"/>
        <s v=" Ireland"/>
        <s v=" Pakistan"/>
      </sharedItems>
    </cacheField>
    <cacheField name="GDP(Billion)" numFmtId="1">
      <sharedItems containsSemiMixedTypes="0" containsString="0" containsNumber="1" containsInteger="1" minValue="210" maxValue="2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12.433497453705" createdVersion="8" refreshedVersion="8" minRefreshableVersion="3" recordCount="30" xr:uid="{5D4BD63E-0BAA-4C8A-96E5-A80A08645766}">
  <cacheSource type="worksheet">
    <worksheetSource name="Page001__2_1"/>
  </cacheSource>
  <cacheFields count="2">
    <cacheField name="Country" numFmtId="0">
      <sharedItems count="30">
        <s v="United States"/>
        <s v="China"/>
        <s v="India"/>
        <s v="Russia"/>
        <s v="Saudi Arabia"/>
        <s v="United Kingdom"/>
        <s v="Germany"/>
        <s v="France"/>
        <s v="Japan"/>
        <s v="South Korea"/>
        <s v="Brazil"/>
        <s v="Italy"/>
        <s v="Australia"/>
        <s v="Canada"/>
        <s v="Turkey"/>
        <s v="Israel"/>
        <s v="Spain"/>
        <s v="Netherlands"/>
        <s v="Poland"/>
        <s v="Indonesia"/>
        <s v="Pakistan"/>
        <s v="Sweden"/>
        <s v="Norway"/>
        <s v="Taiwan"/>
        <s v="Switzerland"/>
        <s v="Belgium"/>
        <s v="Singapore"/>
        <s v="UAE"/>
        <s v="Czech Republic"/>
        <s v="Algeria"/>
      </sharedItems>
    </cacheField>
    <cacheField name="Defence Budget (in billion USD)" numFmtId="0">
      <sharedItems containsSemiMixedTypes="0" containsString="0" containsNumber="1" minValue="4.3" maxValue="73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12.461683680558" createdVersion="8" refreshedVersion="8" minRefreshableVersion="3" recordCount="44" xr:uid="{5F0DA44A-C539-4FC3-B7E5-32CF1B794F72}">
  <cacheSource type="worksheet">
    <worksheetSource name="Page001__4_1"/>
  </cacheSource>
  <cacheFields count="5">
    <cacheField name="Country" numFmtId="0">
      <sharedItems count="44">
        <s v="United States"/>
        <s v="China"/>
        <s v="Japan"/>
        <s v="Germany"/>
        <s v="India"/>
        <s v="United Kingdom"/>
        <s v="France"/>
        <s v="Italy"/>
        <s v="Brazil"/>
        <s v="Canada"/>
        <s v="South Korea"/>
        <s v="Russia"/>
        <s v="Australia"/>
        <s v="Spain"/>
        <s v="Mexico"/>
        <s v="Indonesia"/>
        <s v="Netherlands"/>
        <s v="Saudi Arabia"/>
        <s v="Turkey"/>
        <s v="Switzerland"/>
        <s v="Sweden"/>
        <s v="Poland"/>
        <s v="Belgium"/>
        <s v="Thailand"/>
        <s v="Iran"/>
        <s v="Austria"/>
        <s v="Norway_x000a_United Arab"/>
        <s v="Emirates"/>
        <s v="Israel"/>
        <s v="Malaysia"/>
        <s v="Nigeria"/>
        <s v="Singapore"/>
        <s v="Egypt"/>
        <s v="South Africa"/>
        <s v="Colombia"/>
        <s v="Chile"/>
        <s v="Bangladesh"/>
        <s v="Czech Republic"/>
        <s v="Philippines"/>
        <s v="Pakistan"/>
        <s v="Romania"/>
        <s v="Portugal"/>
        <s v="Vietnam"/>
        <s v="Greece"/>
      </sharedItems>
    </cacheField>
    <cacheField name="GDP per_x000a_Capita" numFmtId="0">
      <sharedItems count="44">
        <s v="$65,298"/>
        <s v="$10,262"/>
        <s v="$40,247"/>
        <s v="$45,466"/>
        <s v="$2,171"/>
        <s v="$42,330"/>
        <s v="$39,502"/>
        <s v="$33,228"/>
        <s v="$8,919"/>
        <s v="$46,194"/>
        <s v="$31,846"/>
        <s v="$11,289"/>
        <s v="$55,060"/>
        <s v="$30,254"/>
        <s v="$9,874"/>
        <s v="$4,135"/>
        <s v="$55,293"/>
        <s v="$23,219"/>
        <s v="$9,126"/>
        <s v="$83,832"/>
        <s v="$55,815"/>
        <s v="$16,740"/>
        <s v="$47,923"/>
        <s v="$7,274"/>
        <s v="$5,190"/>
        <s v="$54,606"/>
        <s v="$81,995"/>
        <s v="$43,033"/>
        <s v="$43,592"/>
        <s v="$11,256"/>
        <s v="$2,229"/>
        <s v="$65,233"/>
        <s v="$3,022"/>
        <s v="$6,374"/>
        <s v="$6,359"/>
        <s v="$15,346"/>
        <s v="$1,887"/>
        <s v="$23,654"/>
        <s v="$3,372"/>
        <s v="$1,543"/>
        <s v="$14,731"/>
        <s v="$23,413"/>
        <s v="$2,715"/>
        <s v="$20,987"/>
      </sharedItems>
    </cacheField>
    <cacheField name="Population" numFmtId="0">
      <sharedItems containsSemiMixedTypes="0" containsString="0" containsNumber="1" containsInteger="1" minValue="5421241" maxValue="1439323776" count="44">
        <n v="331002651"/>
        <n v="1439323776"/>
        <n v="126476461"/>
        <n v="83783942"/>
        <n v="1380004385"/>
        <n v="67886011"/>
        <n v="65273511"/>
        <n v="60461826"/>
        <n v="212559417"/>
        <n v="37742154"/>
        <n v="51269185"/>
        <n v="145934462"/>
        <n v="25499884"/>
        <n v="46754778"/>
        <n v="128932753"/>
        <n v="273523615"/>
        <n v="17134872"/>
        <n v="34813871"/>
        <n v="84339067"/>
        <n v="8654622"/>
        <n v="10099265"/>
        <n v="37846611"/>
        <n v="11589623"/>
        <n v="69799978"/>
        <n v="83992949"/>
        <n v="9006398"/>
        <n v="5421241"/>
        <n v="9890402"/>
        <n v="8655535"/>
        <n v="32365999"/>
        <n v="206139589"/>
        <n v="5850342"/>
        <n v="102334404"/>
        <n v="59308690"/>
        <n v="50882891"/>
        <n v="19116201"/>
        <n v="164689383"/>
        <n v="10708981"/>
        <n v="109581078"/>
        <n v="220892340"/>
        <n v="19237691"/>
        <n v="10196709"/>
        <n v="97338579"/>
        <n v="10423054"/>
      </sharedItems>
    </cacheField>
    <cacheField name="Military_x000a_Man" numFmtId="0">
      <sharedItems containsSemiMixedTypes="0" containsString="0" containsNumber="1" containsInteger="1" minValue="22000" maxValue="2035000" count="41">
        <n v="1374699"/>
        <n v="2035000"/>
        <n v="247173"/>
        <n v="208641"/>
        <n v="1445000"/>
        <n v="192453"/>
        <n v="202761"/>
        <n v="267500"/>
        <n v="334500"/>
        <n v="94000"/>
        <n v="599000"/>
        <n v="1013628"/>
        <n v="58206"/>
        <n v="143000"/>
        <n v="277150"/>
        <n v="395500"/>
        <n v="44000"/>
        <n v="478000"/>
        <n v="355200"/>
        <n v="25000"/>
        <n v="30000"/>
        <n v="120000"/>
        <n v="360850"/>
        <n v="523000"/>
        <n v="23250"/>
        <n v="63000"/>
        <n v="170000"/>
        <n v="420000"/>
        <n v="72500"/>
        <n v="438500"/>
        <n v="81300"/>
        <n v="295000"/>
        <n v="77200"/>
        <n v="165000"/>
        <n v="22000"/>
        <n v="171000"/>
        <n v="653800"/>
        <n v="73350"/>
        <n v="27000"/>
        <n v="482000"/>
        <n v="171500"/>
      </sharedItems>
    </cacheField>
    <cacheField name="Crime_x000a_Rate" numFmtId="0">
      <sharedItems count="3">
        <s v="Moderate"/>
        <s v="Low"/>
        <s v="High"/>
      </sharedItems>
    </cacheField>
  </cacheFields>
  <extLst>
    <ext xmlns:x14="http://schemas.microsoft.com/office/spreadsheetml/2009/9/main" uri="{725AE2AE-9491-48be-B2B4-4EB974FC3084}">
      <x14:pivotCacheDefinition pivotCacheId="118337016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12.692669212964" createdVersion="8" refreshedVersion="8" minRefreshableVersion="3" recordCount="45" xr:uid="{867BE6BF-FAE7-45DC-A986-8EC71D877F60}">
  <cacheSource type="worksheet">
    <worksheetSource name="Page001__3_1"/>
  </cacheSource>
  <cacheFields count="2">
    <cacheField name="Country" numFmtId="0">
      <sharedItems count="45">
        <s v="India"/>
        <s v="Vietnam"/>
        <s v="Bangladesh"/>
        <s v="China"/>
        <s v="Philippines"/>
        <s v="Indonesia"/>
        <s v="Egypt"/>
        <s v="Pakistan"/>
        <s v="Nigeria"/>
        <s v="Malaysia"/>
        <s v="Turkey"/>
        <s v="Peru"/>
        <s v="Colombia"/>
        <s v="Thailand"/>
        <s v="Saudi Arabia"/>
        <s v="Emirates"/>
        <s v="South Korea"/>
        <s v="Qatar"/>
        <s v="Poland"/>
        <s v="Russia"/>
        <s v="Taiwan"/>
        <s v="Singapore"/>
        <s v="Brazil"/>
        <s v="Norway_x000a_United Arab"/>
        <s v="Mexico"/>
        <s v="Czech Republic"/>
        <s v="South Africa"/>
        <s v="Iran"/>
        <s v="Australia"/>
        <s v="Argentina"/>
        <s v="Sweden"/>
        <s v="United States"/>
        <s v="Netherlands"/>
        <s v="Portugal"/>
        <s v="Spain"/>
        <s v="Austria"/>
        <s v="Canada"/>
        <s v="Greece"/>
        <s v="Germany"/>
        <s v="France"/>
        <s v="United Kingdom"/>
        <s v="Belgium"/>
        <s v="Switzerland"/>
        <s v="Italy"/>
        <s v="Japan"/>
      </sharedItems>
    </cacheField>
    <cacheField name="GDP Growth Rate 2024_x000a_(%)" numFmtId="0">
      <sharedItems containsSemiMixedTypes="0" containsString="0" containsNumber="1" minValue="1.5" maxValue="6.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25000"/>
  </r>
  <r>
    <x v="1"/>
    <n v="17000"/>
  </r>
  <r>
    <x v="2"/>
    <n v="5000"/>
  </r>
  <r>
    <x v="3"/>
    <n v="4200"/>
  </r>
  <r>
    <x v="4"/>
    <n v="3300"/>
  </r>
  <r>
    <x v="5"/>
    <n v="3000"/>
  </r>
  <r>
    <x v="6"/>
    <n v="2900"/>
  </r>
  <r>
    <x v="7"/>
    <n v="2100"/>
  </r>
  <r>
    <x v="8"/>
    <n v="2000"/>
  </r>
  <r>
    <x v="9"/>
    <n v="1800"/>
  </r>
  <r>
    <x v="10"/>
    <n v="1700"/>
  </r>
  <r>
    <x v="11"/>
    <n v="1600"/>
  </r>
  <r>
    <x v="12"/>
    <n v="1500"/>
  </r>
  <r>
    <x v="13"/>
    <n v="1400"/>
  </r>
  <r>
    <x v="14"/>
    <n v="1200"/>
  </r>
  <r>
    <x v="15"/>
    <n v="1100"/>
  </r>
  <r>
    <x v="16"/>
    <n v="1000"/>
  </r>
  <r>
    <x v="17"/>
    <n v="850"/>
  </r>
  <r>
    <x v="18"/>
    <n v="800"/>
  </r>
  <r>
    <x v="19"/>
    <n v="750"/>
  </r>
  <r>
    <x v="20"/>
    <n v="700"/>
  </r>
  <r>
    <x v="21"/>
    <n v="650"/>
  </r>
  <r>
    <x v="22"/>
    <n v="600"/>
  </r>
  <r>
    <x v="23"/>
    <n v="580"/>
  </r>
  <r>
    <x v="24"/>
    <n v="550"/>
  </r>
  <r>
    <x v="25"/>
    <n v="500"/>
  </r>
  <r>
    <x v="26"/>
    <n v="490"/>
  </r>
  <r>
    <x v="27"/>
    <n v="480"/>
  </r>
  <r>
    <x v="28"/>
    <n v="460"/>
  </r>
  <r>
    <x v="29"/>
    <n v="450"/>
  </r>
  <r>
    <x v="30"/>
    <n v="430"/>
  </r>
  <r>
    <x v="31"/>
    <n v="400"/>
  </r>
  <r>
    <x v="32"/>
    <n v="380"/>
  </r>
  <r>
    <x v="33"/>
    <n v="370"/>
  </r>
  <r>
    <x v="34"/>
    <n v="360"/>
  </r>
  <r>
    <x v="35"/>
    <n v="350"/>
  </r>
  <r>
    <x v="36"/>
    <n v="340"/>
  </r>
  <r>
    <x v="37"/>
    <n v="330"/>
  </r>
  <r>
    <x v="38"/>
    <n v="320"/>
  </r>
  <r>
    <x v="39"/>
    <n v="310"/>
  </r>
  <r>
    <x v="40"/>
    <n v="300"/>
  </r>
  <r>
    <x v="41"/>
    <n v="290"/>
  </r>
  <r>
    <x v="42"/>
    <n v="280"/>
  </r>
  <r>
    <x v="43"/>
    <n v="270"/>
  </r>
  <r>
    <x v="44"/>
    <n v="260"/>
  </r>
  <r>
    <x v="45"/>
    <n v="250"/>
  </r>
  <r>
    <x v="46"/>
    <n v="240"/>
  </r>
  <r>
    <x v="47"/>
    <n v="230"/>
  </r>
  <r>
    <x v="48"/>
    <n v="220"/>
  </r>
  <r>
    <x v="49"/>
    <n v="2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n v="732"/>
  </r>
  <r>
    <x v="1"/>
    <n v="261"/>
  </r>
  <r>
    <x v="2"/>
    <n v="71.099999999999994"/>
  </r>
  <r>
    <x v="3"/>
    <n v="65.099999999999994"/>
  </r>
  <r>
    <x v="4"/>
    <n v="61.9"/>
  </r>
  <r>
    <x v="5"/>
    <n v="59.2"/>
  </r>
  <r>
    <x v="6"/>
    <n v="52.8"/>
  </r>
  <r>
    <x v="7"/>
    <n v="52.7"/>
  </r>
  <r>
    <x v="8"/>
    <n v="49.1"/>
  </r>
  <r>
    <x v="9"/>
    <n v="45.7"/>
  </r>
  <r>
    <x v="10"/>
    <n v="26.1"/>
  </r>
  <r>
    <x v="11"/>
    <n v="25.8"/>
  </r>
  <r>
    <x v="12"/>
    <n v="25.4"/>
  </r>
  <r>
    <x v="13"/>
    <n v="22.2"/>
  </r>
  <r>
    <x v="14"/>
    <n v="19"/>
  </r>
  <r>
    <x v="15"/>
    <n v="18.5"/>
  </r>
  <r>
    <x v="16"/>
    <n v="17.600000000000001"/>
  </r>
  <r>
    <x v="17"/>
    <n v="13.3"/>
  </r>
  <r>
    <x v="18"/>
    <n v="11.6"/>
  </r>
  <r>
    <x v="19"/>
    <n v="10"/>
  </r>
  <r>
    <x v="20"/>
    <n v="9.6"/>
  </r>
  <r>
    <x v="21"/>
    <n v="9.3000000000000007"/>
  </r>
  <r>
    <x v="22"/>
    <n v="7.2"/>
  </r>
  <r>
    <x v="23"/>
    <n v="7"/>
  </r>
  <r>
    <x v="24"/>
    <n v="6.6"/>
  </r>
  <r>
    <x v="25"/>
    <n v="5.9"/>
  </r>
  <r>
    <x v="26"/>
    <n v="5.8"/>
  </r>
  <r>
    <x v="27"/>
    <n v="5.5"/>
  </r>
  <r>
    <x v="28"/>
    <n v="4.8"/>
  </r>
  <r>
    <x v="29"/>
    <n v="4.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x v="0"/>
    <x v="0"/>
    <x v="0"/>
    <x v="0"/>
  </r>
  <r>
    <x v="1"/>
    <x v="1"/>
    <x v="1"/>
    <x v="1"/>
    <x v="1"/>
  </r>
  <r>
    <x v="2"/>
    <x v="2"/>
    <x v="2"/>
    <x v="2"/>
    <x v="1"/>
  </r>
  <r>
    <x v="3"/>
    <x v="3"/>
    <x v="3"/>
    <x v="3"/>
    <x v="1"/>
  </r>
  <r>
    <x v="4"/>
    <x v="4"/>
    <x v="4"/>
    <x v="4"/>
    <x v="2"/>
  </r>
  <r>
    <x v="5"/>
    <x v="5"/>
    <x v="5"/>
    <x v="5"/>
    <x v="0"/>
  </r>
  <r>
    <x v="6"/>
    <x v="6"/>
    <x v="6"/>
    <x v="6"/>
    <x v="0"/>
  </r>
  <r>
    <x v="7"/>
    <x v="7"/>
    <x v="7"/>
    <x v="7"/>
    <x v="0"/>
  </r>
  <r>
    <x v="8"/>
    <x v="8"/>
    <x v="8"/>
    <x v="8"/>
    <x v="2"/>
  </r>
  <r>
    <x v="9"/>
    <x v="9"/>
    <x v="9"/>
    <x v="9"/>
    <x v="1"/>
  </r>
  <r>
    <x v="10"/>
    <x v="10"/>
    <x v="10"/>
    <x v="10"/>
    <x v="1"/>
  </r>
  <r>
    <x v="11"/>
    <x v="11"/>
    <x v="11"/>
    <x v="11"/>
    <x v="0"/>
  </r>
  <r>
    <x v="12"/>
    <x v="12"/>
    <x v="12"/>
    <x v="12"/>
    <x v="1"/>
  </r>
  <r>
    <x v="13"/>
    <x v="13"/>
    <x v="13"/>
    <x v="13"/>
    <x v="0"/>
  </r>
  <r>
    <x v="14"/>
    <x v="14"/>
    <x v="14"/>
    <x v="14"/>
    <x v="2"/>
  </r>
  <r>
    <x v="15"/>
    <x v="15"/>
    <x v="15"/>
    <x v="15"/>
    <x v="2"/>
  </r>
  <r>
    <x v="16"/>
    <x v="16"/>
    <x v="16"/>
    <x v="16"/>
    <x v="1"/>
  </r>
  <r>
    <x v="17"/>
    <x v="17"/>
    <x v="17"/>
    <x v="17"/>
    <x v="0"/>
  </r>
  <r>
    <x v="18"/>
    <x v="18"/>
    <x v="18"/>
    <x v="18"/>
    <x v="2"/>
  </r>
  <r>
    <x v="19"/>
    <x v="19"/>
    <x v="19"/>
    <x v="19"/>
    <x v="1"/>
  </r>
  <r>
    <x v="20"/>
    <x v="20"/>
    <x v="20"/>
    <x v="20"/>
    <x v="1"/>
  </r>
  <r>
    <x v="21"/>
    <x v="21"/>
    <x v="21"/>
    <x v="21"/>
    <x v="0"/>
  </r>
  <r>
    <x v="22"/>
    <x v="22"/>
    <x v="22"/>
    <x v="19"/>
    <x v="1"/>
  </r>
  <r>
    <x v="23"/>
    <x v="23"/>
    <x v="23"/>
    <x v="22"/>
    <x v="2"/>
  </r>
  <r>
    <x v="24"/>
    <x v="24"/>
    <x v="24"/>
    <x v="23"/>
    <x v="2"/>
  </r>
  <r>
    <x v="25"/>
    <x v="25"/>
    <x v="25"/>
    <x v="19"/>
    <x v="1"/>
  </r>
  <r>
    <x v="26"/>
    <x v="26"/>
    <x v="26"/>
    <x v="24"/>
    <x v="1"/>
  </r>
  <r>
    <x v="27"/>
    <x v="27"/>
    <x v="27"/>
    <x v="25"/>
    <x v="1"/>
  </r>
  <r>
    <x v="28"/>
    <x v="28"/>
    <x v="28"/>
    <x v="26"/>
    <x v="1"/>
  </r>
  <r>
    <x v="29"/>
    <x v="29"/>
    <x v="29"/>
    <x v="27"/>
    <x v="0"/>
  </r>
  <r>
    <x v="30"/>
    <x v="30"/>
    <x v="30"/>
    <x v="21"/>
    <x v="2"/>
  </r>
  <r>
    <x v="31"/>
    <x v="31"/>
    <x v="31"/>
    <x v="28"/>
    <x v="1"/>
  </r>
  <r>
    <x v="32"/>
    <x v="32"/>
    <x v="32"/>
    <x v="29"/>
    <x v="2"/>
  </r>
  <r>
    <x v="33"/>
    <x v="33"/>
    <x v="33"/>
    <x v="30"/>
    <x v="2"/>
  </r>
  <r>
    <x v="34"/>
    <x v="34"/>
    <x v="34"/>
    <x v="31"/>
    <x v="2"/>
  </r>
  <r>
    <x v="35"/>
    <x v="35"/>
    <x v="35"/>
    <x v="32"/>
    <x v="0"/>
  </r>
  <r>
    <x v="36"/>
    <x v="36"/>
    <x v="36"/>
    <x v="33"/>
    <x v="2"/>
  </r>
  <r>
    <x v="37"/>
    <x v="37"/>
    <x v="37"/>
    <x v="34"/>
    <x v="1"/>
  </r>
  <r>
    <x v="38"/>
    <x v="38"/>
    <x v="38"/>
    <x v="35"/>
    <x v="2"/>
  </r>
  <r>
    <x v="39"/>
    <x v="39"/>
    <x v="39"/>
    <x v="36"/>
    <x v="2"/>
  </r>
  <r>
    <x v="40"/>
    <x v="40"/>
    <x v="40"/>
    <x v="37"/>
    <x v="0"/>
  </r>
  <r>
    <x v="41"/>
    <x v="41"/>
    <x v="41"/>
    <x v="38"/>
    <x v="1"/>
  </r>
  <r>
    <x v="42"/>
    <x v="42"/>
    <x v="42"/>
    <x v="39"/>
    <x v="2"/>
  </r>
  <r>
    <x v="43"/>
    <x v="43"/>
    <x v="43"/>
    <x v="4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n v="6.7"/>
  </r>
  <r>
    <x v="1"/>
    <n v="6.3"/>
  </r>
  <r>
    <x v="2"/>
    <n v="6"/>
  </r>
  <r>
    <x v="3"/>
    <n v="5.8"/>
  </r>
  <r>
    <x v="4"/>
    <n v="5.2"/>
  </r>
  <r>
    <x v="5"/>
    <n v="5.0999999999999996"/>
  </r>
  <r>
    <x v="6"/>
    <n v="5"/>
  </r>
  <r>
    <x v="7"/>
    <n v="4.5"/>
  </r>
  <r>
    <x v="8"/>
    <n v="4.2"/>
  </r>
  <r>
    <x v="9"/>
    <n v="4.0999999999999996"/>
  </r>
  <r>
    <x v="10"/>
    <n v="4"/>
  </r>
  <r>
    <x v="11"/>
    <n v="3.9"/>
  </r>
  <r>
    <x v="12"/>
    <n v="3.8"/>
  </r>
  <r>
    <x v="13"/>
    <n v="3.7"/>
  </r>
  <r>
    <x v="14"/>
    <n v="3.6"/>
  </r>
  <r>
    <x v="15"/>
    <n v="3.5"/>
  </r>
  <r>
    <x v="16"/>
    <n v="3.4"/>
  </r>
  <r>
    <x v="17"/>
    <n v="3.4"/>
  </r>
  <r>
    <x v="18"/>
    <n v="3.3"/>
  </r>
  <r>
    <x v="19"/>
    <n v="3.2"/>
  </r>
  <r>
    <x v="20"/>
    <n v="3.1"/>
  </r>
  <r>
    <x v="21"/>
    <n v="3"/>
  </r>
  <r>
    <x v="22"/>
    <n v="2.9"/>
  </r>
  <r>
    <x v="23"/>
    <n v="2.9"/>
  </r>
  <r>
    <x v="24"/>
    <n v="2.8"/>
  </r>
  <r>
    <x v="25"/>
    <n v="2.8"/>
  </r>
  <r>
    <x v="26"/>
    <n v="2.7"/>
  </r>
  <r>
    <x v="27"/>
    <n v="2.6"/>
  </r>
  <r>
    <x v="28"/>
    <n v="2.5"/>
  </r>
  <r>
    <x v="29"/>
    <n v="2.5"/>
  </r>
  <r>
    <x v="30"/>
    <n v="2.4"/>
  </r>
  <r>
    <x v="31"/>
    <n v="2.2999999999999998"/>
  </r>
  <r>
    <x v="32"/>
    <n v="2.2999999999999998"/>
  </r>
  <r>
    <x v="33"/>
    <n v="2.2999999999999998"/>
  </r>
  <r>
    <x v="34"/>
    <n v="2.2000000000000002"/>
  </r>
  <r>
    <x v="35"/>
    <n v="2.2000000000000002"/>
  </r>
  <r>
    <x v="36"/>
    <n v="2.1"/>
  </r>
  <r>
    <x v="37"/>
    <n v="2.1"/>
  </r>
  <r>
    <x v="38"/>
    <n v="2"/>
  </r>
  <r>
    <x v="39"/>
    <n v="1.9"/>
  </r>
  <r>
    <x v="40"/>
    <n v="1.8"/>
  </r>
  <r>
    <x v="41"/>
    <n v="1.8"/>
  </r>
  <r>
    <x v="42"/>
    <n v="1.7"/>
  </r>
  <r>
    <x v="43"/>
    <n v="1.6"/>
  </r>
  <r>
    <x v="44"/>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24DA1C-7DE0-4835-A229-8D614F6C030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53" firstHeaderRow="1" firstDataRow="1" firstDataCol="1"/>
  <pivotFields count="2">
    <pivotField axis="axisRow" showAll="0">
      <items count="51">
        <item x="25"/>
        <item x="12"/>
        <item x="27"/>
        <item x="38"/>
        <item x="23"/>
        <item x="11"/>
        <item x="8"/>
        <item x="40"/>
        <item x="1"/>
        <item x="37"/>
        <item x="42"/>
        <item x="35"/>
        <item x="46"/>
        <item x="41"/>
        <item x="6"/>
        <item x="3"/>
        <item x="47"/>
        <item x="36"/>
        <item x="4"/>
        <item x="15"/>
        <item x="48"/>
        <item x="30"/>
        <item x="7"/>
        <item x="2"/>
        <item x="33"/>
        <item x="14"/>
        <item x="16"/>
        <item x="45"/>
        <item x="29"/>
        <item x="26"/>
        <item x="49"/>
        <item x="31"/>
        <item x="21"/>
        <item x="43"/>
        <item x="44"/>
        <item x="10"/>
        <item x="17"/>
        <item x="32"/>
        <item x="34"/>
        <item x="9"/>
        <item x="13"/>
        <item x="22"/>
        <item x="19"/>
        <item x="20"/>
        <item x="24"/>
        <item x="18"/>
        <item x="28"/>
        <item x="5"/>
        <item x="0"/>
        <item x="39"/>
        <item t="default"/>
      </items>
    </pivotField>
    <pivotField dataField="1" numFmtId="1"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GDP(Billion)" fld="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4FC50E-5734-4C90-ADC2-1C3232210221}"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B33" firstHeaderRow="1" firstDataRow="1" firstDataCol="1"/>
  <pivotFields count="2">
    <pivotField axis="axisRow" showAll="0">
      <items count="31">
        <item x="29"/>
        <item x="12"/>
        <item x="25"/>
        <item x="10"/>
        <item x="13"/>
        <item x="1"/>
        <item x="28"/>
        <item x="7"/>
        <item x="6"/>
        <item x="2"/>
        <item x="19"/>
        <item x="15"/>
        <item x="11"/>
        <item x="8"/>
        <item x="17"/>
        <item x="22"/>
        <item x="20"/>
        <item x="18"/>
        <item x="3"/>
        <item x="4"/>
        <item x="26"/>
        <item x="9"/>
        <item x="16"/>
        <item x="21"/>
        <item x="24"/>
        <item x="23"/>
        <item x="14"/>
        <item x="27"/>
        <item x="5"/>
        <item x="0"/>
        <item t="default"/>
      </items>
    </pivotField>
    <pivotField dataField="1"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Items count="1">
    <i/>
  </colItems>
  <dataFields count="1">
    <dataField name="Sum of Defence Budget (in billion USD)" fld="1" baseField="0" baseItem="0"/>
  </dataFields>
  <chartFormats count="3">
    <chartFormat chart="2"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D1A369-BCFC-4D09-9413-886B485381AE}" name="PivotTable3"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47" firstHeaderRow="1" firstDataRow="1" firstDataCol="1"/>
  <pivotFields count="5">
    <pivotField axis="axisRow" showAll="0">
      <items count="45">
        <item x="12"/>
        <item x="25"/>
        <item x="36"/>
        <item x="22"/>
        <item x="8"/>
        <item x="9"/>
        <item x="35"/>
        <item x="1"/>
        <item x="34"/>
        <item x="37"/>
        <item x="32"/>
        <item x="27"/>
        <item x="6"/>
        <item x="3"/>
        <item x="43"/>
        <item x="4"/>
        <item x="15"/>
        <item x="24"/>
        <item x="28"/>
        <item x="7"/>
        <item x="2"/>
        <item x="29"/>
        <item x="14"/>
        <item x="16"/>
        <item x="30"/>
        <item x="26"/>
        <item x="39"/>
        <item x="38"/>
        <item x="21"/>
        <item x="41"/>
        <item x="40"/>
        <item x="11"/>
        <item x="17"/>
        <item x="31"/>
        <item x="33"/>
        <item x="10"/>
        <item x="13"/>
        <item x="20"/>
        <item x="19"/>
        <item x="23"/>
        <item x="18"/>
        <item x="5"/>
        <item x="0"/>
        <item x="42"/>
        <item t="default"/>
      </items>
    </pivotField>
    <pivotField showAll="0">
      <items count="45">
        <item x="39"/>
        <item x="36"/>
        <item x="1"/>
        <item x="29"/>
        <item x="11"/>
        <item x="40"/>
        <item x="35"/>
        <item x="21"/>
        <item x="4"/>
        <item x="30"/>
        <item x="42"/>
        <item x="43"/>
        <item x="17"/>
        <item x="41"/>
        <item x="37"/>
        <item x="32"/>
        <item x="38"/>
        <item x="13"/>
        <item x="10"/>
        <item x="7"/>
        <item x="6"/>
        <item x="15"/>
        <item x="2"/>
        <item x="5"/>
        <item x="27"/>
        <item x="28"/>
        <item x="3"/>
        <item x="9"/>
        <item x="22"/>
        <item x="24"/>
        <item x="25"/>
        <item x="12"/>
        <item x="16"/>
        <item x="20"/>
        <item x="34"/>
        <item x="33"/>
        <item x="31"/>
        <item x="0"/>
        <item x="23"/>
        <item x="8"/>
        <item x="26"/>
        <item x="19"/>
        <item x="18"/>
        <item x="14"/>
        <item t="default"/>
      </items>
    </pivotField>
    <pivotField showAll="0">
      <items count="45">
        <item x="26"/>
        <item x="31"/>
        <item x="19"/>
        <item x="28"/>
        <item x="25"/>
        <item x="27"/>
        <item x="20"/>
        <item x="41"/>
        <item x="43"/>
        <item x="37"/>
        <item x="22"/>
        <item x="16"/>
        <item x="35"/>
        <item x="40"/>
        <item x="12"/>
        <item x="29"/>
        <item x="17"/>
        <item x="9"/>
        <item x="21"/>
        <item x="13"/>
        <item x="34"/>
        <item x="10"/>
        <item x="33"/>
        <item x="7"/>
        <item x="6"/>
        <item x="5"/>
        <item x="23"/>
        <item x="3"/>
        <item x="24"/>
        <item x="18"/>
        <item x="42"/>
        <item x="32"/>
        <item x="38"/>
        <item x="2"/>
        <item x="14"/>
        <item x="11"/>
        <item x="36"/>
        <item x="30"/>
        <item x="8"/>
        <item x="39"/>
        <item x="15"/>
        <item x="0"/>
        <item x="4"/>
        <item x="1"/>
        <item t="default"/>
      </items>
    </pivotField>
    <pivotField dataField="1" showAll="0">
      <items count="42">
        <item x="34"/>
        <item x="24"/>
        <item x="19"/>
        <item x="38"/>
        <item x="20"/>
        <item x="16"/>
        <item x="12"/>
        <item x="25"/>
        <item x="28"/>
        <item x="37"/>
        <item x="32"/>
        <item x="30"/>
        <item x="9"/>
        <item x="21"/>
        <item x="13"/>
        <item x="33"/>
        <item x="26"/>
        <item x="35"/>
        <item x="40"/>
        <item x="5"/>
        <item x="6"/>
        <item x="3"/>
        <item x="2"/>
        <item x="7"/>
        <item x="14"/>
        <item x="31"/>
        <item x="8"/>
        <item x="18"/>
        <item x="22"/>
        <item x="15"/>
        <item x="27"/>
        <item x="29"/>
        <item x="17"/>
        <item x="39"/>
        <item x="23"/>
        <item x="10"/>
        <item x="36"/>
        <item x="11"/>
        <item x="0"/>
        <item x="4"/>
        <item x="1"/>
        <item t="default"/>
      </items>
    </pivotField>
    <pivotField showAll="0">
      <items count="4">
        <item x="2"/>
        <item x="1"/>
        <item x="0"/>
        <item t="default"/>
      </items>
    </pivotField>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Items count="1">
    <i/>
  </colItems>
  <dataFields count="1">
    <dataField name="Sum of Military_x000a_Man" fld="3" baseField="0" baseItem="0"/>
  </dataFields>
  <chartFormats count="4">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58908E-9E43-42CF-9B81-B0DE108B9AF8}" name="PivotTable2"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13" firstHeaderRow="1" firstDataRow="1" firstDataCol="1"/>
  <pivotFields count="2">
    <pivotField axis="axisRow" showAll="0" measureFilter="1">
      <items count="46">
        <item x="29"/>
        <item x="28"/>
        <item x="35"/>
        <item x="2"/>
        <item x="41"/>
        <item x="22"/>
        <item x="36"/>
        <item x="3"/>
        <item x="12"/>
        <item x="25"/>
        <item x="6"/>
        <item x="15"/>
        <item x="39"/>
        <item x="38"/>
        <item x="37"/>
        <item x="0"/>
        <item x="5"/>
        <item x="27"/>
        <item x="43"/>
        <item x="44"/>
        <item x="9"/>
        <item x="24"/>
        <item x="32"/>
        <item x="8"/>
        <item x="23"/>
        <item x="7"/>
        <item x="11"/>
        <item x="4"/>
        <item x="18"/>
        <item x="33"/>
        <item x="17"/>
        <item x="19"/>
        <item x="14"/>
        <item x="21"/>
        <item x="26"/>
        <item x="16"/>
        <item x="34"/>
        <item x="30"/>
        <item x="42"/>
        <item x="20"/>
        <item x="13"/>
        <item x="10"/>
        <item x="40"/>
        <item x="31"/>
        <item x="1"/>
        <item t="default"/>
      </items>
    </pivotField>
    <pivotField dataField="1" showAll="0"/>
  </pivotFields>
  <rowFields count="1">
    <field x="0"/>
  </rowFields>
  <rowItems count="10">
    <i>
      <x v="3"/>
    </i>
    <i>
      <x v="7"/>
    </i>
    <i>
      <x v="10"/>
    </i>
    <i>
      <x v="15"/>
    </i>
    <i>
      <x v="16"/>
    </i>
    <i>
      <x v="20"/>
    </i>
    <i>
      <x v="23"/>
    </i>
    <i>
      <x v="25"/>
    </i>
    <i>
      <x v="27"/>
    </i>
    <i>
      <x v="44"/>
    </i>
  </rowItems>
  <colItems count="1">
    <i/>
  </colItems>
  <dataFields count="1">
    <dataField name="Sum of GDP Growth Rate 2024_x000a_(%)"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AAEC9F-8757-4726-9472-2A21A32DC78A}" name="PivotTable4"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47" firstHeaderRow="1" firstDataRow="1" firstDataCol="1"/>
  <pivotFields count="5">
    <pivotField axis="axisRow" showAll="0">
      <items count="45">
        <item x="12"/>
        <item x="25"/>
        <item x="36"/>
        <item x="22"/>
        <item x="8"/>
        <item x="9"/>
        <item x="35"/>
        <item x="1"/>
        <item x="34"/>
        <item x="37"/>
        <item x="32"/>
        <item x="27"/>
        <item x="6"/>
        <item x="3"/>
        <item x="43"/>
        <item x="4"/>
        <item x="15"/>
        <item x="24"/>
        <item x="28"/>
        <item x="7"/>
        <item x="2"/>
        <item x="29"/>
        <item x="14"/>
        <item x="16"/>
        <item x="30"/>
        <item x="26"/>
        <item x="39"/>
        <item x="38"/>
        <item x="21"/>
        <item x="41"/>
        <item x="40"/>
        <item x="11"/>
        <item x="17"/>
        <item x="31"/>
        <item x="33"/>
        <item x="10"/>
        <item x="13"/>
        <item x="20"/>
        <item x="19"/>
        <item x="23"/>
        <item x="18"/>
        <item x="5"/>
        <item x="0"/>
        <item x="42"/>
        <item t="default"/>
      </items>
    </pivotField>
    <pivotField showAll="0">
      <items count="45">
        <item x="39"/>
        <item x="36"/>
        <item x="1"/>
        <item x="29"/>
        <item x="11"/>
        <item x="40"/>
        <item x="35"/>
        <item x="21"/>
        <item x="4"/>
        <item x="30"/>
        <item x="42"/>
        <item x="43"/>
        <item x="17"/>
        <item x="41"/>
        <item x="37"/>
        <item x="32"/>
        <item x="38"/>
        <item x="13"/>
        <item x="10"/>
        <item x="7"/>
        <item x="6"/>
        <item x="15"/>
        <item x="2"/>
        <item x="5"/>
        <item x="27"/>
        <item x="28"/>
        <item x="3"/>
        <item x="9"/>
        <item x="22"/>
        <item x="24"/>
        <item x="25"/>
        <item x="12"/>
        <item x="16"/>
        <item x="20"/>
        <item x="34"/>
        <item x="33"/>
        <item x="31"/>
        <item x="0"/>
        <item x="23"/>
        <item x="8"/>
        <item x="26"/>
        <item x="19"/>
        <item x="18"/>
        <item x="14"/>
        <item t="default"/>
      </items>
    </pivotField>
    <pivotField dataField="1" showAll="0">
      <items count="45">
        <item x="26"/>
        <item x="31"/>
        <item x="19"/>
        <item x="28"/>
        <item x="25"/>
        <item x="27"/>
        <item x="20"/>
        <item x="41"/>
        <item x="43"/>
        <item x="37"/>
        <item x="22"/>
        <item x="16"/>
        <item x="35"/>
        <item x="40"/>
        <item x="12"/>
        <item x="29"/>
        <item x="17"/>
        <item x="9"/>
        <item x="21"/>
        <item x="13"/>
        <item x="34"/>
        <item x="10"/>
        <item x="33"/>
        <item x="7"/>
        <item x="6"/>
        <item x="5"/>
        <item x="23"/>
        <item x="3"/>
        <item x="24"/>
        <item x="18"/>
        <item x="42"/>
        <item x="32"/>
        <item x="38"/>
        <item x="2"/>
        <item x="14"/>
        <item x="11"/>
        <item x="36"/>
        <item x="30"/>
        <item x="8"/>
        <item x="39"/>
        <item x="15"/>
        <item x="0"/>
        <item x="4"/>
        <item x="1"/>
        <item t="default"/>
      </items>
    </pivotField>
    <pivotField showAll="0">
      <items count="42">
        <item x="34"/>
        <item x="24"/>
        <item x="19"/>
        <item x="38"/>
        <item x="20"/>
        <item x="16"/>
        <item x="12"/>
        <item x="25"/>
        <item x="28"/>
        <item x="37"/>
        <item x="32"/>
        <item x="30"/>
        <item x="9"/>
        <item x="21"/>
        <item x="13"/>
        <item x="33"/>
        <item x="26"/>
        <item x="35"/>
        <item x="40"/>
        <item x="5"/>
        <item x="6"/>
        <item x="3"/>
        <item x="2"/>
        <item x="7"/>
        <item x="14"/>
        <item x="31"/>
        <item x="8"/>
        <item x="18"/>
        <item x="22"/>
        <item x="15"/>
        <item x="27"/>
        <item x="29"/>
        <item x="17"/>
        <item x="39"/>
        <item x="23"/>
        <item x="10"/>
        <item x="36"/>
        <item x="11"/>
        <item x="0"/>
        <item x="4"/>
        <item x="1"/>
        <item t="default"/>
      </items>
    </pivotField>
    <pivotField showAll="0">
      <items count="4">
        <item x="2"/>
        <item x="1"/>
        <item x="0"/>
        <item t="default"/>
      </items>
    </pivotField>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Items count="1">
    <i/>
  </colItems>
  <dataFields count="1">
    <dataField name="Sum of Population" fld="2" baseField="0" baseItem="0"/>
  </dataFields>
  <chartFormats count="17">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0" count="1" selected="0">
            <x v="4"/>
          </reference>
        </references>
      </pivotArea>
    </chartFormat>
    <chartFormat chart="4" format="3">
      <pivotArea type="data" outline="0" fieldPosition="0">
        <references count="2">
          <reference field="4294967294" count="1" selected="0">
            <x v="0"/>
          </reference>
          <reference field="0" count="1" selected="0">
            <x v="7"/>
          </reference>
        </references>
      </pivotArea>
    </chartFormat>
    <chartFormat chart="4" format="4">
      <pivotArea type="data" outline="0" fieldPosition="0">
        <references count="2">
          <reference field="4294967294" count="1" selected="0">
            <x v="0"/>
          </reference>
          <reference field="0" count="1" selected="0">
            <x v="15"/>
          </reference>
        </references>
      </pivotArea>
    </chartFormat>
    <chartFormat chart="4" format="5">
      <pivotArea type="data" outline="0" fieldPosition="0">
        <references count="2">
          <reference field="4294967294" count="1" selected="0">
            <x v="0"/>
          </reference>
          <reference field="0" count="1" selected="0">
            <x v="16"/>
          </reference>
        </references>
      </pivotArea>
    </chartFormat>
    <chartFormat chart="4" format="6">
      <pivotArea type="data" outline="0" fieldPosition="0">
        <references count="2">
          <reference field="4294967294" count="1" selected="0">
            <x v="0"/>
          </reference>
          <reference field="0" count="1" selected="0">
            <x v="24"/>
          </reference>
        </references>
      </pivotArea>
    </chartFormat>
    <chartFormat chart="4" format="7">
      <pivotArea type="data" outline="0" fieldPosition="0">
        <references count="2">
          <reference field="4294967294" count="1" selected="0">
            <x v="0"/>
          </reference>
          <reference field="0" count="1" selected="0">
            <x v="26"/>
          </reference>
        </references>
      </pivotArea>
    </chartFormat>
    <chartFormat chart="4" format="8">
      <pivotArea type="data" outline="0" fieldPosition="0">
        <references count="2">
          <reference field="4294967294" count="1" selected="0">
            <x v="0"/>
          </reference>
          <reference field="0" count="1" selected="0">
            <x v="42"/>
          </reference>
        </references>
      </pivotArea>
    </chartFormat>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0" count="1" selected="0">
            <x v="4"/>
          </reference>
        </references>
      </pivotArea>
    </chartFormat>
    <chartFormat chart="6" format="11">
      <pivotArea type="data" outline="0" fieldPosition="0">
        <references count="2">
          <reference field="4294967294" count="1" selected="0">
            <x v="0"/>
          </reference>
          <reference field="0" count="1" selected="0">
            <x v="7"/>
          </reference>
        </references>
      </pivotArea>
    </chartFormat>
    <chartFormat chart="6" format="12">
      <pivotArea type="data" outline="0" fieldPosition="0">
        <references count="2">
          <reference field="4294967294" count="1" selected="0">
            <x v="0"/>
          </reference>
          <reference field="0" count="1" selected="0">
            <x v="15"/>
          </reference>
        </references>
      </pivotArea>
    </chartFormat>
    <chartFormat chart="6" format="13">
      <pivotArea type="data" outline="0" fieldPosition="0">
        <references count="2">
          <reference field="4294967294" count="1" selected="0">
            <x v="0"/>
          </reference>
          <reference field="0" count="1" selected="0">
            <x v="16"/>
          </reference>
        </references>
      </pivotArea>
    </chartFormat>
    <chartFormat chart="6" format="14">
      <pivotArea type="data" outline="0" fieldPosition="0">
        <references count="2">
          <reference field="4294967294" count="1" selected="0">
            <x v="0"/>
          </reference>
          <reference field="0" count="1" selected="0">
            <x v="24"/>
          </reference>
        </references>
      </pivotArea>
    </chartFormat>
    <chartFormat chart="6" format="15">
      <pivotArea type="data" outline="0" fieldPosition="0">
        <references count="2">
          <reference field="4294967294" count="1" selected="0">
            <x v="0"/>
          </reference>
          <reference field="0" count="1" selected="0">
            <x v="26"/>
          </reference>
        </references>
      </pivotArea>
    </chartFormat>
    <chartFormat chart="6" format="16">
      <pivotArea type="data" outline="0" fieldPosition="0">
        <references count="2">
          <reference field="4294967294" count="1" selected="0">
            <x v="0"/>
          </reference>
          <reference field="0" count="1" selected="0">
            <x v="4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5" xr16:uid="{CC846294-7925-4107-8B22-23AD6B445FE6}" autoFormatId="16" applyNumberFormats="0" applyBorderFormats="0" applyFontFormats="0" applyPatternFormats="0" applyAlignmentFormats="0" applyWidthHeightFormats="0">
  <queryTableRefresh nextId="6">
    <queryTableFields count="5">
      <queryTableField id="1" name="Country" tableColumnId="1"/>
      <queryTableField id="2" name="GDP per_x000a_Capita" tableColumnId="2"/>
      <queryTableField id="3" name="Population" tableColumnId="3"/>
      <queryTableField id="4" name="Military_x000a_Man" tableColumnId="4"/>
      <queryTableField id="5" name="Crime_x000a_Rat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138DFA7F-9B04-4216-A5EF-97D722AE802A}" autoFormatId="16" applyNumberFormats="0" applyBorderFormats="0" applyFontFormats="0" applyPatternFormats="0" applyAlignmentFormats="0" applyWidthHeightFormats="0">
  <queryTableRefresh nextId="3">
    <queryTableFields count="2">
      <queryTableField id="1" name="Country" tableColumnId="1"/>
      <queryTableField id="2" name="GDP Growth Rate 2024_x000a_(%)"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 xr16:uid="{C30D3413-FD70-489C-8B8E-9259636D9711}" autoFormatId="16" applyNumberFormats="0" applyBorderFormats="0" applyFontFormats="0" applyPatternFormats="0" applyAlignmentFormats="0" applyWidthHeightFormats="0">
  <queryTableRefresh nextId="3">
    <queryTableFields count="2">
      <queryTableField id="1" name="Country" tableColumnId="1"/>
      <queryTableField id="2" name="GDP"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8" xr16:uid="{1DDE3D05-67B8-403B-96BA-B7ADEBA6ADCE}" autoFormatId="16" applyNumberFormats="0" applyBorderFormats="0" applyFontFormats="0" applyPatternFormats="0" applyAlignmentFormats="0" applyWidthHeightFormats="0">
  <queryTableRefresh nextId="3">
    <queryTableFields count="2">
      <queryTableField id="1" name="Country" tableColumnId="1"/>
      <queryTableField id="2" name="Defence Budget (in billion USD)"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9" xr16:uid="{94874B36-068D-4B60-BF2F-0070EF0FBC6E}" autoFormatId="16" applyNumberFormats="0" applyBorderFormats="0" applyFontFormats="0" applyPatternFormats="0" applyAlignmentFormats="0" applyWidthHeightFormats="0">
  <queryTableRefresh nextId="3">
    <queryTableFields count="2">
      <queryTableField id="1" name="Country" tableColumnId="1"/>
      <queryTableField id="2" name="GDP Growth Rate 2024_x000a_(%)"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10" xr16:uid="{E37E98C9-03A2-47AA-AB5D-F7294DA4CC70}" autoFormatId="16" applyNumberFormats="0" applyBorderFormats="0" applyFontFormats="0" applyPatternFormats="0" applyAlignmentFormats="0" applyWidthHeightFormats="0">
  <queryTableRefresh nextId="6">
    <queryTableFields count="5">
      <queryTableField id="1" name="Country" tableColumnId="1"/>
      <queryTableField id="2" name="GDP per_x000a_Capita" tableColumnId="2"/>
      <queryTableField id="3" name="Population" tableColumnId="3"/>
      <queryTableField id="4" name="Military_x000a_Man" tableColumnId="4"/>
      <queryTableField id="5" name="Crime_x000a_Rate"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3" xr16:uid="{2B773B7D-0378-4F08-9A59-F0AF8A13A212}" autoFormatId="16" applyNumberFormats="0" applyBorderFormats="0" applyFontFormats="0" applyPatternFormats="0" applyAlignmentFormats="0" applyWidthHeightFormats="0">
  <queryTableRefresh nextId="4">
    <queryTableFields count="2">
      <queryTableField id="1" name="Country" tableColumnId="1"/>
      <queryTableField id="2" name="Defence Budget (in billion USD)" tableColumnId="2"/>
    </queryTableFields>
    <queryTableDeletedFields count="1">
      <deletedField name="Column3"/>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12" xr16:uid="{477BBD21-4509-4B84-AA32-E8DD3F253C6E}"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 xr16:uid="{430FAC38-1C92-4AB8-8B43-03C086FBD68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F2BBFA0-B99F-4A3D-89EE-70A5914E4BCB}" sourceName="Country">
  <pivotTables>
    <pivotTable tabId="22" name="PivotTable4"/>
    <pivotTable tabId="18" name="PivotTable3"/>
  </pivotTables>
  <data>
    <tabular pivotCacheId="1183370166">
      <items count="44">
        <i x="12" s="1"/>
        <i x="25" s="1"/>
        <i x="36" s="1"/>
        <i x="22" s="1"/>
        <i x="8" s="1"/>
        <i x="9" s="1"/>
        <i x="35" s="1"/>
        <i x="1" s="1"/>
        <i x="34" s="1"/>
        <i x="37" s="1"/>
        <i x="32" s="1"/>
        <i x="27" s="1"/>
        <i x="6" s="1"/>
        <i x="3" s="1"/>
        <i x="43" s="1"/>
        <i x="4" s="1"/>
        <i x="15" s="1"/>
        <i x="24" s="1"/>
        <i x="28" s="1"/>
        <i x="7" s="1"/>
        <i x="2" s="1"/>
        <i x="29" s="1"/>
        <i x="14" s="1"/>
        <i x="16" s="1"/>
        <i x="30" s="1"/>
        <i x="26" s="1"/>
        <i x="39" s="1"/>
        <i x="38" s="1"/>
        <i x="21" s="1"/>
        <i x="41" s="1"/>
        <i x="40" s="1"/>
        <i x="11" s="1"/>
        <i x="17" s="1"/>
        <i x="31" s="1"/>
        <i x="33" s="1"/>
        <i x="10" s="1"/>
        <i x="13" s="1"/>
        <i x="20" s="1"/>
        <i x="19" s="1"/>
        <i x="23" s="1"/>
        <i x="18" s="1"/>
        <i x="5" s="1"/>
        <i x="0" s="1"/>
        <i x="4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DP_per_Capita" xr10:uid="{4C2941F8-D53E-4803-A3FD-6DC89CE16568}" sourceName="GDP per_x000a_Capita">
  <pivotTables>
    <pivotTable tabId="22" name="PivotTable4"/>
    <pivotTable tabId="18" name="PivotTable3"/>
  </pivotTables>
  <data>
    <tabular pivotCacheId="1183370166">
      <items count="44">
        <i x="39" s="1"/>
        <i x="36" s="1"/>
        <i x="1" s="1"/>
        <i x="29" s="1"/>
        <i x="11" s="1"/>
        <i x="40" s="1"/>
        <i x="35" s="1"/>
        <i x="21" s="1"/>
        <i x="4" s="1"/>
        <i x="30" s="1"/>
        <i x="42" s="1"/>
        <i x="43" s="1"/>
        <i x="17" s="1"/>
        <i x="41" s="1"/>
        <i x="37" s="1"/>
        <i x="32" s="1"/>
        <i x="38" s="1"/>
        <i x="13" s="1"/>
        <i x="10" s="1"/>
        <i x="7" s="1"/>
        <i x="6" s="1"/>
        <i x="15" s="1"/>
        <i x="2" s="1"/>
        <i x="5" s="1"/>
        <i x="27" s="1"/>
        <i x="28" s="1"/>
        <i x="3" s="1"/>
        <i x="9" s="1"/>
        <i x="22" s="1"/>
        <i x="24" s="1"/>
        <i x="25" s="1"/>
        <i x="12" s="1"/>
        <i x="16" s="1"/>
        <i x="20" s="1"/>
        <i x="34" s="1"/>
        <i x="33" s="1"/>
        <i x="31" s="1"/>
        <i x="0" s="1"/>
        <i x="23" s="1"/>
        <i x="8" s="1"/>
        <i x="26" s="1"/>
        <i x="19" s="1"/>
        <i x="18"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pulation" xr10:uid="{883125CB-6996-4008-86CE-C2407DA787EB}" sourceName="Population">
  <pivotTables>
    <pivotTable tabId="22" name="PivotTable4"/>
    <pivotTable tabId="18" name="PivotTable3"/>
  </pivotTables>
  <data>
    <tabular pivotCacheId="1183370166">
      <items count="44">
        <i x="26" s="1"/>
        <i x="31" s="1"/>
        <i x="19" s="1"/>
        <i x="28" s="1"/>
        <i x="25" s="1"/>
        <i x="27" s="1"/>
        <i x="20" s="1"/>
        <i x="41" s="1"/>
        <i x="43" s="1"/>
        <i x="37" s="1"/>
        <i x="22" s="1"/>
        <i x="16" s="1"/>
        <i x="35" s="1"/>
        <i x="40" s="1"/>
        <i x="12" s="1"/>
        <i x="29" s="1"/>
        <i x="17" s="1"/>
        <i x="9" s="1"/>
        <i x="21" s="1"/>
        <i x="13" s="1"/>
        <i x="34" s="1"/>
        <i x="10" s="1"/>
        <i x="33" s="1"/>
        <i x="7" s="1"/>
        <i x="6" s="1"/>
        <i x="5" s="1"/>
        <i x="23" s="1"/>
        <i x="3" s="1"/>
        <i x="24" s="1"/>
        <i x="18" s="1"/>
        <i x="42" s="1"/>
        <i x="32" s="1"/>
        <i x="38" s="1"/>
        <i x="2" s="1"/>
        <i x="14" s="1"/>
        <i x="11" s="1"/>
        <i x="36" s="1"/>
        <i x="30" s="1"/>
        <i x="8" s="1"/>
        <i x="39" s="1"/>
        <i x="15" s="1"/>
        <i x="0"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litary_Man" xr10:uid="{95527F28-3D68-4E3B-BDDA-1241FC9A2912}" sourceName="Military_x000a_Man">
  <pivotTables>
    <pivotTable tabId="22" name="PivotTable4"/>
    <pivotTable tabId="18" name="PivotTable3"/>
  </pivotTables>
  <data>
    <tabular pivotCacheId="1183370166">
      <items count="41">
        <i x="34" s="1"/>
        <i x="24" s="1"/>
        <i x="19" s="1"/>
        <i x="38" s="1"/>
        <i x="20" s="1"/>
        <i x="16" s="1"/>
        <i x="12" s="1"/>
        <i x="25" s="1"/>
        <i x="28" s="1"/>
        <i x="37" s="1"/>
        <i x="32" s="1"/>
        <i x="30" s="1"/>
        <i x="9" s="1"/>
        <i x="21" s="1"/>
        <i x="13" s="1"/>
        <i x="33" s="1"/>
        <i x="26" s="1"/>
        <i x="35" s="1"/>
        <i x="40" s="1"/>
        <i x="5" s="1"/>
        <i x="6" s="1"/>
        <i x="3" s="1"/>
        <i x="2" s="1"/>
        <i x="7" s="1"/>
        <i x="14" s="1"/>
        <i x="31" s="1"/>
        <i x="8" s="1"/>
        <i x="18" s="1"/>
        <i x="22" s="1"/>
        <i x="15" s="1"/>
        <i x="27" s="1"/>
        <i x="29" s="1"/>
        <i x="17" s="1"/>
        <i x="39" s="1"/>
        <i x="23" s="1"/>
        <i x="10" s="1"/>
        <i x="36" s="1"/>
        <i x="11" s="1"/>
        <i x="0" s="1"/>
        <i x="4"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me_Rate" xr10:uid="{088C35C4-D038-46EF-BB7F-DE4D4F474262}" sourceName="Crime_x000a_Rate">
  <pivotTables>
    <pivotTable tabId="22" name="PivotTable4"/>
    <pivotTable tabId="18" name="PivotTable3"/>
  </pivotTables>
  <data>
    <tabular pivotCacheId="118337016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B002E62-63E3-4295-9C89-28EFB59817CC}" cache="Slicer_Country" caption="Country" rowHeight="234950"/>
  <slicer name="GDP per_x000a_Capita" xr10:uid="{3026F0C8-DC51-4C88-A334-815BC6248D62}" cache="Slicer_GDP_per_Capita" caption="GDP per_x000a_Capita" rowHeight="234950"/>
  <slicer name="Population" xr10:uid="{39DC7341-1DF6-49C6-BE7C-82B83BD8377B}" cache="Slicer_Population" caption="Population" rowHeight="234950"/>
  <slicer name="Military_x000a_Man" xr10:uid="{CC0E9BB1-52EB-4D87-8897-6BE8E00DEAA3}" cache="Slicer_Military_Man" caption="Military_x000a_Man" rowHeight="234950"/>
  <slicer name="Crime_x000a_Rate" xr10:uid="{1CC6F968-CED2-4DBB-8F3E-A17FD3DE2E7A}" cache="Slicer_Crime_Rate" caption="Crime_x000a_Rat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D34FB4C-1724-41F3-8315-E4EE9B949A70}" name="Page001__4" displayName="Page001__4" ref="A1:E45" tableType="queryTable" totalsRowShown="0">
  <autoFilter ref="A1:E45" xr:uid="{ED34FB4C-1724-41F3-8315-E4EE9B949A70}"/>
  <tableColumns count="5">
    <tableColumn id="1" xr3:uid="{03C669D1-A21B-4626-9F01-868301651630}" uniqueName="1" name="Country" queryTableFieldId="1" dataDxfId="24"/>
    <tableColumn id="2" xr3:uid="{0AFB2370-062B-4C19-B19D-70731129EBF1}" uniqueName="2" name="GDP per_x000a_Capita" queryTableFieldId="2" dataDxfId="23"/>
    <tableColumn id="3" xr3:uid="{F8E1FD9F-D3B5-420B-815B-1F8E574B0398}" uniqueName="3" name="Population" queryTableFieldId="3"/>
    <tableColumn id="4" xr3:uid="{B1AD8826-B0FB-4E77-86B4-D858099DC765}" uniqueName="4" name="Military_x000a_Man" queryTableFieldId="4"/>
    <tableColumn id="5" xr3:uid="{BDE36701-4EA6-4618-BB70-BF7AF0599050}" uniqueName="5" name="Crime_x000a_Rate" queryTableFieldId="5"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B60ECD-4A68-4F8B-BB0E-025F69B1F4EB}" name="Page001__3" displayName="Page001__3" ref="A1:B46" tableType="queryTable" totalsRowShown="0">
  <autoFilter ref="A1:B46" xr:uid="{FBB60ECD-4A68-4F8B-BB0E-025F69B1F4EB}"/>
  <tableColumns count="2">
    <tableColumn id="1" xr3:uid="{8A26D41C-10A1-4401-A591-E00A7F5DBB73}" uniqueName="1" name="Country" queryTableFieldId="1" dataDxfId="21"/>
    <tableColumn id="2" xr3:uid="{B8E29742-7D43-4C13-90F1-783A50E2D7F4}" uniqueName="2" name="GDP Growth Rate 2024_x000a_(%)" queryTableField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5802FF-42CF-49E9-8B20-F9E8C4F828E2}" name="Append1" displayName="Append1" ref="A3:B53" tableType="queryTable" totalsRowShown="0">
  <autoFilter ref="A3:B53" xr:uid="{055802FF-42CF-49E9-8B20-F9E8C4F828E2}"/>
  <tableColumns count="2">
    <tableColumn id="1" xr3:uid="{C62BFD63-3C99-48AB-ABE3-DEB04D00F26E}" uniqueName="1" name="Country" queryTableFieldId="1" dataDxfId="20"/>
    <tableColumn id="2" xr3:uid="{2E7E5DAB-A2D8-4B4C-A405-40AFC347E430}" uniqueName="2" name="GDP(Billion)" queryTableFieldId="2"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335523D-A62B-4779-B664-2C0FB36F16F0}" name="Page001__2_1" displayName="Page001__2_1" ref="D3:E33" tableType="queryTable" totalsRowShown="0">
  <autoFilter ref="D3:E33" xr:uid="{4335523D-A62B-4779-B664-2C0FB36F16F0}"/>
  <tableColumns count="2">
    <tableColumn id="1" xr3:uid="{388D9179-273A-4B27-B346-6572A74E8043}" uniqueName="1" name="Country" queryTableFieldId="1" dataDxfId="18"/>
    <tableColumn id="2" xr3:uid="{29D118F9-10F5-4B05-A597-B3DB6ECA5A0C}" uniqueName="2" name="Defence Budget (in billion USD)" queryTableFieldId="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95B860-AD7E-4CE4-9388-AC587A932151}" name="Page001__3_1" displayName="Page001__3_1" ref="G3:H48" tableType="queryTable" totalsRowShown="0">
  <autoFilter ref="G3:H48" xr:uid="{1E95B860-AD7E-4CE4-9388-AC587A932151}"/>
  <sortState xmlns:xlrd2="http://schemas.microsoft.com/office/spreadsheetml/2017/richdata2" ref="G4:H48">
    <sortCondition descending="1" ref="H3:H48"/>
  </sortState>
  <tableColumns count="2">
    <tableColumn id="1" xr3:uid="{77EFCEED-E43E-4D2F-96FA-E98A059F265C}" uniqueName="1" name="Country" queryTableFieldId="1" dataDxfId="17"/>
    <tableColumn id="2" xr3:uid="{595849E7-1191-416D-9C2E-CDDA724DF6CC}" uniqueName="2" name="GDP Growth Rate 2024_x000a_(%)" queryTableFieldId="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FAE106-2DE2-44DA-B69B-0E5529926D09}" name="Page001__4_1" displayName="Page001__4_1" ref="J3:N47" tableType="queryTable" totalsRowShown="0">
  <autoFilter ref="J3:N47" xr:uid="{EAFAE106-2DE2-44DA-B69B-0E5529926D09}"/>
  <sortState xmlns:xlrd2="http://schemas.microsoft.com/office/spreadsheetml/2017/richdata2" ref="J4:N47">
    <sortCondition descending="1" ref="L3:L47"/>
  </sortState>
  <tableColumns count="5">
    <tableColumn id="1" xr3:uid="{99E8670C-2275-48DD-B0F7-542BDCBF0938}" uniqueName="1" name="Country" queryTableFieldId="1" dataDxfId="16"/>
    <tableColumn id="2" xr3:uid="{D2C06D95-6958-435B-BA45-BEC6F8149CD4}" uniqueName="2" name="GDP per_x000a_Capita" queryTableFieldId="2" dataDxfId="15"/>
    <tableColumn id="3" xr3:uid="{A6CAD47A-1ACF-455C-A87E-87BA6F21A784}" uniqueName="3" name="Population" queryTableFieldId="3"/>
    <tableColumn id="4" xr3:uid="{158DF4BB-CBB3-45DE-8063-EB7171AFECA7}" uniqueName="4" name="Military_x000a_Man" queryTableFieldId="4"/>
    <tableColumn id="5" xr3:uid="{7FF9BC24-2DFC-4184-99CB-08F7940FC390}" uniqueName="5" name="Crime_x000a_Rate" queryTableFieldId="5" dataDxfId="14"/>
  </tableColumns>
  <tableStyleInfo name="TableStyleDark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D5F184-4272-4A88-AB20-30733426C07E}" name="Page001__2" displayName="Page001__2" ref="A1:B31" tableType="queryTable" totalsRowShown="0">
  <autoFilter ref="A1:B31" xr:uid="{B1D5F184-4272-4A88-AB20-30733426C07E}"/>
  <tableColumns count="2">
    <tableColumn id="1" xr3:uid="{4A49E37B-2574-499E-BAE8-C360DCC4D8CD}" uniqueName="1" name="Country" queryTableFieldId="1" dataDxfId="13"/>
    <tableColumn id="2" xr3:uid="{A9601B7D-2FEC-4DF8-BC0A-B7752640ACFF}" uniqueName="2" name="Defence Budget (in billion USD)" queryTableField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F64A02-C94E-4039-9660-9C0906A2A2E5}" name="Page002" displayName="Page002" ref="A1:C28" tableType="queryTable" totalsRowShown="0">
  <autoFilter ref="A1:C28" xr:uid="{8CF64A02-C94E-4039-9660-9C0906A2A2E5}"/>
  <tableColumns count="3">
    <tableColumn id="1" xr3:uid="{A5B76105-BACF-46C9-902B-AAAEF8A5772F}" uniqueName="1" name="Column1" queryTableFieldId="1" dataDxfId="12"/>
    <tableColumn id="2" xr3:uid="{48BC6E47-3EF1-445B-8BCC-8F07A07733E4}" uniqueName="2" name="Column2" queryTableFieldId="2" dataDxfId="11"/>
    <tableColumn id="3" xr3:uid="{83CB3210-5092-4814-96F6-CFA77754735E}" uniqueName="3" name="Column3" queryTableFieldId="3" dataDxfId="1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0D926-980A-4F8D-817F-B8BE542FFE9D}" name="Page001" displayName="Page001" ref="A1:B28" tableType="queryTable" totalsRowShown="0">
  <autoFilter ref="A1:B28" xr:uid="{25D0D926-980A-4F8D-817F-B8BE542FFE9D}"/>
  <tableColumns count="2">
    <tableColumn id="1" xr3:uid="{0C92B8F8-3D82-4DFC-A5EF-4258316B500E}" uniqueName="1" name="Column1" queryTableFieldId="1" dataDxfId="9"/>
    <tableColumn id="2" xr3:uid="{BE3E5A2B-8FC9-4E79-AECA-4FB563B3347F}" uniqueName="2" name="Column2" queryTableFieldId="2"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AE558C8-405A-4CC4-9F86-5DCB12FB8BF2}">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96FCE-80CF-4027-8BE6-8A1CAC3443B1}">
  <dimension ref="A1:E45"/>
  <sheetViews>
    <sheetView workbookViewId="0">
      <selection activeCell="H17" sqref="H17"/>
    </sheetView>
  </sheetViews>
  <sheetFormatPr defaultRowHeight="14.4" x14ac:dyDescent="0.3"/>
  <cols>
    <col min="1" max="1" width="18.33203125" bestFit="1" customWidth="1"/>
    <col min="2" max="2" width="16.44140625" bestFit="1" customWidth="1"/>
    <col min="3" max="3" width="12.44140625" bestFit="1" customWidth="1"/>
    <col min="4" max="4" width="14.5546875" bestFit="1" customWidth="1"/>
    <col min="5" max="5" width="12.88671875" bestFit="1" customWidth="1"/>
  </cols>
  <sheetData>
    <row r="1" spans="1:5" x14ac:dyDescent="0.3">
      <c r="A1" t="s">
        <v>31</v>
      </c>
      <c r="B1" t="s">
        <v>84</v>
      </c>
      <c r="C1" t="s">
        <v>0</v>
      </c>
      <c r="D1" t="s">
        <v>85</v>
      </c>
      <c r="E1" t="s">
        <v>86</v>
      </c>
    </row>
    <row r="2" spans="1:5" x14ac:dyDescent="0.3">
      <c r="A2" t="s">
        <v>34</v>
      </c>
      <c r="B2" t="s">
        <v>87</v>
      </c>
      <c r="C2">
        <v>331002651</v>
      </c>
      <c r="D2">
        <v>1374699</v>
      </c>
      <c r="E2" t="s">
        <v>88</v>
      </c>
    </row>
    <row r="3" spans="1:5" x14ac:dyDescent="0.3">
      <c r="A3" t="s">
        <v>35</v>
      </c>
      <c r="B3" t="s">
        <v>89</v>
      </c>
      <c r="C3">
        <v>1439323776</v>
      </c>
      <c r="D3">
        <v>2035000</v>
      </c>
      <c r="E3" t="s">
        <v>90</v>
      </c>
    </row>
    <row r="4" spans="1:5" x14ac:dyDescent="0.3">
      <c r="A4" t="s">
        <v>42</v>
      </c>
      <c r="B4" t="s">
        <v>91</v>
      </c>
      <c r="C4">
        <v>126476461</v>
      </c>
      <c r="D4">
        <v>247173</v>
      </c>
      <c r="E4" t="s">
        <v>90</v>
      </c>
    </row>
    <row r="5" spans="1:5" x14ac:dyDescent="0.3">
      <c r="A5" t="s">
        <v>40</v>
      </c>
      <c r="B5" t="s">
        <v>92</v>
      </c>
      <c r="C5">
        <v>83783942</v>
      </c>
      <c r="D5">
        <v>208641</v>
      </c>
      <c r="E5" t="s">
        <v>90</v>
      </c>
    </row>
    <row r="6" spans="1:5" x14ac:dyDescent="0.3">
      <c r="A6" t="s">
        <v>36</v>
      </c>
      <c r="B6" t="s">
        <v>93</v>
      </c>
      <c r="C6">
        <v>1380004385</v>
      </c>
      <c r="D6">
        <v>1445000</v>
      </c>
      <c r="E6" t="s">
        <v>94</v>
      </c>
    </row>
    <row r="7" spans="1:5" x14ac:dyDescent="0.3">
      <c r="A7" t="s">
        <v>39</v>
      </c>
      <c r="B7" t="s">
        <v>95</v>
      </c>
      <c r="C7">
        <v>67886011</v>
      </c>
      <c r="D7">
        <v>192453</v>
      </c>
      <c r="E7" t="s">
        <v>88</v>
      </c>
    </row>
    <row r="8" spans="1:5" x14ac:dyDescent="0.3">
      <c r="A8" t="s">
        <v>41</v>
      </c>
      <c r="B8" t="s">
        <v>96</v>
      </c>
      <c r="C8">
        <v>65273511</v>
      </c>
      <c r="D8">
        <v>202761</v>
      </c>
      <c r="E8" t="s">
        <v>88</v>
      </c>
    </row>
    <row r="9" spans="1:5" x14ac:dyDescent="0.3">
      <c r="A9" t="s">
        <v>45</v>
      </c>
      <c r="B9" t="s">
        <v>97</v>
      </c>
      <c r="C9">
        <v>60461826</v>
      </c>
      <c r="D9">
        <v>267500</v>
      </c>
      <c r="E9" t="s">
        <v>88</v>
      </c>
    </row>
    <row r="10" spans="1:5" x14ac:dyDescent="0.3">
      <c r="A10" t="s">
        <v>44</v>
      </c>
      <c r="B10" t="s">
        <v>98</v>
      </c>
      <c r="C10">
        <v>212559417</v>
      </c>
      <c r="D10">
        <v>334500</v>
      </c>
      <c r="E10" t="s">
        <v>94</v>
      </c>
    </row>
    <row r="11" spans="1:5" x14ac:dyDescent="0.3">
      <c r="A11" t="s">
        <v>47</v>
      </c>
      <c r="B11" t="s">
        <v>99</v>
      </c>
      <c r="C11">
        <v>37742154</v>
      </c>
      <c r="D11">
        <v>94000</v>
      </c>
      <c r="E11" t="s">
        <v>90</v>
      </c>
    </row>
    <row r="12" spans="1:5" x14ac:dyDescent="0.3">
      <c r="A12" t="s">
        <v>43</v>
      </c>
      <c r="B12" t="s">
        <v>100</v>
      </c>
      <c r="C12">
        <v>51269185</v>
      </c>
      <c r="D12">
        <v>599000</v>
      </c>
      <c r="E12" t="s">
        <v>90</v>
      </c>
    </row>
    <row r="13" spans="1:5" x14ac:dyDescent="0.3">
      <c r="A13" t="s">
        <v>37</v>
      </c>
      <c r="B13" t="s">
        <v>101</v>
      </c>
      <c r="C13">
        <v>145934462</v>
      </c>
      <c r="D13">
        <v>1013628</v>
      </c>
      <c r="E13" t="s">
        <v>88</v>
      </c>
    </row>
    <row r="14" spans="1:5" x14ac:dyDescent="0.3">
      <c r="A14" t="s">
        <v>46</v>
      </c>
      <c r="B14" t="s">
        <v>102</v>
      </c>
      <c r="C14">
        <v>25499884</v>
      </c>
      <c r="D14">
        <v>58206</v>
      </c>
      <c r="E14" t="s">
        <v>90</v>
      </c>
    </row>
    <row r="15" spans="1:5" x14ac:dyDescent="0.3">
      <c r="A15" t="s">
        <v>50</v>
      </c>
      <c r="B15" t="s">
        <v>103</v>
      </c>
      <c r="C15">
        <v>46754778</v>
      </c>
      <c r="D15">
        <v>143000</v>
      </c>
      <c r="E15" t="s">
        <v>88</v>
      </c>
    </row>
    <row r="16" spans="1:5" x14ac:dyDescent="0.3">
      <c r="A16" t="s">
        <v>65</v>
      </c>
      <c r="B16" t="s">
        <v>104</v>
      </c>
      <c r="C16">
        <v>128932753</v>
      </c>
      <c r="D16">
        <v>277150</v>
      </c>
      <c r="E16" t="s">
        <v>94</v>
      </c>
    </row>
    <row r="17" spans="1:5" x14ac:dyDescent="0.3">
      <c r="A17" t="s">
        <v>53</v>
      </c>
      <c r="B17" t="s">
        <v>105</v>
      </c>
      <c r="C17">
        <v>273523615</v>
      </c>
      <c r="D17">
        <v>395500</v>
      </c>
      <c r="E17" t="s">
        <v>94</v>
      </c>
    </row>
    <row r="18" spans="1:5" x14ac:dyDescent="0.3">
      <c r="A18" t="s">
        <v>51</v>
      </c>
      <c r="B18" t="s">
        <v>106</v>
      </c>
      <c r="C18">
        <v>17134872</v>
      </c>
      <c r="D18">
        <v>44000</v>
      </c>
      <c r="E18" t="s">
        <v>90</v>
      </c>
    </row>
    <row r="19" spans="1:5" x14ac:dyDescent="0.3">
      <c r="A19" t="s">
        <v>38</v>
      </c>
      <c r="B19" t="s">
        <v>107</v>
      </c>
      <c r="C19">
        <v>34813871</v>
      </c>
      <c r="D19">
        <v>478000</v>
      </c>
      <c r="E19" t="s">
        <v>88</v>
      </c>
    </row>
    <row r="20" spans="1:5" x14ac:dyDescent="0.3">
      <c r="A20" t="s">
        <v>48</v>
      </c>
      <c r="B20" t="s">
        <v>108</v>
      </c>
      <c r="C20">
        <v>84339067</v>
      </c>
      <c r="D20">
        <v>355200</v>
      </c>
      <c r="E20" t="s">
        <v>94</v>
      </c>
    </row>
    <row r="21" spans="1:5" x14ac:dyDescent="0.3">
      <c r="A21" t="s">
        <v>58</v>
      </c>
      <c r="B21" t="s">
        <v>109</v>
      </c>
      <c r="C21">
        <v>8654622</v>
      </c>
      <c r="D21">
        <v>25000</v>
      </c>
      <c r="E21" t="s">
        <v>90</v>
      </c>
    </row>
    <row r="22" spans="1:5" x14ac:dyDescent="0.3">
      <c r="A22" t="s">
        <v>55</v>
      </c>
      <c r="B22" t="s">
        <v>110</v>
      </c>
      <c r="C22">
        <v>10099265</v>
      </c>
      <c r="D22">
        <v>30000</v>
      </c>
      <c r="E22" t="s">
        <v>90</v>
      </c>
    </row>
    <row r="23" spans="1:5" x14ac:dyDescent="0.3">
      <c r="A23" t="s">
        <v>52</v>
      </c>
      <c r="B23" t="s">
        <v>111</v>
      </c>
      <c r="C23">
        <v>37846611</v>
      </c>
      <c r="D23">
        <v>120000</v>
      </c>
      <c r="E23" t="s">
        <v>88</v>
      </c>
    </row>
    <row r="24" spans="1:5" x14ac:dyDescent="0.3">
      <c r="A24" t="s">
        <v>59</v>
      </c>
      <c r="B24" t="s">
        <v>112</v>
      </c>
      <c r="C24">
        <v>11589623</v>
      </c>
      <c r="D24">
        <v>25000</v>
      </c>
      <c r="E24" t="s">
        <v>90</v>
      </c>
    </row>
    <row r="25" spans="1:5" x14ac:dyDescent="0.3">
      <c r="A25" t="s">
        <v>66</v>
      </c>
      <c r="B25" t="s">
        <v>113</v>
      </c>
      <c r="C25">
        <v>69799978</v>
      </c>
      <c r="D25">
        <v>360850</v>
      </c>
      <c r="E25" t="s">
        <v>94</v>
      </c>
    </row>
    <row r="26" spans="1:5" x14ac:dyDescent="0.3">
      <c r="A26" t="s">
        <v>67</v>
      </c>
      <c r="B26" t="s">
        <v>114</v>
      </c>
      <c r="C26">
        <v>83992949</v>
      </c>
      <c r="D26">
        <v>523000</v>
      </c>
      <c r="E26" t="s">
        <v>94</v>
      </c>
    </row>
    <row r="27" spans="1:5" x14ac:dyDescent="0.3">
      <c r="A27" t="s">
        <v>68</v>
      </c>
      <c r="B27" t="s">
        <v>115</v>
      </c>
      <c r="C27">
        <v>9006398</v>
      </c>
      <c r="D27">
        <v>25000</v>
      </c>
      <c r="E27" t="s">
        <v>90</v>
      </c>
    </row>
    <row r="28" spans="1:5" x14ac:dyDescent="0.3">
      <c r="A28" t="s">
        <v>69</v>
      </c>
      <c r="B28" t="s">
        <v>116</v>
      </c>
      <c r="C28">
        <v>5421241</v>
      </c>
      <c r="D28">
        <v>23250</v>
      </c>
      <c r="E28" t="s">
        <v>90</v>
      </c>
    </row>
    <row r="29" spans="1:5" x14ac:dyDescent="0.3">
      <c r="A29" t="s">
        <v>70</v>
      </c>
      <c r="B29" t="s">
        <v>117</v>
      </c>
      <c r="C29">
        <v>9890402</v>
      </c>
      <c r="D29">
        <v>63000</v>
      </c>
      <c r="E29" t="s">
        <v>90</v>
      </c>
    </row>
    <row r="30" spans="1:5" x14ac:dyDescent="0.3">
      <c r="A30" t="s">
        <v>49</v>
      </c>
      <c r="B30" t="s">
        <v>118</v>
      </c>
      <c r="C30">
        <v>8655535</v>
      </c>
      <c r="D30">
        <v>170000</v>
      </c>
      <c r="E30" t="s">
        <v>90</v>
      </c>
    </row>
    <row r="31" spans="1:5" x14ac:dyDescent="0.3">
      <c r="A31" t="s">
        <v>73</v>
      </c>
      <c r="B31" t="s">
        <v>119</v>
      </c>
      <c r="C31">
        <v>32365999</v>
      </c>
      <c r="D31">
        <v>420000</v>
      </c>
      <c r="E31" t="s">
        <v>88</v>
      </c>
    </row>
    <row r="32" spans="1:5" x14ac:dyDescent="0.3">
      <c r="A32" t="s">
        <v>71</v>
      </c>
      <c r="B32" t="s">
        <v>120</v>
      </c>
      <c r="C32">
        <v>206139589</v>
      </c>
      <c r="D32">
        <v>120000</v>
      </c>
      <c r="E32" t="s">
        <v>94</v>
      </c>
    </row>
    <row r="33" spans="1:5" x14ac:dyDescent="0.3">
      <c r="A33" t="s">
        <v>60</v>
      </c>
      <c r="B33" t="s">
        <v>121</v>
      </c>
      <c r="C33">
        <v>5850342</v>
      </c>
      <c r="D33">
        <v>72500</v>
      </c>
      <c r="E33" t="s">
        <v>90</v>
      </c>
    </row>
    <row r="34" spans="1:5" x14ac:dyDescent="0.3">
      <c r="A34" t="s">
        <v>74</v>
      </c>
      <c r="B34" t="s">
        <v>122</v>
      </c>
      <c r="C34">
        <v>102334404</v>
      </c>
      <c r="D34">
        <v>438500</v>
      </c>
      <c r="E34" t="s">
        <v>94</v>
      </c>
    </row>
    <row r="35" spans="1:5" x14ac:dyDescent="0.3">
      <c r="A35" t="s">
        <v>72</v>
      </c>
      <c r="B35" t="s">
        <v>123</v>
      </c>
      <c r="C35">
        <v>59308690</v>
      </c>
      <c r="D35">
        <v>81300</v>
      </c>
      <c r="E35" t="s">
        <v>94</v>
      </c>
    </row>
    <row r="36" spans="1:5" x14ac:dyDescent="0.3">
      <c r="A36" t="s">
        <v>76</v>
      </c>
      <c r="B36" t="s">
        <v>124</v>
      </c>
      <c r="C36">
        <v>50882891</v>
      </c>
      <c r="D36">
        <v>295000</v>
      </c>
      <c r="E36" t="s">
        <v>94</v>
      </c>
    </row>
    <row r="37" spans="1:5" x14ac:dyDescent="0.3">
      <c r="A37" t="s">
        <v>125</v>
      </c>
      <c r="B37" t="s">
        <v>126</v>
      </c>
      <c r="C37">
        <v>19116201</v>
      </c>
      <c r="D37">
        <v>77200</v>
      </c>
      <c r="E37" t="s">
        <v>88</v>
      </c>
    </row>
    <row r="38" spans="1:5" x14ac:dyDescent="0.3">
      <c r="A38" t="s">
        <v>77</v>
      </c>
      <c r="B38" t="s">
        <v>127</v>
      </c>
      <c r="C38">
        <v>164689383</v>
      </c>
      <c r="D38">
        <v>165000</v>
      </c>
      <c r="E38" t="s">
        <v>94</v>
      </c>
    </row>
    <row r="39" spans="1:5" x14ac:dyDescent="0.3">
      <c r="A39" t="s">
        <v>62</v>
      </c>
      <c r="B39" t="s">
        <v>128</v>
      </c>
      <c r="C39">
        <v>10708981</v>
      </c>
      <c r="D39">
        <v>22000</v>
      </c>
      <c r="E39" t="s">
        <v>90</v>
      </c>
    </row>
    <row r="40" spans="1:5" x14ac:dyDescent="0.3">
      <c r="A40" t="s">
        <v>75</v>
      </c>
      <c r="B40" t="s">
        <v>129</v>
      </c>
      <c r="C40">
        <v>109581078</v>
      </c>
      <c r="D40">
        <v>171000</v>
      </c>
      <c r="E40" t="s">
        <v>94</v>
      </c>
    </row>
    <row r="41" spans="1:5" x14ac:dyDescent="0.3">
      <c r="A41" t="s">
        <v>54</v>
      </c>
      <c r="B41" t="s">
        <v>130</v>
      </c>
      <c r="C41">
        <v>220892340</v>
      </c>
      <c r="D41">
        <v>653800</v>
      </c>
      <c r="E41" t="s">
        <v>94</v>
      </c>
    </row>
    <row r="42" spans="1:5" x14ac:dyDescent="0.3">
      <c r="A42" t="s">
        <v>131</v>
      </c>
      <c r="B42" t="s">
        <v>132</v>
      </c>
      <c r="C42">
        <v>19237691</v>
      </c>
      <c r="D42">
        <v>73350</v>
      </c>
      <c r="E42" t="s">
        <v>88</v>
      </c>
    </row>
    <row r="43" spans="1:5" x14ac:dyDescent="0.3">
      <c r="A43" t="s">
        <v>82</v>
      </c>
      <c r="B43" t="s">
        <v>133</v>
      </c>
      <c r="C43">
        <v>10196709</v>
      </c>
      <c r="D43">
        <v>27000</v>
      </c>
      <c r="E43" t="s">
        <v>90</v>
      </c>
    </row>
    <row r="44" spans="1:5" x14ac:dyDescent="0.3">
      <c r="A44" t="s">
        <v>78</v>
      </c>
      <c r="B44" t="s">
        <v>134</v>
      </c>
      <c r="C44">
        <v>97338579</v>
      </c>
      <c r="D44">
        <v>482000</v>
      </c>
      <c r="E44" t="s">
        <v>94</v>
      </c>
    </row>
    <row r="45" spans="1:5" x14ac:dyDescent="0.3">
      <c r="A45" t="s">
        <v>81</v>
      </c>
      <c r="B45" t="s">
        <v>135</v>
      </c>
      <c r="C45">
        <v>10423054</v>
      </c>
      <c r="D45">
        <v>171500</v>
      </c>
      <c r="E45" t="s">
        <v>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F52BA-EB56-4015-86DC-28EDCFEB6929}">
  <dimension ref="A1:B46"/>
  <sheetViews>
    <sheetView topLeftCell="P1" workbookViewId="0">
      <selection activeCell="C25" sqref="C25"/>
    </sheetView>
  </sheetViews>
  <sheetFormatPr defaultRowHeight="14.4" x14ac:dyDescent="0.3"/>
  <cols>
    <col min="1" max="1" width="18.33203125" bestFit="1" customWidth="1"/>
    <col min="2" max="2" width="26.21875" bestFit="1" customWidth="1"/>
  </cols>
  <sheetData>
    <row r="1" spans="1:2" x14ac:dyDescent="0.3">
      <c r="A1" t="s">
        <v>31</v>
      </c>
      <c r="B1" t="s">
        <v>64</v>
      </c>
    </row>
    <row r="2" spans="1:2" x14ac:dyDescent="0.3">
      <c r="A2" t="s">
        <v>35</v>
      </c>
      <c r="B2">
        <v>5.8</v>
      </c>
    </row>
    <row r="3" spans="1:2" x14ac:dyDescent="0.3">
      <c r="A3" t="s">
        <v>36</v>
      </c>
      <c r="B3">
        <v>6.7</v>
      </c>
    </row>
    <row r="4" spans="1:2" x14ac:dyDescent="0.3">
      <c r="A4" t="s">
        <v>34</v>
      </c>
      <c r="B4">
        <v>2.2999999999999998</v>
      </c>
    </row>
    <row r="5" spans="1:2" x14ac:dyDescent="0.3">
      <c r="A5" t="s">
        <v>53</v>
      </c>
      <c r="B5">
        <v>5.0999999999999996</v>
      </c>
    </row>
    <row r="6" spans="1:2" x14ac:dyDescent="0.3">
      <c r="A6" t="s">
        <v>44</v>
      </c>
      <c r="B6">
        <v>2.9</v>
      </c>
    </row>
    <row r="7" spans="1:2" x14ac:dyDescent="0.3">
      <c r="A7" t="s">
        <v>37</v>
      </c>
      <c r="B7">
        <v>3.2</v>
      </c>
    </row>
    <row r="8" spans="1:2" x14ac:dyDescent="0.3">
      <c r="A8" t="s">
        <v>42</v>
      </c>
      <c r="B8">
        <v>1.5</v>
      </c>
    </row>
    <row r="9" spans="1:2" x14ac:dyDescent="0.3">
      <c r="A9" t="s">
        <v>40</v>
      </c>
      <c r="B9">
        <v>2</v>
      </c>
    </row>
    <row r="10" spans="1:2" x14ac:dyDescent="0.3">
      <c r="A10" t="s">
        <v>39</v>
      </c>
      <c r="B10">
        <v>1.8</v>
      </c>
    </row>
    <row r="11" spans="1:2" x14ac:dyDescent="0.3">
      <c r="A11" t="s">
        <v>41</v>
      </c>
      <c r="B11">
        <v>1.9</v>
      </c>
    </row>
    <row r="12" spans="1:2" x14ac:dyDescent="0.3">
      <c r="A12" t="s">
        <v>45</v>
      </c>
      <c r="B12">
        <v>1.6</v>
      </c>
    </row>
    <row r="13" spans="1:2" x14ac:dyDescent="0.3">
      <c r="A13" t="s">
        <v>43</v>
      </c>
      <c r="B13">
        <v>3.4</v>
      </c>
    </row>
    <row r="14" spans="1:2" x14ac:dyDescent="0.3">
      <c r="A14" t="s">
        <v>50</v>
      </c>
      <c r="B14">
        <v>2.2000000000000002</v>
      </c>
    </row>
    <row r="15" spans="1:2" x14ac:dyDescent="0.3">
      <c r="A15" t="s">
        <v>46</v>
      </c>
      <c r="B15">
        <v>2.5</v>
      </c>
    </row>
    <row r="16" spans="1:2" x14ac:dyDescent="0.3">
      <c r="A16" t="s">
        <v>65</v>
      </c>
      <c r="B16">
        <v>2.8</v>
      </c>
    </row>
    <row r="17" spans="1:2" x14ac:dyDescent="0.3">
      <c r="A17" t="s">
        <v>47</v>
      </c>
      <c r="B17">
        <v>2.1</v>
      </c>
    </row>
    <row r="18" spans="1:2" x14ac:dyDescent="0.3">
      <c r="A18" t="s">
        <v>38</v>
      </c>
      <c r="B18">
        <v>3.6</v>
      </c>
    </row>
    <row r="19" spans="1:2" x14ac:dyDescent="0.3">
      <c r="A19" t="s">
        <v>48</v>
      </c>
      <c r="B19">
        <v>4</v>
      </c>
    </row>
    <row r="20" spans="1:2" x14ac:dyDescent="0.3">
      <c r="A20" t="s">
        <v>51</v>
      </c>
      <c r="B20">
        <v>2.2999999999999998</v>
      </c>
    </row>
    <row r="21" spans="1:2" x14ac:dyDescent="0.3">
      <c r="A21" t="s">
        <v>58</v>
      </c>
      <c r="B21">
        <v>1.7</v>
      </c>
    </row>
    <row r="22" spans="1:2" x14ac:dyDescent="0.3">
      <c r="A22" t="s">
        <v>57</v>
      </c>
      <c r="B22">
        <v>3.1</v>
      </c>
    </row>
    <row r="23" spans="1:2" x14ac:dyDescent="0.3">
      <c r="A23" t="s">
        <v>52</v>
      </c>
      <c r="B23">
        <v>3.3</v>
      </c>
    </row>
    <row r="24" spans="1:2" x14ac:dyDescent="0.3">
      <c r="A24" t="s">
        <v>55</v>
      </c>
      <c r="B24">
        <v>2.4</v>
      </c>
    </row>
    <row r="25" spans="1:2" x14ac:dyDescent="0.3">
      <c r="A25" t="s">
        <v>59</v>
      </c>
      <c r="B25">
        <v>1.8</v>
      </c>
    </row>
    <row r="26" spans="1:2" x14ac:dyDescent="0.3">
      <c r="A26" t="s">
        <v>66</v>
      </c>
      <c r="B26">
        <v>3.7</v>
      </c>
    </row>
    <row r="27" spans="1:2" x14ac:dyDescent="0.3">
      <c r="A27" t="s">
        <v>67</v>
      </c>
      <c r="B27">
        <v>2.6</v>
      </c>
    </row>
    <row r="28" spans="1:2" x14ac:dyDescent="0.3">
      <c r="A28" t="s">
        <v>68</v>
      </c>
      <c r="B28">
        <v>2.2000000000000002</v>
      </c>
    </row>
    <row r="29" spans="1:2" x14ac:dyDescent="0.3">
      <c r="A29" t="s">
        <v>69</v>
      </c>
      <c r="B29">
        <v>2.9</v>
      </c>
    </row>
    <row r="30" spans="1:2" x14ac:dyDescent="0.3">
      <c r="A30" t="s">
        <v>70</v>
      </c>
      <c r="B30">
        <v>3.5</v>
      </c>
    </row>
    <row r="31" spans="1:2" x14ac:dyDescent="0.3">
      <c r="A31" t="s">
        <v>71</v>
      </c>
      <c r="B31">
        <v>4.2</v>
      </c>
    </row>
    <row r="32" spans="1:2" x14ac:dyDescent="0.3">
      <c r="A32" t="s">
        <v>72</v>
      </c>
      <c r="B32">
        <v>2.7</v>
      </c>
    </row>
    <row r="33" spans="1:2" x14ac:dyDescent="0.3">
      <c r="A33" t="s">
        <v>73</v>
      </c>
      <c r="B33">
        <v>4.0999999999999996</v>
      </c>
    </row>
    <row r="34" spans="1:2" x14ac:dyDescent="0.3">
      <c r="A34" t="s">
        <v>60</v>
      </c>
      <c r="B34">
        <v>3</v>
      </c>
    </row>
    <row r="35" spans="1:2" x14ac:dyDescent="0.3">
      <c r="A35" t="s">
        <v>74</v>
      </c>
      <c r="B35">
        <v>5</v>
      </c>
    </row>
    <row r="36" spans="1:2" x14ac:dyDescent="0.3">
      <c r="A36" t="s">
        <v>75</v>
      </c>
      <c r="B36">
        <v>5.2</v>
      </c>
    </row>
    <row r="37" spans="1:2" x14ac:dyDescent="0.3">
      <c r="A37" t="s">
        <v>76</v>
      </c>
      <c r="B37">
        <v>3.8</v>
      </c>
    </row>
    <row r="38" spans="1:2" x14ac:dyDescent="0.3">
      <c r="A38" t="s">
        <v>77</v>
      </c>
      <c r="B38">
        <v>6</v>
      </c>
    </row>
    <row r="39" spans="1:2" x14ac:dyDescent="0.3">
      <c r="A39" t="s">
        <v>78</v>
      </c>
      <c r="B39">
        <v>6.3</v>
      </c>
    </row>
    <row r="40" spans="1:2" x14ac:dyDescent="0.3">
      <c r="A40" t="s">
        <v>54</v>
      </c>
      <c r="B40">
        <v>4.5</v>
      </c>
    </row>
    <row r="41" spans="1:2" x14ac:dyDescent="0.3">
      <c r="A41" t="s">
        <v>79</v>
      </c>
      <c r="B41">
        <v>2.5</v>
      </c>
    </row>
    <row r="42" spans="1:2" x14ac:dyDescent="0.3">
      <c r="A42" t="s">
        <v>80</v>
      </c>
      <c r="B42">
        <v>3.9</v>
      </c>
    </row>
    <row r="43" spans="1:2" x14ac:dyDescent="0.3">
      <c r="A43" t="s">
        <v>81</v>
      </c>
      <c r="B43">
        <v>2.1</v>
      </c>
    </row>
    <row r="44" spans="1:2" x14ac:dyDescent="0.3">
      <c r="A44" t="s">
        <v>62</v>
      </c>
      <c r="B44">
        <v>2.8</v>
      </c>
    </row>
    <row r="45" spans="1:2" x14ac:dyDescent="0.3">
      <c r="A45" t="s">
        <v>82</v>
      </c>
      <c r="B45">
        <v>2.2999999999999998</v>
      </c>
    </row>
    <row r="46" spans="1:2" x14ac:dyDescent="0.3">
      <c r="A46" t="s">
        <v>83</v>
      </c>
      <c r="B46">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83E2-894A-4447-ACF3-040D790BD53B}">
  <dimension ref="A3:B53"/>
  <sheetViews>
    <sheetView workbookViewId="0">
      <selection activeCell="E50" sqref="E50"/>
    </sheetView>
  </sheetViews>
  <sheetFormatPr defaultRowHeight="14.4" x14ac:dyDescent="0.3"/>
  <cols>
    <col min="1" max="1" width="18.88671875" bestFit="1" customWidth="1"/>
    <col min="2" max="2" width="17.6640625" bestFit="1" customWidth="1"/>
  </cols>
  <sheetData>
    <row r="3" spans="1:2" x14ac:dyDescent="0.3">
      <c r="A3" s="19" t="s">
        <v>225</v>
      </c>
      <c r="B3" t="s">
        <v>226</v>
      </c>
    </row>
    <row r="4" spans="1:2" x14ac:dyDescent="0.3">
      <c r="A4" s="20" t="s">
        <v>187</v>
      </c>
      <c r="B4">
        <v>500</v>
      </c>
    </row>
    <row r="5" spans="1:2" x14ac:dyDescent="0.3">
      <c r="A5" s="20" t="s">
        <v>174</v>
      </c>
      <c r="B5">
        <v>1500</v>
      </c>
    </row>
    <row r="6" spans="1:2" x14ac:dyDescent="0.3">
      <c r="A6" s="20" t="s">
        <v>189</v>
      </c>
      <c r="B6">
        <v>480</v>
      </c>
    </row>
    <row r="7" spans="1:2" x14ac:dyDescent="0.3">
      <c r="A7" s="20" t="s">
        <v>200</v>
      </c>
      <c r="B7">
        <v>320</v>
      </c>
    </row>
    <row r="8" spans="1:2" x14ac:dyDescent="0.3">
      <c r="A8" s="20" t="s">
        <v>185</v>
      </c>
      <c r="B8">
        <v>580</v>
      </c>
    </row>
    <row r="9" spans="1:2" x14ac:dyDescent="0.3">
      <c r="A9" s="20" t="s">
        <v>173</v>
      </c>
      <c r="B9">
        <v>1600</v>
      </c>
    </row>
    <row r="10" spans="1:2" x14ac:dyDescent="0.3">
      <c r="A10" s="20" t="s">
        <v>170</v>
      </c>
      <c r="B10">
        <v>2000</v>
      </c>
    </row>
    <row r="11" spans="1:2" x14ac:dyDescent="0.3">
      <c r="A11" s="20" t="s">
        <v>202</v>
      </c>
      <c r="B11">
        <v>300</v>
      </c>
    </row>
    <row r="12" spans="1:2" x14ac:dyDescent="0.3">
      <c r="A12" s="20" t="s">
        <v>163</v>
      </c>
      <c r="B12">
        <v>17000</v>
      </c>
    </row>
    <row r="13" spans="1:2" x14ac:dyDescent="0.3">
      <c r="A13" s="20" t="s">
        <v>199</v>
      </c>
      <c r="B13">
        <v>330</v>
      </c>
    </row>
    <row r="14" spans="1:2" x14ac:dyDescent="0.3">
      <c r="A14" s="20" t="s">
        <v>204</v>
      </c>
      <c r="B14">
        <v>280</v>
      </c>
    </row>
    <row r="15" spans="1:2" x14ac:dyDescent="0.3">
      <c r="A15" s="20" t="s">
        <v>197</v>
      </c>
      <c r="B15">
        <v>350</v>
      </c>
    </row>
    <row r="16" spans="1:2" x14ac:dyDescent="0.3">
      <c r="A16" s="20" t="s">
        <v>208</v>
      </c>
      <c r="B16">
        <v>240</v>
      </c>
    </row>
    <row r="17" spans="1:2" x14ac:dyDescent="0.3">
      <c r="A17" s="20" t="s">
        <v>203</v>
      </c>
      <c r="B17">
        <v>290</v>
      </c>
    </row>
    <row r="18" spans="1:2" x14ac:dyDescent="0.3">
      <c r="A18" s="20" t="s">
        <v>168</v>
      </c>
      <c r="B18">
        <v>2900</v>
      </c>
    </row>
    <row r="19" spans="1:2" x14ac:dyDescent="0.3">
      <c r="A19" s="20" t="s">
        <v>165</v>
      </c>
      <c r="B19">
        <v>4200</v>
      </c>
    </row>
    <row r="20" spans="1:2" x14ac:dyDescent="0.3">
      <c r="A20" s="20" t="s">
        <v>209</v>
      </c>
      <c r="B20">
        <v>230</v>
      </c>
    </row>
    <row r="21" spans="1:2" x14ac:dyDescent="0.3">
      <c r="A21" s="20" t="s">
        <v>198</v>
      </c>
      <c r="B21">
        <v>340</v>
      </c>
    </row>
    <row r="22" spans="1:2" x14ac:dyDescent="0.3">
      <c r="A22" s="20" t="s">
        <v>166</v>
      </c>
      <c r="B22">
        <v>3300</v>
      </c>
    </row>
    <row r="23" spans="1:2" x14ac:dyDescent="0.3">
      <c r="A23" s="20" t="s">
        <v>177</v>
      </c>
      <c r="B23">
        <v>1100</v>
      </c>
    </row>
    <row r="24" spans="1:2" x14ac:dyDescent="0.3">
      <c r="A24" s="20" t="s">
        <v>210</v>
      </c>
      <c r="B24">
        <v>220</v>
      </c>
    </row>
    <row r="25" spans="1:2" x14ac:dyDescent="0.3">
      <c r="A25" s="20" t="s">
        <v>192</v>
      </c>
      <c r="B25">
        <v>430</v>
      </c>
    </row>
    <row r="26" spans="1:2" x14ac:dyDescent="0.3">
      <c r="A26" s="20" t="s">
        <v>169</v>
      </c>
      <c r="B26">
        <v>2100</v>
      </c>
    </row>
    <row r="27" spans="1:2" x14ac:dyDescent="0.3">
      <c r="A27" s="20" t="s">
        <v>164</v>
      </c>
      <c r="B27">
        <v>5000</v>
      </c>
    </row>
    <row r="28" spans="1:2" x14ac:dyDescent="0.3">
      <c r="A28" s="20" t="s">
        <v>195</v>
      </c>
      <c r="B28">
        <v>370</v>
      </c>
    </row>
    <row r="29" spans="1:2" x14ac:dyDescent="0.3">
      <c r="A29" s="20" t="s">
        <v>176</v>
      </c>
      <c r="B29">
        <v>1200</v>
      </c>
    </row>
    <row r="30" spans="1:2" x14ac:dyDescent="0.3">
      <c r="A30" s="20" t="s">
        <v>178</v>
      </c>
      <c r="B30">
        <v>1000</v>
      </c>
    </row>
    <row r="31" spans="1:2" x14ac:dyDescent="0.3">
      <c r="A31" s="20" t="s">
        <v>207</v>
      </c>
      <c r="B31">
        <v>250</v>
      </c>
    </row>
    <row r="32" spans="1:2" x14ac:dyDescent="0.3">
      <c r="A32" s="20" t="s">
        <v>191</v>
      </c>
      <c r="B32">
        <v>450</v>
      </c>
    </row>
    <row r="33" spans="1:2" x14ac:dyDescent="0.3">
      <c r="A33" s="20" t="s">
        <v>188</v>
      </c>
      <c r="B33">
        <v>490</v>
      </c>
    </row>
    <row r="34" spans="1:2" x14ac:dyDescent="0.3">
      <c r="A34" s="20" t="s">
        <v>211</v>
      </c>
      <c r="B34">
        <v>210</v>
      </c>
    </row>
    <row r="35" spans="1:2" x14ac:dyDescent="0.3">
      <c r="A35" s="20" t="s">
        <v>193</v>
      </c>
      <c r="B35">
        <v>400</v>
      </c>
    </row>
    <row r="36" spans="1:2" x14ac:dyDescent="0.3">
      <c r="A36" s="20" t="s">
        <v>183</v>
      </c>
      <c r="B36">
        <v>650</v>
      </c>
    </row>
    <row r="37" spans="1:2" x14ac:dyDescent="0.3">
      <c r="A37" s="20" t="s">
        <v>205</v>
      </c>
      <c r="B37">
        <v>270</v>
      </c>
    </row>
    <row r="38" spans="1:2" x14ac:dyDescent="0.3">
      <c r="A38" s="20" t="s">
        <v>206</v>
      </c>
      <c r="B38">
        <v>260</v>
      </c>
    </row>
    <row r="39" spans="1:2" x14ac:dyDescent="0.3">
      <c r="A39" s="20" t="s">
        <v>172</v>
      </c>
      <c r="B39">
        <v>1700</v>
      </c>
    </row>
    <row r="40" spans="1:2" x14ac:dyDescent="0.3">
      <c r="A40" s="20" t="s">
        <v>179</v>
      </c>
      <c r="B40">
        <v>850</v>
      </c>
    </row>
    <row r="41" spans="1:2" x14ac:dyDescent="0.3">
      <c r="A41" s="20" t="s">
        <v>194</v>
      </c>
      <c r="B41">
        <v>380</v>
      </c>
    </row>
    <row r="42" spans="1:2" x14ac:dyDescent="0.3">
      <c r="A42" s="20" t="s">
        <v>196</v>
      </c>
      <c r="B42">
        <v>360</v>
      </c>
    </row>
    <row r="43" spans="1:2" x14ac:dyDescent="0.3">
      <c r="A43" s="20" t="s">
        <v>171</v>
      </c>
      <c r="B43">
        <v>1800</v>
      </c>
    </row>
    <row r="44" spans="1:2" x14ac:dyDescent="0.3">
      <c r="A44" s="20" t="s">
        <v>175</v>
      </c>
      <c r="B44">
        <v>1400</v>
      </c>
    </row>
    <row r="45" spans="1:2" x14ac:dyDescent="0.3">
      <c r="A45" s="20" t="s">
        <v>184</v>
      </c>
      <c r="B45">
        <v>600</v>
      </c>
    </row>
    <row r="46" spans="1:2" x14ac:dyDescent="0.3">
      <c r="A46" s="20" t="s">
        <v>181</v>
      </c>
      <c r="B46">
        <v>750</v>
      </c>
    </row>
    <row r="47" spans="1:2" x14ac:dyDescent="0.3">
      <c r="A47" s="20" t="s">
        <v>182</v>
      </c>
      <c r="B47">
        <v>700</v>
      </c>
    </row>
    <row r="48" spans="1:2" x14ac:dyDescent="0.3">
      <c r="A48" s="20" t="s">
        <v>186</v>
      </c>
      <c r="B48">
        <v>550</v>
      </c>
    </row>
    <row r="49" spans="1:2" x14ac:dyDescent="0.3">
      <c r="A49" s="20" t="s">
        <v>180</v>
      </c>
      <c r="B49">
        <v>800</v>
      </c>
    </row>
    <row r="50" spans="1:2" x14ac:dyDescent="0.3">
      <c r="A50" s="20" t="s">
        <v>190</v>
      </c>
      <c r="B50">
        <v>460</v>
      </c>
    </row>
    <row r="51" spans="1:2" x14ac:dyDescent="0.3">
      <c r="A51" s="20" t="s">
        <v>167</v>
      </c>
      <c r="B51">
        <v>3000</v>
      </c>
    </row>
    <row r="52" spans="1:2" x14ac:dyDescent="0.3">
      <c r="A52" s="20" t="s">
        <v>162</v>
      </c>
      <c r="B52">
        <v>25000</v>
      </c>
    </row>
    <row r="53" spans="1:2" x14ac:dyDescent="0.3">
      <c r="A53" s="20" t="s">
        <v>201</v>
      </c>
      <c r="B53">
        <v>310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B0467-421E-4502-BFD1-98433019F43E}">
  <dimension ref="A3:B33"/>
  <sheetViews>
    <sheetView workbookViewId="0">
      <selection activeCell="L5" sqref="L5"/>
    </sheetView>
  </sheetViews>
  <sheetFormatPr defaultRowHeight="14.4" x14ac:dyDescent="0.3"/>
  <cols>
    <col min="1" max="1" width="14" bestFit="1" customWidth="1"/>
    <col min="2" max="2" width="34.33203125" bestFit="1" customWidth="1"/>
  </cols>
  <sheetData>
    <row r="3" spans="1:2" x14ac:dyDescent="0.3">
      <c r="A3" s="19" t="s">
        <v>225</v>
      </c>
      <c r="B3" t="s">
        <v>227</v>
      </c>
    </row>
    <row r="4" spans="1:2" x14ac:dyDescent="0.3">
      <c r="A4" s="20" t="s">
        <v>63</v>
      </c>
      <c r="B4">
        <v>4.3</v>
      </c>
    </row>
    <row r="5" spans="1:2" x14ac:dyDescent="0.3">
      <c r="A5" s="20" t="s">
        <v>46</v>
      </c>
      <c r="B5">
        <v>25.4</v>
      </c>
    </row>
    <row r="6" spans="1:2" x14ac:dyDescent="0.3">
      <c r="A6" s="20" t="s">
        <v>59</v>
      </c>
      <c r="B6">
        <v>5.9</v>
      </c>
    </row>
    <row r="7" spans="1:2" x14ac:dyDescent="0.3">
      <c r="A7" s="20" t="s">
        <v>44</v>
      </c>
      <c r="B7">
        <v>26.1</v>
      </c>
    </row>
    <row r="8" spans="1:2" x14ac:dyDescent="0.3">
      <c r="A8" s="20" t="s">
        <v>47</v>
      </c>
      <c r="B8">
        <v>22.2</v>
      </c>
    </row>
    <row r="9" spans="1:2" x14ac:dyDescent="0.3">
      <c r="A9" s="20" t="s">
        <v>35</v>
      </c>
      <c r="B9">
        <v>261</v>
      </c>
    </row>
    <row r="10" spans="1:2" x14ac:dyDescent="0.3">
      <c r="A10" s="20" t="s">
        <v>62</v>
      </c>
      <c r="B10">
        <v>4.8</v>
      </c>
    </row>
    <row r="11" spans="1:2" x14ac:dyDescent="0.3">
      <c r="A11" s="20" t="s">
        <v>41</v>
      </c>
      <c r="B11">
        <v>52.7</v>
      </c>
    </row>
    <row r="12" spans="1:2" x14ac:dyDescent="0.3">
      <c r="A12" s="20" t="s">
        <v>40</v>
      </c>
      <c r="B12">
        <v>52.8</v>
      </c>
    </row>
    <row r="13" spans="1:2" x14ac:dyDescent="0.3">
      <c r="A13" s="20" t="s">
        <v>36</v>
      </c>
      <c r="B13">
        <v>71.099999999999994</v>
      </c>
    </row>
    <row r="14" spans="1:2" x14ac:dyDescent="0.3">
      <c r="A14" s="20" t="s">
        <v>53</v>
      </c>
      <c r="B14">
        <v>10</v>
      </c>
    </row>
    <row r="15" spans="1:2" x14ac:dyDescent="0.3">
      <c r="A15" s="20" t="s">
        <v>49</v>
      </c>
      <c r="B15">
        <v>18.5</v>
      </c>
    </row>
    <row r="16" spans="1:2" x14ac:dyDescent="0.3">
      <c r="A16" s="20" t="s">
        <v>45</v>
      </c>
      <c r="B16">
        <v>25.8</v>
      </c>
    </row>
    <row r="17" spans="1:2" x14ac:dyDescent="0.3">
      <c r="A17" s="20" t="s">
        <v>42</v>
      </c>
      <c r="B17">
        <v>49.1</v>
      </c>
    </row>
    <row r="18" spans="1:2" x14ac:dyDescent="0.3">
      <c r="A18" s="20" t="s">
        <v>51</v>
      </c>
      <c r="B18">
        <v>13.3</v>
      </c>
    </row>
    <row r="19" spans="1:2" x14ac:dyDescent="0.3">
      <c r="A19" s="20" t="s">
        <v>56</v>
      </c>
      <c r="B19">
        <v>7.2</v>
      </c>
    </row>
    <row r="20" spans="1:2" x14ac:dyDescent="0.3">
      <c r="A20" s="20" t="s">
        <v>54</v>
      </c>
      <c r="B20">
        <v>9.6</v>
      </c>
    </row>
    <row r="21" spans="1:2" x14ac:dyDescent="0.3">
      <c r="A21" s="20" t="s">
        <v>52</v>
      </c>
      <c r="B21">
        <v>11.6</v>
      </c>
    </row>
    <row r="22" spans="1:2" x14ac:dyDescent="0.3">
      <c r="A22" s="20" t="s">
        <v>37</v>
      </c>
      <c r="B22">
        <v>65.099999999999994</v>
      </c>
    </row>
    <row r="23" spans="1:2" x14ac:dyDescent="0.3">
      <c r="A23" s="20" t="s">
        <v>38</v>
      </c>
      <c r="B23">
        <v>61.9</v>
      </c>
    </row>
    <row r="24" spans="1:2" x14ac:dyDescent="0.3">
      <c r="A24" s="20" t="s">
        <v>60</v>
      </c>
      <c r="B24">
        <v>5.8</v>
      </c>
    </row>
    <row r="25" spans="1:2" x14ac:dyDescent="0.3">
      <c r="A25" s="20" t="s">
        <v>43</v>
      </c>
      <c r="B25">
        <v>45.7</v>
      </c>
    </row>
    <row r="26" spans="1:2" x14ac:dyDescent="0.3">
      <c r="A26" s="20" t="s">
        <v>50</v>
      </c>
      <c r="B26">
        <v>17.600000000000001</v>
      </c>
    </row>
    <row r="27" spans="1:2" x14ac:dyDescent="0.3">
      <c r="A27" s="20" t="s">
        <v>55</v>
      </c>
      <c r="B27">
        <v>9.3000000000000007</v>
      </c>
    </row>
    <row r="28" spans="1:2" x14ac:dyDescent="0.3">
      <c r="A28" s="20" t="s">
        <v>58</v>
      </c>
      <c r="B28">
        <v>6.6</v>
      </c>
    </row>
    <row r="29" spans="1:2" x14ac:dyDescent="0.3">
      <c r="A29" s="20" t="s">
        <v>57</v>
      </c>
      <c r="B29">
        <v>7</v>
      </c>
    </row>
    <row r="30" spans="1:2" x14ac:dyDescent="0.3">
      <c r="A30" s="20" t="s">
        <v>48</v>
      </c>
      <c r="B30">
        <v>19</v>
      </c>
    </row>
    <row r="31" spans="1:2" x14ac:dyDescent="0.3">
      <c r="A31" s="20" t="s">
        <v>61</v>
      </c>
      <c r="B31">
        <v>5.5</v>
      </c>
    </row>
    <row r="32" spans="1:2" x14ac:dyDescent="0.3">
      <c r="A32" s="20" t="s">
        <v>39</v>
      </c>
      <c r="B32">
        <v>59.2</v>
      </c>
    </row>
    <row r="33" spans="1:2" x14ac:dyDescent="0.3">
      <c r="A33" s="20" t="s">
        <v>34</v>
      </c>
      <c r="B33">
        <v>732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B12FC-85B9-4D7F-B3DC-781E71468C6A}">
  <dimension ref="A3:B47"/>
  <sheetViews>
    <sheetView topLeftCell="A19" workbookViewId="0">
      <selection activeCell="M32" sqref="M32"/>
    </sheetView>
  </sheetViews>
  <sheetFormatPr defaultRowHeight="14.4" x14ac:dyDescent="0.3"/>
  <cols>
    <col min="1" max="1" width="18.33203125" bestFit="1" customWidth="1"/>
    <col min="2" max="2" width="19" bestFit="1" customWidth="1"/>
    <col min="3" max="3" width="4.44140625" bestFit="1" customWidth="1"/>
    <col min="4" max="4" width="9.33203125" bestFit="1" customWidth="1"/>
    <col min="5" max="5" width="10.77734375" bestFit="1" customWidth="1"/>
  </cols>
  <sheetData>
    <row r="3" spans="1:2" x14ac:dyDescent="0.3">
      <c r="A3" s="19" t="s">
        <v>225</v>
      </c>
      <c r="B3" t="s">
        <v>228</v>
      </c>
    </row>
    <row r="4" spans="1:2" x14ac:dyDescent="0.3">
      <c r="A4" s="20" t="s">
        <v>46</v>
      </c>
      <c r="B4" s="31">
        <v>58206</v>
      </c>
    </row>
    <row r="5" spans="1:2" x14ac:dyDescent="0.3">
      <c r="A5" s="20" t="s">
        <v>68</v>
      </c>
      <c r="B5" s="31">
        <v>25000</v>
      </c>
    </row>
    <row r="6" spans="1:2" x14ac:dyDescent="0.3">
      <c r="A6" s="20" t="s">
        <v>77</v>
      </c>
      <c r="B6" s="31">
        <v>165000</v>
      </c>
    </row>
    <row r="7" spans="1:2" x14ac:dyDescent="0.3">
      <c r="A7" s="20" t="s">
        <v>59</v>
      </c>
      <c r="B7" s="31">
        <v>25000</v>
      </c>
    </row>
    <row r="8" spans="1:2" x14ac:dyDescent="0.3">
      <c r="A8" s="20" t="s">
        <v>44</v>
      </c>
      <c r="B8" s="31">
        <v>334500</v>
      </c>
    </row>
    <row r="9" spans="1:2" x14ac:dyDescent="0.3">
      <c r="A9" s="20" t="s">
        <v>47</v>
      </c>
      <c r="B9" s="31">
        <v>94000</v>
      </c>
    </row>
    <row r="10" spans="1:2" x14ac:dyDescent="0.3">
      <c r="A10" s="20" t="s">
        <v>125</v>
      </c>
      <c r="B10" s="31">
        <v>77200</v>
      </c>
    </row>
    <row r="11" spans="1:2" x14ac:dyDescent="0.3">
      <c r="A11" s="20" t="s">
        <v>35</v>
      </c>
      <c r="B11" s="31">
        <v>2035000</v>
      </c>
    </row>
    <row r="12" spans="1:2" x14ac:dyDescent="0.3">
      <c r="A12" s="20" t="s">
        <v>76</v>
      </c>
      <c r="B12" s="31">
        <v>295000</v>
      </c>
    </row>
    <row r="13" spans="1:2" x14ac:dyDescent="0.3">
      <c r="A13" s="20" t="s">
        <v>62</v>
      </c>
      <c r="B13" s="31">
        <v>22000</v>
      </c>
    </row>
    <row r="14" spans="1:2" x14ac:dyDescent="0.3">
      <c r="A14" s="20" t="s">
        <v>74</v>
      </c>
      <c r="B14" s="31">
        <v>438500</v>
      </c>
    </row>
    <row r="15" spans="1:2" x14ac:dyDescent="0.3">
      <c r="A15" s="20" t="s">
        <v>70</v>
      </c>
      <c r="B15" s="31">
        <v>63000</v>
      </c>
    </row>
    <row r="16" spans="1:2" x14ac:dyDescent="0.3">
      <c r="A16" s="20" t="s">
        <v>41</v>
      </c>
      <c r="B16" s="31">
        <v>202761</v>
      </c>
    </row>
    <row r="17" spans="1:2" x14ac:dyDescent="0.3">
      <c r="A17" s="20" t="s">
        <v>40</v>
      </c>
      <c r="B17" s="31">
        <v>208641</v>
      </c>
    </row>
    <row r="18" spans="1:2" x14ac:dyDescent="0.3">
      <c r="A18" s="20" t="s">
        <v>81</v>
      </c>
      <c r="B18" s="31">
        <v>171500</v>
      </c>
    </row>
    <row r="19" spans="1:2" x14ac:dyDescent="0.3">
      <c r="A19" s="20" t="s">
        <v>36</v>
      </c>
      <c r="B19" s="31">
        <v>1445000</v>
      </c>
    </row>
    <row r="20" spans="1:2" x14ac:dyDescent="0.3">
      <c r="A20" s="20" t="s">
        <v>53</v>
      </c>
      <c r="B20" s="31">
        <v>395500</v>
      </c>
    </row>
    <row r="21" spans="1:2" x14ac:dyDescent="0.3">
      <c r="A21" s="20" t="s">
        <v>67</v>
      </c>
      <c r="B21" s="31">
        <v>523000</v>
      </c>
    </row>
    <row r="22" spans="1:2" x14ac:dyDescent="0.3">
      <c r="A22" s="20" t="s">
        <v>49</v>
      </c>
      <c r="B22" s="31">
        <v>170000</v>
      </c>
    </row>
    <row r="23" spans="1:2" x14ac:dyDescent="0.3">
      <c r="A23" s="20" t="s">
        <v>45</v>
      </c>
      <c r="B23" s="31">
        <v>267500</v>
      </c>
    </row>
    <row r="24" spans="1:2" x14ac:dyDescent="0.3">
      <c r="A24" s="20" t="s">
        <v>42</v>
      </c>
      <c r="B24" s="31">
        <v>247173</v>
      </c>
    </row>
    <row r="25" spans="1:2" x14ac:dyDescent="0.3">
      <c r="A25" s="20" t="s">
        <v>73</v>
      </c>
      <c r="B25" s="31">
        <v>420000</v>
      </c>
    </row>
    <row r="26" spans="1:2" x14ac:dyDescent="0.3">
      <c r="A26" s="20" t="s">
        <v>65</v>
      </c>
      <c r="B26" s="31">
        <v>277150</v>
      </c>
    </row>
    <row r="27" spans="1:2" x14ac:dyDescent="0.3">
      <c r="A27" s="20" t="s">
        <v>51</v>
      </c>
      <c r="B27" s="31">
        <v>44000</v>
      </c>
    </row>
    <row r="28" spans="1:2" x14ac:dyDescent="0.3">
      <c r="A28" s="20" t="s">
        <v>71</v>
      </c>
      <c r="B28" s="31">
        <v>120000</v>
      </c>
    </row>
    <row r="29" spans="1:2" x14ac:dyDescent="0.3">
      <c r="A29" s="20" t="s">
        <v>69</v>
      </c>
      <c r="B29" s="31">
        <v>23250</v>
      </c>
    </row>
    <row r="30" spans="1:2" x14ac:dyDescent="0.3">
      <c r="A30" s="20" t="s">
        <v>54</v>
      </c>
      <c r="B30" s="31">
        <v>653800</v>
      </c>
    </row>
    <row r="31" spans="1:2" x14ac:dyDescent="0.3">
      <c r="A31" s="20" t="s">
        <v>75</v>
      </c>
      <c r="B31" s="31">
        <v>171000</v>
      </c>
    </row>
    <row r="32" spans="1:2" x14ac:dyDescent="0.3">
      <c r="A32" s="20" t="s">
        <v>52</v>
      </c>
      <c r="B32" s="31">
        <v>120000</v>
      </c>
    </row>
    <row r="33" spans="1:2" x14ac:dyDescent="0.3">
      <c r="A33" s="20" t="s">
        <v>82</v>
      </c>
      <c r="B33" s="31">
        <v>27000</v>
      </c>
    </row>
    <row r="34" spans="1:2" x14ac:dyDescent="0.3">
      <c r="A34" s="20" t="s">
        <v>131</v>
      </c>
      <c r="B34" s="31">
        <v>73350</v>
      </c>
    </row>
    <row r="35" spans="1:2" x14ac:dyDescent="0.3">
      <c r="A35" s="20" t="s">
        <v>37</v>
      </c>
      <c r="B35" s="31">
        <v>1013628</v>
      </c>
    </row>
    <row r="36" spans="1:2" x14ac:dyDescent="0.3">
      <c r="A36" s="20" t="s">
        <v>38</v>
      </c>
      <c r="B36" s="31">
        <v>478000</v>
      </c>
    </row>
    <row r="37" spans="1:2" x14ac:dyDescent="0.3">
      <c r="A37" s="20" t="s">
        <v>60</v>
      </c>
      <c r="B37" s="31">
        <v>72500</v>
      </c>
    </row>
    <row r="38" spans="1:2" x14ac:dyDescent="0.3">
      <c r="A38" s="20" t="s">
        <v>72</v>
      </c>
      <c r="B38" s="31">
        <v>81300</v>
      </c>
    </row>
    <row r="39" spans="1:2" x14ac:dyDescent="0.3">
      <c r="A39" s="20" t="s">
        <v>43</v>
      </c>
      <c r="B39" s="31">
        <v>599000</v>
      </c>
    </row>
    <row r="40" spans="1:2" x14ac:dyDescent="0.3">
      <c r="A40" s="20" t="s">
        <v>50</v>
      </c>
      <c r="B40" s="31">
        <v>143000</v>
      </c>
    </row>
    <row r="41" spans="1:2" x14ac:dyDescent="0.3">
      <c r="A41" s="20" t="s">
        <v>55</v>
      </c>
      <c r="B41" s="31">
        <v>30000</v>
      </c>
    </row>
    <row r="42" spans="1:2" x14ac:dyDescent="0.3">
      <c r="A42" s="20" t="s">
        <v>58</v>
      </c>
      <c r="B42" s="31">
        <v>25000</v>
      </c>
    </row>
    <row r="43" spans="1:2" x14ac:dyDescent="0.3">
      <c r="A43" s="20" t="s">
        <v>66</v>
      </c>
      <c r="B43" s="31">
        <v>360850</v>
      </c>
    </row>
    <row r="44" spans="1:2" x14ac:dyDescent="0.3">
      <c r="A44" s="20" t="s">
        <v>48</v>
      </c>
      <c r="B44" s="31">
        <v>355200</v>
      </c>
    </row>
    <row r="45" spans="1:2" x14ac:dyDescent="0.3">
      <c r="A45" s="20" t="s">
        <v>39</v>
      </c>
      <c r="B45" s="31">
        <v>192453</v>
      </c>
    </row>
    <row r="46" spans="1:2" x14ac:dyDescent="0.3">
      <c r="A46" s="20" t="s">
        <v>34</v>
      </c>
      <c r="B46" s="31">
        <v>1374699</v>
      </c>
    </row>
    <row r="47" spans="1:2" x14ac:dyDescent="0.3">
      <c r="A47" s="20" t="s">
        <v>78</v>
      </c>
      <c r="B47" s="31">
        <v>482000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B8D7-B8A7-4364-9977-E31B343B8B31}">
  <dimension ref="A3:B13"/>
  <sheetViews>
    <sheetView workbookViewId="0">
      <selection activeCell="C22" sqref="C22"/>
    </sheetView>
  </sheetViews>
  <sheetFormatPr defaultRowHeight="14.4" x14ac:dyDescent="0.3"/>
  <cols>
    <col min="1" max="1" width="12.5546875" bestFit="1" customWidth="1"/>
    <col min="2" max="2" width="30.6640625" bestFit="1" customWidth="1"/>
  </cols>
  <sheetData>
    <row r="3" spans="1:2" x14ac:dyDescent="0.3">
      <c r="A3" s="19" t="s">
        <v>225</v>
      </c>
      <c r="B3" t="s">
        <v>229</v>
      </c>
    </row>
    <row r="4" spans="1:2" x14ac:dyDescent="0.3">
      <c r="A4" s="20" t="s">
        <v>77</v>
      </c>
      <c r="B4" s="31">
        <v>6</v>
      </c>
    </row>
    <row r="5" spans="1:2" x14ac:dyDescent="0.3">
      <c r="A5" s="20" t="s">
        <v>35</v>
      </c>
      <c r="B5" s="31">
        <v>5.8</v>
      </c>
    </row>
    <row r="6" spans="1:2" x14ac:dyDescent="0.3">
      <c r="A6" s="20" t="s">
        <v>74</v>
      </c>
      <c r="B6" s="31">
        <v>5</v>
      </c>
    </row>
    <row r="7" spans="1:2" x14ac:dyDescent="0.3">
      <c r="A7" s="20" t="s">
        <v>36</v>
      </c>
      <c r="B7" s="31">
        <v>6.7</v>
      </c>
    </row>
    <row r="8" spans="1:2" x14ac:dyDescent="0.3">
      <c r="A8" s="20" t="s">
        <v>53</v>
      </c>
      <c r="B8" s="31">
        <v>5.0999999999999996</v>
      </c>
    </row>
    <row r="9" spans="1:2" x14ac:dyDescent="0.3">
      <c r="A9" s="20" t="s">
        <v>73</v>
      </c>
      <c r="B9" s="31">
        <v>4.0999999999999996</v>
      </c>
    </row>
    <row r="10" spans="1:2" x14ac:dyDescent="0.3">
      <c r="A10" s="20" t="s">
        <v>71</v>
      </c>
      <c r="B10" s="31">
        <v>4.2</v>
      </c>
    </row>
    <row r="11" spans="1:2" x14ac:dyDescent="0.3">
      <c r="A11" s="20" t="s">
        <v>54</v>
      </c>
      <c r="B11" s="31">
        <v>4.5</v>
      </c>
    </row>
    <row r="12" spans="1:2" x14ac:dyDescent="0.3">
      <c r="A12" s="20" t="s">
        <v>75</v>
      </c>
      <c r="B12" s="31">
        <v>5.2</v>
      </c>
    </row>
    <row r="13" spans="1:2" x14ac:dyDescent="0.3">
      <c r="A13" s="20" t="s">
        <v>78</v>
      </c>
      <c r="B13" s="31">
        <v>6.3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24B4-23BA-4B73-9001-E29C4F5ACD07}">
  <dimension ref="A3:B47"/>
  <sheetViews>
    <sheetView workbookViewId="0">
      <selection activeCell="N16" sqref="N16"/>
    </sheetView>
  </sheetViews>
  <sheetFormatPr defaultRowHeight="14.4" x14ac:dyDescent="0.3"/>
  <cols>
    <col min="1" max="1" width="18.33203125" bestFit="1" customWidth="1"/>
    <col min="2" max="2" width="16.77734375" bestFit="1" customWidth="1"/>
  </cols>
  <sheetData>
    <row r="3" spans="1:2" x14ac:dyDescent="0.3">
      <c r="A3" s="19" t="s">
        <v>225</v>
      </c>
      <c r="B3" t="s">
        <v>230</v>
      </c>
    </row>
    <row r="4" spans="1:2" x14ac:dyDescent="0.3">
      <c r="A4" s="20" t="s">
        <v>46</v>
      </c>
      <c r="B4" s="31">
        <v>25499884</v>
      </c>
    </row>
    <row r="5" spans="1:2" x14ac:dyDescent="0.3">
      <c r="A5" s="20" t="s">
        <v>68</v>
      </c>
      <c r="B5" s="31">
        <v>9006398</v>
      </c>
    </row>
    <row r="6" spans="1:2" x14ac:dyDescent="0.3">
      <c r="A6" s="20" t="s">
        <v>77</v>
      </c>
      <c r="B6" s="31">
        <v>164689383</v>
      </c>
    </row>
    <row r="7" spans="1:2" x14ac:dyDescent="0.3">
      <c r="A7" s="20" t="s">
        <v>59</v>
      </c>
      <c r="B7" s="31">
        <v>11589623</v>
      </c>
    </row>
    <row r="8" spans="1:2" x14ac:dyDescent="0.3">
      <c r="A8" s="20" t="s">
        <v>44</v>
      </c>
      <c r="B8" s="31">
        <v>212559417</v>
      </c>
    </row>
    <row r="9" spans="1:2" x14ac:dyDescent="0.3">
      <c r="A9" s="20" t="s">
        <v>47</v>
      </c>
      <c r="B9" s="31">
        <v>37742154</v>
      </c>
    </row>
    <row r="10" spans="1:2" x14ac:dyDescent="0.3">
      <c r="A10" s="20" t="s">
        <v>125</v>
      </c>
      <c r="B10" s="31">
        <v>19116201</v>
      </c>
    </row>
    <row r="11" spans="1:2" x14ac:dyDescent="0.3">
      <c r="A11" s="20" t="s">
        <v>35</v>
      </c>
      <c r="B11" s="31">
        <v>1439323776</v>
      </c>
    </row>
    <row r="12" spans="1:2" x14ac:dyDescent="0.3">
      <c r="A12" s="20" t="s">
        <v>76</v>
      </c>
      <c r="B12" s="31">
        <v>50882891</v>
      </c>
    </row>
    <row r="13" spans="1:2" x14ac:dyDescent="0.3">
      <c r="A13" s="20" t="s">
        <v>62</v>
      </c>
      <c r="B13" s="31">
        <v>10708981</v>
      </c>
    </row>
    <row r="14" spans="1:2" x14ac:dyDescent="0.3">
      <c r="A14" s="20" t="s">
        <v>74</v>
      </c>
      <c r="B14" s="31">
        <v>102334404</v>
      </c>
    </row>
    <row r="15" spans="1:2" x14ac:dyDescent="0.3">
      <c r="A15" s="20" t="s">
        <v>70</v>
      </c>
      <c r="B15" s="31">
        <v>9890402</v>
      </c>
    </row>
    <row r="16" spans="1:2" x14ac:dyDescent="0.3">
      <c r="A16" s="20" t="s">
        <v>41</v>
      </c>
      <c r="B16" s="31">
        <v>65273511</v>
      </c>
    </row>
    <row r="17" spans="1:2" x14ac:dyDescent="0.3">
      <c r="A17" s="20" t="s">
        <v>40</v>
      </c>
      <c r="B17" s="31">
        <v>83783942</v>
      </c>
    </row>
    <row r="18" spans="1:2" x14ac:dyDescent="0.3">
      <c r="A18" s="20" t="s">
        <v>81</v>
      </c>
      <c r="B18" s="31">
        <v>10423054</v>
      </c>
    </row>
    <row r="19" spans="1:2" x14ac:dyDescent="0.3">
      <c r="A19" s="20" t="s">
        <v>36</v>
      </c>
      <c r="B19" s="31">
        <v>1380004385</v>
      </c>
    </row>
    <row r="20" spans="1:2" x14ac:dyDescent="0.3">
      <c r="A20" s="20" t="s">
        <v>53</v>
      </c>
      <c r="B20" s="31">
        <v>273523615</v>
      </c>
    </row>
    <row r="21" spans="1:2" x14ac:dyDescent="0.3">
      <c r="A21" s="20" t="s">
        <v>67</v>
      </c>
      <c r="B21" s="31">
        <v>83992949</v>
      </c>
    </row>
    <row r="22" spans="1:2" x14ac:dyDescent="0.3">
      <c r="A22" s="20" t="s">
        <v>49</v>
      </c>
      <c r="B22" s="31">
        <v>8655535</v>
      </c>
    </row>
    <row r="23" spans="1:2" x14ac:dyDescent="0.3">
      <c r="A23" s="20" t="s">
        <v>45</v>
      </c>
      <c r="B23" s="31">
        <v>60461826</v>
      </c>
    </row>
    <row r="24" spans="1:2" x14ac:dyDescent="0.3">
      <c r="A24" s="20" t="s">
        <v>42</v>
      </c>
      <c r="B24" s="31">
        <v>126476461</v>
      </c>
    </row>
    <row r="25" spans="1:2" x14ac:dyDescent="0.3">
      <c r="A25" s="20" t="s">
        <v>73</v>
      </c>
      <c r="B25" s="31">
        <v>32365999</v>
      </c>
    </row>
    <row r="26" spans="1:2" x14ac:dyDescent="0.3">
      <c r="A26" s="20" t="s">
        <v>65</v>
      </c>
      <c r="B26" s="31">
        <v>128932753</v>
      </c>
    </row>
    <row r="27" spans="1:2" x14ac:dyDescent="0.3">
      <c r="A27" s="20" t="s">
        <v>51</v>
      </c>
      <c r="B27" s="31">
        <v>17134872</v>
      </c>
    </row>
    <row r="28" spans="1:2" x14ac:dyDescent="0.3">
      <c r="A28" s="20" t="s">
        <v>71</v>
      </c>
      <c r="B28" s="31">
        <v>206139589</v>
      </c>
    </row>
    <row r="29" spans="1:2" x14ac:dyDescent="0.3">
      <c r="A29" s="20" t="s">
        <v>69</v>
      </c>
      <c r="B29" s="31">
        <v>5421241</v>
      </c>
    </row>
    <row r="30" spans="1:2" x14ac:dyDescent="0.3">
      <c r="A30" s="20" t="s">
        <v>54</v>
      </c>
      <c r="B30" s="31">
        <v>220892340</v>
      </c>
    </row>
    <row r="31" spans="1:2" x14ac:dyDescent="0.3">
      <c r="A31" s="20" t="s">
        <v>75</v>
      </c>
      <c r="B31" s="31">
        <v>109581078</v>
      </c>
    </row>
    <row r="32" spans="1:2" x14ac:dyDescent="0.3">
      <c r="A32" s="20" t="s">
        <v>52</v>
      </c>
      <c r="B32" s="31">
        <v>37846611</v>
      </c>
    </row>
    <row r="33" spans="1:2" x14ac:dyDescent="0.3">
      <c r="A33" s="20" t="s">
        <v>82</v>
      </c>
      <c r="B33" s="31">
        <v>10196709</v>
      </c>
    </row>
    <row r="34" spans="1:2" x14ac:dyDescent="0.3">
      <c r="A34" s="20" t="s">
        <v>131</v>
      </c>
      <c r="B34" s="31">
        <v>19237691</v>
      </c>
    </row>
    <row r="35" spans="1:2" x14ac:dyDescent="0.3">
      <c r="A35" s="20" t="s">
        <v>37</v>
      </c>
      <c r="B35" s="31">
        <v>145934462</v>
      </c>
    </row>
    <row r="36" spans="1:2" x14ac:dyDescent="0.3">
      <c r="A36" s="20" t="s">
        <v>38</v>
      </c>
      <c r="B36" s="31">
        <v>34813871</v>
      </c>
    </row>
    <row r="37" spans="1:2" x14ac:dyDescent="0.3">
      <c r="A37" s="20" t="s">
        <v>60</v>
      </c>
      <c r="B37" s="31">
        <v>5850342</v>
      </c>
    </row>
    <row r="38" spans="1:2" x14ac:dyDescent="0.3">
      <c r="A38" s="20" t="s">
        <v>72</v>
      </c>
      <c r="B38" s="31">
        <v>59308690</v>
      </c>
    </row>
    <row r="39" spans="1:2" x14ac:dyDescent="0.3">
      <c r="A39" s="20" t="s">
        <v>43</v>
      </c>
      <c r="B39" s="31">
        <v>51269185</v>
      </c>
    </row>
    <row r="40" spans="1:2" x14ac:dyDescent="0.3">
      <c r="A40" s="20" t="s">
        <v>50</v>
      </c>
      <c r="B40" s="31">
        <v>46754778</v>
      </c>
    </row>
    <row r="41" spans="1:2" x14ac:dyDescent="0.3">
      <c r="A41" s="20" t="s">
        <v>55</v>
      </c>
      <c r="B41" s="31">
        <v>10099265</v>
      </c>
    </row>
    <row r="42" spans="1:2" x14ac:dyDescent="0.3">
      <c r="A42" s="20" t="s">
        <v>58</v>
      </c>
      <c r="B42" s="31">
        <v>8654622</v>
      </c>
    </row>
    <row r="43" spans="1:2" x14ac:dyDescent="0.3">
      <c r="A43" s="20" t="s">
        <v>66</v>
      </c>
      <c r="B43" s="31">
        <v>69799978</v>
      </c>
    </row>
    <row r="44" spans="1:2" x14ac:dyDescent="0.3">
      <c r="A44" s="20" t="s">
        <v>48</v>
      </c>
      <c r="B44" s="31">
        <v>84339067</v>
      </c>
    </row>
    <row r="45" spans="1:2" x14ac:dyDescent="0.3">
      <c r="A45" s="20" t="s">
        <v>39</v>
      </c>
      <c r="B45" s="31">
        <v>67886011</v>
      </c>
    </row>
    <row r="46" spans="1:2" x14ac:dyDescent="0.3">
      <c r="A46" s="20" t="s">
        <v>34</v>
      </c>
      <c r="B46" s="31">
        <v>331002651</v>
      </c>
    </row>
    <row r="47" spans="1:2" x14ac:dyDescent="0.3">
      <c r="A47" s="20" t="s">
        <v>78</v>
      </c>
      <c r="B47" s="31">
        <v>97338579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BB28A-579A-4B7D-8AC0-5A463FF36EDF}">
  <dimension ref="A1:N53"/>
  <sheetViews>
    <sheetView topLeftCell="E4" workbookViewId="0">
      <selection activeCell="L7" sqref="J4:N47"/>
    </sheetView>
  </sheetViews>
  <sheetFormatPr defaultRowHeight="14.4" x14ac:dyDescent="0.3"/>
  <cols>
    <col min="1" max="1" width="18.88671875" bestFit="1" customWidth="1"/>
    <col min="2" max="2" width="13.21875" bestFit="1" customWidth="1"/>
    <col min="4" max="4" width="14" bestFit="1" customWidth="1"/>
    <col min="5" max="5" width="29.88671875" bestFit="1" customWidth="1"/>
    <col min="7" max="7" width="18.33203125" bestFit="1" customWidth="1"/>
    <col min="8" max="8" width="26.21875" bestFit="1" customWidth="1"/>
    <col min="10" max="10" width="18.33203125" bestFit="1" customWidth="1"/>
    <col min="11" max="11" width="16.44140625" bestFit="1" customWidth="1"/>
    <col min="12" max="12" width="12.44140625" bestFit="1" customWidth="1"/>
    <col min="13" max="13" width="14.5546875" bestFit="1" customWidth="1"/>
    <col min="14" max="14" width="12.88671875" bestFit="1" customWidth="1"/>
  </cols>
  <sheetData>
    <row r="1" spans="1:14" ht="15.6" x14ac:dyDescent="0.3">
      <c r="A1" s="22" t="s">
        <v>217</v>
      </c>
      <c r="B1" s="22"/>
      <c r="G1" s="22" t="s">
        <v>218</v>
      </c>
      <c r="H1" s="22"/>
    </row>
    <row r="2" spans="1:14" ht="14.4" customHeight="1" x14ac:dyDescent="0.3">
      <c r="G2" s="5"/>
      <c r="H2" s="5"/>
    </row>
    <row r="3" spans="1:14" x14ac:dyDescent="0.3">
      <c r="A3" t="s">
        <v>31</v>
      </c>
      <c r="B3" t="s">
        <v>216</v>
      </c>
      <c r="D3" t="s">
        <v>31</v>
      </c>
      <c r="E3" t="s">
        <v>32</v>
      </c>
      <c r="G3" t="s">
        <v>31</v>
      </c>
      <c r="H3" t="s">
        <v>64</v>
      </c>
      <c r="J3" t="s">
        <v>31</v>
      </c>
      <c r="K3" t="s">
        <v>84</v>
      </c>
      <c r="L3" t="s">
        <v>0</v>
      </c>
      <c r="M3" t="s">
        <v>85</v>
      </c>
      <c r="N3" t="s">
        <v>86</v>
      </c>
    </row>
    <row r="4" spans="1:14" x14ac:dyDescent="0.3">
      <c r="A4" t="s">
        <v>162</v>
      </c>
      <c r="B4" s="3">
        <v>25000</v>
      </c>
      <c r="D4" t="s">
        <v>34</v>
      </c>
      <c r="E4">
        <v>732</v>
      </c>
      <c r="G4" t="s">
        <v>36</v>
      </c>
      <c r="H4">
        <v>6.7</v>
      </c>
      <c r="J4" t="s">
        <v>35</v>
      </c>
      <c r="K4" s="21" t="s">
        <v>89</v>
      </c>
      <c r="L4">
        <v>1439323776</v>
      </c>
      <c r="M4">
        <v>2035000</v>
      </c>
      <c r="N4" t="s">
        <v>90</v>
      </c>
    </row>
    <row r="5" spans="1:14" x14ac:dyDescent="0.3">
      <c r="A5" t="s">
        <v>163</v>
      </c>
      <c r="B5" s="3">
        <v>17000</v>
      </c>
      <c r="D5" t="s">
        <v>35</v>
      </c>
      <c r="E5">
        <v>261</v>
      </c>
      <c r="G5" t="s">
        <v>78</v>
      </c>
      <c r="H5">
        <v>6.3</v>
      </c>
      <c r="J5" t="s">
        <v>36</v>
      </c>
      <c r="K5" s="21" t="s">
        <v>93</v>
      </c>
      <c r="L5">
        <v>1380004385</v>
      </c>
      <c r="M5">
        <v>1445000</v>
      </c>
      <c r="N5" t="s">
        <v>94</v>
      </c>
    </row>
    <row r="6" spans="1:14" x14ac:dyDescent="0.3">
      <c r="A6" t="s">
        <v>164</v>
      </c>
      <c r="B6" s="3">
        <v>5000</v>
      </c>
      <c r="D6" t="s">
        <v>36</v>
      </c>
      <c r="E6">
        <v>71.099999999999994</v>
      </c>
      <c r="G6" t="s">
        <v>77</v>
      </c>
      <c r="H6">
        <v>6</v>
      </c>
      <c r="J6" t="s">
        <v>34</v>
      </c>
      <c r="K6" s="21" t="s">
        <v>87</v>
      </c>
      <c r="L6">
        <v>331002651</v>
      </c>
      <c r="M6">
        <v>1374699</v>
      </c>
      <c r="N6" t="s">
        <v>88</v>
      </c>
    </row>
    <row r="7" spans="1:14" x14ac:dyDescent="0.3">
      <c r="A7" t="s">
        <v>165</v>
      </c>
      <c r="B7" s="3">
        <v>4200</v>
      </c>
      <c r="D7" t="s">
        <v>37</v>
      </c>
      <c r="E7">
        <v>65.099999999999994</v>
      </c>
      <c r="G7" t="s">
        <v>35</v>
      </c>
      <c r="H7">
        <v>5.8</v>
      </c>
      <c r="J7" t="s">
        <v>53</v>
      </c>
      <c r="K7" s="21" t="s">
        <v>105</v>
      </c>
      <c r="L7">
        <v>273523615</v>
      </c>
      <c r="M7">
        <v>395500</v>
      </c>
      <c r="N7" t="s">
        <v>94</v>
      </c>
    </row>
    <row r="8" spans="1:14" x14ac:dyDescent="0.3">
      <c r="A8" t="s">
        <v>166</v>
      </c>
      <c r="B8" s="3">
        <v>3300</v>
      </c>
      <c r="D8" t="s">
        <v>38</v>
      </c>
      <c r="E8">
        <v>61.9</v>
      </c>
      <c r="G8" t="s">
        <v>75</v>
      </c>
      <c r="H8">
        <v>5.2</v>
      </c>
      <c r="J8" t="s">
        <v>54</v>
      </c>
      <c r="K8" s="21" t="s">
        <v>130</v>
      </c>
      <c r="L8">
        <v>220892340</v>
      </c>
      <c r="M8">
        <v>653800</v>
      </c>
      <c r="N8" t="s">
        <v>94</v>
      </c>
    </row>
    <row r="9" spans="1:14" x14ac:dyDescent="0.3">
      <c r="A9" t="s">
        <v>167</v>
      </c>
      <c r="B9" s="3">
        <v>3000</v>
      </c>
      <c r="D9" t="s">
        <v>39</v>
      </c>
      <c r="E9">
        <v>59.2</v>
      </c>
      <c r="G9" t="s">
        <v>53</v>
      </c>
      <c r="H9">
        <v>5.0999999999999996</v>
      </c>
      <c r="J9" t="s">
        <v>44</v>
      </c>
      <c r="K9" s="21" t="s">
        <v>98</v>
      </c>
      <c r="L9">
        <v>212559417</v>
      </c>
      <c r="M9">
        <v>334500</v>
      </c>
      <c r="N9" t="s">
        <v>94</v>
      </c>
    </row>
    <row r="10" spans="1:14" x14ac:dyDescent="0.3">
      <c r="A10" t="s">
        <v>168</v>
      </c>
      <c r="B10" s="3">
        <v>2900</v>
      </c>
      <c r="D10" t="s">
        <v>40</v>
      </c>
      <c r="E10">
        <v>52.8</v>
      </c>
      <c r="G10" t="s">
        <v>74</v>
      </c>
      <c r="H10">
        <v>5</v>
      </c>
      <c r="J10" t="s">
        <v>71</v>
      </c>
      <c r="K10" s="21" t="s">
        <v>120</v>
      </c>
      <c r="L10">
        <v>206139589</v>
      </c>
      <c r="M10">
        <v>120000</v>
      </c>
      <c r="N10" t="s">
        <v>94</v>
      </c>
    </row>
    <row r="11" spans="1:14" x14ac:dyDescent="0.3">
      <c r="A11" t="s">
        <v>169</v>
      </c>
      <c r="B11" s="3">
        <v>2100</v>
      </c>
      <c r="D11" t="s">
        <v>41</v>
      </c>
      <c r="E11">
        <v>52.7</v>
      </c>
      <c r="G11" t="s">
        <v>54</v>
      </c>
      <c r="H11">
        <v>4.5</v>
      </c>
      <c r="J11" t="s">
        <v>77</v>
      </c>
      <c r="K11" s="21" t="s">
        <v>127</v>
      </c>
      <c r="L11">
        <v>164689383</v>
      </c>
      <c r="M11">
        <v>165000</v>
      </c>
      <c r="N11" t="s">
        <v>94</v>
      </c>
    </row>
    <row r="12" spans="1:14" x14ac:dyDescent="0.3">
      <c r="A12" t="s">
        <v>170</v>
      </c>
      <c r="B12" s="3">
        <v>2000</v>
      </c>
      <c r="D12" t="s">
        <v>42</v>
      </c>
      <c r="E12">
        <v>49.1</v>
      </c>
      <c r="G12" t="s">
        <v>71</v>
      </c>
      <c r="H12">
        <v>4.2</v>
      </c>
      <c r="J12" t="s">
        <v>37</v>
      </c>
      <c r="K12" s="21" t="s">
        <v>101</v>
      </c>
      <c r="L12">
        <v>145934462</v>
      </c>
      <c r="M12">
        <v>1013628</v>
      </c>
      <c r="N12" t="s">
        <v>88</v>
      </c>
    </row>
    <row r="13" spans="1:14" x14ac:dyDescent="0.3">
      <c r="A13" t="s">
        <v>171</v>
      </c>
      <c r="B13" s="3">
        <v>1800</v>
      </c>
      <c r="D13" t="s">
        <v>43</v>
      </c>
      <c r="E13">
        <v>45.7</v>
      </c>
      <c r="G13" t="s">
        <v>73</v>
      </c>
      <c r="H13">
        <v>4.0999999999999996</v>
      </c>
      <c r="J13" t="s">
        <v>65</v>
      </c>
      <c r="K13" s="21" t="s">
        <v>104</v>
      </c>
      <c r="L13">
        <v>128932753</v>
      </c>
      <c r="M13">
        <v>277150</v>
      </c>
      <c r="N13" t="s">
        <v>94</v>
      </c>
    </row>
    <row r="14" spans="1:14" x14ac:dyDescent="0.3">
      <c r="A14" t="s">
        <v>172</v>
      </c>
      <c r="B14" s="3">
        <v>1700</v>
      </c>
      <c r="D14" t="s">
        <v>44</v>
      </c>
      <c r="E14">
        <v>26.1</v>
      </c>
      <c r="G14" t="s">
        <v>48</v>
      </c>
      <c r="H14">
        <v>4</v>
      </c>
      <c r="J14" t="s">
        <v>42</v>
      </c>
      <c r="K14" s="21" t="s">
        <v>91</v>
      </c>
      <c r="L14">
        <v>126476461</v>
      </c>
      <c r="M14">
        <v>247173</v>
      </c>
      <c r="N14" t="s">
        <v>90</v>
      </c>
    </row>
    <row r="15" spans="1:14" x14ac:dyDescent="0.3">
      <c r="A15" t="s">
        <v>173</v>
      </c>
      <c r="B15" s="3">
        <v>1600</v>
      </c>
      <c r="D15" t="s">
        <v>45</v>
      </c>
      <c r="E15">
        <v>25.8</v>
      </c>
      <c r="G15" t="s">
        <v>80</v>
      </c>
      <c r="H15">
        <v>3.9</v>
      </c>
      <c r="J15" t="s">
        <v>75</v>
      </c>
      <c r="K15" s="21" t="s">
        <v>129</v>
      </c>
      <c r="L15">
        <v>109581078</v>
      </c>
      <c r="M15">
        <v>171000</v>
      </c>
      <c r="N15" t="s">
        <v>94</v>
      </c>
    </row>
    <row r="16" spans="1:14" x14ac:dyDescent="0.3">
      <c r="A16" t="s">
        <v>174</v>
      </c>
      <c r="B16" s="3">
        <v>1500</v>
      </c>
      <c r="D16" t="s">
        <v>46</v>
      </c>
      <c r="E16">
        <v>25.4</v>
      </c>
      <c r="G16" t="s">
        <v>76</v>
      </c>
      <c r="H16">
        <v>3.8</v>
      </c>
      <c r="J16" t="s">
        <v>74</v>
      </c>
      <c r="K16" s="21" t="s">
        <v>122</v>
      </c>
      <c r="L16">
        <v>102334404</v>
      </c>
      <c r="M16">
        <v>438500</v>
      </c>
      <c r="N16" t="s">
        <v>94</v>
      </c>
    </row>
    <row r="17" spans="1:14" x14ac:dyDescent="0.3">
      <c r="A17" t="s">
        <v>175</v>
      </c>
      <c r="B17" s="3">
        <v>1400</v>
      </c>
      <c r="D17" t="s">
        <v>47</v>
      </c>
      <c r="E17">
        <v>22.2</v>
      </c>
      <c r="G17" t="s">
        <v>66</v>
      </c>
      <c r="H17">
        <v>3.7</v>
      </c>
      <c r="J17" t="s">
        <v>78</v>
      </c>
      <c r="K17" s="21" t="s">
        <v>134</v>
      </c>
      <c r="L17">
        <v>97338579</v>
      </c>
      <c r="M17">
        <v>482000</v>
      </c>
      <c r="N17" t="s">
        <v>94</v>
      </c>
    </row>
    <row r="18" spans="1:14" x14ac:dyDescent="0.3">
      <c r="A18" t="s">
        <v>176</v>
      </c>
      <c r="B18" s="3">
        <v>1200</v>
      </c>
      <c r="D18" t="s">
        <v>48</v>
      </c>
      <c r="E18">
        <v>19</v>
      </c>
      <c r="G18" t="s">
        <v>38</v>
      </c>
      <c r="H18">
        <v>3.6</v>
      </c>
      <c r="J18" t="s">
        <v>48</v>
      </c>
      <c r="K18" s="21" t="s">
        <v>108</v>
      </c>
      <c r="L18">
        <v>84339067</v>
      </c>
      <c r="M18">
        <v>355200</v>
      </c>
      <c r="N18" t="s">
        <v>94</v>
      </c>
    </row>
    <row r="19" spans="1:14" x14ac:dyDescent="0.3">
      <c r="A19" t="s">
        <v>177</v>
      </c>
      <c r="B19" s="3">
        <v>1100</v>
      </c>
      <c r="D19" t="s">
        <v>49</v>
      </c>
      <c r="E19">
        <v>18.5</v>
      </c>
      <c r="G19" t="s">
        <v>70</v>
      </c>
      <c r="H19">
        <v>3.5</v>
      </c>
      <c r="J19" t="s">
        <v>67</v>
      </c>
      <c r="K19" s="21" t="s">
        <v>114</v>
      </c>
      <c r="L19">
        <v>83992949</v>
      </c>
      <c r="M19">
        <v>523000</v>
      </c>
      <c r="N19" t="s">
        <v>94</v>
      </c>
    </row>
    <row r="20" spans="1:14" x14ac:dyDescent="0.3">
      <c r="A20" t="s">
        <v>178</v>
      </c>
      <c r="B20" s="3">
        <v>1000</v>
      </c>
      <c r="D20" t="s">
        <v>50</v>
      </c>
      <c r="E20">
        <v>17.600000000000001</v>
      </c>
      <c r="G20" t="s">
        <v>43</v>
      </c>
      <c r="H20">
        <v>3.4</v>
      </c>
      <c r="J20" t="s">
        <v>40</v>
      </c>
      <c r="K20" s="21" t="s">
        <v>92</v>
      </c>
      <c r="L20">
        <v>83783942</v>
      </c>
      <c r="M20">
        <v>208641</v>
      </c>
      <c r="N20" t="s">
        <v>90</v>
      </c>
    </row>
    <row r="21" spans="1:14" x14ac:dyDescent="0.3">
      <c r="A21" t="s">
        <v>179</v>
      </c>
      <c r="B21" s="3">
        <v>850</v>
      </c>
      <c r="D21" t="s">
        <v>51</v>
      </c>
      <c r="E21">
        <v>13.3</v>
      </c>
      <c r="G21" t="s">
        <v>83</v>
      </c>
      <c r="H21">
        <v>3.4</v>
      </c>
      <c r="J21" t="s">
        <v>66</v>
      </c>
      <c r="K21" s="21" t="s">
        <v>113</v>
      </c>
      <c r="L21">
        <v>69799978</v>
      </c>
      <c r="M21">
        <v>360850</v>
      </c>
      <c r="N21" t="s">
        <v>94</v>
      </c>
    </row>
    <row r="22" spans="1:14" x14ac:dyDescent="0.3">
      <c r="A22" t="s">
        <v>180</v>
      </c>
      <c r="B22" s="3">
        <v>800</v>
      </c>
      <c r="D22" t="s">
        <v>52</v>
      </c>
      <c r="E22">
        <v>11.6</v>
      </c>
      <c r="G22" t="s">
        <v>52</v>
      </c>
      <c r="H22">
        <v>3.3</v>
      </c>
      <c r="J22" t="s">
        <v>39</v>
      </c>
      <c r="K22" s="21" t="s">
        <v>95</v>
      </c>
      <c r="L22">
        <v>67886011</v>
      </c>
      <c r="M22">
        <v>192453</v>
      </c>
      <c r="N22" t="s">
        <v>88</v>
      </c>
    </row>
    <row r="23" spans="1:14" x14ac:dyDescent="0.3">
      <c r="A23" t="s">
        <v>181</v>
      </c>
      <c r="B23" s="3">
        <v>750</v>
      </c>
      <c r="D23" t="s">
        <v>53</v>
      </c>
      <c r="E23">
        <v>10</v>
      </c>
      <c r="G23" t="s">
        <v>37</v>
      </c>
      <c r="H23">
        <v>3.2</v>
      </c>
      <c r="J23" t="s">
        <v>41</v>
      </c>
      <c r="K23" s="21" t="s">
        <v>96</v>
      </c>
      <c r="L23">
        <v>65273511</v>
      </c>
      <c r="M23">
        <v>202761</v>
      </c>
      <c r="N23" t="s">
        <v>88</v>
      </c>
    </row>
    <row r="24" spans="1:14" x14ac:dyDescent="0.3">
      <c r="A24" t="s">
        <v>182</v>
      </c>
      <c r="B24" s="3">
        <v>700</v>
      </c>
      <c r="D24" t="s">
        <v>54</v>
      </c>
      <c r="E24">
        <v>9.6</v>
      </c>
      <c r="G24" t="s">
        <v>57</v>
      </c>
      <c r="H24">
        <v>3.1</v>
      </c>
      <c r="J24" t="s">
        <v>45</v>
      </c>
      <c r="K24" s="21" t="s">
        <v>97</v>
      </c>
      <c r="L24">
        <v>60461826</v>
      </c>
      <c r="M24">
        <v>267500</v>
      </c>
      <c r="N24" t="s">
        <v>88</v>
      </c>
    </row>
    <row r="25" spans="1:14" x14ac:dyDescent="0.3">
      <c r="A25" t="s">
        <v>183</v>
      </c>
      <c r="B25" s="3">
        <v>650</v>
      </c>
      <c r="D25" t="s">
        <v>55</v>
      </c>
      <c r="E25">
        <v>9.3000000000000007</v>
      </c>
      <c r="G25" t="s">
        <v>60</v>
      </c>
      <c r="H25">
        <v>3</v>
      </c>
      <c r="J25" t="s">
        <v>72</v>
      </c>
      <c r="K25" s="21" t="s">
        <v>123</v>
      </c>
      <c r="L25">
        <v>59308690</v>
      </c>
      <c r="M25">
        <v>81300</v>
      </c>
      <c r="N25" t="s">
        <v>94</v>
      </c>
    </row>
    <row r="26" spans="1:14" x14ac:dyDescent="0.3">
      <c r="A26" t="s">
        <v>184</v>
      </c>
      <c r="B26" s="3">
        <v>600</v>
      </c>
      <c r="D26" t="s">
        <v>56</v>
      </c>
      <c r="E26">
        <v>7.2</v>
      </c>
      <c r="G26" t="s">
        <v>44</v>
      </c>
      <c r="H26">
        <v>2.9</v>
      </c>
      <c r="J26" t="s">
        <v>43</v>
      </c>
      <c r="K26" s="21" t="s">
        <v>100</v>
      </c>
      <c r="L26">
        <v>51269185</v>
      </c>
      <c r="M26">
        <v>599000</v>
      </c>
      <c r="N26" t="s">
        <v>90</v>
      </c>
    </row>
    <row r="27" spans="1:14" x14ac:dyDescent="0.3">
      <c r="A27" t="s">
        <v>185</v>
      </c>
      <c r="B27" s="3">
        <v>580</v>
      </c>
      <c r="D27" t="s">
        <v>57</v>
      </c>
      <c r="E27">
        <v>7</v>
      </c>
      <c r="G27" t="s">
        <v>69</v>
      </c>
      <c r="H27">
        <v>2.9</v>
      </c>
      <c r="J27" t="s">
        <v>76</v>
      </c>
      <c r="K27" s="21" t="s">
        <v>124</v>
      </c>
      <c r="L27">
        <v>50882891</v>
      </c>
      <c r="M27">
        <v>295000</v>
      </c>
      <c r="N27" t="s">
        <v>94</v>
      </c>
    </row>
    <row r="28" spans="1:14" x14ac:dyDescent="0.3">
      <c r="A28" t="s">
        <v>186</v>
      </c>
      <c r="B28" s="3">
        <v>550</v>
      </c>
      <c r="D28" t="s">
        <v>58</v>
      </c>
      <c r="E28">
        <v>6.6</v>
      </c>
      <c r="G28" t="s">
        <v>65</v>
      </c>
      <c r="H28">
        <v>2.8</v>
      </c>
      <c r="J28" t="s">
        <v>50</v>
      </c>
      <c r="K28" s="21" t="s">
        <v>103</v>
      </c>
      <c r="L28">
        <v>46754778</v>
      </c>
      <c r="M28">
        <v>143000</v>
      </c>
      <c r="N28" t="s">
        <v>88</v>
      </c>
    </row>
    <row r="29" spans="1:14" x14ac:dyDescent="0.3">
      <c r="A29" t="s">
        <v>187</v>
      </c>
      <c r="B29" s="3">
        <v>500</v>
      </c>
      <c r="D29" t="s">
        <v>59</v>
      </c>
      <c r="E29">
        <v>5.9</v>
      </c>
      <c r="G29" t="s">
        <v>62</v>
      </c>
      <c r="H29">
        <v>2.8</v>
      </c>
      <c r="J29" t="s">
        <v>52</v>
      </c>
      <c r="K29" s="21" t="s">
        <v>111</v>
      </c>
      <c r="L29">
        <v>37846611</v>
      </c>
      <c r="M29">
        <v>120000</v>
      </c>
      <c r="N29" t="s">
        <v>88</v>
      </c>
    </row>
    <row r="30" spans="1:14" x14ac:dyDescent="0.3">
      <c r="A30" t="s">
        <v>188</v>
      </c>
      <c r="B30" s="3">
        <v>490</v>
      </c>
      <c r="D30" t="s">
        <v>60</v>
      </c>
      <c r="E30">
        <v>5.8</v>
      </c>
      <c r="G30" t="s">
        <v>72</v>
      </c>
      <c r="H30">
        <v>2.7</v>
      </c>
      <c r="J30" t="s">
        <v>47</v>
      </c>
      <c r="K30" s="21" t="s">
        <v>99</v>
      </c>
      <c r="L30">
        <v>37742154</v>
      </c>
      <c r="M30">
        <v>94000</v>
      </c>
      <c r="N30" t="s">
        <v>90</v>
      </c>
    </row>
    <row r="31" spans="1:14" x14ac:dyDescent="0.3">
      <c r="A31" t="s">
        <v>189</v>
      </c>
      <c r="B31" s="3">
        <v>480</v>
      </c>
      <c r="D31" t="s">
        <v>61</v>
      </c>
      <c r="E31">
        <v>5.5</v>
      </c>
      <c r="G31" t="s">
        <v>67</v>
      </c>
      <c r="H31">
        <v>2.6</v>
      </c>
      <c r="J31" t="s">
        <v>38</v>
      </c>
      <c r="K31" s="21" t="s">
        <v>107</v>
      </c>
      <c r="L31">
        <v>34813871</v>
      </c>
      <c r="M31">
        <v>478000</v>
      </c>
      <c r="N31" t="s">
        <v>88</v>
      </c>
    </row>
    <row r="32" spans="1:14" x14ac:dyDescent="0.3">
      <c r="A32" t="s">
        <v>190</v>
      </c>
      <c r="B32" s="3">
        <v>460</v>
      </c>
      <c r="D32" t="s">
        <v>62</v>
      </c>
      <c r="E32">
        <v>4.8</v>
      </c>
      <c r="G32" t="s">
        <v>46</v>
      </c>
      <c r="H32">
        <v>2.5</v>
      </c>
      <c r="J32" t="s">
        <v>73</v>
      </c>
      <c r="K32" s="21" t="s">
        <v>119</v>
      </c>
      <c r="L32">
        <v>32365999</v>
      </c>
      <c r="M32">
        <v>420000</v>
      </c>
      <c r="N32" t="s">
        <v>88</v>
      </c>
    </row>
    <row r="33" spans="1:14" x14ac:dyDescent="0.3">
      <c r="A33" t="s">
        <v>191</v>
      </c>
      <c r="B33" s="3">
        <v>450</v>
      </c>
      <c r="D33" t="s">
        <v>63</v>
      </c>
      <c r="E33">
        <v>4.3</v>
      </c>
      <c r="G33" t="s">
        <v>79</v>
      </c>
      <c r="H33">
        <v>2.5</v>
      </c>
      <c r="J33" t="s">
        <v>46</v>
      </c>
      <c r="K33" s="21" t="s">
        <v>102</v>
      </c>
      <c r="L33">
        <v>25499884</v>
      </c>
      <c r="M33">
        <v>58206</v>
      </c>
      <c r="N33" t="s">
        <v>90</v>
      </c>
    </row>
    <row r="34" spans="1:14" x14ac:dyDescent="0.3">
      <c r="A34" t="s">
        <v>192</v>
      </c>
      <c r="B34" s="3">
        <v>430</v>
      </c>
      <c r="G34" t="s">
        <v>55</v>
      </c>
      <c r="H34">
        <v>2.4</v>
      </c>
      <c r="J34" t="s">
        <v>131</v>
      </c>
      <c r="K34" s="21" t="s">
        <v>132</v>
      </c>
      <c r="L34">
        <v>19237691</v>
      </c>
      <c r="M34">
        <v>73350</v>
      </c>
      <c r="N34" t="s">
        <v>88</v>
      </c>
    </row>
    <row r="35" spans="1:14" x14ac:dyDescent="0.3">
      <c r="A35" t="s">
        <v>193</v>
      </c>
      <c r="B35" s="3">
        <v>400</v>
      </c>
      <c r="D35" s="4"/>
      <c r="G35" t="s">
        <v>34</v>
      </c>
      <c r="H35">
        <v>2.2999999999999998</v>
      </c>
      <c r="J35" t="s">
        <v>125</v>
      </c>
      <c r="K35" s="21" t="s">
        <v>126</v>
      </c>
      <c r="L35">
        <v>19116201</v>
      </c>
      <c r="M35">
        <v>77200</v>
      </c>
      <c r="N35" t="s">
        <v>88</v>
      </c>
    </row>
    <row r="36" spans="1:14" x14ac:dyDescent="0.3">
      <c r="A36" t="s">
        <v>194</v>
      </c>
      <c r="B36" s="3">
        <v>380</v>
      </c>
      <c r="G36" t="s">
        <v>51</v>
      </c>
      <c r="H36">
        <v>2.2999999999999998</v>
      </c>
      <c r="J36" t="s">
        <v>51</v>
      </c>
      <c r="K36" s="21" t="s">
        <v>106</v>
      </c>
      <c r="L36">
        <v>17134872</v>
      </c>
      <c r="M36">
        <v>44000</v>
      </c>
      <c r="N36" t="s">
        <v>90</v>
      </c>
    </row>
    <row r="37" spans="1:14" x14ac:dyDescent="0.3">
      <c r="A37" t="s">
        <v>195</v>
      </c>
      <c r="B37" s="3">
        <v>370</v>
      </c>
      <c r="G37" t="s">
        <v>82</v>
      </c>
      <c r="H37">
        <v>2.2999999999999998</v>
      </c>
      <c r="J37" t="s">
        <v>59</v>
      </c>
      <c r="K37" s="21" t="s">
        <v>112</v>
      </c>
      <c r="L37">
        <v>11589623</v>
      </c>
      <c r="M37">
        <v>25000</v>
      </c>
      <c r="N37" t="s">
        <v>90</v>
      </c>
    </row>
    <row r="38" spans="1:14" x14ac:dyDescent="0.3">
      <c r="A38" t="s">
        <v>196</v>
      </c>
      <c r="B38" s="3">
        <v>360</v>
      </c>
      <c r="G38" t="s">
        <v>50</v>
      </c>
      <c r="H38">
        <v>2.2000000000000002</v>
      </c>
      <c r="J38" t="s">
        <v>62</v>
      </c>
      <c r="K38" s="21" t="s">
        <v>128</v>
      </c>
      <c r="L38">
        <v>10708981</v>
      </c>
      <c r="M38">
        <v>22000</v>
      </c>
      <c r="N38" t="s">
        <v>90</v>
      </c>
    </row>
    <row r="39" spans="1:14" x14ac:dyDescent="0.3">
      <c r="A39" t="s">
        <v>197</v>
      </c>
      <c r="B39" s="3">
        <v>350</v>
      </c>
      <c r="E39" s="3"/>
      <c r="G39" t="s">
        <v>68</v>
      </c>
      <c r="H39">
        <v>2.2000000000000002</v>
      </c>
      <c r="J39" t="s">
        <v>81</v>
      </c>
      <c r="K39" s="21" t="s">
        <v>135</v>
      </c>
      <c r="L39">
        <v>10423054</v>
      </c>
      <c r="M39">
        <v>171500</v>
      </c>
      <c r="N39" t="s">
        <v>88</v>
      </c>
    </row>
    <row r="40" spans="1:14" x14ac:dyDescent="0.3">
      <c r="A40" t="s">
        <v>198</v>
      </c>
      <c r="B40" s="3">
        <v>340</v>
      </c>
      <c r="G40" t="s">
        <v>47</v>
      </c>
      <c r="H40">
        <v>2.1</v>
      </c>
      <c r="J40" t="s">
        <v>82</v>
      </c>
      <c r="K40" s="21" t="s">
        <v>133</v>
      </c>
      <c r="L40">
        <v>10196709</v>
      </c>
      <c r="M40">
        <v>27000</v>
      </c>
      <c r="N40" t="s">
        <v>90</v>
      </c>
    </row>
    <row r="41" spans="1:14" x14ac:dyDescent="0.3">
      <c r="A41" t="s">
        <v>199</v>
      </c>
      <c r="B41" s="3">
        <v>330</v>
      </c>
      <c r="G41" t="s">
        <v>81</v>
      </c>
      <c r="H41">
        <v>2.1</v>
      </c>
      <c r="J41" t="s">
        <v>55</v>
      </c>
      <c r="K41" s="21" t="s">
        <v>110</v>
      </c>
      <c r="L41">
        <v>10099265</v>
      </c>
      <c r="M41">
        <v>30000</v>
      </c>
      <c r="N41" t="s">
        <v>90</v>
      </c>
    </row>
    <row r="42" spans="1:14" x14ac:dyDescent="0.3">
      <c r="A42" t="s">
        <v>200</v>
      </c>
      <c r="B42" s="3">
        <v>320</v>
      </c>
      <c r="D42" s="3"/>
      <c r="G42" t="s">
        <v>40</v>
      </c>
      <c r="H42">
        <v>2</v>
      </c>
      <c r="J42" t="s">
        <v>70</v>
      </c>
      <c r="K42" s="21" t="s">
        <v>117</v>
      </c>
      <c r="L42">
        <v>9890402</v>
      </c>
      <c r="M42">
        <v>63000</v>
      </c>
      <c r="N42" t="s">
        <v>90</v>
      </c>
    </row>
    <row r="43" spans="1:14" x14ac:dyDescent="0.3">
      <c r="A43" t="s">
        <v>201</v>
      </c>
      <c r="B43" s="3">
        <v>310</v>
      </c>
      <c r="G43" t="s">
        <v>41</v>
      </c>
      <c r="H43">
        <v>1.9</v>
      </c>
      <c r="J43" t="s">
        <v>68</v>
      </c>
      <c r="K43" s="21" t="s">
        <v>115</v>
      </c>
      <c r="L43">
        <v>9006398</v>
      </c>
      <c r="M43">
        <v>25000</v>
      </c>
      <c r="N43" t="s">
        <v>90</v>
      </c>
    </row>
    <row r="44" spans="1:14" x14ac:dyDescent="0.3">
      <c r="A44" t="s">
        <v>202</v>
      </c>
      <c r="B44" s="3">
        <v>300</v>
      </c>
      <c r="G44" t="s">
        <v>39</v>
      </c>
      <c r="H44">
        <v>1.8</v>
      </c>
      <c r="J44" t="s">
        <v>49</v>
      </c>
      <c r="K44" s="21" t="s">
        <v>118</v>
      </c>
      <c r="L44">
        <v>8655535</v>
      </c>
      <c r="M44">
        <v>170000</v>
      </c>
      <c r="N44" t="s">
        <v>90</v>
      </c>
    </row>
    <row r="45" spans="1:14" x14ac:dyDescent="0.3">
      <c r="A45" t="s">
        <v>203</v>
      </c>
      <c r="B45" s="3">
        <v>290</v>
      </c>
      <c r="G45" t="s">
        <v>59</v>
      </c>
      <c r="H45">
        <v>1.8</v>
      </c>
      <c r="J45" t="s">
        <v>58</v>
      </c>
      <c r="K45" s="21" t="s">
        <v>109</v>
      </c>
      <c r="L45">
        <v>8654622</v>
      </c>
      <c r="M45">
        <v>25000</v>
      </c>
      <c r="N45" t="s">
        <v>90</v>
      </c>
    </row>
    <row r="46" spans="1:14" x14ac:dyDescent="0.3">
      <c r="A46" t="s">
        <v>204</v>
      </c>
      <c r="B46" s="3">
        <v>280</v>
      </c>
      <c r="G46" t="s">
        <v>58</v>
      </c>
      <c r="H46">
        <v>1.7</v>
      </c>
      <c r="J46" t="s">
        <v>60</v>
      </c>
      <c r="K46" s="21" t="s">
        <v>121</v>
      </c>
      <c r="L46">
        <v>5850342</v>
      </c>
      <c r="M46">
        <v>72500</v>
      </c>
      <c r="N46" t="s">
        <v>90</v>
      </c>
    </row>
    <row r="47" spans="1:14" x14ac:dyDescent="0.3">
      <c r="A47" t="s">
        <v>205</v>
      </c>
      <c r="B47" s="3">
        <v>270</v>
      </c>
      <c r="G47" t="s">
        <v>45</v>
      </c>
      <c r="H47">
        <v>1.6</v>
      </c>
      <c r="J47" t="s">
        <v>69</v>
      </c>
      <c r="K47" s="21" t="s">
        <v>116</v>
      </c>
      <c r="L47">
        <v>5421241</v>
      </c>
      <c r="M47">
        <v>23250</v>
      </c>
      <c r="N47" t="s">
        <v>90</v>
      </c>
    </row>
    <row r="48" spans="1:14" x14ac:dyDescent="0.3">
      <c r="A48" t="s">
        <v>206</v>
      </c>
      <c r="B48" s="3">
        <v>260</v>
      </c>
      <c r="G48" t="s">
        <v>42</v>
      </c>
      <c r="H48">
        <v>1.5</v>
      </c>
    </row>
    <row r="49" spans="1:2" x14ac:dyDescent="0.3">
      <c r="A49" t="s">
        <v>207</v>
      </c>
      <c r="B49" s="3">
        <v>250</v>
      </c>
    </row>
    <row r="50" spans="1:2" x14ac:dyDescent="0.3">
      <c r="A50" t="s">
        <v>208</v>
      </c>
      <c r="B50" s="3">
        <v>240</v>
      </c>
    </row>
    <row r="51" spans="1:2" x14ac:dyDescent="0.3">
      <c r="A51" t="s">
        <v>209</v>
      </c>
      <c r="B51" s="3">
        <v>230</v>
      </c>
    </row>
    <row r="52" spans="1:2" x14ac:dyDescent="0.3">
      <c r="A52" t="s">
        <v>210</v>
      </c>
      <c r="B52" s="3">
        <v>220</v>
      </c>
    </row>
    <row r="53" spans="1:2" x14ac:dyDescent="0.3">
      <c r="A53" t="s">
        <v>211</v>
      </c>
      <c r="B53" s="3">
        <v>210</v>
      </c>
    </row>
  </sheetData>
  <mergeCells count="2">
    <mergeCell ref="A1:B1"/>
    <mergeCell ref="G1:H1"/>
  </mergeCells>
  <conditionalFormatting sqref="A4:A13">
    <cfRule type="aboveAverage" dxfId="7" priority="7"/>
  </conditionalFormatting>
  <conditionalFormatting sqref="A4:B53">
    <cfRule type="aboveAverage" dxfId="6" priority="8"/>
    <cfRule type="dataBar" priority="9">
      <dataBar>
        <cfvo type="min"/>
        <cfvo type="max"/>
        <color rgb="FF008AEF"/>
      </dataBar>
      <extLst>
        <ext xmlns:x14="http://schemas.microsoft.com/office/spreadsheetml/2009/9/main" uri="{B025F937-C7B1-47D3-B67F-A62EFF666E3E}">
          <x14:id>{22E6A315-6B22-4698-BB48-398098D4794C}</x14:id>
        </ext>
      </extLst>
    </cfRule>
  </conditionalFormatting>
  <conditionalFormatting sqref="D4:E33">
    <cfRule type="colorScale" priority="6">
      <colorScale>
        <cfvo type="min"/>
        <cfvo type="percentile" val="50"/>
        <cfvo type="max"/>
        <color rgb="FFF8696B"/>
        <color rgb="FFFFEB84"/>
        <color rgb="FF63BE7B"/>
      </colorScale>
    </cfRule>
  </conditionalFormatting>
  <conditionalFormatting sqref="G4:H48">
    <cfRule type="iconSet" priority="4">
      <iconSet iconSet="5Rating">
        <cfvo type="percent" val="0"/>
        <cfvo type="percent" val="20"/>
        <cfvo type="percent" val="40"/>
        <cfvo type="percent" val="60"/>
        <cfvo type="percent" val="80"/>
      </iconSet>
    </cfRule>
  </conditionalFormatting>
  <conditionalFormatting sqref="H4:H48">
    <cfRule type="cellIs" dxfId="5" priority="5" operator="greaterThan">
      <formula>4.5</formula>
    </cfRule>
  </conditionalFormatting>
  <conditionalFormatting sqref="J4:N47">
    <cfRule type="containsText" dxfId="4" priority="2" operator="containsText" text="Low">
      <formula>NOT(ISERROR(SEARCH("Low",J4)))</formula>
    </cfRule>
    <cfRule type="containsText" dxfId="3" priority="3" operator="containsText" text="High">
      <formula>NOT(ISERROR(SEARCH("High",J4)))</formula>
    </cfRule>
  </conditionalFormatting>
  <conditionalFormatting sqref="M1:M1048576">
    <cfRule type="top10" dxfId="2" priority="1" percent="1" rank="10"/>
  </conditionalFormatting>
  <pageMargins left="0.7" right="0.7" top="0.75" bottom="0.75" header="0.3" footer="0.3"/>
  <tableParts count="4">
    <tablePart r:id="rId1"/>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22E6A315-6B22-4698-BB48-398098D4794C}">
            <x14:dataBar minLength="0" maxLength="100" gradient="0">
              <x14:cfvo type="autoMin"/>
              <x14:cfvo type="autoMax"/>
              <x14:negativeFillColor rgb="FFFF0000"/>
              <x14:axisColor rgb="FF000000"/>
            </x14:dataBar>
          </x14:cfRule>
          <xm:sqref>A4:B53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8C76-1016-470F-82E5-D66AC25FC5B5}">
  <dimension ref="A1"/>
  <sheetViews>
    <sheetView showGridLines="0" tabSelected="1" zoomScaleNormal="100" workbookViewId="0">
      <selection activeCell="M32" sqref="M3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B5861-F718-42A3-B9A0-66FD9AEAFC4D}">
  <dimension ref="A1:B31"/>
  <sheetViews>
    <sheetView workbookViewId="0">
      <selection activeCell="C21" sqref="C21"/>
    </sheetView>
  </sheetViews>
  <sheetFormatPr defaultRowHeight="14.4" x14ac:dyDescent="0.3"/>
  <cols>
    <col min="1" max="1" width="14" bestFit="1" customWidth="1"/>
    <col min="2" max="2" width="29.88671875" bestFit="1" customWidth="1"/>
  </cols>
  <sheetData>
    <row r="1" spans="1:2" x14ac:dyDescent="0.3">
      <c r="A1" t="s">
        <v>31</v>
      </c>
      <c r="B1" t="s">
        <v>32</v>
      </c>
    </row>
    <row r="2" spans="1:2" x14ac:dyDescent="0.3">
      <c r="A2" t="s">
        <v>34</v>
      </c>
      <c r="B2">
        <v>732</v>
      </c>
    </row>
    <row r="3" spans="1:2" x14ac:dyDescent="0.3">
      <c r="A3" t="s">
        <v>35</v>
      </c>
      <c r="B3">
        <v>261</v>
      </c>
    </row>
    <row r="4" spans="1:2" x14ac:dyDescent="0.3">
      <c r="A4" t="s">
        <v>36</v>
      </c>
      <c r="B4">
        <v>71.099999999999994</v>
      </c>
    </row>
    <row r="5" spans="1:2" x14ac:dyDescent="0.3">
      <c r="A5" t="s">
        <v>37</v>
      </c>
      <c r="B5">
        <v>65.099999999999994</v>
      </c>
    </row>
    <row r="6" spans="1:2" x14ac:dyDescent="0.3">
      <c r="A6" t="s">
        <v>38</v>
      </c>
      <c r="B6">
        <v>61.9</v>
      </c>
    </row>
    <row r="7" spans="1:2" x14ac:dyDescent="0.3">
      <c r="A7" t="s">
        <v>39</v>
      </c>
      <c r="B7">
        <v>59.2</v>
      </c>
    </row>
    <row r="8" spans="1:2" x14ac:dyDescent="0.3">
      <c r="A8" t="s">
        <v>40</v>
      </c>
      <c r="B8">
        <v>52.8</v>
      </c>
    </row>
    <row r="9" spans="1:2" x14ac:dyDescent="0.3">
      <c r="A9" t="s">
        <v>41</v>
      </c>
      <c r="B9">
        <v>52.7</v>
      </c>
    </row>
    <row r="10" spans="1:2" x14ac:dyDescent="0.3">
      <c r="A10" t="s">
        <v>42</v>
      </c>
      <c r="B10">
        <v>49.1</v>
      </c>
    </row>
    <row r="11" spans="1:2" x14ac:dyDescent="0.3">
      <c r="A11" t="s">
        <v>43</v>
      </c>
      <c r="B11">
        <v>45.7</v>
      </c>
    </row>
    <row r="12" spans="1:2" x14ac:dyDescent="0.3">
      <c r="A12" t="s">
        <v>44</v>
      </c>
      <c r="B12">
        <v>26.1</v>
      </c>
    </row>
    <row r="13" spans="1:2" x14ac:dyDescent="0.3">
      <c r="A13" t="s">
        <v>45</v>
      </c>
      <c r="B13">
        <v>25.8</v>
      </c>
    </row>
    <row r="14" spans="1:2" x14ac:dyDescent="0.3">
      <c r="A14" t="s">
        <v>46</v>
      </c>
      <c r="B14">
        <v>25.4</v>
      </c>
    </row>
    <row r="15" spans="1:2" x14ac:dyDescent="0.3">
      <c r="A15" t="s">
        <v>47</v>
      </c>
      <c r="B15">
        <v>22.2</v>
      </c>
    </row>
    <row r="16" spans="1:2" x14ac:dyDescent="0.3">
      <c r="A16" t="s">
        <v>48</v>
      </c>
      <c r="B16">
        <v>19</v>
      </c>
    </row>
    <row r="17" spans="1:2" x14ac:dyDescent="0.3">
      <c r="A17" t="s">
        <v>49</v>
      </c>
      <c r="B17">
        <v>18.5</v>
      </c>
    </row>
    <row r="18" spans="1:2" x14ac:dyDescent="0.3">
      <c r="A18" t="s">
        <v>50</v>
      </c>
      <c r="B18">
        <v>17.600000000000001</v>
      </c>
    </row>
    <row r="19" spans="1:2" x14ac:dyDescent="0.3">
      <c r="A19" t="s">
        <v>51</v>
      </c>
      <c r="B19">
        <v>13.3</v>
      </c>
    </row>
    <row r="20" spans="1:2" x14ac:dyDescent="0.3">
      <c r="A20" t="s">
        <v>52</v>
      </c>
      <c r="B20">
        <v>11.6</v>
      </c>
    </row>
    <row r="21" spans="1:2" x14ac:dyDescent="0.3">
      <c r="A21" t="s">
        <v>53</v>
      </c>
      <c r="B21">
        <v>10</v>
      </c>
    </row>
    <row r="22" spans="1:2" x14ac:dyDescent="0.3">
      <c r="A22" t="s">
        <v>54</v>
      </c>
      <c r="B22">
        <v>9.6</v>
      </c>
    </row>
    <row r="23" spans="1:2" x14ac:dyDescent="0.3">
      <c r="A23" t="s">
        <v>55</v>
      </c>
      <c r="B23">
        <v>9.3000000000000007</v>
      </c>
    </row>
    <row r="24" spans="1:2" x14ac:dyDescent="0.3">
      <c r="A24" t="s">
        <v>56</v>
      </c>
      <c r="B24">
        <v>7.2</v>
      </c>
    </row>
    <row r="25" spans="1:2" x14ac:dyDescent="0.3">
      <c r="A25" t="s">
        <v>57</v>
      </c>
      <c r="B25">
        <v>7</v>
      </c>
    </row>
    <row r="26" spans="1:2" x14ac:dyDescent="0.3">
      <c r="A26" t="s">
        <v>58</v>
      </c>
      <c r="B26">
        <v>6.6</v>
      </c>
    </row>
    <row r="27" spans="1:2" x14ac:dyDescent="0.3">
      <c r="A27" t="s">
        <v>59</v>
      </c>
      <c r="B27">
        <v>5.9</v>
      </c>
    </row>
    <row r="28" spans="1:2" x14ac:dyDescent="0.3">
      <c r="A28" t="s">
        <v>60</v>
      </c>
      <c r="B28">
        <v>5.8</v>
      </c>
    </row>
    <row r="29" spans="1:2" x14ac:dyDescent="0.3">
      <c r="A29" t="s">
        <v>61</v>
      </c>
      <c r="B29">
        <v>5.5</v>
      </c>
    </row>
    <row r="30" spans="1:2" x14ac:dyDescent="0.3">
      <c r="A30" t="s">
        <v>62</v>
      </c>
      <c r="B30">
        <v>4.8</v>
      </c>
    </row>
    <row r="31" spans="1:2" x14ac:dyDescent="0.3">
      <c r="A31" t="s">
        <v>63</v>
      </c>
      <c r="B31">
        <v>4.3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0C44-0C92-46C1-9B26-F20B1F78DBBB}">
  <sheetPr filterMode="1"/>
  <dimension ref="A1:P71"/>
  <sheetViews>
    <sheetView topLeftCell="A6" zoomScale="98" zoomScaleNormal="98" workbookViewId="0">
      <selection activeCell="F55" sqref="F55"/>
    </sheetView>
  </sheetViews>
  <sheetFormatPr defaultRowHeight="14.4" x14ac:dyDescent="0.3"/>
  <cols>
    <col min="1" max="1" width="12.33203125" bestFit="1" customWidth="1"/>
    <col min="2" max="2" width="18.88671875" bestFit="1" customWidth="1"/>
    <col min="3" max="3" width="13.33203125" bestFit="1" customWidth="1"/>
    <col min="4" max="4" width="12.33203125" bestFit="1" customWidth="1"/>
    <col min="5" max="5" width="14.88671875" bestFit="1" customWidth="1"/>
    <col min="6" max="6" width="27.6640625" bestFit="1" customWidth="1"/>
    <col min="7" max="7" width="17.6640625" bestFit="1" customWidth="1"/>
    <col min="8" max="8" width="17.33203125" bestFit="1" customWidth="1"/>
    <col min="9" max="9" width="24" bestFit="1" customWidth="1"/>
  </cols>
  <sheetData>
    <row r="1" spans="1:13" ht="18" x14ac:dyDescent="0.35">
      <c r="A1" s="23" t="s">
        <v>212</v>
      </c>
      <c r="B1" s="23"/>
      <c r="C1" s="23"/>
      <c r="D1" s="23"/>
      <c r="E1" s="23"/>
      <c r="F1" s="23"/>
      <c r="G1" s="23"/>
      <c r="H1" s="23"/>
      <c r="I1" s="23"/>
      <c r="J1" s="23"/>
      <c r="K1" s="23"/>
      <c r="L1" s="23"/>
      <c r="M1" s="23"/>
    </row>
    <row r="2" spans="1:13" ht="18" x14ac:dyDescent="0.35">
      <c r="A2" s="25" t="s">
        <v>195</v>
      </c>
      <c r="B2" s="25"/>
      <c r="C2" s="25"/>
      <c r="E2" s="24" t="s">
        <v>36</v>
      </c>
      <c r="F2" s="24"/>
      <c r="H2" s="25" t="s">
        <v>37</v>
      </c>
      <c r="I2" s="25"/>
    </row>
    <row r="3" spans="1:13" x14ac:dyDescent="0.3">
      <c r="A3" s="30" t="s">
        <v>31</v>
      </c>
      <c r="B3" s="30"/>
      <c r="C3" s="1" t="s">
        <v>1</v>
      </c>
      <c r="E3" s="1" t="s">
        <v>31</v>
      </c>
      <c r="F3" s="1" t="s">
        <v>32</v>
      </c>
      <c r="H3" s="1" t="s">
        <v>31</v>
      </c>
      <c r="I3" s="1" t="s">
        <v>64</v>
      </c>
    </row>
    <row r="4" spans="1:13" x14ac:dyDescent="0.3">
      <c r="A4" s="2"/>
      <c r="B4" s="2" t="str" cm="1">
        <f t="array" ref="B4:C4">_xlfn._xlws.FILTER(Append1[],Append1[Country]=Raw_data_analysis!A2)</f>
        <v xml:space="preserve"> Malaysia</v>
      </c>
      <c r="C4" s="2">
        <v>370</v>
      </c>
      <c r="E4" s="2" t="str" cm="1">
        <f t="array" ref="E4:F4">_xlfn._xlws.FILTER(Page001__2_1[],Page001__2_1[Country]=Raw_data_analysis!E2)</f>
        <v>India</v>
      </c>
      <c r="F4" s="2">
        <v>71.099999999999994</v>
      </c>
      <c r="H4" s="2" t="str" cm="1">
        <f t="array" ref="H4:I4">_xlfn._xlws.FILTER(Page001__3_1[],Page001__3_1[Country]=Raw_data_analysis!H2)</f>
        <v>Russia</v>
      </c>
      <c r="I4" s="2">
        <v>3.2</v>
      </c>
    </row>
    <row r="6" spans="1:13" ht="18" x14ac:dyDescent="0.35">
      <c r="A6" s="25" t="s">
        <v>77</v>
      </c>
      <c r="B6" s="25"/>
      <c r="C6" s="25"/>
      <c r="D6" s="25"/>
      <c r="E6" s="25"/>
      <c r="G6" s="23" t="s">
        <v>219</v>
      </c>
      <c r="H6" s="23"/>
      <c r="I6" s="23"/>
    </row>
    <row r="7" spans="1:13" x14ac:dyDescent="0.3">
      <c r="A7" s="1" t="s">
        <v>31</v>
      </c>
      <c r="B7" s="1" t="s">
        <v>84</v>
      </c>
      <c r="C7" s="1" t="s">
        <v>0</v>
      </c>
      <c r="D7" s="1" t="s">
        <v>85</v>
      </c>
      <c r="E7" s="1" t="s">
        <v>86</v>
      </c>
    </row>
    <row r="8" spans="1:13" ht="15.6" x14ac:dyDescent="0.3">
      <c r="A8" s="2" t="str" cm="1">
        <f t="array" ref="A8:E8">_xlfn._xlws.FILTER(Page001__4_1[],Page001__4_1[Country]=Raw_data_analysis!A6)</f>
        <v>Bangladesh</v>
      </c>
      <c r="B8" s="2" t="str">
        <v>$1,887</v>
      </c>
      <c r="C8" s="2">
        <v>164689383</v>
      </c>
      <c r="D8" s="2">
        <v>165000</v>
      </c>
      <c r="E8" s="2" t="str">
        <v>High</v>
      </c>
      <c r="G8" s="7" t="s">
        <v>221</v>
      </c>
    </row>
    <row r="9" spans="1:13" hidden="1" x14ac:dyDescent="0.3">
      <c r="G9" t="str" cm="1">
        <f t="array" ref="G9:G52">IF(Page001__4_1[Crime
Rate]="High",Page001__4_1[Country]," ")</f>
        <v xml:space="preserve"> </v>
      </c>
    </row>
    <row r="10" spans="1:13" ht="18" hidden="1" x14ac:dyDescent="0.35">
      <c r="A10" s="26" t="s">
        <v>213</v>
      </c>
      <c r="B10" s="26"/>
      <c r="D10" s="27" t="s">
        <v>214</v>
      </c>
      <c r="E10" s="27"/>
      <c r="G10" t="str">
        <v>India</v>
      </c>
    </row>
    <row r="11" spans="1:13" ht="15.6" hidden="1" x14ac:dyDescent="0.3">
      <c r="A11" s="6" t="s">
        <v>31</v>
      </c>
      <c r="B11" s="6" t="s">
        <v>1</v>
      </c>
      <c r="C11" s="5"/>
      <c r="D11" s="6" t="s">
        <v>31</v>
      </c>
      <c r="E11" s="6" t="s">
        <v>215</v>
      </c>
      <c r="G11" t="str">
        <v xml:space="preserve"> </v>
      </c>
    </row>
    <row r="12" spans="1:13" hidden="1" x14ac:dyDescent="0.3">
      <c r="A12" s="2" t="str">
        <f>INDEX(Append1[Country],MATCH(MAX(Append1[GDP(Billion)]),Append1[GDP(Billion)],0))</f>
        <v xml:space="preserve"> United States</v>
      </c>
      <c r="B12" s="2">
        <f>MAX(Append1[GDP(Billion)])</f>
        <v>25000</v>
      </c>
      <c r="D12" s="2" t="str">
        <f>INDEX(Page001__2_1[Country],MATCH(MAX(Page001__2_1[Defence Budget (in billion USD)]),Page001__2_1[Defence Budget (in billion USD)],0))</f>
        <v>United States</v>
      </c>
      <c r="E12" s="2">
        <f>MAX(Page001__2_1[Defence Budget (in billion USD)])</f>
        <v>732</v>
      </c>
      <c r="G12" t="str">
        <v>Indonesia</v>
      </c>
    </row>
    <row r="13" spans="1:13" x14ac:dyDescent="0.3">
      <c r="G13" s="8" t="str">
        <v>Pakistan</v>
      </c>
    </row>
    <row r="14" spans="1:13" hidden="1" x14ac:dyDescent="0.3">
      <c r="G14" t="str">
        <v>Brazil</v>
      </c>
    </row>
    <row r="15" spans="1:13" hidden="1" x14ac:dyDescent="0.3">
      <c r="G15" t="str">
        <v>Nigeria</v>
      </c>
    </row>
    <row r="16" spans="1:13" hidden="1" x14ac:dyDescent="0.3">
      <c r="G16" t="str">
        <v>Bangladesh</v>
      </c>
    </row>
    <row r="17" spans="1:16" ht="18" x14ac:dyDescent="0.35">
      <c r="A17" s="29" t="s">
        <v>224</v>
      </c>
      <c r="B17" s="29"/>
      <c r="C17" s="29"/>
      <c r="D17" s="29"/>
      <c r="E17" s="29"/>
      <c r="G17" s="8" t="str">
        <v xml:space="preserve"> </v>
      </c>
      <c r="I17" s="28" t="s">
        <v>222</v>
      </c>
      <c r="J17" s="23"/>
      <c r="K17" s="23"/>
      <c r="L17" s="23"/>
      <c r="M17" s="23"/>
      <c r="N17" s="23"/>
      <c r="O17" s="23"/>
      <c r="P17" s="23"/>
    </row>
    <row r="18" spans="1:16" hidden="1" x14ac:dyDescent="0.3">
      <c r="G18" t="str">
        <v>Mexico</v>
      </c>
    </row>
    <row r="19" spans="1:16" hidden="1" x14ac:dyDescent="0.3">
      <c r="G19" t="str">
        <v xml:space="preserve"> </v>
      </c>
    </row>
    <row r="20" spans="1:16" hidden="1" x14ac:dyDescent="0.3">
      <c r="G20" t="str">
        <v>Philippines</v>
      </c>
    </row>
    <row r="21" spans="1:16" hidden="1" x14ac:dyDescent="0.3">
      <c r="G21" t="str">
        <v>Egypt</v>
      </c>
    </row>
    <row r="22" spans="1:16" hidden="1" x14ac:dyDescent="0.3">
      <c r="G22" t="str">
        <v>Vietnam</v>
      </c>
    </row>
    <row r="23" spans="1:16" x14ac:dyDescent="0.3">
      <c r="G23" s="8" t="str">
        <v>Turkey</v>
      </c>
    </row>
    <row r="24" spans="1:16" ht="15.6" x14ac:dyDescent="0.3">
      <c r="B24" s="18" t="s">
        <v>31</v>
      </c>
      <c r="C24" s="18" t="s">
        <v>223</v>
      </c>
      <c r="G24" s="8" t="str">
        <v>Iran</v>
      </c>
    </row>
    <row r="25" spans="1:16" ht="14.4" hidden="1" customHeight="1" x14ac:dyDescent="0.3">
      <c r="G25" t="str">
        <v xml:space="preserve"> </v>
      </c>
    </row>
    <row r="26" spans="1:16" hidden="1" x14ac:dyDescent="0.3">
      <c r="G26" t="str">
        <v>Thailand</v>
      </c>
    </row>
    <row r="27" spans="1:16" x14ac:dyDescent="0.3">
      <c r="B27" s="17" t="s">
        <v>36</v>
      </c>
      <c r="C27" s="17">
        <v>6.7</v>
      </c>
      <c r="G27" s="8" t="str">
        <v xml:space="preserve"> </v>
      </c>
    </row>
    <row r="28" spans="1:16" hidden="1" x14ac:dyDescent="0.3">
      <c r="B28" s="13" t="s">
        <v>78</v>
      </c>
      <c r="C28" s="14">
        <v>6.3</v>
      </c>
      <c r="G28" t="str">
        <v xml:space="preserve"> </v>
      </c>
    </row>
    <row r="29" spans="1:16" hidden="1" x14ac:dyDescent="0.3">
      <c r="B29" s="9" t="s">
        <v>77</v>
      </c>
      <c r="C29" s="10">
        <v>6</v>
      </c>
      <c r="G29" t="str">
        <v xml:space="preserve"> </v>
      </c>
    </row>
    <row r="30" spans="1:16" hidden="1" x14ac:dyDescent="0.3">
      <c r="B30" s="11" t="s">
        <v>35</v>
      </c>
      <c r="C30" s="12">
        <v>5.8</v>
      </c>
      <c r="G30" t="str">
        <v>South Africa</v>
      </c>
    </row>
    <row r="31" spans="1:16" hidden="1" x14ac:dyDescent="0.3">
      <c r="B31" s="9" t="s">
        <v>75</v>
      </c>
      <c r="C31" s="10">
        <v>5.2</v>
      </c>
      <c r="G31" t="str">
        <v xml:space="preserve"> </v>
      </c>
    </row>
    <row r="32" spans="1:16" x14ac:dyDescent="0.3">
      <c r="B32" s="2" t="s">
        <v>53</v>
      </c>
      <c r="C32" s="2">
        <v>5.0999999999999996</v>
      </c>
      <c r="G32" s="8" t="str">
        <v>Colombia</v>
      </c>
    </row>
    <row r="33" spans="2:7" x14ac:dyDescent="0.3">
      <c r="B33" s="17" t="s">
        <v>74</v>
      </c>
      <c r="C33" s="17">
        <v>5</v>
      </c>
      <c r="G33" s="8" t="str">
        <v xml:space="preserve"> </v>
      </c>
    </row>
    <row r="34" spans="2:7" hidden="1" x14ac:dyDescent="0.3">
      <c r="B34" s="13" t="s">
        <v>54</v>
      </c>
      <c r="C34" s="14">
        <v>4.5</v>
      </c>
      <c r="G34" t="str">
        <v xml:space="preserve"> </v>
      </c>
    </row>
    <row r="35" spans="2:7" hidden="1" x14ac:dyDescent="0.3">
      <c r="B35" s="9" t="s">
        <v>71</v>
      </c>
      <c r="C35" s="10">
        <v>4.2</v>
      </c>
      <c r="G35" t="str">
        <v xml:space="preserve"> </v>
      </c>
    </row>
    <row r="36" spans="2:7" hidden="1" x14ac:dyDescent="0.3">
      <c r="B36" s="11" t="s">
        <v>73</v>
      </c>
      <c r="C36" s="12">
        <v>4.0999999999999996</v>
      </c>
      <c r="G36" t="str">
        <v xml:space="preserve"> </v>
      </c>
    </row>
    <row r="37" spans="2:7" hidden="1" x14ac:dyDescent="0.3">
      <c r="B37" s="9" t="s">
        <v>48</v>
      </c>
      <c r="C37" s="10">
        <v>4</v>
      </c>
      <c r="G37" t="str">
        <v xml:space="preserve"> </v>
      </c>
    </row>
    <row r="38" spans="2:7" hidden="1" x14ac:dyDescent="0.3">
      <c r="B38" s="11" t="s">
        <v>80</v>
      </c>
      <c r="C38" s="12">
        <v>3.9</v>
      </c>
      <c r="G38" t="str">
        <v xml:space="preserve"> </v>
      </c>
    </row>
    <row r="39" spans="2:7" x14ac:dyDescent="0.3">
      <c r="B39" s="17" t="s">
        <v>76</v>
      </c>
      <c r="C39" s="17">
        <v>3.8</v>
      </c>
      <c r="G39" s="8" t="str">
        <v xml:space="preserve"> </v>
      </c>
    </row>
    <row r="40" spans="2:7" hidden="1" x14ac:dyDescent="0.3">
      <c r="B40" s="13" t="s">
        <v>66</v>
      </c>
      <c r="C40" s="14">
        <v>3.7</v>
      </c>
      <c r="G40" t="str">
        <v xml:space="preserve"> </v>
      </c>
    </row>
    <row r="41" spans="2:7" x14ac:dyDescent="0.3">
      <c r="B41" s="17" t="s">
        <v>38</v>
      </c>
      <c r="C41" s="17">
        <v>3.6</v>
      </c>
      <c r="G41" s="8" t="str">
        <v xml:space="preserve"> </v>
      </c>
    </row>
    <row r="42" spans="2:7" x14ac:dyDescent="0.3">
      <c r="B42" s="2" t="s">
        <v>70</v>
      </c>
      <c r="C42" s="2">
        <v>3.5</v>
      </c>
      <c r="G42" s="8" t="str">
        <v xml:space="preserve"> </v>
      </c>
    </row>
    <row r="43" spans="2:7" x14ac:dyDescent="0.3">
      <c r="B43" s="17" t="s">
        <v>43</v>
      </c>
      <c r="C43" s="17">
        <v>3.4</v>
      </c>
      <c r="G43" s="8" t="str">
        <v xml:space="preserve"> </v>
      </c>
    </row>
    <row r="44" spans="2:7" hidden="1" x14ac:dyDescent="0.3">
      <c r="B44" s="13" t="s">
        <v>83</v>
      </c>
      <c r="C44" s="14">
        <v>3.4</v>
      </c>
      <c r="G44" t="str">
        <v xml:space="preserve"> </v>
      </c>
    </row>
    <row r="45" spans="2:7" x14ac:dyDescent="0.3">
      <c r="B45" s="17" t="s">
        <v>52</v>
      </c>
      <c r="C45" s="17">
        <v>3.3</v>
      </c>
      <c r="G45" s="8" t="str">
        <v xml:space="preserve"> </v>
      </c>
    </row>
    <row r="46" spans="2:7" hidden="1" x14ac:dyDescent="0.3">
      <c r="B46" s="13" t="s">
        <v>37</v>
      </c>
      <c r="C46" s="14">
        <v>3.2</v>
      </c>
      <c r="G46" t="str">
        <v xml:space="preserve"> </v>
      </c>
    </row>
    <row r="47" spans="2:7" x14ac:dyDescent="0.3">
      <c r="B47" s="17" t="s">
        <v>57</v>
      </c>
      <c r="C47" s="17">
        <v>3.1</v>
      </c>
      <c r="G47" s="8" t="str">
        <v xml:space="preserve"> </v>
      </c>
    </row>
    <row r="48" spans="2:7" x14ac:dyDescent="0.3">
      <c r="B48" s="2" t="s">
        <v>60</v>
      </c>
      <c r="C48" s="2">
        <v>3</v>
      </c>
      <c r="G48" s="8" t="str">
        <v xml:space="preserve"> </v>
      </c>
    </row>
    <row r="49" spans="2:9" hidden="1" x14ac:dyDescent="0.3">
      <c r="B49" s="15" t="s">
        <v>44</v>
      </c>
      <c r="C49" s="16">
        <v>2.9</v>
      </c>
      <c r="G49" t="str">
        <v xml:space="preserve"> </v>
      </c>
    </row>
    <row r="50" spans="2:9" hidden="1" x14ac:dyDescent="0.3">
      <c r="B50" s="11" t="s">
        <v>69</v>
      </c>
      <c r="C50" s="12">
        <v>2.9</v>
      </c>
      <c r="G50" t="str">
        <v xml:space="preserve"> </v>
      </c>
    </row>
    <row r="51" spans="2:9" x14ac:dyDescent="0.3">
      <c r="B51" s="17" t="s">
        <v>65</v>
      </c>
      <c r="C51" s="17">
        <v>2.8</v>
      </c>
      <c r="G51" s="8" t="str">
        <v xml:space="preserve"> </v>
      </c>
    </row>
    <row r="52" spans="2:9" hidden="1" x14ac:dyDescent="0.3">
      <c r="B52" s="13" t="s">
        <v>62</v>
      </c>
      <c r="C52" s="14">
        <v>2.8</v>
      </c>
      <c r="G52" t="str">
        <v xml:space="preserve"> </v>
      </c>
      <c r="I52" t="s">
        <v>220</v>
      </c>
    </row>
    <row r="53" spans="2:9" x14ac:dyDescent="0.3">
      <c r="B53" s="17" t="s">
        <v>72</v>
      </c>
      <c r="C53" s="17">
        <v>2.7</v>
      </c>
    </row>
    <row r="54" spans="2:9" x14ac:dyDescent="0.3">
      <c r="B54" s="2" t="s">
        <v>67</v>
      </c>
      <c r="C54" s="2">
        <v>2.6</v>
      </c>
    </row>
    <row r="55" spans="2:9" x14ac:dyDescent="0.3">
      <c r="B55" s="17" t="s">
        <v>46</v>
      </c>
      <c r="C55" s="17">
        <v>2.5</v>
      </c>
    </row>
    <row r="56" spans="2:9" x14ac:dyDescent="0.3">
      <c r="B56" s="2" t="s">
        <v>79</v>
      </c>
      <c r="C56" s="2">
        <v>2.5</v>
      </c>
    </row>
    <row r="57" spans="2:9" x14ac:dyDescent="0.3">
      <c r="B57" s="17" t="s">
        <v>55</v>
      </c>
      <c r="C57" s="17">
        <v>2.4</v>
      </c>
    </row>
    <row r="58" spans="2:9" x14ac:dyDescent="0.3">
      <c r="B58" s="2" t="s">
        <v>34</v>
      </c>
      <c r="C58" s="2">
        <v>2.2999999999999998</v>
      </c>
    </row>
    <row r="59" spans="2:9" x14ac:dyDescent="0.3">
      <c r="B59" s="17" t="s">
        <v>51</v>
      </c>
      <c r="C59" s="17">
        <v>2.2999999999999998</v>
      </c>
    </row>
    <row r="60" spans="2:9" x14ac:dyDescent="0.3">
      <c r="B60" s="2" t="s">
        <v>82</v>
      </c>
      <c r="C60" s="2">
        <v>2.2999999999999998</v>
      </c>
    </row>
    <row r="61" spans="2:9" x14ac:dyDescent="0.3">
      <c r="B61" s="17" t="s">
        <v>50</v>
      </c>
      <c r="C61" s="17">
        <v>2.2000000000000002</v>
      </c>
    </row>
    <row r="62" spans="2:9" x14ac:dyDescent="0.3">
      <c r="B62" s="2" t="s">
        <v>68</v>
      </c>
      <c r="C62" s="2">
        <v>2.2000000000000002</v>
      </c>
    </row>
    <row r="63" spans="2:9" x14ac:dyDescent="0.3">
      <c r="B63" s="17" t="s">
        <v>47</v>
      </c>
      <c r="C63" s="17">
        <v>2.1</v>
      </c>
    </row>
    <row r="64" spans="2:9" x14ac:dyDescent="0.3">
      <c r="B64" s="2" t="s">
        <v>81</v>
      </c>
      <c r="C64" s="2">
        <v>2.1</v>
      </c>
    </row>
    <row r="65" spans="2:3" x14ac:dyDescent="0.3">
      <c r="B65" s="17" t="s">
        <v>40</v>
      </c>
      <c r="C65" s="17">
        <v>2</v>
      </c>
    </row>
    <row r="66" spans="2:3" x14ac:dyDescent="0.3">
      <c r="B66" s="2" t="s">
        <v>41</v>
      </c>
      <c r="C66" s="2">
        <v>1.9</v>
      </c>
    </row>
    <row r="67" spans="2:3" x14ac:dyDescent="0.3">
      <c r="B67" s="17" t="s">
        <v>39</v>
      </c>
      <c r="C67" s="17">
        <v>1.8</v>
      </c>
    </row>
    <row r="68" spans="2:3" x14ac:dyDescent="0.3">
      <c r="B68" s="2" t="s">
        <v>59</v>
      </c>
      <c r="C68" s="2">
        <v>1.8</v>
      </c>
    </row>
    <row r="69" spans="2:3" x14ac:dyDescent="0.3">
      <c r="B69" s="17" t="s">
        <v>58</v>
      </c>
      <c r="C69" s="17">
        <v>1.7</v>
      </c>
    </row>
    <row r="70" spans="2:3" x14ac:dyDescent="0.3">
      <c r="B70" s="2" t="s">
        <v>45</v>
      </c>
      <c r="C70" s="2">
        <v>1.6</v>
      </c>
    </row>
    <row r="71" spans="2:3" x14ac:dyDescent="0.3">
      <c r="B71" s="17" t="s">
        <v>42</v>
      </c>
      <c r="C71" s="17">
        <v>1.5</v>
      </c>
    </row>
  </sheetData>
  <autoFilter ref="G8:G52" xr:uid="{0FCA0C44-0C92-46C1-9B26-F20B1F78DBBB}">
    <filterColumn colId="0">
      <customFilters>
        <customFilter operator="notEqual" val=" "/>
      </customFilters>
    </filterColumn>
  </autoFilter>
  <mergeCells count="11">
    <mergeCell ref="I17:P17"/>
    <mergeCell ref="A17:E17"/>
    <mergeCell ref="A2:C2"/>
    <mergeCell ref="A3:B3"/>
    <mergeCell ref="G6:I6"/>
    <mergeCell ref="A1:M1"/>
    <mergeCell ref="E2:F2"/>
    <mergeCell ref="H2:I2"/>
    <mergeCell ref="A6:E6"/>
    <mergeCell ref="A10:B10"/>
    <mergeCell ref="D10:E10"/>
  </mergeCells>
  <conditionalFormatting sqref="B27:C71">
    <cfRule type="top10" dxfId="1" priority="1" rank="10"/>
    <cfRule type="iconSet" priority="2">
      <iconSet iconSet="5Rating">
        <cfvo type="percent" val="0"/>
        <cfvo type="percent" val="20"/>
        <cfvo type="percent" val="40"/>
        <cfvo type="percent" val="60"/>
        <cfvo type="percent" val="80"/>
      </iconSet>
    </cfRule>
  </conditionalFormatting>
  <conditionalFormatting sqref="C27:C71">
    <cfRule type="cellIs" dxfId="0" priority="3" operator="greaterThan">
      <formula>4.5</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552CB88-A6BC-4AF6-AD5A-7D51D1F4D32B}">
          <x14:formula1>
            <xm:f>Raw_data!$A$4:$A$53</xm:f>
          </x14:formula1>
          <xm:sqref>A2</xm:sqref>
        </x14:dataValidation>
        <x14:dataValidation type="list" allowBlank="1" showInputMessage="1" showErrorMessage="1" xr:uid="{9048E2DF-7588-4900-91E9-1D01B65F48A7}">
          <x14:formula1>
            <xm:f>Raw_data!$D$4:$D$33</xm:f>
          </x14:formula1>
          <xm:sqref>E2:F2</xm:sqref>
        </x14:dataValidation>
        <x14:dataValidation type="list" allowBlank="1" showInputMessage="1" showErrorMessage="1" xr:uid="{23D92E2B-BF67-43FA-A1CE-26C6B9E7D68C}">
          <x14:formula1>
            <xm:f>Raw_data!$G$5:$G$48</xm:f>
          </x14:formula1>
          <xm:sqref>H2:I2</xm:sqref>
        </x14:dataValidation>
        <x14:dataValidation type="list" allowBlank="1" showInputMessage="1" showErrorMessage="1" xr:uid="{3A78394F-28FF-42C8-B6CB-1DEC8D7DA6EE}">
          <x14:formula1>
            <xm:f>Raw_data!$J$4:$J$47</xm:f>
          </x14:formula1>
          <xm:sqref>A6:E6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813D0-FF93-4BA8-AB7F-099B78F0A9D6}">
  <dimension ref="A1:C28"/>
  <sheetViews>
    <sheetView workbookViewId="0">
      <selection activeCell="F24" sqref="F24"/>
    </sheetView>
  </sheetViews>
  <sheetFormatPr defaultRowHeight="14.4" x14ac:dyDescent="0.3"/>
  <cols>
    <col min="1" max="1" width="32.109375" bestFit="1" customWidth="1"/>
    <col min="2" max="2" width="21.33203125" bestFit="1" customWidth="1"/>
    <col min="3" max="3" width="10.77734375" bestFit="1" customWidth="1"/>
  </cols>
  <sheetData>
    <row r="1" spans="1:3" x14ac:dyDescent="0.3">
      <c r="A1" t="s">
        <v>2</v>
      </c>
      <c r="B1" t="s">
        <v>3</v>
      </c>
      <c r="C1" t="s">
        <v>33</v>
      </c>
    </row>
    <row r="2" spans="1:3" x14ac:dyDescent="0.3">
      <c r="B2" t="s">
        <v>4</v>
      </c>
    </row>
    <row r="3" spans="1:3" x14ac:dyDescent="0.3">
      <c r="A3" t="s">
        <v>136</v>
      </c>
    </row>
    <row r="4" spans="1:3" x14ac:dyDescent="0.3">
      <c r="A4" t="s">
        <v>137</v>
      </c>
    </row>
    <row r="5" spans="1:3" x14ac:dyDescent="0.3">
      <c r="A5" t="s">
        <v>138</v>
      </c>
    </row>
    <row r="6" spans="1:3" x14ac:dyDescent="0.3">
      <c r="A6" t="s">
        <v>139</v>
      </c>
    </row>
    <row r="7" spans="1:3" x14ac:dyDescent="0.3">
      <c r="A7" t="s">
        <v>140</v>
      </c>
    </row>
    <row r="8" spans="1:3" x14ac:dyDescent="0.3">
      <c r="A8" t="s">
        <v>141</v>
      </c>
    </row>
    <row r="9" spans="1:3" x14ac:dyDescent="0.3">
      <c r="A9" t="s">
        <v>142</v>
      </c>
    </row>
    <row r="10" spans="1:3" x14ac:dyDescent="0.3">
      <c r="A10" t="s">
        <v>143</v>
      </c>
    </row>
    <row r="11" spans="1:3" x14ac:dyDescent="0.3">
      <c r="A11" t="s">
        <v>144</v>
      </c>
    </row>
    <row r="12" spans="1:3" x14ac:dyDescent="0.3">
      <c r="A12" t="s">
        <v>145</v>
      </c>
    </row>
    <row r="13" spans="1:3" x14ac:dyDescent="0.3">
      <c r="A13" t="s">
        <v>146</v>
      </c>
    </row>
    <row r="14" spans="1:3" x14ac:dyDescent="0.3">
      <c r="A14" t="s">
        <v>147</v>
      </c>
    </row>
    <row r="15" spans="1:3" x14ac:dyDescent="0.3">
      <c r="A15" t="s">
        <v>148</v>
      </c>
    </row>
    <row r="16" spans="1:3" x14ac:dyDescent="0.3">
      <c r="A16" t="s">
        <v>149</v>
      </c>
    </row>
    <row r="17" spans="1:3" x14ac:dyDescent="0.3">
      <c r="A17" t="s">
        <v>150</v>
      </c>
    </row>
    <row r="18" spans="1:3" x14ac:dyDescent="0.3">
      <c r="A18" t="s">
        <v>151</v>
      </c>
    </row>
    <row r="19" spans="1:3" x14ac:dyDescent="0.3">
      <c r="A19" t="s">
        <v>152</v>
      </c>
    </row>
    <row r="20" spans="1:3" x14ac:dyDescent="0.3">
      <c r="A20" t="s">
        <v>153</v>
      </c>
    </row>
    <row r="21" spans="1:3" x14ac:dyDescent="0.3">
      <c r="A21" t="s">
        <v>154</v>
      </c>
    </row>
    <row r="22" spans="1:3" x14ac:dyDescent="0.3">
      <c r="A22" t="s">
        <v>155</v>
      </c>
    </row>
    <row r="23" spans="1:3" x14ac:dyDescent="0.3">
      <c r="A23" t="s">
        <v>156</v>
      </c>
    </row>
    <row r="24" spans="1:3" x14ac:dyDescent="0.3">
      <c r="A24" t="s">
        <v>157</v>
      </c>
    </row>
    <row r="25" spans="1:3" x14ac:dyDescent="0.3">
      <c r="A25" t="s">
        <v>158</v>
      </c>
    </row>
    <row r="26" spans="1:3" x14ac:dyDescent="0.3">
      <c r="A26" t="s">
        <v>159</v>
      </c>
    </row>
    <row r="27" spans="1:3" x14ac:dyDescent="0.3">
      <c r="A27" t="s">
        <v>160</v>
      </c>
    </row>
    <row r="28" spans="1:3" x14ac:dyDescent="0.3">
      <c r="C28" t="s">
        <v>161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E9CA0-F541-4952-B87A-933053D33965}">
  <dimension ref="A1:B28"/>
  <sheetViews>
    <sheetView workbookViewId="0">
      <selection activeCell="F19" sqref="F19"/>
    </sheetView>
  </sheetViews>
  <sheetFormatPr defaultRowHeight="14.4" x14ac:dyDescent="0.3"/>
  <cols>
    <col min="1" max="1" width="27.6640625" bestFit="1" customWidth="1"/>
    <col min="2" max="2" width="21.33203125" bestFit="1" customWidth="1"/>
  </cols>
  <sheetData>
    <row r="1" spans="1:2" x14ac:dyDescent="0.3">
      <c r="A1" t="s">
        <v>2</v>
      </c>
      <c r="B1" t="s">
        <v>3</v>
      </c>
    </row>
    <row r="2" spans="1:2" x14ac:dyDescent="0.3">
      <c r="B2" t="s">
        <v>4</v>
      </c>
    </row>
    <row r="3" spans="1:2" x14ac:dyDescent="0.3">
      <c r="A3" t="s">
        <v>5</v>
      </c>
    </row>
    <row r="4" spans="1:2" x14ac:dyDescent="0.3">
      <c r="A4" t="s">
        <v>6</v>
      </c>
    </row>
    <row r="5" spans="1:2" x14ac:dyDescent="0.3">
      <c r="A5" t="s">
        <v>7</v>
      </c>
    </row>
    <row r="6" spans="1:2" x14ac:dyDescent="0.3">
      <c r="A6" t="s">
        <v>8</v>
      </c>
    </row>
    <row r="7" spans="1:2" x14ac:dyDescent="0.3">
      <c r="A7" t="s">
        <v>9</v>
      </c>
    </row>
    <row r="8" spans="1:2" x14ac:dyDescent="0.3">
      <c r="A8" t="s">
        <v>10</v>
      </c>
    </row>
    <row r="9" spans="1:2" x14ac:dyDescent="0.3">
      <c r="A9" t="s">
        <v>11</v>
      </c>
    </row>
    <row r="10" spans="1:2" x14ac:dyDescent="0.3">
      <c r="A10" t="s">
        <v>12</v>
      </c>
    </row>
    <row r="11" spans="1:2" x14ac:dyDescent="0.3">
      <c r="A11" t="s">
        <v>13</v>
      </c>
    </row>
    <row r="12" spans="1:2" x14ac:dyDescent="0.3">
      <c r="A12" t="s">
        <v>14</v>
      </c>
    </row>
    <row r="13" spans="1:2" x14ac:dyDescent="0.3">
      <c r="A13" t="s">
        <v>15</v>
      </c>
    </row>
    <row r="14" spans="1:2" x14ac:dyDescent="0.3">
      <c r="A14" t="s">
        <v>16</v>
      </c>
    </row>
    <row r="15" spans="1:2" x14ac:dyDescent="0.3">
      <c r="A15" t="s">
        <v>17</v>
      </c>
    </row>
    <row r="16" spans="1:2" x14ac:dyDescent="0.3">
      <c r="A16" t="s">
        <v>18</v>
      </c>
    </row>
    <row r="17" spans="1:2" x14ac:dyDescent="0.3">
      <c r="A17" t="s">
        <v>19</v>
      </c>
    </row>
    <row r="18" spans="1:2" x14ac:dyDescent="0.3">
      <c r="A18" t="s">
        <v>20</v>
      </c>
    </row>
    <row r="19" spans="1:2" x14ac:dyDescent="0.3">
      <c r="A19" t="s">
        <v>21</v>
      </c>
    </row>
    <row r="20" spans="1:2" x14ac:dyDescent="0.3">
      <c r="A20" t="s">
        <v>22</v>
      </c>
    </row>
    <row r="21" spans="1:2" x14ac:dyDescent="0.3">
      <c r="A21" t="s">
        <v>23</v>
      </c>
    </row>
    <row r="22" spans="1:2" x14ac:dyDescent="0.3">
      <c r="A22" t="s">
        <v>24</v>
      </c>
    </row>
    <row r="23" spans="1:2" x14ac:dyDescent="0.3">
      <c r="A23" t="s">
        <v>25</v>
      </c>
    </row>
    <row r="24" spans="1:2" x14ac:dyDescent="0.3">
      <c r="A24" t="s">
        <v>26</v>
      </c>
    </row>
    <row r="25" spans="1:2" x14ac:dyDescent="0.3">
      <c r="A25" t="s">
        <v>27</v>
      </c>
    </row>
    <row r="26" spans="1:2" x14ac:dyDescent="0.3">
      <c r="A26" t="s">
        <v>28</v>
      </c>
    </row>
    <row r="27" spans="1:2" x14ac:dyDescent="0.3">
      <c r="A27" t="s">
        <v>29</v>
      </c>
    </row>
    <row r="28" spans="1:2" x14ac:dyDescent="0.3">
      <c r="B28" t="s">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7134BC-36D6-474F-821A-56737A9EE1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Other_data</vt:lpstr>
      <vt:lpstr>GDP_growth_rate</vt:lpstr>
      <vt:lpstr>Country vs GDP</vt:lpstr>
      <vt:lpstr>Country vs Defense</vt:lpstr>
      <vt:lpstr>Country vs militrayman</vt:lpstr>
      <vt:lpstr>Country VS GDP_growthrate</vt:lpstr>
      <vt:lpstr>Country vs Population</vt:lpstr>
      <vt:lpstr>Raw_data</vt:lpstr>
      <vt:lpstr>Dashboard</vt:lpstr>
      <vt:lpstr>Defense_Budget</vt:lpstr>
      <vt:lpstr>Raw_data_analysis</vt:lpstr>
      <vt:lpstr>GDP2</vt:lpstr>
      <vt:lpstr>GDP</vt:lpstr>
      <vt:lpstr>Raw_data_analysis!Extract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Shankar Saini</dc:creator>
  <cp:lastModifiedBy>Prem Shankar Saini</cp:lastModifiedBy>
  <dcterms:created xsi:type="dcterms:W3CDTF">2024-08-04T10:49:52Z</dcterms:created>
  <dcterms:modified xsi:type="dcterms:W3CDTF">2024-08-08T11:55:59Z</dcterms:modified>
</cp:coreProperties>
</file>