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locations\"/>
    </mc:Choice>
  </mc:AlternateContent>
  <xr:revisionPtr revIDLastSave="0" documentId="13_ncr:1_{219E557C-9D75-42B4-A292-347F0E20F2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Sheet1!$A$1:$I$4092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65" i="1" l="1"/>
  <c r="G2965" i="1"/>
  <c r="H2283" i="1"/>
  <c r="G2283" i="1"/>
  <c r="H885" i="1"/>
  <c r="G885" i="1"/>
  <c r="H143" i="1"/>
  <c r="G143" i="1"/>
  <c r="H2755" i="1"/>
  <c r="G2755" i="1"/>
  <c r="H2673" i="1"/>
  <c r="G2673" i="1"/>
  <c r="H1729" i="1"/>
  <c r="G1729" i="1"/>
  <c r="H1650" i="1"/>
  <c r="G1650" i="1"/>
  <c r="H1165" i="1"/>
  <c r="G1165" i="1"/>
  <c r="H597" i="1"/>
  <c r="G597" i="1"/>
  <c r="H255" i="1"/>
  <c r="G255" i="1"/>
  <c r="H3786" i="1"/>
  <c r="G3786" i="1"/>
  <c r="H3784" i="1"/>
  <c r="G3784" i="1"/>
  <c r="H3778" i="1"/>
  <c r="G3778" i="1"/>
  <c r="H3572" i="1"/>
  <c r="G3572" i="1"/>
  <c r="H3557" i="1"/>
  <c r="G3557" i="1"/>
  <c r="H3535" i="1"/>
  <c r="G3535" i="1"/>
  <c r="H3496" i="1"/>
  <c r="G3496" i="1"/>
  <c r="H3493" i="1"/>
  <c r="G3493" i="1"/>
  <c r="H3490" i="1"/>
  <c r="G3490" i="1"/>
  <c r="H3325" i="1"/>
  <c r="G3325" i="1"/>
  <c r="H3257" i="1"/>
  <c r="G3257" i="1"/>
  <c r="H3152" i="1"/>
  <c r="G3152" i="1"/>
  <c r="H2953" i="1"/>
  <c r="G2953" i="1"/>
  <c r="H2918" i="1"/>
  <c r="G2918" i="1"/>
  <c r="H2908" i="1"/>
  <c r="G2908" i="1"/>
  <c r="H2907" i="1"/>
  <c r="G2907" i="1"/>
  <c r="H2846" i="1"/>
  <c r="G2846" i="1"/>
  <c r="H2825" i="1"/>
  <c r="G2825" i="1"/>
  <c r="H2791" i="1"/>
  <c r="G2791" i="1"/>
  <c r="H2768" i="1"/>
  <c r="G2768" i="1"/>
  <c r="H2766" i="1"/>
  <c r="G2766" i="1"/>
  <c r="H2739" i="1"/>
  <c r="G2739" i="1"/>
  <c r="H2703" i="1"/>
  <c r="G2703" i="1"/>
  <c r="H2691" i="1"/>
  <c r="G2691" i="1"/>
  <c r="H2668" i="1"/>
  <c r="G2668" i="1"/>
  <c r="H2647" i="1"/>
  <c r="G2647" i="1"/>
  <c r="H2584" i="1"/>
  <c r="G2584" i="1"/>
  <c r="H2577" i="1"/>
  <c r="G2577" i="1"/>
  <c r="H2538" i="1"/>
  <c r="G2538" i="1"/>
  <c r="H2431" i="1"/>
  <c r="G2431" i="1"/>
  <c r="H2370" i="1"/>
  <c r="G2370" i="1"/>
  <c r="H2229" i="1"/>
  <c r="H2298" i="1"/>
  <c r="G2298" i="1"/>
  <c r="G2229" i="1"/>
  <c r="H2166" i="1"/>
  <c r="G2166" i="1"/>
  <c r="H2088" i="1"/>
  <c r="G2088" i="1"/>
  <c r="H2072" i="1"/>
  <c r="G2072" i="1"/>
  <c r="H1973" i="1"/>
  <c r="G1973" i="1"/>
  <c r="H1955" i="1"/>
  <c r="G1955" i="1"/>
  <c r="H1943" i="1"/>
  <c r="G1943" i="1"/>
  <c r="H1923" i="1"/>
  <c r="G1923" i="1"/>
  <c r="H1817" i="1"/>
  <c r="G1817" i="1"/>
  <c r="H1682" i="1"/>
  <c r="G1682" i="1"/>
  <c r="H1676" i="1"/>
  <c r="G1676" i="1"/>
  <c r="H1610" i="1"/>
  <c r="G1610" i="1"/>
  <c r="H1329" i="1"/>
  <c r="G1329" i="1"/>
  <c r="H1254" i="1"/>
  <c r="G1254" i="1"/>
  <c r="H1247" i="1"/>
  <c r="G1247" i="1"/>
  <c r="H1129" i="1"/>
  <c r="G1129" i="1"/>
  <c r="H7" i="1"/>
  <c r="H1090" i="1"/>
  <c r="G1090" i="1"/>
  <c r="H1083" i="1"/>
  <c r="G1083" i="1"/>
  <c r="H1005" i="1"/>
  <c r="G1005" i="1"/>
  <c r="H794" i="1"/>
  <c r="G794" i="1"/>
  <c r="G7" i="1"/>
</calcChain>
</file>

<file path=xl/sharedStrings.xml><?xml version="1.0" encoding="utf-8"?>
<sst xmlns="http://schemas.openxmlformats.org/spreadsheetml/2006/main" count="22022" uniqueCount="12471">
  <si>
    <t>Name</t>
  </si>
  <si>
    <t>Full Address</t>
  </si>
  <si>
    <t>Address</t>
  </si>
  <si>
    <t>ZIP</t>
  </si>
  <si>
    <t>City</t>
  </si>
  <si>
    <t>Country</t>
  </si>
  <si>
    <t>Latitude</t>
  </si>
  <si>
    <t>Longitude</t>
  </si>
  <si>
    <t>Source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</si>
  <si>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</si>
  <si>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</si>
  <si>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</si>
  <si>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</si>
  <si>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</si>
  <si>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Germany</t>
  </si>
  <si>
    <t>Amadeus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</si>
  <si>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</si>
  <si>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</si>
  <si>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</si>
  <si>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</si>
  <si>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</si>
  <si>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Austria</t>
  </si>
  <si>
    <t>(SOLMAR)</t>
  </si>
  <si>
    <t>A VIPE 0 IRAKLIOU, NEA ALIKARNASSOS, HERAKLION - CRETE, 716 01, Greece</t>
  </si>
  <si>
    <t>Greece</t>
  </si>
  <si>
    <t>Members locations | Hydrogen Europe</t>
  </si>
  <si>
    <t>?ukasiewicz – Institute of Electrical Engineering (IEL)</t>
  </si>
  <si>
    <t>Mieczysława Pożaryskiego 28, 04-703 Warszawa, Poland</t>
  </si>
  <si>
    <t>Mieczys?awa Po?aryskiego 28</t>
  </si>
  <si>
    <t>04-703 Warsaw</t>
  </si>
  <si>
    <t>Poland</t>
  </si>
  <si>
    <t>Hydrogen investment map - Portal wodorowy (h2poland.eu)</t>
  </si>
  <si>
    <t>1s1 Energy Portugal, Unipessoal, Lda</t>
  </si>
  <si>
    <t>Av. Duque de Loulé 5 6ºC, Lisbon, 1050-085, Portugal</t>
  </si>
  <si>
    <t>Portugal</t>
  </si>
  <si>
    <t>2G Energy</t>
  </si>
  <si>
    <t>Unit 1 Sycamore Ct, Warrington Rd, Runcorn WA7 1RS, United Kingdom</t>
  </si>
  <si>
    <t>Industry Showcase - Hydrogen Energy Association (ukhea.co.uk)</t>
  </si>
  <si>
    <t>2G ENERGY AG</t>
  </si>
  <si>
    <t>BENZSTR. 3, 48619, Borken, Deutschland</t>
  </si>
  <si>
    <t>BENZSTR. 3</t>
  </si>
  <si>
    <t>48619</t>
  </si>
  <si>
    <t>HEEK</t>
  </si>
  <si>
    <t>2G Polska Sp. z o.o.</t>
  </si>
  <si>
    <t>Piekarska 86, 43-300 Bielsko-Bia?a</t>
  </si>
  <si>
    <t>Piekarska 86</t>
  </si>
  <si>
    <t>43-300 Bielsko-Bia?a</t>
  </si>
  <si>
    <t>3 AXES</t>
  </si>
  <si>
    <t>199 RUE DE LA BOUGRIERE- 44980 SAINTE LUCE SUR LOIRE -</t>
  </si>
  <si>
    <t>France</t>
  </si>
  <si>
    <t>Les membres – France Hydrogène - France Hydrogène (france-hydrogene.org)</t>
  </si>
  <si>
    <t>45-8 Energy</t>
  </si>
  <si>
    <t>4b rue François de Curel 57000 Metz</t>
  </si>
  <si>
    <t>6TM FROID</t>
  </si>
  <si>
    <t>25 RUE DE LA COTE A PIGEON, 95420, Val-d'Oise, Frankreich</t>
  </si>
  <si>
    <t>25 RUE DE LA COTE A PIGEON</t>
  </si>
  <si>
    <t>95420</t>
  </si>
  <si>
    <t>ST GERVAIS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</si>
  <si>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</si>
  <si>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</si>
  <si>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</si>
  <si>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</si>
  <si>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</si>
  <si>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A. EGGEN</t>
  </si>
  <si>
    <t>RTE DE TRAMELAN 19, 2610, Bern, Schweiz</t>
  </si>
  <si>
    <t>RTE DE TRAMELAN 19</t>
  </si>
  <si>
    <t>2610</t>
  </si>
  <si>
    <t>ST-IMIER</t>
  </si>
  <si>
    <t>Switzerland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</si>
  <si>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</si>
  <si>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</si>
  <si>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</si>
  <si>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</si>
  <si>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</si>
  <si>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</si>
  <si>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</si>
  <si>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</si>
  <si>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</si>
  <si>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</si>
  <si>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Italy</t>
  </si>
  <si>
    <t>A.R.BROWN,MCFARLANE &amp; COMPANY, LIMITED</t>
  </si>
  <si>
    <t>Maxium 3, 2 Parklands Ave, Holytown, Motherwell ML1 4WQ, United Kingdom</t>
  </si>
  <si>
    <t>United Kingdom</t>
  </si>
  <si>
    <t>AA-Solutions GmbH</t>
  </si>
  <si>
    <t>Industriezentrum NÖ-Süd Straße 16, 2355, Wiener Neudorf, Austria</t>
  </si>
  <si>
    <t>Industriezentrum NÖ-Süd Straße 16</t>
  </si>
  <si>
    <t>2355</t>
  </si>
  <si>
    <t>Wiener Neudorf</t>
  </si>
  <si>
    <t>Netzwerk: Hypa</t>
  </si>
  <si>
    <t>AB IGRENE (PUBL)</t>
  </si>
  <si>
    <t>HÅNÅKNIVÄGEN 12, 792 35, Dalarna, Schweden</t>
  </si>
  <si>
    <t>HÅNÅKNIVÄGEN 12</t>
  </si>
  <si>
    <t>792 35</t>
  </si>
  <si>
    <t>MORA</t>
  </si>
  <si>
    <t>ABB</t>
  </si>
  <si>
    <t>324, Rue du Chat Botté, CS20400 Beynost 01708 Miribel CEDEX</t>
  </si>
  <si>
    <t>ABB AG</t>
  </si>
  <si>
    <t>Kallstadter Str. 1, 68309, Mannheim, Germany</t>
  </si>
  <si>
    <t>Kallstadter Str. 1</t>
  </si>
  <si>
    <t>68309</t>
  </si>
  <si>
    <t>Mannheim</t>
  </si>
  <si>
    <t>Wasserstoff-Leitprojekte: Startseite</t>
  </si>
  <si>
    <t>ABB E-MOBILITY GMBH</t>
  </si>
  <si>
    <t>Heertjeslaan 6, 2629JG, 2629 JD Delft, Netherlands</t>
  </si>
  <si>
    <t>Netherlands</t>
  </si>
  <si>
    <t>ABB Ltd</t>
  </si>
  <si>
    <t>Bruggerstrasse 66, 68, Baden, 5400, Switzerland</t>
  </si>
  <si>
    <t>ABB Sp. z o.o.</t>
  </si>
  <si>
    <t>?aga?ska 1, 04-713 Warszawa</t>
  </si>
  <si>
    <t>?aga?ska 1</t>
  </si>
  <si>
    <t>04-713 Warszawa</t>
  </si>
  <si>
    <t>ABEI ENERGY</t>
  </si>
  <si>
    <t>Calle Monte Esquinza 24, 5º izquierda</t>
  </si>
  <si>
    <t>Spain</t>
  </si>
  <si>
    <t>Socios - Asociación Española del Hidrógeno (aeh2.org)</t>
  </si>
  <si>
    <t>ABENGOA INNOVACIÓN</t>
  </si>
  <si>
    <t>C/ Energía Solar, 1 - Campus Palmas Altas, 41014 Sevilla (España)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</si>
  <si>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</si>
  <si>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</si>
  <si>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</si>
  <si>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</si>
  <si>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SEVILLA</t>
  </si>
  <si>
    <t>ABL 2005 GMBH</t>
  </si>
  <si>
    <t>ILSE-POHL-STR. 51, 63303, Offenbach, Landkreis, Deutschland</t>
  </si>
  <si>
    <t>ILSE-POHL-STR. 51</t>
  </si>
  <si>
    <t>63303</t>
  </si>
  <si>
    <t>DREIEICH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</si>
  <si>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</si>
  <si>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</si>
  <si>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</si>
  <si>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</si>
  <si>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</si>
  <si>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ABO WIND AKTIENGESELLSCHAFT</t>
  </si>
  <si>
    <t>UNTER DEN EICHEN 7, 65195, Wiesbaden, Deutschland</t>
  </si>
  <si>
    <t>UNTER DEN EICHEN 7</t>
  </si>
  <si>
    <t>65195</t>
  </si>
  <si>
    <t>WIESBADEN</t>
  </si>
  <si>
    <t>ABO Wind France</t>
  </si>
  <si>
    <t>2 rue du libre échange 31500 Toulouse</t>
  </si>
  <si>
    <t>ABO Wind Spain</t>
  </si>
  <si>
    <t>Calle Gran Vía Marqués del Turia 25, 1º, 46005 Valencia (España)</t>
  </si>
  <si>
    <t>ABS Hellenic</t>
  </si>
  <si>
    <t>Sachtouri 1, Kallithea, Athens, 17674, Greece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</si>
  <si>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</si>
  <si>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</si>
  <si>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</si>
  <si>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</si>
  <si>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</si>
  <si>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Acaplast</t>
  </si>
  <si>
    <t>24 rue Erlanger  75016 Paris</t>
  </si>
  <si>
    <t>Accenture</t>
  </si>
  <si>
    <t>118 avenue de France 75013 Paris</t>
  </si>
  <si>
    <t>ACCIONAPLUG S.L.</t>
  </si>
  <si>
    <t>Avenida de Europa 10, PE La Moraleja, Alcobendas, Madrid, 28108, Spain</t>
  </si>
  <si>
    <t>ACCIONAPLUG SL.</t>
  </si>
  <si>
    <t>AVENIDA GRAN VIA DE HORTALEZA, 1, 28033, Madrid, Spanien</t>
  </si>
  <si>
    <t>AVENIDA GRAN VIA DE HORTALEZA, 1</t>
  </si>
  <si>
    <t>28033</t>
  </si>
  <si>
    <t>MADRID</t>
  </si>
  <si>
    <t>ACLIMAR</t>
  </si>
  <si>
    <t>POLVORANCA 138 28923 ALCORCON MADRID</t>
  </si>
  <si>
    <t>ACONVEST GMBH</t>
  </si>
  <si>
    <t>Saumgasse 20, 8010, Graz, Austria</t>
  </si>
  <si>
    <t>Saumgasse 20</t>
  </si>
  <si>
    <t>8010</t>
  </si>
  <si>
    <t>Graz</t>
  </si>
  <si>
    <t>ACstyria Mobilitätscluster GmbH</t>
  </si>
  <si>
    <t>Parkring 1, 8074, Raaba-Grambach, Austria</t>
  </si>
  <si>
    <t>Parkring 1</t>
  </si>
  <si>
    <t>8074</t>
  </si>
  <si>
    <t>Raaba-Grambach</t>
  </si>
  <si>
    <t>ACTEMIUM NDT E&amp;S</t>
  </si>
  <si>
    <t>6 Rue Zamenhof, BOURG DE PEAGE, 26303, France</t>
  </si>
  <si>
    <t>Action Sealtite</t>
  </si>
  <si>
    <t>Moorbrook Southmead Industrial Park, Didcot OX11 7HP, United Kingdom</t>
  </si>
  <si>
    <t>Acute Civil Engineering</t>
  </si>
  <si>
    <t>Suite 42, Manor Court Salesbury Hall, Manor Court, Salesbury Hall Rd, Ribchester, Preston PR3 3XR, United Kingdom</t>
  </si>
  <si>
    <t>ADECCO GROUP</t>
  </si>
  <si>
    <t>2 Rue Henri Legay, 69100 Villeurbanne, France</t>
  </si>
  <si>
    <t>ADEKA EUROPE GMBH</t>
  </si>
  <si>
    <t>BERLINER ALLEE 22, 40212, Düsseldorf, Deutschland</t>
  </si>
  <si>
    <t>BERLINER ALLEE 22</t>
  </si>
  <si>
    <t>40212</t>
  </si>
  <si>
    <t>DÜSSELDORF</t>
  </si>
  <si>
    <t>ADF Industrial Solutions</t>
  </si>
  <si>
    <t>Chemin de la Bastide Blanche BAT G 13127 Vitrolles</t>
  </si>
  <si>
    <t>ADIBELLI MY WAY - OUR WAY UG (HAFTUNGSBESCHRÄNKT)</t>
  </si>
  <si>
    <t>STUBENRAUCHSTR. 115, 12357, Berlin, Deutschland</t>
  </si>
  <si>
    <t>STUBENRAUCHSTR. 115</t>
  </si>
  <si>
    <t>12357</t>
  </si>
  <si>
    <t>BERLIN</t>
  </si>
  <si>
    <t>ADLARES GmbH</t>
  </si>
  <si>
    <t>Oderstr. 65, 14513, Teltow, Germany</t>
  </si>
  <si>
    <t>Oderstr. 65</t>
  </si>
  <si>
    <t>14513</t>
  </si>
  <si>
    <t>Teltow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</si>
  <si>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</si>
  <si>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</si>
  <si>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</si>
  <si>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</si>
  <si>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ΠΆΤΡΑ</t>
  </si>
  <si>
    <t>ADVANCED SOLAR APPLICATIONS TECHNOLOGY B.V.</t>
  </si>
  <si>
    <t>VOSBOERWEG 24, 7556 BS, Hengelo, Niederlande</t>
  </si>
  <si>
    <t>VOSBOERWEG 24</t>
  </si>
  <si>
    <t>7556 BS</t>
  </si>
  <si>
    <t>HENGELO OV</t>
  </si>
  <si>
    <t>Advanced Training Technologies GmbH</t>
  </si>
  <si>
    <t>Am Förderturm 5 c, 44575, Castrop-Rauxel, Germany</t>
  </si>
  <si>
    <t>Am Förderturm 5 c</t>
  </si>
  <si>
    <t>44575</t>
  </si>
  <si>
    <t>Castrop-Rauxel</t>
  </si>
  <si>
    <t>Advent Technologies</t>
  </si>
  <si>
    <t>16 Panepistimiou St. 6th Floor, Athens, 10672, Greece</t>
  </si>
  <si>
    <t>ADVENT TECHNOLOGIES A/S</t>
  </si>
  <si>
    <t>LYNGVEJ 8, 9000, Aalborg, Dänemark</t>
  </si>
  <si>
    <t>LYNGVEJ 8</t>
  </si>
  <si>
    <t>9000</t>
  </si>
  <si>
    <t>AALBORG</t>
  </si>
  <si>
    <t>Denmark</t>
  </si>
  <si>
    <t>AD-VENTA</t>
  </si>
  <si>
    <t>140 rue du col des limouches 26300 CHATEAUNEUF SUR ISERE</t>
  </si>
  <si>
    <t>AEG Power Solutions Ibérica S.A.</t>
  </si>
  <si>
    <t>C/ Albert Einstein, 31, 01510, Vitoria-Gasteiz, España</t>
  </si>
  <si>
    <t>AeH2</t>
  </si>
  <si>
    <t>Ronda de Poniente,15, 1º Int. Izda. Tres Cantos, Madrid, 28760, Spain</t>
  </si>
  <si>
    <t>AER Bourgogne-Franche-Comté (Agence Economique)</t>
  </si>
  <si>
    <t>46 avenue Villarceau  25 000 BESANCON</t>
  </si>
  <si>
    <t>Aéroports de Lyon</t>
  </si>
  <si>
    <t>BP 113, Lyon-Saint Exupéry Aéroport, 69125, France</t>
  </si>
  <si>
    <t>AESA</t>
  </si>
  <si>
    <t>Aragó 383 4a Planta | 08013 Barcelona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</si>
  <si>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</si>
  <si>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</si>
  <si>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</si>
  <si>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</si>
  <si>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</si>
  <si>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AFEA ENERGY GMBH</t>
  </si>
  <si>
    <t>AUF DEM GRASKAMP 22, 58099, Hagen, Deutschland</t>
  </si>
  <si>
    <t>AUF DEM GRASKAMP 22</t>
  </si>
  <si>
    <t>58099</t>
  </si>
  <si>
    <t>HAGEN</t>
  </si>
  <si>
    <t>AFRY Management Consulting</t>
  </si>
  <si>
    <t>Pl. del Marqués de Salamanca, 3, Salamanca, 28006 Madrid, Spain</t>
  </si>
  <si>
    <t>AGAPE HYDROGEN AS</t>
  </si>
  <si>
    <t>TORDENSKIOLDS GATE 9B, 1606, Fredrikstad, Norwegen</t>
  </si>
  <si>
    <t>TORDENSKIOLDS GATE 9B</t>
  </si>
  <si>
    <t>1606</t>
  </si>
  <si>
    <t>FREDRIKSTAD</t>
  </si>
  <si>
    <t>Norway</t>
  </si>
  <si>
    <t>AGC Chemicals Europe</t>
  </si>
  <si>
    <t>Zuidplein 80, Amsterdam, 1077, Netherlands</t>
  </si>
  <si>
    <t>Agencia de Investigación e Innovación de Castilla-La Mancha</t>
  </si>
  <si>
    <t>Calle Francia, 7, Puertollano, 13500, Spain</t>
  </si>
  <si>
    <t>Agentur für Erneuerbare Energien e.V.</t>
  </si>
  <si>
    <t>EUREF-Campus 16, 10829, Berlin, Germany</t>
  </si>
  <si>
    <t>EUREF-Campus 16</t>
  </si>
  <si>
    <t>10829</t>
  </si>
  <si>
    <t>Berlin</t>
  </si>
  <si>
    <t>AGFA</t>
  </si>
  <si>
    <t>Septestraat 27, Mortsel, 2640, Belgium</t>
  </si>
  <si>
    <t>Belgium</t>
  </si>
  <si>
    <t>AGFRA INGENIERIA</t>
  </si>
  <si>
    <t>Avenida de Beniparrell, 1 46183 Silla (Valencia) ESPAÑA</t>
  </si>
  <si>
    <t>AGGM Austrian Gas Grid Management AG</t>
  </si>
  <si>
    <t>Floridsdorfer Hauptstr. 1, Peak Vienna, 1210, Wien, Austria</t>
  </si>
  <si>
    <t>Floridsdorfer Hauptstr. 1, Peak Vienna</t>
  </si>
  <si>
    <t>1210</t>
  </si>
  <si>
    <t>Wien</t>
  </si>
  <si>
    <t>AGH University of Krakow</t>
  </si>
  <si>
    <t>al. Mickiewicza 30, 30-059 Kraków</t>
  </si>
  <si>
    <t>al. Mickiewicza 30</t>
  </si>
  <si>
    <t>30-059 Kraków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</si>
  <si>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</si>
  <si>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</si>
  <si>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</si>
  <si>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</si>
  <si>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</si>
  <si>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AHAD TO AS</t>
  </si>
  <si>
    <t>JOHN STRANDRUDS VEI 10, 1360, Bærum, Norwegen</t>
  </si>
  <si>
    <t>JOHN STRANDRUDS VEI 10</t>
  </si>
  <si>
    <t>1360</t>
  </si>
  <si>
    <t>FORNEBU</t>
  </si>
  <si>
    <t>AIMEN Centro Tecnológico</t>
  </si>
  <si>
    <t>Edificio Armando Priegue, C/ Relva, 27 A, 36410 O Porriño, Pontevedra, Spain</t>
  </si>
  <si>
    <t>AIP</t>
  </si>
  <si>
    <t>4 avenue Hoche 75008 Paris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</si>
  <si>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</si>
  <si>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</si>
  <si>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</si>
  <si>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</si>
  <si>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</si>
  <si>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</si>
  <si>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</si>
  <si>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AIR LIQUIDE BIOGAS INTERNATIONAL</t>
  </si>
  <si>
    <t>2 RUE CLÉMENDÈRE, 38360, Isère, Frankreich</t>
  </si>
  <si>
    <t>2 RUE CLÉMENDÈRE</t>
  </si>
  <si>
    <t>38360</t>
  </si>
  <si>
    <t>SASSENAGE</t>
  </si>
  <si>
    <t>AIR LIQUIDE BIOMETANO S.R.L.</t>
  </si>
  <si>
    <t>presso Air Liquide Strada Prov 28, 27032 Ferrera Erbognone PV, Italy</t>
  </si>
  <si>
    <t>AIR LIQUIDE DANMARK A/S</t>
  </si>
  <si>
    <t>HØJE TAASTRUP VEJ 42, 2630, Høje-Taastrup, Dänemark</t>
  </si>
  <si>
    <t>HØJE TAASTRUP VEJ 42</t>
  </si>
  <si>
    <t>2630</t>
  </si>
  <si>
    <t>TAASTRUP</t>
  </si>
  <si>
    <t>AIR LIQUIDE HYDROGENE</t>
  </si>
  <si>
    <t>6 RUE COGNACQ JAY, 75007, Paris, Frankreich</t>
  </si>
  <si>
    <t>6 RUE COGNACQ JAY</t>
  </si>
  <si>
    <t>75007</t>
  </si>
  <si>
    <t>PARIS</t>
  </si>
  <si>
    <t>AIR LIQUIDE IBERICA DE GASES, SL UNIPERSONAL</t>
  </si>
  <si>
    <t>CALLE AGUSTIN DE FOXA, 4 PLANTA 4, 28036, Madrid, Spanien</t>
  </si>
  <si>
    <t>CALLE AGUSTIN DE FOXA, 4 PLANTA 4</t>
  </si>
  <si>
    <t>28036</t>
  </si>
  <si>
    <t>AIR LIQUIDE INDUSTRIE B.V.</t>
  </si>
  <si>
    <t>WEENA 312, 3012 NJ, Rotterdam, Niederlande</t>
  </si>
  <si>
    <t>WEENA 312</t>
  </si>
  <si>
    <t>3012 NJ</t>
  </si>
  <si>
    <t>ROTTERDAM</t>
  </si>
  <si>
    <t>AIR LIQUIDE INDUSTRIEGASE GMBH &amp; CO. KG</t>
  </si>
  <si>
    <t>HANS-BÖCKLER-STR., 40476, Düsseldorf, Deutschland</t>
  </si>
  <si>
    <t>HANS-BÖCKLER-STR.</t>
  </si>
  <si>
    <t>40476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</si>
  <si>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</si>
  <si>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</si>
  <si>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</si>
  <si>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</si>
  <si>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</si>
  <si>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AIR LIQUIDE ITALIA PRODUZIONE SRL</t>
  </si>
  <si>
    <t>Via Dante Alighieri, 20090 Pioltello MI, Italy</t>
  </si>
  <si>
    <t>AIR LIQUIDE ITALIA S.P.A.</t>
  </si>
  <si>
    <t>Via Bisceglie, 66, 20152 Milano MI, Italy</t>
  </si>
  <si>
    <t>AIR LIQUIDE Spain</t>
  </si>
  <si>
    <t>Paseo de la Castellana, 79, 28046, Madrid</t>
  </si>
  <si>
    <t>AIR LIQUIDE SPATIAL GUYANE</t>
  </si>
  <si>
    <t>66 Avenue de France, Kourou 97310, French Guiana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</si>
  <si>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</si>
  <si>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</si>
  <si>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</si>
  <si>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</si>
  <si>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</si>
  <si>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AIR PRODUCTS AS</t>
  </si>
  <si>
    <t>VIGE HAVNEVEI 78, 4633, Kristiansand, Norwegen</t>
  </si>
  <si>
    <t>VIGE HAVNEVEI 78</t>
  </si>
  <si>
    <t>4633</t>
  </si>
  <si>
    <t>KRISTIANSAND S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</si>
  <si>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</si>
  <si>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</si>
  <si>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</si>
  <si>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</si>
  <si>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</si>
  <si>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</si>
  <si>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</si>
  <si>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</si>
  <si>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</si>
  <si>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</si>
  <si>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AIR PRODUCTS GMBH</t>
  </si>
  <si>
    <t>AN DER KOST 3, 45527, Ennepe-Ruhr, Deutschland</t>
  </si>
  <si>
    <t>AN DER KOST 3</t>
  </si>
  <si>
    <t>45527</t>
  </si>
  <si>
    <t>HATTINGEN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</si>
  <si>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</si>
  <si>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</si>
  <si>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</si>
  <si>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</si>
  <si>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</si>
  <si>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AIR PRODUCTS HOLDINGS GMBH</t>
  </si>
  <si>
    <t>HÜTTENSTR., 45527, Ennepe-Ruhr, Deutschland</t>
  </si>
  <si>
    <t>HÜTTENSTR.</t>
  </si>
  <si>
    <t>AIR PRODUCTS IBERICA S.L.</t>
  </si>
  <si>
    <t>AVENIDA FAMA, 1, 08940, Barcelona, Spanien</t>
  </si>
  <si>
    <t>AVENIDA FAMA, 1</t>
  </si>
  <si>
    <t>08940</t>
  </si>
  <si>
    <t>CORNELLA DE LLOBREGAT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</si>
  <si>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</si>
  <si>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</si>
  <si>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</si>
  <si>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</si>
  <si>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DUBLIN</t>
  </si>
  <si>
    <t>Ireland</t>
  </si>
  <si>
    <t>AIR PRODUCTS LLANWERN LIMITED</t>
  </si>
  <si>
    <t>Air Products NV</t>
  </si>
  <si>
    <t>J.F. Willemsstraat 100, Vilvoorde, 1800, Belgium</t>
  </si>
  <si>
    <t>AIR PRODUCTS SLOVAKIA, S.R.O.</t>
  </si>
  <si>
    <t>Pribinova 4, 811 09 Bratislava, Slovakia</t>
  </si>
  <si>
    <t>Slovakia</t>
  </si>
  <si>
    <t>AIR PRODUCTS SP. Z O.O.</t>
  </si>
  <si>
    <t>KOMITETU OBRONY ROBOTNIKÓW 48, 02-146, Warszawa, Polen</t>
  </si>
  <si>
    <t>KOMITETU OBRONY ROBOTNIKÓW 48</t>
  </si>
  <si>
    <t>02-146</t>
  </si>
  <si>
    <t>WARSZAWA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</si>
  <si>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</si>
  <si>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</si>
  <si>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</si>
  <si>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</si>
  <si>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</si>
  <si>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Czechia</t>
  </si>
  <si>
    <t>Air Products UK</t>
  </si>
  <si>
    <t>Hersham Place Technology Park, Molesey Road, Hersham, Walton-on-Thames KT12 4RZ, United Kingdom</t>
  </si>
  <si>
    <t>AIRBONE TRAVELS AB</t>
  </si>
  <si>
    <t>RÅDMANSGATAN 33, 113 58, Stockholm, Schweden</t>
  </si>
  <si>
    <t>RÅDMANSGATAN 33</t>
  </si>
  <si>
    <t>113 58</t>
  </si>
  <si>
    <t>STOCKHOLM</t>
  </si>
  <si>
    <t>Sweden</t>
  </si>
  <si>
    <t>Airbus Dewoitine</t>
  </si>
  <si>
    <t>2, rond-point Dewoitine, BP 90112, Blagnac Cedex, 31703, France</t>
  </si>
  <si>
    <t>AIRBUS PROTECT</t>
  </si>
  <si>
    <t>36 rue Raymond Grimaud 31700 Blagnac</t>
  </si>
  <si>
    <t>Airbus SAS</t>
  </si>
  <si>
    <t>1 Rdpt Maurice Bellonte, 31700 Blagnac, France</t>
  </si>
  <si>
    <t>AIRE NOUVELLE</t>
  </si>
  <si>
    <t>49 RUE LOUIS BLANC, 92400, Hauts-de-Seine, Frankreich</t>
  </si>
  <si>
    <t>49 RUE LOUIS BLANC</t>
  </si>
  <si>
    <t>92400</t>
  </si>
  <si>
    <t>COURBEVOIE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</si>
  <si>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</si>
  <si>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</si>
  <si>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</si>
  <si>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</si>
  <si>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</si>
  <si>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AIT Austrian Institute of Technology GmbH</t>
  </si>
  <si>
    <t>Giefinggasse 4, 1210, Wien, Austria</t>
  </si>
  <si>
    <t>Giefinggasse 4</t>
  </si>
  <si>
    <t>Akademia WSB</t>
  </si>
  <si>
    <t>Cieplaka 1c, 41-300 D?browa Górnicza</t>
  </si>
  <si>
    <t>Cieplaka 1c</t>
  </si>
  <si>
    <t>41-300 D?browa Górnicza</t>
  </si>
  <si>
    <t>AKER CARBON CAPTURE ASA</t>
  </si>
  <si>
    <t>AKER CARBON CAPTURE HOLDING AS</t>
  </si>
  <si>
    <t>AKER CARBON CAPTURE NORWAY AS</t>
  </si>
  <si>
    <t>AKER CARBON CAPTURE SWEDEN AB</t>
  </si>
  <si>
    <t>Eriksbergsgatan 10, 114 30 Stockholm, Sweden</t>
  </si>
  <si>
    <t>AKER HORIZONS ASSET DEVELOPMENT AS</t>
  </si>
  <si>
    <t>Akershus Energi AS</t>
  </si>
  <si>
    <t>Brogata 7, 2000 Lillestrøm, Norway</t>
  </si>
  <si>
    <t>Aklea</t>
  </si>
  <si>
    <t>29 rue de Bonnel 69003 Lyon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</si>
  <si>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</si>
  <si>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</si>
  <si>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</si>
  <si>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</si>
  <si>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</si>
  <si>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AKROS ENERGY GMBH</t>
  </si>
  <si>
    <t>HANS-ADAM-ALLEE 1, 18299, Mecklenburg-Vorpommern, Deutschland</t>
  </si>
  <si>
    <t>HANS-ADAM-ALLEE 1</t>
  </si>
  <si>
    <t>18299</t>
  </si>
  <si>
    <t>LAAGE</t>
  </si>
  <si>
    <t>AL AIR LIQUIDE ESPAÑA, SA</t>
  </si>
  <si>
    <t>Alantum Europe GmbH</t>
  </si>
  <si>
    <t>Balanstr. 73 / Geb. 21A, 81541, München, Germany</t>
  </si>
  <si>
    <t>Balanstr. 73 / Geb. 21A</t>
  </si>
  <si>
    <t>81541</t>
  </si>
  <si>
    <t>München</t>
  </si>
  <si>
    <t>ALBA EMISSION FREE ENERGY, S.A.</t>
  </si>
  <si>
    <t>Barrio San Martín, 5, Muskiz, 48550, Spain</t>
  </si>
  <si>
    <t>Albert-Ludwigs-Universität Freiburg</t>
  </si>
  <si>
    <t>Georges-Köhler-Allee 103, 79110, Freiburg im Breisgau, Germany</t>
  </si>
  <si>
    <t>Georges-Köhler-Allee 103</t>
  </si>
  <si>
    <t>79110</t>
  </si>
  <si>
    <t>Freiburg im Breisgau</t>
  </si>
  <si>
    <t>Alca Torda Applications</t>
  </si>
  <si>
    <t>Centre d'Affaires Laroiseau - 1 rue Anita Conti - 56000 VANNES</t>
  </si>
  <si>
    <t>Alcazar</t>
  </si>
  <si>
    <t>7 Bell Yard, London, WC2A 2JR</t>
  </si>
  <si>
    <t>ALCOHOLES MONTPLET SAU</t>
  </si>
  <si>
    <t>Vía Trajana, 53-59, Sant Martí, 08020 Barcelona, Spain</t>
  </si>
  <si>
    <t>ALCON OPHTHALMIKA GMBH</t>
  </si>
  <si>
    <t>AM TABOR 44 TOP 3.05.C, 1020, Wien, Österreich</t>
  </si>
  <si>
    <t>AM TABOR 44 TOP 3.05.C</t>
  </si>
  <si>
    <t>1020</t>
  </si>
  <si>
    <t>WIEN</t>
  </si>
  <si>
    <t>ALCOPLAST SRL</t>
  </si>
  <si>
    <t>VIA ETTORE ARA 48, 13100, Vercelli, Italien</t>
  </si>
  <si>
    <t>VIA ETTORE ARA 48</t>
  </si>
  <si>
    <t>13100</t>
  </si>
  <si>
    <t>VERCELLI</t>
  </si>
  <si>
    <t>ALDER HOLDINGS SAS</t>
  </si>
  <si>
    <t>23 27 TOUR DEFENSE PLAZA, 23 RUE DELARIVIERE LEFOULLON, 92800, Hauts-de-Seine, Frankreich</t>
  </si>
  <si>
    <t>23 27 TOUR DEFENSE PLAZA, 23 RUE DELARIVIERE LEFOULLON</t>
  </si>
  <si>
    <t>92800</t>
  </si>
  <si>
    <t>PUTEAUX</t>
  </si>
  <si>
    <t>ALENER Solar</t>
  </si>
  <si>
    <t>Calle Esclusa Número 11 Edificio Galia Puerto, 1ª planta, 41011 Sevilla, Spain</t>
  </si>
  <si>
    <t>Alfa Laval</t>
  </si>
  <si>
    <t>Immeuble Confluence, 117 All. des Parcs, 69800 Saint-Priest, France</t>
  </si>
  <si>
    <t>Alfa Laval Iberia SA</t>
  </si>
  <si>
    <t>C. de Francisco Gervás, 4, 2ª planta, 28108 Alcobendas, Madrid, Spain</t>
  </si>
  <si>
    <t>Alfa Laval Technologies AB</t>
  </si>
  <si>
    <t>Rudeboksvägen 1, Lund, 226 55, Sweden</t>
  </si>
  <si>
    <t>Aliaxis Group SA</t>
  </si>
  <si>
    <t>15-23 avenue Arnaud Fraiteur, Brussels, 1050, Belgium</t>
  </si>
  <si>
    <t>ALIGN TECHNOLOGY AFAB POLAND SP. Z O.O.</t>
  </si>
  <si>
    <t>BIERUTOWSKA 44, 51-317, Wrocław, Polen</t>
  </si>
  <si>
    <t>BIERUTOWSKA 44</t>
  </si>
  <si>
    <t>51-317</t>
  </si>
  <si>
    <t>WROCŁAW</t>
  </si>
  <si>
    <t>ALLEGO HOLDING B.V.</t>
  </si>
  <si>
    <t>WESTERVOORTSEDIJK 73 KB, 6827 AV, Arnhem, Niederlande</t>
  </si>
  <si>
    <t>WESTERVOORTSEDIJK 73 KB</t>
  </si>
  <si>
    <t>6827 AV</t>
  </si>
  <si>
    <t>ARNHEM</t>
  </si>
  <si>
    <t>ALLEGO N.V.</t>
  </si>
  <si>
    <t>ALLEIMA ROCK DRILL STEEL AB</t>
  </si>
  <si>
    <t>Mellanverksvägen, Östra Verken, 815 75 Söderfors, Sweden</t>
  </si>
  <si>
    <t>ALLEIMA STRIPTECH AB</t>
  </si>
  <si>
    <t>Storgatan 2, 811 81 Sandviken, Sweden</t>
  </si>
  <si>
    <t>ALLOTHERME-ENERGIE 24 UG (HAFTUNGSBESCHRÄNKT)</t>
  </si>
  <si>
    <t>HOFGASSE 3, 84539, Mühldorf, Deutschland</t>
  </si>
  <si>
    <t>HOFGASSE 3</t>
  </si>
  <si>
    <t>84539</t>
  </si>
  <si>
    <t>AMPFING</t>
  </si>
  <si>
    <t>AllWin-consult e.U.</t>
  </si>
  <si>
    <t>Stöcklhubstrasse 15, 5600, St. Johann in Salzburg, Austria</t>
  </si>
  <si>
    <t>Stöcklhubstrasse 15</t>
  </si>
  <si>
    <t>5600</t>
  </si>
  <si>
    <t>St. Johann in Salzburg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</si>
  <si>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</si>
  <si>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</si>
  <si>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</si>
  <si>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</si>
  <si>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</si>
  <si>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ALPHA E-STREAM GMBH</t>
  </si>
  <si>
    <t>WANDSBEKER ALLEE 77, 22041, Hamburg, Freie und Hansestadt, Deutschland</t>
  </si>
  <si>
    <t>WANDSBEKER ALLEE 77</t>
  </si>
  <si>
    <t>22041</t>
  </si>
  <si>
    <t>HAMBURG</t>
  </si>
  <si>
    <t>ALPHAGREEN DEVELOPPEMENT</t>
  </si>
  <si>
    <t>20 RUE DU CHASNOT, 25000, Doubs, Frankreich</t>
  </si>
  <si>
    <t>20 RUE DU CHASNOT</t>
  </si>
  <si>
    <t>25000</t>
  </si>
  <si>
    <t>BESANCON</t>
  </si>
  <si>
    <t>ALPHASENSE LIMITED</t>
  </si>
  <si>
    <t>Sensor Technology House 300 Avenue West, Skyline 120, Great Notley, Braintree CM77 7AA, United Kingdom</t>
  </si>
  <si>
    <t>Alpiq</t>
  </si>
  <si>
    <t>Ch. de Mornex 10 CH - 1001 Lausanne (Suisse)</t>
  </si>
  <si>
    <t>ALSTOM France</t>
  </si>
  <si>
    <t>48 rue Albert Dhalenne 93482 Saint-Ouen-sur-Seine</t>
  </si>
  <si>
    <t>ALSTOM Spain</t>
  </si>
  <si>
    <t>Calle Martínez Villergas 49 - Edificio V, 28027 Madrid, Spain</t>
  </si>
  <si>
    <t>ALTAIR CHEMICAL S.R.L.</t>
  </si>
  <si>
    <t>VIA MOIE VECCHIE 13, 56048, Pisa, Italien</t>
  </si>
  <si>
    <t>VIA MOIE VECCHIE 13</t>
  </si>
  <si>
    <t>56048</t>
  </si>
  <si>
    <t>VOLTERRA</t>
  </si>
  <si>
    <t>ALTEREGO INNOVATION GMBH</t>
  </si>
  <si>
    <t>PRIMOSCHGASSE 3, 9020, Kärnten, Österreich</t>
  </si>
  <si>
    <t>PRIMOSCHGASSE 3</t>
  </si>
  <si>
    <t>9020</t>
  </si>
  <si>
    <t>KLAGENFURT AM WÖRTHERSEE</t>
  </si>
  <si>
    <t>ALTERNATIVES ENERGIES</t>
  </si>
  <si>
    <t>52 RUE SENAC DE MEILHAN, 17000, Charente-Maritime, Frankreich</t>
  </si>
  <si>
    <t>52 RUE SENAC DE MEILHAN</t>
  </si>
  <si>
    <t>17000</t>
  </si>
  <si>
    <t>LA ROCHELLE</t>
  </si>
  <si>
    <t>Ames Goldsmith Ceimig</t>
  </si>
  <si>
    <t>1-3, Wester Gourdie Industrial Estate, Smeaton Rd, West Gourdie Industrial Estate, Dundee DD2 4UT, United Kingdom</t>
  </si>
  <si>
    <t>Améthyste</t>
  </si>
  <si>
    <t>1 Chemin des Frémonts 14360 Trouville Sur Mer</t>
  </si>
  <si>
    <t>AMHYD (Moroccan Hydrogen Association)</t>
  </si>
  <si>
    <t>Rue Mohamed Abdou 23, Casablanca, 20250, Morocco</t>
  </si>
  <si>
    <t>Morocco</t>
  </si>
  <si>
    <t>AMT GROUP B.V.</t>
  </si>
  <si>
    <t>MEREL 3 A, 5831 MS, Noord-Brabant, Niederlande</t>
  </si>
  <si>
    <t>MEREL 3 A</t>
  </si>
  <si>
    <t>5831 MS</t>
  </si>
  <si>
    <t>BOXMEER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</si>
  <si>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</si>
  <si>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</si>
  <si>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</si>
  <si>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</si>
  <si>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</si>
  <si>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ÅNDBERG VIND AB</t>
  </si>
  <si>
    <t>504, 842 95 Lillhärdal, Sweden</t>
  </si>
  <si>
    <t>Andersen</t>
  </si>
  <si>
    <t>C. de Velázquez, 108, 110, Salamanca, 28006 Madrid, Spain</t>
  </si>
  <si>
    <t>Andritz AG</t>
  </si>
  <si>
    <t>Stattegger Strasse 18, 8045 Graz, Austria</t>
  </si>
  <si>
    <t>Andritz AG Wien</t>
  </si>
  <si>
    <t>Eibesbrunnergasse 20, 1120, Wien, Austria</t>
  </si>
  <si>
    <t>Eibesbrunnergasse 20</t>
  </si>
  <si>
    <t>1120</t>
  </si>
  <si>
    <t>ANEO HYDROGEN AS</t>
  </si>
  <si>
    <t>KLÆBUVEIEN 118, 7031, Trondheim, Norwegen</t>
  </si>
  <si>
    <t>KLÆBUVEIEN 118</t>
  </si>
  <si>
    <t>7031</t>
  </si>
  <si>
    <t>TRONDHEIM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</si>
  <si>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</si>
  <si>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</si>
  <si>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</si>
  <si>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</si>
  <si>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MAIA</t>
  </si>
  <si>
    <t>Anglo American</t>
  </si>
  <si>
    <t>17 Charterhouse St, London, EC1N 6RA</t>
  </si>
  <si>
    <t>ANGLO AMERICAN CAPITAL AUSTRALIA LIMITED</t>
  </si>
  <si>
    <t>17 CHARTERHOUSE STREET, EC1N 6RA, London EC1N, Vereinigtes Königreich</t>
  </si>
  <si>
    <t>17 CHARTERHOUSE STREET</t>
  </si>
  <si>
    <t>EC1N 6RA</t>
  </si>
  <si>
    <t>LONDON</t>
  </si>
  <si>
    <t>Anglo Platinum Marketing</t>
  </si>
  <si>
    <t>Gotthardstrasse 20, Zug, 6300, Switzerland</t>
  </si>
  <si>
    <t>ANISOL Equipos SL</t>
  </si>
  <si>
    <t>Rascafría, 3. - Pol. Ind. Ventorro del Cano -28925 Alcorcón (Madrid)</t>
  </si>
  <si>
    <t>ANLAGENTECHNIK THIEL GMBH &amp; CO. KG</t>
  </si>
  <si>
    <t>KORNSTIEG 7, 24537, Neumünster, Deutschland</t>
  </si>
  <si>
    <t>KORNSTIEG 7</t>
  </si>
  <si>
    <t>24537</t>
  </si>
  <si>
    <t>NEUMÜNSTER</t>
  </si>
  <si>
    <t>ANQORE TOPCO B.V.</t>
  </si>
  <si>
    <t>MAURITSLAAN 49, 6129 EL, Stein, Niederlande</t>
  </si>
  <si>
    <t>MAURITSLAAN 49</t>
  </si>
  <si>
    <t>6129 EL</t>
  </si>
  <si>
    <t>URMOND</t>
  </si>
  <si>
    <t>Ansaldo Energia</t>
  </si>
  <si>
    <t>Via N. Lorenzi 8, Genoa, 16152, Italy</t>
  </si>
  <si>
    <t>ANSASOL S.L.</t>
  </si>
  <si>
    <t>Paseo de Bolivia, 238, Elviria, (29604) Marbella</t>
  </si>
  <si>
    <t>Antelia</t>
  </si>
  <si>
    <t>ZA des Grandes Terres – 1305 Route de Lozanne 69380 Dommartin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</si>
  <si>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</si>
  <si>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</si>
  <si>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</si>
  <si>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</si>
  <si>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</si>
  <si>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Antuko Comercialización Sucursal España</t>
  </si>
  <si>
    <t>C/ Almagro 22, 5ta Planta, 28010, Madrid</t>
  </si>
  <si>
    <t>ANWENDERZENTRUM H2HERTEN GMBH</t>
  </si>
  <si>
    <t>HERNER STR. 21, 45699, Recklinghausen, Deutschland</t>
  </si>
  <si>
    <t>HERNER STR. 21</t>
  </si>
  <si>
    <t>45699</t>
  </si>
  <si>
    <t>HERTEN</t>
  </si>
  <si>
    <t>AOB AS</t>
  </si>
  <si>
    <t>SKOGKANTEN 19B, 1410, Nordre Follo, Norwegen</t>
  </si>
  <si>
    <t>SKOGKANTEN 19B</t>
  </si>
  <si>
    <t>1410</t>
  </si>
  <si>
    <t>KOLBOTN</t>
  </si>
  <si>
    <t>Aon</t>
  </si>
  <si>
    <t>C. de Velázquez, 86D, Salamanca, 28006 Madrid, Spain</t>
  </si>
  <si>
    <t>AP2E</t>
  </si>
  <si>
    <t>Les Méridiens, Bat A   240 Rue Louis de Broglie   CS90537   13593 Aix en Provence Cedex 03   France</t>
  </si>
  <si>
    <t>APAVE</t>
  </si>
  <si>
    <t>6 rue du Général Audran 92400 Courbevoie</t>
  </si>
  <si>
    <t>APEMIN ZIZIN SA</t>
  </si>
  <si>
    <t>Strada Horea 13, Zizin 507223, Romania</t>
  </si>
  <si>
    <t>Romania</t>
  </si>
  <si>
    <t>Aperam</t>
  </si>
  <si>
    <t>Rue Pierre Loti 53, Isbergues, 62330, France</t>
  </si>
  <si>
    <t>APEX AG</t>
  </si>
  <si>
    <t>INDUSTRIESTRASSE 31, 4658, Solothurn, Schweiz</t>
  </si>
  <si>
    <t>INDUSTRIESTRASSE 31</t>
  </si>
  <si>
    <t>4658</t>
  </si>
  <si>
    <t>DÄNIKEN SO</t>
  </si>
  <si>
    <t>APOLLINARIS BRANDS GMBH</t>
  </si>
  <si>
    <t>STRALAUER ALLEE 4, 10245, Berlin, Deutschland</t>
  </si>
  <si>
    <t>STRALAUER ALLEE 4</t>
  </si>
  <si>
    <t>10245</t>
  </si>
  <si>
    <t>APPLIED HYDROGEN AS</t>
  </si>
  <si>
    <t>BERGMANNSVEIEN 240, 3615, Kongsberg, Norwegen</t>
  </si>
  <si>
    <t>BERGMANNSVEIEN 240</t>
  </si>
  <si>
    <t>3615</t>
  </si>
  <si>
    <t>KONGSBERG</t>
  </si>
  <si>
    <t>APPLITEK</t>
  </si>
  <si>
    <t>VENECOWEG 19, 9810, Ghent, Belgien</t>
  </si>
  <si>
    <t>VENECOWEG 19</t>
  </si>
  <si>
    <t>9810</t>
  </si>
  <si>
    <t>NAZARETH</t>
  </si>
  <si>
    <t>Applus+</t>
  </si>
  <si>
    <t>Calle Campezo 1, Parque Empresarial Las Mercedes, edificio 3</t>
  </si>
  <si>
    <t>APREN</t>
  </si>
  <si>
    <t>Avenida da República 59 - 2º andar 59 - 2º andar, Lisboa, 1050-189, Portugal</t>
  </si>
  <si>
    <t>APS - Administração dos Portos de Sines e do Algarve, SA</t>
  </si>
  <si>
    <t>Rua do Porto Industrial 12, Sines, Portugal</t>
  </si>
  <si>
    <t>APVACUUM Sp. z o.o.</t>
  </si>
  <si>
    <t>Klonowa 24, 62-002 Suchy Las</t>
  </si>
  <si>
    <t>Klonowa 24</t>
  </si>
  <si>
    <t>62-002 Suchy Las</t>
  </si>
  <si>
    <t>AQS AS</t>
  </si>
  <si>
    <t>SLIPERIVEIEN 19, 7770, Flatanger, Norwegen</t>
  </si>
  <si>
    <t>SLIPERIVEIEN 19</t>
  </si>
  <si>
    <t>7770</t>
  </si>
  <si>
    <t>FLATANGER</t>
  </si>
  <si>
    <t>AQUAVENTUS FÖRDERVEREIN E.V.</t>
  </si>
  <si>
    <t>Lung Wai 28, 27498 Helgoland, Germany</t>
  </si>
  <si>
    <t>Aramco Overseas Company B.V.</t>
  </si>
  <si>
    <t>Prinses Beatrixlaan 35, AK Den Haag, 2595, Netherlands</t>
  </si>
  <si>
    <t>ARCAMO GROUP</t>
  </si>
  <si>
    <t>Carrer del Coure 1, Polígono Industrial Riu Clar, Apt. 3077, 43006 Tarragona, Spain</t>
  </si>
  <si>
    <t>ArcelorMittal</t>
  </si>
  <si>
    <t>John Kennedylaan 51, Gent, 9042, Belgium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</si>
  <si>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</si>
  <si>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</si>
  <si>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</si>
  <si>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</si>
  <si>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</si>
  <si>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</si>
  <si>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</si>
  <si>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</si>
  <si>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</si>
  <si>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</si>
  <si>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ARCTIC POWER AS</t>
  </si>
  <si>
    <t>BYGG 15 NEDRE VEI 8, 3183, Horten, Norwegen</t>
  </si>
  <si>
    <t>BYGG 15 NEDRE VEI 8</t>
  </si>
  <si>
    <t>3183</t>
  </si>
  <si>
    <t>HORTEN</t>
  </si>
  <si>
    <t>AREA B S.R.L.</t>
  </si>
  <si>
    <t>VIA ALESSIO VALERIO 62, 35028, Padova, Italien</t>
  </si>
  <si>
    <t>VIA ALESSIO VALERIO 62</t>
  </si>
  <si>
    <t>35028</t>
  </si>
  <si>
    <t>PIOVE DI SACCO</t>
  </si>
  <si>
    <t>AREC INNOVATION</t>
  </si>
  <si>
    <t>55 AVENUE LOUIS BREGUET, 31400, Haute-Garonne, Frankreich</t>
  </si>
  <si>
    <t>55 AVENUE LOUIS BREGUET</t>
  </si>
  <si>
    <t>31400</t>
  </si>
  <si>
    <t>TOULOUSE</t>
  </si>
  <si>
    <t>ARENA</t>
  </si>
  <si>
    <t>Edificio Insur Cartuja, Calle Albert Einstein, s/n, 5ª planta, 41092, Sevilla, España</t>
  </si>
  <si>
    <t>Argent Energy</t>
  </si>
  <si>
    <t>Hornweg 61, Amsterdam, 1044 AN, Netherlands</t>
  </si>
  <si>
    <t>ARGO-ANLEG TANK SYSTEMS GMBH</t>
  </si>
  <si>
    <t>AM SCHORNACKER 59, 46485, Wesel, Deutschland</t>
  </si>
  <si>
    <t>AM SCHORNACKER 59</t>
  </si>
  <si>
    <t>46485</t>
  </si>
  <si>
    <t>WESEL</t>
  </si>
  <si>
    <t>ARGOVIA HYDROGEN AG</t>
  </si>
  <si>
    <t>GERMANENSTRASSE 10, 4313, Aargau, Schweiz</t>
  </si>
  <si>
    <t>GERMANENSTRASSE 10</t>
  </si>
  <si>
    <t>4313</t>
  </si>
  <si>
    <t>MÖHLIN</t>
  </si>
  <si>
    <t>Arhyze</t>
  </si>
  <si>
    <t>281 rue de Vaugirard 75015 Paris</t>
  </si>
  <si>
    <t>ARHYZE Angers</t>
  </si>
  <si>
    <t>22 Rue Roger Groizeleau, 49100 Angers, France</t>
  </si>
  <si>
    <t>ArianeGroup</t>
  </si>
  <si>
    <t>3 Rue de Touban, 33185 Le Haillan, France</t>
  </si>
  <si>
    <t>ARIEMA ENERGÍA Y MEDIOAMBIENTE S.L.</t>
  </si>
  <si>
    <t>C/ Ronda de Poniente 15, 1º Planta Izquierda B  28760 Tres Cantos, Madrid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</si>
  <si>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</si>
  <si>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</si>
  <si>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</si>
  <si>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</si>
  <si>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</si>
  <si>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Arizaga, Bastarrica y Cía, S.A.</t>
  </si>
  <si>
    <t>20600</t>
  </si>
  <si>
    <t>ARKEMA FRANCE</t>
  </si>
  <si>
    <t>420 RUE D ESTIENNE D ORVES, 92700, Hauts-de-Seine, Frankreich</t>
  </si>
  <si>
    <t>420 RUE D ESTIENNE D ORVES</t>
  </si>
  <si>
    <t>92700</t>
  </si>
  <si>
    <t>COLOMBES</t>
  </si>
  <si>
    <t>ARKEMA GMBH</t>
  </si>
  <si>
    <t>TERSTEEGENSTR. 28, 40474, Düsseldorf, Deutschland</t>
  </si>
  <si>
    <t>TERSTEEGENSTR. 28</t>
  </si>
  <si>
    <t>40474</t>
  </si>
  <si>
    <t>ARKEMA INTERNATIONAL SA</t>
  </si>
  <si>
    <t>C/O VISCHER GENEVE SARL, RUE DU CLOÎTRE 4, 1204, Geneva, Schweiz</t>
  </si>
  <si>
    <t>C/O VISCHER GENEVE SARL, RUE DU CLOÎTRE 4</t>
  </si>
  <si>
    <t>1204</t>
  </si>
  <si>
    <t>GENÈVE</t>
  </si>
  <si>
    <t>ARKEMA SP. Z O.O.</t>
  </si>
  <si>
    <t>PRZEMYSŁOWA, 88-100, Inowrocławski, Polen</t>
  </si>
  <si>
    <t>PRZEMYSŁOWA</t>
  </si>
  <si>
    <t>88-100</t>
  </si>
  <si>
    <t>INOWROCŁAW</t>
  </si>
  <si>
    <t>ARMONIA GREEN GALICIA SL.</t>
  </si>
  <si>
    <t>CALLE CARDENAL MARCELO SPINOLA, 4 1, 28016, Madrid, Spanien</t>
  </si>
  <si>
    <t>CALLE CARDENAL MARCELO SPINOLA, 4 1</t>
  </si>
  <si>
    <t>28016</t>
  </si>
  <si>
    <t>ARTELYS SAS</t>
  </si>
  <si>
    <t>81 rue Saint Lazare, Paris, 75009, France</t>
  </si>
  <si>
    <t>ARTHUR BUS GmbH</t>
  </si>
  <si>
    <t>Hubertusstr. 3, Planegg, 82152, Germany</t>
  </si>
  <si>
    <t>ARTIS</t>
  </si>
  <si>
    <t>Parc d'Activité des Estuaires, 309 avenue Lavoisier 44590 Derval</t>
  </si>
  <si>
    <t>ARVENG TRAINING &amp; ENGINEERING</t>
  </si>
  <si>
    <t>Av. de Manoteras, 10. Edificio B, Oficina 111, Madrid (28050), España.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</si>
  <si>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</si>
  <si>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</si>
  <si>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</si>
  <si>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</si>
  <si>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</si>
  <si>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AS LABRUNA S.R.L.</t>
  </si>
  <si>
    <t>CNT SANTO STEFANO 72, 70043, Bari, Italien</t>
  </si>
  <si>
    <t>CNT SANTO STEFANO 72</t>
  </si>
  <si>
    <t>70043</t>
  </si>
  <si>
    <t>MONOPOLI</t>
  </si>
  <si>
    <t>ASA Hérault</t>
  </si>
  <si>
    <t>Résidence le Rimbaud, Bât A, 577 Avenue du Professeur Louis Ravas 34080 Montpellier</t>
  </si>
  <si>
    <t>Asahi Kasei Europe</t>
  </si>
  <si>
    <t>Fringsstrasse 17, Dusseldorf, 40221, Germany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</si>
  <si>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</si>
  <si>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</si>
  <si>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</si>
  <si>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</si>
  <si>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</si>
  <si>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ASCO KOHLENSÄURE AG</t>
  </si>
  <si>
    <t>INDUSTRIESTRASSE 2, 8590, Thurgau, Schweiz</t>
  </si>
  <si>
    <t>INDUSTRIESTRASSE 2</t>
  </si>
  <si>
    <t>8590</t>
  </si>
  <si>
    <t>ROMANSHORN</t>
  </si>
  <si>
    <t>Asea Brown Boveri S.A.</t>
  </si>
  <si>
    <t>San Romualdo 13, 28037, Madrid</t>
  </si>
  <si>
    <t>Ash Group</t>
  </si>
  <si>
    <t>Unit 16 Clywedog Rd S, Wrexham LL13 9AE, United Kingdom</t>
  </si>
  <si>
    <t>Asistencia Técnica Industrial Asturiana, S.A.</t>
  </si>
  <si>
    <t>C/José Llama Fdez Nº12 Pol. Somonte 33393 Gijón Asturias</t>
  </si>
  <si>
    <t>ASMAIN</t>
  </si>
  <si>
    <t>28223</t>
  </si>
  <si>
    <t>Argentina</t>
  </si>
  <si>
    <t>Asociación Sectorial del Hidrógeno Verde de la Región de Murcia AHMUR</t>
  </si>
  <si>
    <t>Calle Gabriel Campillo s/n  Polígono Industrial La Serreta 30500 Molina de Segura</t>
  </si>
  <si>
    <t>Association Française des Gaz Comprimés</t>
  </si>
  <si>
    <t>14 rue de la République - Le Diamant A 92800 Puteaux</t>
  </si>
  <si>
    <t>ASSOCIATION HYDROPÔLE</t>
  </si>
  <si>
    <t>C/O EPFL VALAIS/WALLIS ENERGYPOLIS, RUE DE L'INDUSTRIE 17, 1950, Valais, Schweiz</t>
  </si>
  <si>
    <t>C/O EPFL VALAIS/WALLIS ENERGYPOLIS, RUE DE L'INDUSTRIE 17</t>
  </si>
  <si>
    <t>1950</t>
  </si>
  <si>
    <t>SION</t>
  </si>
  <si>
    <t>Association of Gas - and District Heating Supply Companies (FGW)</t>
  </si>
  <si>
    <t>Schubertring 14, Vienna, 1010, Austria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</si>
  <si>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</si>
  <si>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</si>
  <si>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</si>
  <si>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</si>
  <si>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</si>
  <si>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ATAWEY SAS</t>
  </si>
  <si>
    <t>Calle Serrano 110, 28006, Madrid</t>
  </si>
  <si>
    <t>ATEQ</t>
  </si>
  <si>
    <t>Unit 71, Washford Industrial Estate, Heming Rd, Redditch, B98 0EA</t>
  </si>
  <si>
    <t>ATESyn</t>
  </si>
  <si>
    <t>NAVASOL - EcoCentre d’Affaires - ZI Les Pignès Lot 28 09270 Mazères</t>
  </si>
  <si>
    <t>ATH</t>
  </si>
  <si>
    <t>9 RUE ALEXANDRE DUMAS, 75011, Paris, Frankreich</t>
  </si>
  <si>
    <t>9 RUE ALEXANDRE DUMAS</t>
  </si>
  <si>
    <t>75011</t>
  </si>
  <si>
    <t>Atlantech</t>
  </si>
  <si>
    <t>8 rue Isabelle Autissier 17140 Lagord</t>
  </si>
  <si>
    <t>ATLANTECH ENERGIE</t>
  </si>
  <si>
    <t>8 RUE ISABELLE AUTISSIER, 17140, Charente-Maritime, Frankreich</t>
  </si>
  <si>
    <t>8 RUE ISABELLE AUTISSIER</t>
  </si>
  <si>
    <t>17140</t>
  </si>
  <si>
    <t>LAGORD</t>
  </si>
  <si>
    <t>Atlantica Sustainable Infrastructure</t>
  </si>
  <si>
    <t>Calle Francisco Silvela 42, 28028 Madrid</t>
  </si>
  <si>
    <t>Atlanto e.U.</t>
  </si>
  <si>
    <t>Franz-Baumann-Weg 22 / 37, 6020, Innsbruck, Austria</t>
  </si>
  <si>
    <t>Franz-Baumann-Weg 22 / 37</t>
  </si>
  <si>
    <t>6020</t>
  </si>
  <si>
    <t>Innsbruck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</si>
  <si>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</si>
  <si>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</si>
  <si>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</si>
  <si>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</si>
  <si>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</si>
  <si>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Atlas Copco</t>
  </si>
  <si>
    <t>14 avenue Louis Blériot  95740 Frépillon</t>
  </si>
  <si>
    <t>ATOME Energy PLC</t>
  </si>
  <si>
    <t>Carrwood Park, Selby Road, Leeds, LS15 4LG</t>
  </si>
  <si>
    <t>ATOME PLC</t>
  </si>
  <si>
    <t>CARRWOOD PARK SELBY ROAD, LS15 4LG, Leeds, Vereinigtes Königreich</t>
  </si>
  <si>
    <t>CARRWOOD PARK SELBY ROAD</t>
  </si>
  <si>
    <t>LS15 4LG</t>
  </si>
  <si>
    <t>LEEDS</t>
  </si>
  <si>
    <t>ATOMICONE B.V.</t>
  </si>
  <si>
    <t>VLIEGVELDWEG 323, 7524 PT, Enschede, Niederlande</t>
  </si>
  <si>
    <t>VLIEGVELDWEG 323</t>
  </si>
  <si>
    <t>7524 PT</t>
  </si>
  <si>
    <t>ENSCHEDE</t>
  </si>
  <si>
    <t>Audi</t>
  </si>
  <si>
    <t>Ettinger Str, Ingolstadt, 85057, Germany</t>
  </si>
  <si>
    <t>AUDI Aktiengesellschaft</t>
  </si>
  <si>
    <t>Auto-Union-Str. 1, 85057, Ingolstadt, Germany</t>
  </si>
  <si>
    <t>Auto-Union-Str. 1</t>
  </si>
  <si>
    <t>85057</t>
  </si>
  <si>
    <t>Ingolstadt</t>
  </si>
  <si>
    <t>AUTOHAUS GEHRMANN GMBH</t>
  </si>
  <si>
    <t>OTTO-HAHN-STR. 17, 48301, Coesfeld, Deutschland</t>
  </si>
  <si>
    <t>OTTO-HAHN-STR. 17</t>
  </si>
  <si>
    <t>48301</t>
  </si>
  <si>
    <t>NOTTULN</t>
  </si>
  <si>
    <t>AUTOMATION W + R GmbH</t>
  </si>
  <si>
    <t>Messerschmittstr. 7, 80992, München, Germany</t>
  </si>
  <si>
    <t>Messerschmittstr. 7</t>
  </si>
  <si>
    <t>80992</t>
  </si>
  <si>
    <t>Automobile Club de l'Ouest (ACO)</t>
  </si>
  <si>
    <t>Circuit des 24 Heures du Mans 72000 Le Mans</t>
  </si>
  <si>
    <t>AUTONEXT STAR SA</t>
  </si>
  <si>
    <t>RUE VIGUET 1, 1227, Geneva, Schweiz</t>
  </si>
  <si>
    <t>RUE VIGUET 1</t>
  </si>
  <si>
    <t>1227</t>
  </si>
  <si>
    <t>LES ACACIAS</t>
  </si>
  <si>
    <t>Autoproc GmbH &amp; Co. KG</t>
  </si>
  <si>
    <t>Ringstr. 43, 74626, Bretzfeld, Germany</t>
  </si>
  <si>
    <t>Ringstr. 43</t>
  </si>
  <si>
    <t>74626</t>
  </si>
  <si>
    <t>Bretzfeld</t>
  </si>
  <si>
    <t>AUTOSAN SP. Z O.O.</t>
  </si>
  <si>
    <t>Lipi?skiego 109, 38-500 Sanok</t>
  </si>
  <si>
    <t>Lipi?skiego 109</t>
  </si>
  <si>
    <t>38-500 Sanok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</si>
  <si>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</si>
  <si>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</si>
  <si>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</si>
  <si>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</si>
  <si>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</si>
  <si>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AVACON AG</t>
  </si>
  <si>
    <t>SCHILLERSTR. 3, 38350, Helmstedt, Deutschland</t>
  </si>
  <si>
    <t>SCHILLERSTR. 3</t>
  </si>
  <si>
    <t>38350</t>
  </si>
  <si>
    <t>HELMSTEDT</t>
  </si>
  <si>
    <t>Avalon Renovables</t>
  </si>
  <si>
    <t>Calle Alfonso XII, nº 20, 28014, Madrid</t>
  </si>
  <si>
    <t>AVANSURE UG (HAFTUNGSBESCHRÄNKT)</t>
  </si>
  <si>
    <t>Bahnhofstraße 1, 67655 Kaiserslautern, Germany</t>
  </si>
  <si>
    <t>AVENTECH</t>
  </si>
  <si>
    <t>8 Allée Charles Baron, 26000 Valence</t>
  </si>
  <si>
    <t>Avere France</t>
  </si>
  <si>
    <t>112 quater rue Marcadet 75018 Paris</t>
  </si>
  <si>
    <t>AVERSANA GAS S.R.L.</t>
  </si>
  <si>
    <t>VIA ROMA 308, 81030, Caserta, Italien</t>
  </si>
  <si>
    <t>VIA ROMA 308</t>
  </si>
  <si>
    <t>81030</t>
  </si>
  <si>
    <t>TEVEROLA</t>
  </si>
  <si>
    <t>Avions Mauboussin</t>
  </si>
  <si>
    <t>30 rue Edouard Branly 90000 Belfort</t>
  </si>
  <si>
    <t>AVL IBÉRICA S.A.</t>
  </si>
  <si>
    <t>Paseo Arco de Ladrillo 68 planta 5, E-47007 Valladolid</t>
  </si>
  <si>
    <t>AVL List GmbH</t>
  </si>
  <si>
    <t>Hans-List-Platz 1, 8020, Graz, Austria</t>
  </si>
  <si>
    <t>Hans-List-Platz 1</t>
  </si>
  <si>
    <t>8020</t>
  </si>
  <si>
    <t>AW-ENERGY OY</t>
  </si>
  <si>
    <t>TIKKURILANTIE 10, 01380, Uusimaa, Finnland</t>
  </si>
  <si>
    <t>TIKKURILANTIE 10</t>
  </si>
  <si>
    <t>01380</t>
  </si>
  <si>
    <t>VANTAA</t>
  </si>
  <si>
    <t>Finland</t>
  </si>
  <si>
    <t>AWETA SISTEMI S.P.A.</t>
  </si>
  <si>
    <t>VIA ADRIANO OLIVETTI 79, 47522, Forli-Cesena, Italien</t>
  </si>
  <si>
    <t>VIA ADRIANO OLIVETTI 79</t>
  </si>
  <si>
    <t>47522</t>
  </si>
  <si>
    <t>CESENA</t>
  </si>
  <si>
    <t>AXA</t>
  </si>
  <si>
    <t>AXELERA</t>
  </si>
  <si>
    <t>Rond-point de l'Échangeur, Les Levées, 69360 Solaize, France</t>
  </si>
  <si>
    <t>Axens</t>
  </si>
  <si>
    <t>89, bd Franklin Roosevelt 92508 Rueil-Malmaison – France</t>
  </si>
  <si>
    <t>AXIOSUS ENERGY GMBH</t>
  </si>
  <si>
    <t>FRANZ-EHRLICH-STR. 12, 12489, Berlin, Deutschland</t>
  </si>
  <si>
    <t>FRANZ-EHRLICH-STR. 12</t>
  </si>
  <si>
    <t>12489</t>
  </si>
  <si>
    <t>AXONE</t>
  </si>
  <si>
    <t>Château de la Saurine – 1985 route de Martina – 13590 MEYREUIL</t>
  </si>
  <si>
    <t>Axpo</t>
  </si>
  <si>
    <t>Parkstrasse 23, Baden, 5401, Switzerland</t>
  </si>
  <si>
    <t>AYESA Ingeniería y Arquitectura</t>
  </si>
  <si>
    <t>AVDA MARIE CURIE 2 EDIFICIO AYESA 41092 SEVILLA</t>
  </si>
  <si>
    <t>A-Z SYSTEM AB</t>
  </si>
  <si>
    <t>MOTIONSVÄGEN 7, 921 37, Västerbotten, Schweden</t>
  </si>
  <si>
    <t>MOTIONSVÄGEN 7</t>
  </si>
  <si>
    <t>921 37</t>
  </si>
  <si>
    <t>LYCKSELE</t>
  </si>
  <si>
    <t>AZUR DISTILLATION</t>
  </si>
  <si>
    <t>387 ROUTE DE CAVAILLON, 84660, Vaucluse, Frankreich</t>
  </si>
  <si>
    <t>387 ROUTE DE CAVAILLON</t>
  </si>
  <si>
    <t>84660</t>
  </si>
  <si>
    <t>MAUBEC</t>
  </si>
  <si>
    <t>AZURE ENERGY GMBH</t>
  </si>
  <si>
    <t>SIEMENSSTR. 1, 91126, Roth, Deutschland</t>
  </si>
  <si>
    <t>SIEMENSSTR. 1</t>
  </si>
  <si>
    <t>91126</t>
  </si>
  <si>
    <t>REDNITZHEMBACH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</si>
  <si>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</si>
  <si>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</si>
  <si>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</si>
  <si>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</si>
  <si>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</si>
  <si>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BADISCHE RHEINGAS GMBH</t>
  </si>
  <si>
    <t>WIESENWEG 4, 79539, Lörrach, Deutschland</t>
  </si>
  <si>
    <t>WIESENWEG 4</t>
  </si>
  <si>
    <t>79539</t>
  </si>
  <si>
    <t>LÖRRACH</t>
  </si>
  <si>
    <t>BAHARI CARBON PARTNERS AS</t>
  </si>
  <si>
    <t>Henrik Wergelands gate 27, 4612 Kristiansand, Norway</t>
  </si>
  <si>
    <t>Baker Botts (UK) LLP</t>
  </si>
  <si>
    <t>41 Lothbury, London, EC2R 7HF</t>
  </si>
  <si>
    <t>Baker Hughes</t>
  </si>
  <si>
    <t>Via Felice Matteucci 2, Florence, 50127, Italy</t>
  </si>
  <si>
    <t>BALCHEM</t>
  </si>
  <si>
    <t>WESTVAARTDIJK 85, 1850, Halle-Vilvoorde, Belgien</t>
  </si>
  <si>
    <t>WESTVAARTDIJK 85</t>
  </si>
  <si>
    <t>1850</t>
  </si>
  <si>
    <t>GRIMBERGEN</t>
  </si>
  <si>
    <t>Ballard Power Systems Europe</t>
  </si>
  <si>
    <t>Majsmarken 1, Hobro, 9500, Denmark</t>
  </si>
  <si>
    <t>Baltic Ports Organization</t>
  </si>
  <si>
    <t>Sadama 25, Tallinn, 15051, Estonia</t>
  </si>
  <si>
    <t>Estonia</t>
  </si>
  <si>
    <t>Baltimore Aircoil Int nv</t>
  </si>
  <si>
    <t>Carretera de Fuencarral, 44 CAMPUS TRIBECA Edificio 1 Bajo izquierda</t>
  </si>
  <si>
    <t>Barriquand Heat Exchangers</t>
  </si>
  <si>
    <t>9-13 rue Saint Claude 42300 Roanne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</si>
  <si>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</si>
  <si>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</si>
  <si>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</si>
  <si>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</si>
  <si>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</si>
  <si>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BART ROSENDAAL BEHEER B.V.</t>
  </si>
  <si>
    <t>KLOOTSEMASTRAAT 26, 7009 CG, Doetinchem, Niederlande</t>
  </si>
  <si>
    <t>KLOOTSEMASTRAAT 26</t>
  </si>
  <si>
    <t>7009 CG</t>
  </si>
  <si>
    <t>DOETINCHEM</t>
  </si>
  <si>
    <t>BASE SISTEMAS Y SUMINISTROS, S.A.</t>
  </si>
  <si>
    <t>Plataforma Logística PLAZA, Avenida Diagonal 14, Nave 16, 50197 ZARAGOZA</t>
  </si>
  <si>
    <t>BASF DOW HPPO PRODUCTION</t>
  </si>
  <si>
    <t>SCHELDELAAN 600, 2040, Antwerp, Belgien</t>
  </si>
  <si>
    <t>SCHELDELAAN 600</t>
  </si>
  <si>
    <t>2040</t>
  </si>
  <si>
    <t>ANTWERPEN</t>
  </si>
  <si>
    <t>BASF DOW HPPO TECHNOLOGY B.V.</t>
  </si>
  <si>
    <t>HERBERT H. DOWWEG 5, 4542 NM, Terneuzen, Niederlande</t>
  </si>
  <si>
    <t>HERBERT H. DOWWEG 5</t>
  </si>
  <si>
    <t>4542 NM</t>
  </si>
  <si>
    <t>HOEK</t>
  </si>
  <si>
    <t>BASF FUEL CELL GMBH</t>
  </si>
  <si>
    <t>CARL-BOSCH-STR. 38, 67063, Ludwigshafen am Rhein, Deutschland</t>
  </si>
  <si>
    <t>CARL-BOSCH-STR. 38</t>
  </si>
  <si>
    <t>67063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</si>
  <si>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</si>
  <si>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</si>
  <si>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</si>
  <si>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</si>
  <si>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</si>
  <si>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BASF SE - Public Funding Europe RC/OFP - C006</t>
  </si>
  <si>
    <t>Carl-Bosch-Str. 38 / Tor 7, 67063, Ludwigshafen am Rhein, Germany</t>
  </si>
  <si>
    <t>Carl-Bosch-Str. 38 / Tor 7</t>
  </si>
  <si>
    <t>Ludwigshafen am Rhein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</si>
  <si>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</si>
  <si>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</si>
  <si>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</si>
  <si>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</si>
  <si>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</si>
  <si>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BATAROW SENSORIK GMBH</t>
  </si>
  <si>
    <t>GEWERBEGEBIET 4, 18276, Landkreis Rostock, Deutschland</t>
  </si>
  <si>
    <t>GEWERBEGEBIET 4</t>
  </si>
  <si>
    <t>18276</t>
  </si>
  <si>
    <t>LÜSSOW</t>
  </si>
  <si>
    <t>Battolyser Systems B.V.</t>
  </si>
  <si>
    <t>Conradstraat 4, Schiedam, 3125BC, Netherlands</t>
  </si>
  <si>
    <t>BAYWA POWER LIQUIDS GMBH</t>
  </si>
  <si>
    <t>ARABELLASTR. 4, 81925, München, Landeshauptstadt, Deutschland</t>
  </si>
  <si>
    <t>ARABELLASTR. 4</t>
  </si>
  <si>
    <t>81925</t>
  </si>
  <si>
    <t>MÜNCHEN</t>
  </si>
  <si>
    <t>BAYWARE</t>
  </si>
  <si>
    <t>C. de Sagasta, 31, planta 4, Chamberí, 28004 Madrid, Spain</t>
  </si>
  <si>
    <t>BBA Pompen en Buizen BV</t>
  </si>
  <si>
    <t>Zutphensestraat 242, Apeldoorn, 7325 WV</t>
  </si>
  <si>
    <t>Zutphensestraat 319</t>
  </si>
  <si>
    <t>7325 WT</t>
  </si>
  <si>
    <t>Apeldoorn</t>
  </si>
  <si>
    <t>Leden - NWBA</t>
  </si>
  <si>
    <t>BCTG Avocats</t>
  </si>
  <si>
    <t>14 avenue Gourgaud 75017 Paris</t>
  </si>
  <si>
    <t>BDEW</t>
  </si>
  <si>
    <t>Reinhardtstr. 32, Berlin, 10117, Germany</t>
  </si>
  <si>
    <t>BDO IDF</t>
  </si>
  <si>
    <t>7 rue du Parc de Clagny  78000 VERSAILLES</t>
  </si>
  <si>
    <t>BDR Thermea</t>
  </si>
  <si>
    <t>57 rue de la Gare 67580 Mertzwiller</t>
  </si>
  <si>
    <t>BDR Thermea Group BV</t>
  </si>
  <si>
    <t>Kanaal Zuid 106, Apeldoorn, 7332, Netherlands</t>
  </si>
  <si>
    <t>BE green</t>
  </si>
  <si>
    <t>55 Rue Tabuteau 78530 Buc</t>
  </si>
  <si>
    <t>BEAUMONT ITALIA S.R.L.</t>
  </si>
  <si>
    <t>VIA DELLA STAZIONE DI CIAMPINO 110, 00118, Roma, Italien</t>
  </si>
  <si>
    <t>VIA DELLA STAZIONE DI CIAMPINO 110</t>
  </si>
  <si>
    <t>00118</t>
  </si>
  <si>
    <t>ROMA</t>
  </si>
  <si>
    <t>BECICE</t>
  </si>
  <si>
    <t>21 rue Armand Saintis 82000 Montauban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</si>
  <si>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</si>
  <si>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</si>
  <si>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</si>
  <si>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</si>
  <si>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</si>
  <si>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Slovenia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</si>
  <si>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</si>
  <si>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</si>
  <si>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</si>
  <si>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</si>
  <si>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</si>
  <si>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Benbros Energy</t>
  </si>
  <si>
    <t>C/ GUSTAVO FERNANDEZ BALBUENA, 11 28002 MADRID</t>
  </si>
  <si>
    <t>Benteler Steel/Tube GmbH &amp; Co. KG</t>
  </si>
  <si>
    <t>Residenzstrasse 1, Paderborn, 33104, Germany</t>
  </si>
  <si>
    <t>BERGCHEMIE J. C. BRÖCKING &amp; CO. GMBH</t>
  </si>
  <si>
    <t>RUDOLFSTR. 14, 42285, Wuppertal, Deutschland</t>
  </si>
  <si>
    <t>RUDOLFSTR. 14</t>
  </si>
  <si>
    <t>42285</t>
  </si>
  <si>
    <t>WUPPERTAL</t>
  </si>
  <si>
    <t>BERIM</t>
  </si>
  <si>
    <t>149 avenue Jean Lolive 93695 Pantin</t>
  </si>
  <si>
    <t>BERKSHIRE GRIFFIN CAPITAL AG</t>
  </si>
  <si>
    <t>C/O CENTRALIS SWITZERLAND GMBH, BAHNHOFSTRASSE 10, 6300, Zug, Schweiz</t>
  </si>
  <si>
    <t>C/O CENTRALIS SWITZERLAND GMBH, BAHNHOFSTRASSE 10</t>
  </si>
  <si>
    <t>ZUG</t>
  </si>
  <si>
    <t>BERNARD Gruppe Holding ZT GmbH</t>
  </si>
  <si>
    <t>Bahnhofstraße 19, 6060, Hall in Tirol, Austria</t>
  </si>
  <si>
    <t>Bahnhofstraße 19</t>
  </si>
  <si>
    <t>6060</t>
  </si>
  <si>
    <t>Hall in Tirol</t>
  </si>
  <si>
    <t>BEVAN NORDGREN CONSULTING AB</t>
  </si>
  <si>
    <t>C/O IDA NORDGREN, SNÄCKVÄGEN 25, 414 75, Västra Götaland, Schweden</t>
  </si>
  <si>
    <t>C/O IDA NORDGREN, SNÄCKVÄGEN 25</t>
  </si>
  <si>
    <t>414 75</t>
  </si>
  <si>
    <t>BEYOND SCROLL SA</t>
  </si>
  <si>
    <t>BÂTIMENT C, EPFL INNOVATION PARK, 1015, Vaud, Schweiz</t>
  </si>
  <si>
    <t>BÂTIMENT C, EPFL INNOVATION PARK</t>
  </si>
  <si>
    <t>1015</t>
  </si>
  <si>
    <t>LAUSANNE</t>
  </si>
  <si>
    <t>BFL HYDROGEN OHG</t>
  </si>
  <si>
    <t>MARK 1 G, 96524, Sonneberg, Deutschland</t>
  </si>
  <si>
    <t>MARK 1 G</t>
  </si>
  <si>
    <t>96524</t>
  </si>
  <si>
    <t>FÖRITZTAL</t>
  </si>
  <si>
    <t>BHDT GmbH</t>
  </si>
  <si>
    <t>Werk-VI-Strasse 52, 8605, Kapfenberg, Austria</t>
  </si>
  <si>
    <t>Werk-VI-Strasse 52</t>
  </si>
  <si>
    <t>8605</t>
  </si>
  <si>
    <t>Kapfenberg</t>
  </si>
  <si>
    <t>BHYO GMBH</t>
  </si>
  <si>
    <t>OSTRING 128, 67069, Ludwigshafen am Rhein, Deutschland</t>
  </si>
  <si>
    <t>OSTRING 128</t>
  </si>
  <si>
    <t>67069</t>
  </si>
  <si>
    <t>BIAS - Bremer Institut für angewandte Strahltechnik GmbH</t>
  </si>
  <si>
    <t>Klagenfurter Str. 5, 28359, Bremen, Germany</t>
  </si>
  <si>
    <t>Klagenfurter Str. 5</t>
  </si>
  <si>
    <t>28359</t>
  </si>
  <si>
    <t>Bremen</t>
  </si>
  <si>
    <t>Biedrība ”Zaļo un Viedo Tehnoloģiju Klasteris”</t>
  </si>
  <si>
    <t>Liepāja, Strautu iela 4, Liepāja, LV-3401, Latvia</t>
  </si>
  <si>
    <t>Latvia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</si>
  <si>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</si>
  <si>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</si>
  <si>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</si>
  <si>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</si>
  <si>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Bilfinger</t>
  </si>
  <si>
    <t>Oskar-Meixner-Straße 1, Mannheim, 68163, Germany</t>
  </si>
  <si>
    <t>BILOGISTIK, S.A.</t>
  </si>
  <si>
    <t>Avenida Iparragirre ( ADIF), 58 - PISO 1, SANTURTZI, BIZKAIAterminal Ferroviaria</t>
  </si>
  <si>
    <t>BIOENERGIE AHLINTEL GMBH &amp; CO. KG</t>
  </si>
  <si>
    <t>AHLINTEL 26, 48282, Steinfurt, Deutschland</t>
  </si>
  <si>
    <t>AHLINTEL 26</t>
  </si>
  <si>
    <t>48282</t>
  </si>
  <si>
    <t>EMSDETTEN</t>
  </si>
  <si>
    <t>BIOENERGIE DU SUD-OUEST</t>
  </si>
  <si>
    <t>ROCADE SUD D ARANCE, 64300, Pyrénées-Atlantiques, Frankreich</t>
  </si>
  <si>
    <t>ROCADE SUD D ARANCE</t>
  </si>
  <si>
    <t>64300</t>
  </si>
  <si>
    <t>MONT</t>
  </si>
  <si>
    <t>BIOGAS DUCHEROW GMBH</t>
  </si>
  <si>
    <t>KARL-MARX-STR. 23, 17398, Dahme-Spreewald, Deutschland</t>
  </si>
  <si>
    <t>KARL-MARX-STR. 23</t>
  </si>
  <si>
    <t>17398</t>
  </si>
  <si>
    <t>DUCHEROW</t>
  </si>
  <si>
    <t>BIOGASANLAGE HAßLEBEN GMBH</t>
  </si>
  <si>
    <t>STRAßE DER DSF, 17268, Uckermark, Deutschland</t>
  </si>
  <si>
    <t>STRAßE DER DSF</t>
  </si>
  <si>
    <t>17268</t>
  </si>
  <si>
    <t>BOITZENBURGER LAND</t>
  </si>
  <si>
    <t>BIOGEEN GMBH</t>
  </si>
  <si>
    <t>AM MITTELHAFEN 10, 48155, Münster, Deutschland</t>
  </si>
  <si>
    <t>AM MITTELHAFEN 10</t>
  </si>
  <si>
    <t>48155</t>
  </si>
  <si>
    <t>MÜNSTER</t>
  </si>
  <si>
    <t>BIOGEM EXPRESS AG</t>
  </si>
  <si>
    <t>ZÄHRINGERSTRASSE 26, 8001, Zürich, Schweiz</t>
  </si>
  <si>
    <t>ZÄHRINGERSTRASSE 26</t>
  </si>
  <si>
    <t>8001</t>
  </si>
  <si>
    <t>ZÜRICH</t>
  </si>
  <si>
    <t>BIOGNV</t>
  </si>
  <si>
    <t>1 B BOULEVARD DE LA CHANTOURNE, 38700, Isère, Frankreich</t>
  </si>
  <si>
    <t>1 B BOULEVARD DE LA CHANTOURNE</t>
  </si>
  <si>
    <t>38700</t>
  </si>
  <si>
    <t>LA TRONCHE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</si>
  <si>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</si>
  <si>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</si>
  <si>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</si>
  <si>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06200</t>
  </si>
  <si>
    <t>NICE</t>
  </si>
  <si>
    <t>BIOGNV DU PAYS DE L OR</t>
  </si>
  <si>
    <t>ESPACE GAROSUD, 48 RUE CLAUDE BALBASTRE, 34070, Hérault, Frankreich</t>
  </si>
  <si>
    <t>ESPACE GAROSUD, 48 RUE CLAUDE BALBASTRE</t>
  </si>
  <si>
    <t>34070</t>
  </si>
  <si>
    <t>MONTPELLIER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</si>
  <si>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</si>
  <si>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</si>
  <si>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</si>
  <si>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BIOGNV DU SICOVAL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</si>
  <si>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</si>
  <si>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</si>
  <si>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</si>
  <si>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</si>
  <si>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</si>
  <si>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BIONIC-TEC AG</t>
  </si>
  <si>
    <t>WIPPLINGERSTRAßE, 1010, Wien, Österreich</t>
  </si>
  <si>
    <t>WIPPLINGERSTRAßE</t>
  </si>
  <si>
    <t>1010</t>
  </si>
  <si>
    <t>Bioway</t>
  </si>
  <si>
    <t>Pri pracharni 20, Kosice, 4011, Slovakia</t>
  </si>
  <si>
    <t>BIRCAN HOLDING AS</t>
  </si>
  <si>
    <t>LEILIGHET 602 FREDRIKKE QVAMS GATE 3A, 0172, Oslo, Norwegen</t>
  </si>
  <si>
    <t>LEILIGHET 602 FREDRIKKE QVAMS GATE 3A</t>
  </si>
  <si>
    <t>0172</t>
  </si>
  <si>
    <t>OSLO</t>
  </si>
  <si>
    <t>BISPLINGHOFF AG</t>
  </si>
  <si>
    <t>WESTSTR. 7, 48324, Warendorf, Deutschland</t>
  </si>
  <si>
    <t>WESTSTR. 7</t>
  </si>
  <si>
    <t>48324</t>
  </si>
  <si>
    <t>SENDENHORST</t>
  </si>
  <si>
    <t>BITVISOR HOLDING GMBH</t>
  </si>
  <si>
    <t>TECHNOLOGIEPARK 12, 33100, Paderborn, Deutschland</t>
  </si>
  <si>
    <t>TECHNOLOGIEPARK 12</t>
  </si>
  <si>
    <t>33100</t>
  </si>
  <si>
    <t>PADERBORN</t>
  </si>
  <si>
    <t>BJ ATLANTHY SOCIEDAD LIMITADA.</t>
  </si>
  <si>
    <t>Rúa da Coruña, 25, Coia, 36208 Vigo, Pontevedra, Spain</t>
  </si>
  <si>
    <t>BKO ENERGY TRADING GMBH</t>
  </si>
  <si>
    <t>SASPOWER HAUPTSTR. 11, 03044, Cottbus, Deutschland</t>
  </si>
  <si>
    <t>SASPOWER HAUPTSTR. 11</t>
  </si>
  <si>
    <t>03044</t>
  </si>
  <si>
    <t>COTTBUS</t>
  </si>
  <si>
    <t>BLUE FORCE ENERGY B.V.</t>
  </si>
  <si>
    <t>KOPERSLAGER 18, 2631 RK, Pijnacker-Nootdorp, Niederlande</t>
  </si>
  <si>
    <t>KOPERSLAGER 18</t>
  </si>
  <si>
    <t>2631 RK</t>
  </si>
  <si>
    <t>NOOTDORP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</si>
  <si>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</si>
  <si>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</si>
  <si>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</si>
  <si>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</si>
  <si>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</si>
  <si>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Blue Spirit Aero</t>
  </si>
  <si>
    <t>11 rue Amédée Bollée 92500 Rueil-Malmaison</t>
  </si>
  <si>
    <t>BLUE TOWER GMBH</t>
  </si>
  <si>
    <t>DONCASTER-PLATZ 5, 45699, Recklinghausen, Deutschland</t>
  </si>
  <si>
    <t>DONCASTER-PLATZ 5</t>
  </si>
  <si>
    <t>Blue World Technologies</t>
  </si>
  <si>
    <t>Egeskovvej 6C, Kvistgaard, 3490, Denmark</t>
  </si>
  <si>
    <t>BluEnergy Revolution Società Cooperativa</t>
  </si>
  <si>
    <t>Via Greto di Cornigliano 6, Genova, 16152, Italy</t>
  </si>
  <si>
    <t>Blunomy Advisory</t>
  </si>
  <si>
    <t>17-21 Rue Saint-Fiacre, 75002 Paris, France</t>
  </si>
  <si>
    <t>BMR METALL- UND KABELRECYCLING GMBH</t>
  </si>
  <si>
    <t>IN DER MUNA 12, 15749, Dahme-Spreewald, Deutschland</t>
  </si>
  <si>
    <t>IN DER MUNA 12</t>
  </si>
  <si>
    <t>15749</t>
  </si>
  <si>
    <t>MITTENWALDE</t>
  </si>
  <si>
    <t>BMW</t>
  </si>
  <si>
    <t>Petuelring 130, München, 80788, Germany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</si>
  <si>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</si>
  <si>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</si>
  <si>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</si>
  <si>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</si>
  <si>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</si>
  <si>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BOC</t>
  </si>
  <si>
    <t>Forge, 43 Church Street West, Woking, Surrey, GU21 6HT</t>
  </si>
  <si>
    <t>BOC GASES IRELAND HOLDINGS LIMITED</t>
  </si>
  <si>
    <t>John F Kennedy Dr, Bluebell, Dublin, Ireland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</si>
  <si>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</si>
  <si>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</si>
  <si>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</si>
  <si>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</si>
  <si>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</si>
  <si>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BOC KOREA HOLDINGS LIMITED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</si>
  <si>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</si>
  <si>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</si>
  <si>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</si>
  <si>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</si>
  <si>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</si>
  <si>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BOLDRIN - S.R.L.</t>
  </si>
  <si>
    <t>VIA PITAGORA 27, 35030, Padova, Italien</t>
  </si>
  <si>
    <t>VIA PITAGORA 27</t>
  </si>
  <si>
    <t>35030</t>
  </si>
  <si>
    <t>RUBANO</t>
  </si>
  <si>
    <t>Boll Automation GmbH</t>
  </si>
  <si>
    <t>Industriestr. 6, 63839, Kleinwallstadt, Germany</t>
  </si>
  <si>
    <t>Industriestr. 6</t>
  </si>
  <si>
    <t>63839</t>
  </si>
  <si>
    <t>Kleinwallstadt</t>
  </si>
  <si>
    <t>Bollfilter España S.L.U.</t>
  </si>
  <si>
    <t>Paseo del Ferrocarril, 339, 3-2</t>
  </si>
  <si>
    <t>Mexico</t>
  </si>
  <si>
    <t>BONACIEUX ENERGIES</t>
  </si>
  <si>
    <t>24 RUE AUGUSTE CHABRIERES, 75015, Paris, Frankreich</t>
  </si>
  <si>
    <t>24 RUE AUGUSTE CHABRIERES</t>
  </si>
  <si>
    <t>75015</t>
  </si>
  <si>
    <t>BONDALTI CANTABRIA SA.</t>
  </si>
  <si>
    <t>AVENIDA ALBERTO I (DE BELGICA), S/N, 39300, Cantabria, Spanien</t>
  </si>
  <si>
    <t>AVENIDA ALBERTO I (DE BELGICA), S/N</t>
  </si>
  <si>
    <t>39300</t>
  </si>
  <si>
    <t>TORRELAVEGA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</si>
  <si>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</si>
  <si>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</si>
  <si>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</si>
  <si>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</si>
  <si>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</si>
  <si>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</si>
  <si>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</si>
  <si>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</si>
  <si>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</si>
  <si>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</si>
  <si>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Borea</t>
  </si>
  <si>
    <t>16 rue ballu 75009 Paris</t>
  </si>
  <si>
    <t>Bosal Energy NV</t>
  </si>
  <si>
    <t>Dellestraat 20, Lummen, 3560, Belgium</t>
  </si>
  <si>
    <t>Bosch España</t>
  </si>
  <si>
    <t>C. de los Hermanos García Noblejas, 19, San Blas-Canillejas, 28037 Madrid, Spain</t>
  </si>
  <si>
    <t>BOSCH France</t>
  </si>
  <si>
    <t>32 avenue Michelet 93400 Saint Ouen sur Seine</t>
  </si>
  <si>
    <t>Bosch Germany</t>
  </si>
  <si>
    <t>Wernerstraße 51, 70469 Stuttgart, Germany</t>
  </si>
  <si>
    <t>BOSS Energy Consulting</t>
  </si>
  <si>
    <t>101 Lincoln House, Kennington Park, 1 Brixton Road, Oval, London, SW9 6DE, United Kingdom</t>
  </si>
  <si>
    <t>BOSTIK ADHESIVES LIMITED</t>
  </si>
  <si>
    <t>Common Rd, Stafford ST16 3EH, United Kingdom</t>
  </si>
  <si>
    <t>Boston College of Further Education</t>
  </si>
  <si>
    <t>Skirbeck Road, Boston, Lincolnshire, PE21 6AF</t>
  </si>
  <si>
    <t>BOTNIA HYDROGEN AB</t>
  </si>
  <si>
    <t>Cylindervägen 18, 131 52 Nacka Strand, Sweden</t>
  </si>
  <si>
    <t>Bowman Power</t>
  </si>
  <si>
    <t>Ocean Quay, Belvidere Rd, Southampton SO14 5QY, United Kingdom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</si>
  <si>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</si>
  <si>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</si>
  <si>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</si>
  <si>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</si>
  <si>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ABERDEEN</t>
  </si>
  <si>
    <t>BP Belgium</t>
  </si>
  <si>
    <t>Rond-Point Robert Schuman 11, Brussels, 1040, Belgium</t>
  </si>
  <si>
    <t>BP CANADA INTERNATIONAL HOLDINGS B.V.</t>
  </si>
  <si>
    <t>D'ARCYWEG 76, 3198 NA, Rotterdam, Niederlande</t>
  </si>
  <si>
    <t>D'ARCYWEG 76</t>
  </si>
  <si>
    <t>3198 NA</t>
  </si>
  <si>
    <t>EUROPOORT ROTTERDAM</t>
  </si>
  <si>
    <t>BP EGYPT PRODUCTION B.V.</t>
  </si>
  <si>
    <t>bp Energía España</t>
  </si>
  <si>
    <t>C. de Quintanadueñas, 6, 2°, Fuencarral-El Pardo, 28050 Madrid, Spain</t>
  </si>
  <si>
    <t>BP LINGEN GREEN HYDROGEN VERWALTUNG GMBH</t>
  </si>
  <si>
    <t>Raffineriestraße 1, 49808 Lingen (Ems), Germany</t>
  </si>
  <si>
    <t>BP TECHNOLOGY VENTURES LIMITED</t>
  </si>
  <si>
    <t>Chertsey Rd., Sunbury-on-Thames TW16 7BP, United Kingdom</t>
  </si>
  <si>
    <t>BP UK</t>
  </si>
  <si>
    <t>BP International Limited, Chertsey Road, Sunbury on Thames, Middlesex, TW16 7BP</t>
  </si>
  <si>
    <t>BRAINFLEET HYDROGEN SOLUTIONS GMBH</t>
  </si>
  <si>
    <t>DUISBURGER STR. 6, 10707, Berlin, Deutschland</t>
  </si>
  <si>
    <t>DUISBURGER STR. 6</t>
  </si>
  <si>
    <t>10707</t>
  </si>
  <si>
    <t>BRAINPOWER ENERGY GMBH</t>
  </si>
  <si>
    <t>GUSTAV-HERTZ-STR. 9, 91074, Bayern, Deutschland</t>
  </si>
  <si>
    <t>GUSTAV-HERTZ-STR. 9</t>
  </si>
  <si>
    <t>91074</t>
  </si>
  <si>
    <t>HERZOGENAURACH</t>
  </si>
  <si>
    <t>Bramble Energy</t>
  </si>
  <si>
    <t>Atrium Court, Tilgate Business Park, Brighton Rd, Crawley RH11 9BP, United Kingdom</t>
  </si>
  <si>
    <t>Brandenburgische Technische Universität Cottbus-Senftenberg - Fachgebiet Energiewirtschaft</t>
  </si>
  <si>
    <t>Siemens-Halske-Ring 13, 3046, Cottbus, Germany</t>
  </si>
  <si>
    <t>Siemens-Halske-Ring 13</t>
  </si>
  <si>
    <t>3046</t>
  </si>
  <si>
    <t>Cottbus</t>
  </si>
  <si>
    <t>Bredenoord Exploitatie mij</t>
  </si>
  <si>
    <t>Zutphensestraat 319, Apeldoorn, 7325 WT</t>
  </si>
  <si>
    <t>Lunet 10c</t>
  </si>
  <si>
    <t>3905 NW</t>
  </si>
  <si>
    <t>Veenendaal</t>
  </si>
  <si>
    <t>Breitenfeld Edelstahl AG</t>
  </si>
  <si>
    <t>Breitenfeldstraße 22, 8662, St. Barbara, Austria</t>
  </si>
  <si>
    <t>Breitenfeldstraße 22</t>
  </si>
  <si>
    <t>8662</t>
  </si>
  <si>
    <t>St. Barbara</t>
  </si>
  <si>
    <t>BREMER WASSERSTOFF GMBH</t>
  </si>
  <si>
    <t>AUF DEN DELBEN 35, 28237, Bremen, Deutschland</t>
  </si>
  <si>
    <t>AUF DEN DELBEN 35</t>
  </si>
  <si>
    <t>28237</t>
  </si>
  <si>
    <t>BREMEN</t>
  </si>
  <si>
    <t>BRENERGIE B.V.</t>
  </si>
  <si>
    <t>DE RUN 4219, 5503 LM, Veldhoven, Niederlande</t>
  </si>
  <si>
    <t>DE RUN 4219</t>
  </si>
  <si>
    <t>5503 LM</t>
  </si>
  <si>
    <t>VELDHOVEN</t>
  </si>
  <si>
    <t>Bretagne Développement Innovation</t>
  </si>
  <si>
    <t>1BIS ROUTE DE FOUGÈRES</t>
  </si>
  <si>
    <t>Briggs Equipment UK Ltd</t>
  </si>
  <si>
    <t>7 Orbital Way, Cannock, Staffordshire WS11 8XW</t>
  </si>
  <si>
    <t>BRIGH2 B.V.</t>
  </si>
  <si>
    <t>URMONDERBAAN 22, 6167 RD, Sittard-Geleen, Niederlande</t>
  </si>
  <si>
    <t>URMONDERBAAN 22</t>
  </si>
  <si>
    <t>6167 RD</t>
  </si>
  <si>
    <t>GELEEN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</si>
  <si>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</si>
  <si>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</si>
  <si>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</si>
  <si>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</si>
  <si>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</si>
  <si>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Brintbranchen</t>
  </si>
  <si>
    <t>Vesterbrogade 1C, København V, 1620, Denmark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</si>
  <si>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</si>
  <si>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</si>
  <si>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</si>
  <si>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</si>
  <si>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</si>
  <si>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British Solar Renewables</t>
  </si>
  <si>
    <t>35 and 35a, The Maltings, Lower Charlton Trading Estate, Shepton Mallet BA4 5QE, United Kingdom</t>
  </si>
  <si>
    <t>Bronkhorst Nederland BV</t>
  </si>
  <si>
    <t>Lunet 10c, Veenendaal, 3905 NW</t>
  </si>
  <si>
    <t>Postbus 525</t>
  </si>
  <si>
    <t>7300 AM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</si>
  <si>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</si>
  <si>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</si>
  <si>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</si>
  <si>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</si>
  <si>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</si>
  <si>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BUBNEY ENERGY CENTRE LIMITED</t>
  </si>
  <si>
    <t>6TH FLOOR 338 EUSTON ROAD, NW1 3BG, London NW1, Vereinigtes Königreich</t>
  </si>
  <si>
    <t>6TH FLOOR 338 EUSTON ROAD</t>
  </si>
  <si>
    <t>NW1 3BG</t>
  </si>
  <si>
    <t>BUHEII VINDKRAFT AS</t>
  </si>
  <si>
    <t>WERGELANDSVEIEN 23B, 0167, Oslo, Norwegen</t>
  </si>
  <si>
    <t>WERGELANDSVEIEN 23B</t>
  </si>
  <si>
    <t>0167</t>
  </si>
  <si>
    <t>BULANE</t>
  </si>
  <si>
    <t>Ecoparc, 79 rue Mézière Christin 34690 FABREGUES</t>
  </si>
  <si>
    <t>Bulgarian Hydrogen Institute</t>
  </si>
  <si>
    <t>Sofia Center, ul. "15-ti noemvri" 1, 1000 Sofia, Bulgaria</t>
  </si>
  <si>
    <t>Bulgaria</t>
  </si>
  <si>
    <t>Bulgarian Hydrogen, Fuel Cell and Energy Storage Association</t>
  </si>
  <si>
    <t>Acad. Georgi Bonchev Str., Block 10, Sofia, 1113, Bulgaria</t>
  </si>
  <si>
    <t>Bundesanstalt für Materialforschung und -prüfung (BAM)</t>
  </si>
  <si>
    <t>Unter den Eichen 87, 12205, Berlin, Germany</t>
  </si>
  <si>
    <t>Unter den Eichen 87</t>
  </si>
  <si>
    <t>12205</t>
  </si>
  <si>
    <t>Burckhardt Compression AG</t>
  </si>
  <si>
    <t>Franz-Burckhardt-Strasse 5, Winterthur, 8404, Switzerland</t>
  </si>
  <si>
    <t>Burckhardt Compression France</t>
  </si>
  <si>
    <t>21/23 rue du Petit Albi 95800 Cergy</t>
  </si>
  <si>
    <t>BUREAU VERITAS</t>
  </si>
  <si>
    <t>Calle Valportillo Primera, 22-24, Edificio Caoba, Pol. Ind. La Granja, 28108 Alcobendas, Madrid</t>
  </si>
  <si>
    <t>Bureau Veritas Exploitation</t>
  </si>
  <si>
    <t>Le triangle de l'Arche, 8 cours du triangle 92937 La Défense Cedex</t>
  </si>
  <si>
    <t>Bureau Veritas Marine &amp; offshore</t>
  </si>
  <si>
    <t>Tour Alto, 4 place des saisons, Courbevoie, 92400, France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</si>
  <si>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</si>
  <si>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</si>
  <si>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</si>
  <si>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</si>
  <si>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</si>
  <si>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Burges Salmon</t>
  </si>
  <si>
    <t>One Glass Wharf, Bristol, BS2 0ZX Atria One, 144 Morrison Street, Edinburgh, EH3 8EX 6 New Street Square, London, EC4A 3BF</t>
  </si>
  <si>
    <t>Burkert Ibérica S.A.U.</t>
  </si>
  <si>
    <t>Avda. Barcelona 40A, 08970 Sant Joan Despí</t>
  </si>
  <si>
    <t>BUROTEC CONSULTORÍA TÉCNICA S.L.</t>
  </si>
  <si>
    <t>AVENIDA CARDENAL HERRERA ORIA 326 A-B MADRID 28035</t>
  </si>
  <si>
    <t>Buschjost GmbH</t>
  </si>
  <si>
    <t>Detmolder Str. 256, Bad Oeynhausen, 32545, Germany</t>
  </si>
  <si>
    <t>BUSELEC</t>
  </si>
  <si>
    <t>9 RUE DE FERICY, 77590, Seine-et-Marne, Frankreich</t>
  </si>
  <si>
    <t>9 RUE DE FERICY</t>
  </si>
  <si>
    <t>77590</t>
  </si>
  <si>
    <t>FONTAINE LE PORT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</si>
  <si>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</si>
  <si>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</si>
  <si>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</si>
  <si>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</si>
  <si>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</si>
  <si>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</si>
  <si>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</si>
  <si>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</si>
  <si>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</si>
  <si>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</si>
  <si>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CADE SOLUCIONES DE INGENIERÍA, S.L.</t>
  </si>
  <si>
    <t>Parque Científico y Tecnológico, Paseo de la Innovación, 3, 02006 Albacete</t>
  </si>
  <si>
    <t>CaetanoBus</t>
  </si>
  <si>
    <t>Av. Vasco da Gama, Vila Nova de Gaia, 4431-901, Portugal</t>
  </si>
  <si>
    <t>Caisse des Dépôts</t>
  </si>
  <si>
    <t>72, avenue Pierre Mendès France 75914 PARIS CEDEX 13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</si>
  <si>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</si>
  <si>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</si>
  <si>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</si>
  <si>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</si>
  <si>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</si>
  <si>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CAMPIONI LOGISTICA INTEGRATA S.P.A.</t>
  </si>
  <si>
    <t>VIA FERRUCCIA 14, 03010, Frosinone, Italien</t>
  </si>
  <si>
    <t>VIA FERRUCCIA 14</t>
  </si>
  <si>
    <t>03010</t>
  </si>
  <si>
    <t>PATRICA</t>
  </si>
  <si>
    <t>CANALUZ INFINITA, SOCIEDAD LIMITADA.</t>
  </si>
  <si>
    <t>CALLE PORTUGAL, 14 4 A, 35010, Las Palmas, Spanien</t>
  </si>
  <si>
    <t>CALLE PORTUGAL, 14 4 A</t>
  </si>
  <si>
    <t>35010</t>
  </si>
  <si>
    <t>LAS PALMAS DE GRAN CANARIA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</si>
  <si>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</si>
  <si>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</si>
  <si>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</si>
  <si>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</si>
  <si>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</si>
  <si>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</si>
  <si>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</si>
  <si>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</si>
  <si>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</si>
  <si>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</si>
  <si>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</si>
  <si>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CAPARIZ B.V.</t>
  </si>
  <si>
    <t>PAPLAND 18, 4206 CL, Gorinchem, Niederlande</t>
  </si>
  <si>
    <t>PAPLAND 18</t>
  </si>
  <si>
    <t>4206 CL</t>
  </si>
  <si>
    <t>GORINCHEM</t>
  </si>
  <si>
    <t>Capenergies</t>
  </si>
  <si>
    <t>Bât. Henri Poincaré Domaine Petit Arbois, Avenue Louis Philibert - CS 30658 13547 AIX EN PROVENCE CEDEX</t>
  </si>
  <si>
    <t>CAPITAL ENERGY</t>
  </si>
  <si>
    <t>P.º Club Deportivo, 1, Edificio 13, 28223 Pozuelo de Alarcón, Madrid, Spain</t>
  </si>
  <si>
    <t>CAPITAL ENERGY ENGINEERING SL.</t>
  </si>
  <si>
    <t>PASEO DEL CLUB DEPORTIVO (EDIF. 13), 1, 28223, Madrid, Spanien</t>
  </si>
  <si>
    <t>PASEO DEL CLUB DEPORTIVO (EDIF. 13), 1</t>
  </si>
  <si>
    <t>POZUELO DE ALARCON</t>
  </si>
  <si>
    <t>CARA</t>
  </si>
  <si>
    <t>1, boulevard Edmond Michelet, Lyon, 69008, France</t>
  </si>
  <si>
    <t>CARBAGAS AG</t>
  </si>
  <si>
    <t>HOFGUT, 3073, Bern, Schweiz</t>
  </si>
  <si>
    <t>HOFGUT</t>
  </si>
  <si>
    <t>3073</t>
  </si>
  <si>
    <t>GÜMLIGEN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</si>
  <si>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</si>
  <si>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</si>
  <si>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</si>
  <si>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</si>
  <si>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</si>
  <si>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CARBON CLEAN ENERGY SA</t>
  </si>
  <si>
    <t>CH. DE LA GROSSE-PIERRE 7, 1110, Vaud, Schweiz</t>
  </si>
  <si>
    <t>CH. DE LA GROSSE-PIERRE 7</t>
  </si>
  <si>
    <t>1110</t>
  </si>
  <si>
    <t>MORGES</t>
  </si>
  <si>
    <t>CARBOTECH AC GMBH</t>
  </si>
  <si>
    <t>ELISENSTR. 119, 45139, Essen, Deutschland</t>
  </si>
  <si>
    <t>ELISENSTR. 119</t>
  </si>
  <si>
    <t>45139</t>
  </si>
  <si>
    <t>ESSEN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</si>
  <si>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</si>
  <si>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</si>
  <si>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</si>
  <si>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</si>
  <si>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</si>
  <si>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CARBUROS METÁLICOS, S.A.</t>
  </si>
  <si>
    <t>Av. de la Fama, 1, 08940 Cornellà de Llobregat (Barcelona)</t>
  </si>
  <si>
    <t>CARDEX AUTOTEILE UND ZUBEHÖR GMBH</t>
  </si>
  <si>
    <t>HÖHNE, 42275, Wuppertal, Deutschland</t>
  </si>
  <si>
    <t>HÖHNE</t>
  </si>
  <si>
    <t>42275</t>
  </si>
  <si>
    <t>CARELL S.A</t>
  </si>
  <si>
    <t>Industrial Park of Schisto 805-806, Perama, 18863, Greece</t>
  </si>
  <si>
    <t>CARNEADES HYDROGEN GMBH</t>
  </si>
  <si>
    <t>ÜBERSEERING, 22297, Hamburg, Freie und Hansestadt, Deutschland</t>
  </si>
  <si>
    <t>ÜBERSEERING</t>
  </si>
  <si>
    <t>22297</t>
  </si>
  <si>
    <t>CARTAGENA HYDROGEN NETWORK SL.</t>
  </si>
  <si>
    <t>CALLE MENDEZ ALVARO, 44, 28045, Madrid, Spanien</t>
  </si>
  <si>
    <t>CALLE MENDEZ ALVARO, 44</t>
  </si>
  <si>
    <t>28045</t>
  </si>
  <si>
    <t>Catagen</t>
  </si>
  <si>
    <t>Channel Commercial Park, Unit 5 Elmbank, Queens Rd, Belfast BT3 9DT, United Kingdom</t>
  </si>
  <si>
    <t>Catalan Agency for Business Competitiveness (ACCIÓ)</t>
  </si>
  <si>
    <t>Passeig de Gràcia, 129, Barcelona, 8008, Spain</t>
  </si>
  <si>
    <t>CB TRD</t>
  </si>
  <si>
    <t>135 Boulevard Haussmann-75008 Paris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</si>
  <si>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</si>
  <si>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</si>
  <si>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</si>
  <si>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</si>
  <si>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CCB HOLDING AS</t>
  </si>
  <si>
    <t>TRANESVEGEN 22, 5347, Øygarden, Norwegen</t>
  </si>
  <si>
    <t>TRANESVEGEN 22</t>
  </si>
  <si>
    <t>5347</t>
  </si>
  <si>
    <t>ÅGOTNES</t>
  </si>
  <si>
    <t>CCE ASSETS AUT GMBH</t>
  </si>
  <si>
    <t>KLOSTERSTRAßE, 4451, Oberösterreich, Österreich</t>
  </si>
  <si>
    <t>KLOSTERSTRAßE</t>
  </si>
  <si>
    <t>4451</t>
  </si>
  <si>
    <t>GARSTEN</t>
  </si>
  <si>
    <t>CCE ASSETS CHL GMBH</t>
  </si>
  <si>
    <t>KLOSTERSTRAßE 2, 4451, Oberösterreich, Österreich</t>
  </si>
  <si>
    <t>KLOSTERSTRAßE 2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</si>
  <si>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</si>
  <si>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</si>
  <si>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</si>
  <si>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</si>
  <si>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</si>
  <si>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</si>
  <si>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</si>
  <si>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</si>
  <si>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</si>
  <si>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</si>
  <si>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</si>
  <si>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</si>
  <si>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CCE SOLAR INVEST GMBH</t>
  </si>
  <si>
    <t>CCI du Var</t>
  </si>
  <si>
    <t>Parc d’Activités du Plateau de Signes Centre de Vie - 429 Avenue de Paris 83870 SIGNES</t>
  </si>
  <si>
    <t>CCI France - Réseau Chambre de Commerce et d'Industrie</t>
  </si>
  <si>
    <t>8-10 Rue Pierre Brossolette, 92300 Levallois-Perret, France</t>
  </si>
  <si>
    <t>CCI VALVE TECHNOLOGY AB</t>
  </si>
  <si>
    <t>Industrigatan 7, 661 32 Säffle, Sweden</t>
  </si>
  <si>
    <t>CE58 MINING INDUSTRY GMBH</t>
  </si>
  <si>
    <t>HOHE BLEICHEN 22, 20354, Hamburg, Freie und Hansestadt, Deutschland</t>
  </si>
  <si>
    <t>HOHE BLEICHEN 22</t>
  </si>
  <si>
    <t>20354</t>
  </si>
  <si>
    <t>CEA</t>
  </si>
  <si>
    <t>CEA / Grenoble 38054 GRENOBLE</t>
  </si>
  <si>
    <t>CEC HAREN GMBH &amp; CO. KG</t>
  </si>
  <si>
    <t>LINDENALLEE 2, 49733, Emsland, Deutschland</t>
  </si>
  <si>
    <t>LINDENALLEE 2</t>
  </si>
  <si>
    <t>49733</t>
  </si>
  <si>
    <t>HAREN</t>
  </si>
  <si>
    <t>CEGE</t>
  </si>
  <si>
    <t>LE STADE, 13470, Bouches-du-Rhône, Frankreich</t>
  </si>
  <si>
    <t>LE STADE</t>
  </si>
  <si>
    <t>13470</t>
  </si>
  <si>
    <t>CARNOUX EN PROVENCE</t>
  </si>
  <si>
    <t>CEGH</t>
  </si>
  <si>
    <t>Floridsdorfer Hauptstraße 1, Wien, 1210, Austria</t>
  </si>
  <si>
    <t>CELECTIS SÀRL</t>
  </si>
  <si>
    <t>RUE DE L'INDUSTRIE 23, 1950, Valais, Schweiz</t>
  </si>
  <si>
    <t>RUE DE L'INDUSTRIE 23</t>
  </si>
  <si>
    <t>CELL IMPACT AB (PUBL)</t>
  </si>
  <si>
    <t>KÄLLMOSSVÄGEN 7 A, 691 52, Örebro, Schweden</t>
  </si>
  <si>
    <t>KÄLLMOSSVÄGEN 7 A</t>
  </si>
  <si>
    <t>691 52</t>
  </si>
  <si>
    <t>KARLSKOGA</t>
  </si>
  <si>
    <t>CELLCENTRIC GMBH &amp; CO. KG</t>
  </si>
  <si>
    <t>NEUE STR. 95, 73230, Esslingen, Deutschland</t>
  </si>
  <si>
    <t>NEUE STR. 95</t>
  </si>
  <si>
    <t>73230</t>
  </si>
  <si>
    <t>KIRCHHEIM</t>
  </si>
  <si>
    <t>CEMEX ADMIXTURES GMBH</t>
  </si>
  <si>
    <t>GESEKER STR. 31- 33, 33154, Paderborn, Deutschland</t>
  </si>
  <si>
    <t>GESEKER STR. 31- 33</t>
  </si>
  <si>
    <t>33154</t>
  </si>
  <si>
    <t>SALZKOTTEN</t>
  </si>
  <si>
    <t>CENER, Centro Nacional de Energías Renovables</t>
  </si>
  <si>
    <t>Avda. Ciudad de la Innovación, 7 - 31621 Sarriguren NAVARRA</t>
  </si>
  <si>
    <t>Cenergy Holdings</t>
  </si>
  <si>
    <t>33, Amarousiou-Halandriou Str., Maroussi, Attiki,, 15125, Greece</t>
  </si>
  <si>
    <t>CENTER FOR TECHNOLOGY RESEARCH AND INNOVATION (CETRI) LTD</t>
  </si>
  <si>
    <t>JOHN KENNEDY 77, 1076, Λευκωσία, Zypern</t>
  </si>
  <si>
    <t>JOHN KENNEDY 77</t>
  </si>
  <si>
    <t>1076</t>
  </si>
  <si>
    <t>ΛΕΥΚΩΣΊΑ</t>
  </si>
  <si>
    <t>Cyprus</t>
  </si>
  <si>
    <t>CENTRA SERWIS - T.Z. MITMAN SP.J.</t>
  </si>
  <si>
    <t>DUBOIS 119, 93-465, Łódź, Polen</t>
  </si>
  <si>
    <t>DUBOIS 119</t>
  </si>
  <si>
    <t>93-465</t>
  </si>
  <si>
    <t>ŁÓDŹ</t>
  </si>
  <si>
    <t>Central European Gas Hub AG</t>
  </si>
  <si>
    <t>Floridsdorfer Hauptstraße 1, 1210, Wien, Austria</t>
  </si>
  <si>
    <t>Floridsdorfer Hauptstraße 1</t>
  </si>
  <si>
    <t>CENTRAL FLUIDSYSTEMS Sp. z o.o.</t>
  </si>
  <si>
    <t>Graniczna 186, 54-516 Wroc?aw</t>
  </si>
  <si>
    <t>Graniczna 186</t>
  </si>
  <si>
    <t>54-516 Wroc?aw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</si>
  <si>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</si>
  <si>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</si>
  <si>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</si>
  <si>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</si>
  <si>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</si>
  <si>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Central Hydrogen Cluster named after ?aszczy?ski Brothers</t>
  </si>
  <si>
    <t>Sandomierska 105, 25-324 Kielce</t>
  </si>
  <si>
    <t>Sandomierska 105</t>
  </si>
  <si>
    <t>25-324 Kielce</t>
  </si>
  <si>
    <t>Centralny Klaster Wodorowy im. Braci ?aszczy?skich</t>
  </si>
  <si>
    <t>Tango, Warszawa</t>
  </si>
  <si>
    <t>Tango</t>
  </si>
  <si>
    <t>Warszawa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</si>
  <si>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</si>
  <si>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</si>
  <si>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</si>
  <si>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</si>
  <si>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</si>
  <si>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Centrica</t>
  </si>
  <si>
    <t>Millstream, Maidenhead Rd, Windsor SL4 5GD, United Kingdom</t>
  </si>
  <si>
    <t>Centrica plc</t>
  </si>
  <si>
    <t>Millstream Maidenhead Road, Berkshire, Windsor, SL4 5GD, United Kingdom</t>
  </si>
  <si>
    <t>Centro de Investigación en Tecnología, Energía y Sostenibilidad (CITES) de la Universidad de Huelva</t>
  </si>
  <si>
    <t>Campus La Rábida de la Universidad de Huelva 21819 Palos de la Frontera (HUELVA)</t>
  </si>
  <si>
    <t>Centro Ibérico de Investigación en Almacenamiento Energético</t>
  </si>
  <si>
    <t>Polígono 13, Parcela 31, "El Cuartillo", 10004 Cáceres</t>
  </si>
  <si>
    <t>CENTRO NACIONAL DEL HIDRÓGENO</t>
  </si>
  <si>
    <t>Prolongación Fernando el Santo, s/n 13500 Puertollano (Ciudad Real)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</si>
  <si>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</si>
  <si>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</si>
  <si>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</si>
  <si>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</si>
  <si>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</si>
  <si>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Centro Tecnológico Energylab</t>
  </si>
  <si>
    <t>Rúa Fonte das Abelleiras, s/n, 36310 Vigo, Pontevedra, Pontevedra, Spain</t>
  </si>
  <si>
    <t>CEOG</t>
  </si>
  <si>
    <t>PEPINIERE GDI CAMPUS UNIVERSITAIRE, LIEU DIT TROU BIRAN, 97300, French Guiana, Frankreich</t>
  </si>
  <si>
    <t>PEPINIERE GDI CAMPUS UNIVERSITAIRE, LIEU DIT TROU BIRAN</t>
  </si>
  <si>
    <t>97300</t>
  </si>
  <si>
    <t>CAYENNE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</si>
  <si>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</si>
  <si>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</si>
  <si>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</si>
  <si>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</si>
  <si>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</si>
  <si>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CEPA STEELTECH AB</t>
  </si>
  <si>
    <t>BOX 76, 243 22, Skåne, Schweden</t>
  </si>
  <si>
    <t>BOX 76</t>
  </si>
  <si>
    <t>243 22</t>
  </si>
  <si>
    <t>HÖÖR</t>
  </si>
  <si>
    <t>Australia</t>
  </si>
  <si>
    <t>Cepsa S.A.</t>
  </si>
  <si>
    <t>Paseo de la Castellana 259A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</si>
  <si>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</si>
  <si>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</si>
  <si>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</si>
  <si>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</si>
  <si>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</si>
  <si>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</si>
  <si>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</si>
  <si>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</si>
  <si>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</si>
  <si>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</si>
  <si>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CESAME-EXADEBIT</t>
  </si>
  <si>
    <t>43 rue de l'Aérodrome 86000 Poitiers</t>
  </si>
  <si>
    <t>Cetil Dispensing Technology, S.L.</t>
  </si>
  <si>
    <t>Pelaya, 37, 28110 Algete (Madrid)</t>
  </si>
  <si>
    <t>CETIM</t>
  </si>
  <si>
    <t>52 avenue Felix-Louat CS80067 60304 Senlis Cedex</t>
  </si>
  <si>
    <t>CETREN</t>
  </si>
  <si>
    <t>PASEO DE LA CASTELLANA, 91. PLANTA 10 28046, MADRID</t>
  </si>
  <si>
    <t>CFL CHEMISCHE FABRIK LEHRTE GMBH &amp; CO. KG</t>
  </si>
  <si>
    <t>KÖTHENWALDSTR., 31275, Hannover, Deutschland</t>
  </si>
  <si>
    <t>KÖTHENWALDSTR.</t>
  </si>
  <si>
    <t>31275</t>
  </si>
  <si>
    <t>LEHRTE</t>
  </si>
  <si>
    <t>CG CHEMIKALIEN GMBH &amp; CO. HOLDING KG</t>
  </si>
  <si>
    <t>ULMER STR. 1, 30880, Hannover, Deutschland</t>
  </si>
  <si>
    <t>ULMER STR. 1</t>
  </si>
  <si>
    <t>30880</t>
  </si>
  <si>
    <t>LAATZEN</t>
  </si>
  <si>
    <t>CHABAS H2</t>
  </si>
  <si>
    <t>ROUTE D'AVIGNON, 42 LA CRAU, 84300, Vaucluse, Frankreich</t>
  </si>
  <si>
    <t>ROUTE D'AVIGNON, 42 LA CRAU</t>
  </si>
  <si>
    <t>84300</t>
  </si>
  <si>
    <t>CAVAILLON</t>
  </si>
  <si>
    <t>Challans Gois Communauté</t>
  </si>
  <si>
    <t>1 Bd Lucien Dodin 85300 CHALLANS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</si>
  <si>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</si>
  <si>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</si>
  <si>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</si>
  <si>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</si>
  <si>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</si>
  <si>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Chariot Green Hydrogen Ltd.</t>
  </si>
  <si>
    <t>19-21 Old Bond Street, London, W1S 4PX, United Kingdom</t>
  </si>
  <si>
    <t>CHEMATUR TECHNOLOGIES AB</t>
  </si>
  <si>
    <t>Baggängsvägen 43, 691 46 Karlskoga, Sweden</t>
  </si>
  <si>
    <t>CHEMDOC WATER TECHNOLOGIES</t>
  </si>
  <si>
    <t>​9 rue du cardinal 34800 Clermont l'Hérault​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</si>
  <si>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</si>
  <si>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</si>
  <si>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</si>
  <si>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</si>
  <si>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</si>
  <si>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CHEMGAS S.R.L.</t>
  </si>
  <si>
    <t>VLE ENRICO FERMI 4, 72100, Brindisi, Italien</t>
  </si>
  <si>
    <t>VLE ENRICO FERMI 4</t>
  </si>
  <si>
    <t>72100</t>
  </si>
  <si>
    <t>BRINDISI</t>
  </si>
  <si>
    <t>Chemours</t>
  </si>
  <si>
    <t>Chemin du Pavillon 2, Geneva, 1218, Switzerland</t>
  </si>
  <si>
    <t>CHEMOURS FRANCE</t>
  </si>
  <si>
    <t>Rue Frédéric Kuhlmann, 60870 Rieux, France</t>
  </si>
  <si>
    <t>CHEMPEX - HTE, A.S.</t>
  </si>
  <si>
    <t>VEVEŘÍ 2209/117, 61600, Okres Brno-město, Tschechische Republik</t>
  </si>
  <si>
    <t>VEVEŘÍ 2209/117</t>
  </si>
  <si>
    <t>61600</t>
  </si>
  <si>
    <t>BRNO</t>
  </si>
  <si>
    <t>Chereau</t>
  </si>
  <si>
    <t>Zoning Industriel Le Domaine, 50220 Ducey-les-Chéris, France</t>
  </si>
  <si>
    <t>CHERTON ENERGY LLP</t>
  </si>
  <si>
    <t>UNIT 8, 232-240 BELMONT ROAD, BT4 2AW, Belfast, Vereinigtes Königreich</t>
  </si>
  <si>
    <t>UNIT 8, 232-240 BELMONT ROAD</t>
  </si>
  <si>
    <t>BT4 2AW</t>
  </si>
  <si>
    <t>BELFAST</t>
  </si>
  <si>
    <t>Chesterfield Special Cylinders</t>
  </si>
  <si>
    <t>Meadowhall Road, Sheffield, S9 1BT</t>
  </si>
  <si>
    <t>CHIMEC - SOCIETA' PER AZIONI</t>
  </si>
  <si>
    <t>VIA DELLE ANDE 19, 00144, Roma, Italien</t>
  </si>
  <si>
    <t>VIA DELLE ANDE 19</t>
  </si>
  <si>
    <t>00144</t>
  </si>
  <si>
    <t>CHIMET - S.P.A.-</t>
  </si>
  <si>
    <t>VIA DEI LAGHI 31/33, 52041, Arezzo, Italien</t>
  </si>
  <si>
    <t>VIA DEI LAGHI 31/33</t>
  </si>
  <si>
    <t>52041</t>
  </si>
  <si>
    <t>CIVITELLA IN VAL DI CHIANA</t>
  </si>
  <si>
    <t>CHIMICAFINE S.R.L.</t>
  </si>
  <si>
    <t>VIA ROMAGNA 6, 20098, Milano, Italien</t>
  </si>
  <si>
    <t>VIA ROMAGNA 6</t>
  </si>
  <si>
    <t>20098</t>
  </si>
  <si>
    <t>SAN GIULIANO MILANESE</t>
  </si>
  <si>
    <t>Chiyoda Corporation Netherlands B.V.</t>
  </si>
  <si>
    <t>Parkstraat 83, The Hague, 2514 JG, Netherlands</t>
  </si>
  <si>
    <t>CHORUS WIND SONTRA GMBH &amp; CO. KG</t>
  </si>
  <si>
    <t>PROFESSOR-MESSERSCHMITT-STR. 3, 85579, München, Landkreis, Deutschland</t>
  </si>
  <si>
    <t>PROFESSOR-MESSERSCHMITT-STR. 3</t>
  </si>
  <si>
    <t>85579</t>
  </si>
  <si>
    <t>NEUBIBERG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</si>
  <si>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</si>
  <si>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</si>
  <si>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</si>
  <si>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</si>
  <si>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</si>
  <si>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CHRISTIAN NIELSEN STRANDMØLLEN A/S</t>
  </si>
  <si>
    <t>STRANDVEJEN 895, 2930, Lyngby-Tårbæk, Dänemark</t>
  </si>
  <si>
    <t>STRANDVEJEN 895</t>
  </si>
  <si>
    <t>2930</t>
  </si>
  <si>
    <t>KLAMPENBORG</t>
  </si>
  <si>
    <t>Christian-Albrechts-Universität zu Kiel - Institut für Anorganische Chemie</t>
  </si>
  <si>
    <t>Max-Eyth-Str. 2, 24118, Kiel, Germany</t>
  </si>
  <si>
    <t>Max-Eyth-Str. 2</t>
  </si>
  <si>
    <t>24118</t>
  </si>
  <si>
    <t>Kiel</t>
  </si>
  <si>
    <t>Christian-Albrechts-Universität zu Kiel - Mathematisch-Naturwissenschaftliche Fakultät - Sektion Chemie - Institut für Anorganische Chemie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</si>
  <si>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</si>
  <si>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</si>
  <si>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</si>
  <si>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</si>
  <si>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</si>
  <si>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CHRYSAOR NORTH SEA LIMITED</t>
  </si>
  <si>
    <t>23 LOWER BELGRAVE STREET, SW1W 0NR, London SW1W, Vereinigtes Königreich</t>
  </si>
  <si>
    <t>23 LOWER BELGRAVE STREET</t>
  </si>
  <si>
    <t>SW1W 0NR</t>
  </si>
  <si>
    <t>CIAM Europe Technologies</t>
  </si>
  <si>
    <t>2 rue de la fonderie 44475 Carquefou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</si>
  <si>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</si>
  <si>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</si>
  <si>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</si>
  <si>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</si>
  <si>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</si>
  <si>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</si>
  <si>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</si>
  <si>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</si>
  <si>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</si>
  <si>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</si>
  <si>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CIEMAT</t>
  </si>
  <si>
    <t>Av. Complutense, 40, 28040 Madrid</t>
  </si>
  <si>
    <t>Circle Energy</t>
  </si>
  <si>
    <t>Avda. Alberto Alcocer 24 , piso 7 , 28036 - Madrid</t>
  </si>
  <si>
    <t>Circul8 Energy BV</t>
  </si>
  <si>
    <t>Wisentweg 64, Lelystad, 8219 PL, Netherlands</t>
  </si>
  <si>
    <t>Cirtem</t>
  </si>
  <si>
    <t>4 Avenue Louis Blériot, ZA Val de Saune 31570 Sainte-Foy d’Aigrefeuille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</si>
  <si>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</si>
  <si>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</si>
  <si>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</si>
  <si>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</si>
  <si>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</si>
  <si>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CITYEGO, S.L.</t>
  </si>
  <si>
    <t>LUGAR MUELLE DARSENA DE OZA (MARINA SECA), S/N, 15006, La Coruña, Spanien</t>
  </si>
  <si>
    <t>LUGAR MUELLE DARSENA DE OZA (MARINA SECA), S/N</t>
  </si>
  <si>
    <t>15006</t>
  </si>
  <si>
    <t>A CORUÑA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</si>
  <si>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</si>
  <si>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</si>
  <si>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</si>
  <si>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</si>
  <si>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</si>
  <si>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CLANTECH</t>
  </si>
  <si>
    <t>CALLE INDUSTRIA 5, 1ª PLANTA</t>
  </si>
  <si>
    <t>Clariant Produkte (Deutschland) GmbH - Katalyselabor Heufeld</t>
  </si>
  <si>
    <t>Waldheimer Str. 13, 83052, Bruckmühl, Germany</t>
  </si>
  <si>
    <t>Waldheimer Str. 13</t>
  </si>
  <si>
    <t>83052</t>
  </si>
  <si>
    <t>Bruckmühl</t>
  </si>
  <si>
    <t>Clarke Energy</t>
  </si>
  <si>
    <t>Unit C, Power House, Senator Point, South Boundary Road, Liverpool, L33 7RR</t>
  </si>
  <si>
    <t>CLARKE ENERGY FRANCE</t>
  </si>
  <si>
    <t>111 rue Marcel Dassault, ZAC des Chabauds, 13320 Bouc Bel Air, France</t>
  </si>
  <si>
    <t>Clean Air Power</t>
  </si>
  <si>
    <t>Pera Business Park, Nottingham Road, Melton Mowbray, Leicestershire, LE13 0PB</t>
  </si>
  <si>
    <t>CLEAN ENERGY PARTNERSHIP (CEP) E.V.</t>
  </si>
  <si>
    <t>SCHÖNEBERGER STR., 10963, Berlin, Deutschland</t>
  </si>
  <si>
    <t>SCHÖNEBERGER STR.</t>
  </si>
  <si>
    <t>10963</t>
  </si>
  <si>
    <t>Clean Energy Technology</t>
  </si>
  <si>
    <t>Thirt Way, Martins Ln, Stockbridge SO20 6BL, United Kingdom</t>
  </si>
  <si>
    <t>Clean Horizon Consulting</t>
  </si>
  <si>
    <t>12 rue de la Chaussée d’Antin 75009 Paris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</si>
  <si>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</si>
  <si>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</si>
  <si>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</si>
  <si>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</si>
  <si>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</si>
  <si>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CLEAN POWER HYDROGEN LIMITED</t>
  </si>
  <si>
    <t>Unit D, Parkside Business Park, Spinners Rd, Doncaster DN2 4BL, United Kingdom</t>
  </si>
  <si>
    <t>CLEAN POWER HYDROGEN PLC</t>
  </si>
  <si>
    <t>Clear Corporate Finance</t>
  </si>
  <si>
    <t>Jachthavenweg, Amsterdam, 1081KM, Netherlands</t>
  </si>
  <si>
    <t>CLIC Innovation</t>
  </si>
  <si>
    <t>Eteläranta 10, 5th floor, Helsinki, FI-00130, Finland</t>
  </si>
  <si>
    <t>Cluster of Bioeconomy and Environment of Western Macedonia (CluBE)</t>
  </si>
  <si>
    <t>Argirokastrou 13, Kozani 501 00, Greece</t>
  </si>
  <si>
    <t>CMB RENEWABLES LIMITED</t>
  </si>
  <si>
    <t>1, Alexandra Gate, Ffordd Pengam, Cardiff CF24 2SA, United Kingdom</t>
  </si>
  <si>
    <t>CMB Tech</t>
  </si>
  <si>
    <t>Prospect House, Prospect Way, Hutton, Essex, CM13 1XA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</si>
  <si>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</si>
  <si>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</si>
  <si>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</si>
  <si>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</si>
  <si>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</si>
  <si>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</si>
  <si>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CMC MATERIALS UPC SAS</t>
  </si>
  <si>
    <t>4 Hameau Vieilles Hayes, 50620 Saint-Fromond, France</t>
  </si>
  <si>
    <t>CMP Arles</t>
  </si>
  <si>
    <t>1 rue Nicolas Copernic 13200 Arles</t>
  </si>
  <si>
    <t>CMT-MOTORES TÉRMICOS</t>
  </si>
  <si>
    <t>Camino de Vera s/n, 46022, Valencia, España</t>
  </si>
  <si>
    <t>CNES</t>
  </si>
  <si>
    <t>18 Av. Edouard Belin, 31400 Toulouse, France</t>
  </si>
  <si>
    <t>CNET - CENTRE FOR NEW ENERGY TECHNOLOGIES, S.A.</t>
  </si>
  <si>
    <t>R. Particular à R. Cidade de Goa 2, Sacavém, 2685-038, Portugal</t>
  </si>
  <si>
    <t>CNPP Entreprise</t>
  </si>
  <si>
    <t>Route de la Chapelle Reanville 27950 Saint Marcel</t>
  </si>
  <si>
    <t>COASTAL INVEST REALTY GMBH</t>
  </si>
  <si>
    <t>TAUSCHFELDSTR. 6, 71134, Böblingen, Deutschland</t>
  </si>
  <si>
    <t>TAUSCHFELDSTR. 6</t>
  </si>
  <si>
    <t>71134</t>
  </si>
  <si>
    <t>AIDLINGEN</t>
  </si>
  <si>
    <t>CO-AX VÁLVULAS S.L.</t>
  </si>
  <si>
    <t>Pol. Ind. Sur, Calle Cancheras, 2. Nave E3-06, 28750, San Agustín de Guadalix, Madrid.</t>
  </si>
  <si>
    <t>COBRA IS</t>
  </si>
  <si>
    <t>Cardenal Marcelo Spinola 6- Madrid</t>
  </si>
  <si>
    <t>CODEGAS SOLDADURA, S.L.</t>
  </si>
  <si>
    <t>CALLE ZUBIBARRI, 3 INT, 01013, Alava, Spanien</t>
  </si>
  <si>
    <t>CALLE ZUBIBARRI, 3 INT</t>
  </si>
  <si>
    <t>01013</t>
  </si>
  <si>
    <t>VITORIA-GASTEIZ</t>
  </si>
  <si>
    <t>CODEX-ENGINEERING GMBH</t>
  </si>
  <si>
    <t>RICHARD-WAGNER-STR. 43, 90763, Fürth, Deutschland</t>
  </si>
  <si>
    <t>RICHARD-WAGNER-STR. 43</t>
  </si>
  <si>
    <t>90763</t>
  </si>
  <si>
    <t>FÜRTH</t>
  </si>
  <si>
    <t>Coénove</t>
  </si>
  <si>
    <t>8 Terrasse Bellini 92800 Puteaux</t>
  </si>
  <si>
    <t>COFERMIN CHEMICALS GMBH &amp; CO. KG</t>
  </si>
  <si>
    <t>ALFREDSTR. 61, 45130, Essen, Deutschland</t>
  </si>
  <si>
    <t>ALFREDSTR. 61</t>
  </si>
  <si>
    <t>45130</t>
  </si>
  <si>
    <t>COGNE FRANCE</t>
  </si>
  <si>
    <t>16 rue de la patelle-bp-80119- 95613 Cergy Pontoise</t>
  </si>
  <si>
    <t>Collectivité européenne d'Alsace</t>
  </si>
  <si>
    <t>100 Avenue d'Alsace BP 20351 68006 Colmar Cedex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</si>
  <si>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</si>
  <si>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</si>
  <si>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</si>
  <si>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</si>
  <si>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</si>
  <si>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Columbus Energy S.A.</t>
  </si>
  <si>
    <t>Jasnogórska 9 klatka B, 31-358 Kraków</t>
  </si>
  <si>
    <t>Jasnogórska 9 klatka B</t>
  </si>
  <si>
    <t>31-358 Kraków</t>
  </si>
  <si>
    <t>COMBIFUEL SWISS AG</t>
  </si>
  <si>
    <t>LEUHOLZ 14, 8855, Schwyz, Schweiz</t>
  </si>
  <si>
    <t>LEUHOLZ 14</t>
  </si>
  <si>
    <t>8855</t>
  </si>
  <si>
    <t>WANGEN SZ</t>
  </si>
  <si>
    <t>COMCHIM CHEMICAL SRL</t>
  </si>
  <si>
    <t>Strada Timiș 2, Râmnicu Vâlcea 247065, Romania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</si>
  <si>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</si>
  <si>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</si>
  <si>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</si>
  <si>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</si>
  <si>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</si>
  <si>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COMEVAL VALVE SYSTEMS</t>
  </si>
  <si>
    <t>Carrer les Rotés, 15, 46540 El Puig de Santa Maria, Valencia, Spain</t>
  </si>
  <si>
    <t>COMMON SENSE INVEST GMBH &amp; CO. KG</t>
  </si>
  <si>
    <t>HAUPTSTR. 15, 95659, Wunsiedel, Deutschland</t>
  </si>
  <si>
    <t>HAUPTSTR. 15</t>
  </si>
  <si>
    <t>95659</t>
  </si>
  <si>
    <t>ARZBERG</t>
  </si>
  <si>
    <t>Communauté d'Agglomération Caux Vallée de Seine</t>
  </si>
  <si>
    <t>Allée de Catillon 76170 Lillebonne</t>
  </si>
  <si>
    <t>Communauté d'agglomération de l'Auxerrois</t>
  </si>
  <si>
    <t>6 bis place du maréchal Leclerc, 89010 Auxerre cedex</t>
  </si>
  <si>
    <t>Communauté d'Agglomération du Douaisis</t>
  </si>
  <si>
    <t>746 rue Jean-Perrin 59351 Douai</t>
  </si>
  <si>
    <t>Communauté d'Agglomération du Grand Albigeois</t>
  </si>
  <si>
    <t>Parc François Mitterrand, 81160 Saint-Juéry, France</t>
  </si>
  <si>
    <t>Communauté d'Agglomération du Grand Angoulême</t>
  </si>
  <si>
    <t>25 Boulevard Besson Bey 16023 Angoulême</t>
  </si>
  <si>
    <t>Communauté d'Agglomération du Grand Dole</t>
  </si>
  <si>
    <t>Place de l'Europe 39100 DOLE</t>
  </si>
  <si>
    <t>Communauté de Communes Du Golfe de Saint-Tropez</t>
  </si>
  <si>
    <t>Quartier Pampelonne, 83350 Ramatuelle, France</t>
  </si>
  <si>
    <t>Communauté de communes Touraine Vallée de l'Indre</t>
  </si>
  <si>
    <t>ZA ISOPARC, 6 place de Saint-Exupéry 37250 Sorigny</t>
  </si>
  <si>
    <t>Commune de Châteauneuf</t>
  </si>
  <si>
    <t>218 Route du BAJARD 42800 CHATEAUNEUF</t>
  </si>
  <si>
    <t>Community Wind Power</t>
  </si>
  <si>
    <t>Godscroft Ln, Frodsham WA6 6XU, United Kingdom</t>
  </si>
  <si>
    <t>Compagnie Fluviale de Transport (CFT)</t>
  </si>
  <si>
    <t>11 rue du pont 5, Le Havre, 76080, France</t>
  </si>
  <si>
    <t>Compagnie Nationale du Rhône</t>
  </si>
  <si>
    <t>2 rue André Bonin 69004 LYON</t>
  </si>
  <si>
    <t>Comunidad Foral de Navarra - Gobierno de Navarra</t>
  </si>
  <si>
    <t>AVENIDA CARLOS III 2, Pamplona, 31002, Spain</t>
  </si>
  <si>
    <t>Conduit Ventures Limited</t>
  </si>
  <si>
    <t>3-4 Devonshire St, London W1W 5DT, United Kingdom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</si>
  <si>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</si>
  <si>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</si>
  <si>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</si>
  <si>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</si>
  <si>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</si>
  <si>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Confederación Española de Empresarios de Estaciones de Servicio (CEEES)</t>
  </si>
  <si>
    <t>Calle de Núñez de Balboa, 116, 3ª planta, 28006 Madrid</t>
  </si>
  <si>
    <t>Confederation of Danish Industry</t>
  </si>
  <si>
    <t>H. C. Andersens Boulevard 18, Copenhagen, 1553, Denmark</t>
  </si>
  <si>
    <t>ConocoPhillips Company</t>
  </si>
  <si>
    <t>925 N Eldridge Parkway, Houston, 77252, United States</t>
  </si>
  <si>
    <t>United States</t>
  </si>
  <si>
    <t>CONRAD (BILSTON) LIMITED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</si>
  <si>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</si>
  <si>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</si>
  <si>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</si>
  <si>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</si>
  <si>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CONRAD (BISPHAM) LIMITED</t>
  </si>
  <si>
    <t>CONRAD (CHATTERLEY) LIMITED</t>
  </si>
  <si>
    <t>SUITES D &amp; E, WINDRUSH COURT, BLACKLANDS WAY, OX14 1SY, Abingdon, Vereinigtes Königreich</t>
  </si>
  <si>
    <t>SUITES D &amp; E, WINDRUSH COURT, BLACKLANDS WAY</t>
  </si>
  <si>
    <t>CONRAD (HEYBRIDGE) LIMITED</t>
  </si>
  <si>
    <t>CONRAD (MIDDLEWICH) LIMITED</t>
  </si>
  <si>
    <t>CONRAD (PURFLEET) LIMITED</t>
  </si>
  <si>
    <t>CONSCIOUS AEROSPACE B.V.</t>
  </si>
  <si>
    <t>LAAN VAN YPENBURG 108, 2497 GC, S Gravenhage, Niederlande</t>
  </si>
  <si>
    <t>LAAN VAN YPENBURG 108</t>
  </si>
  <si>
    <t>2497 GC</t>
  </si>
  <si>
    <t>'S-GRAVENHAGE</t>
  </si>
  <si>
    <t>Conseil Départemental de la Lozère</t>
  </si>
  <si>
    <t>4 RUE DE LA ROVERE BP 24 48001 MENDE CEDEX</t>
  </si>
  <si>
    <t>Conseil Départemental de la Manche</t>
  </si>
  <si>
    <t>50050 SAINT-LO CEDEX</t>
  </si>
  <si>
    <t>Conseil départemental de Loir-et-Cher</t>
  </si>
  <si>
    <t>1 PLACE DE LA REPUBLIQUE</t>
  </si>
  <si>
    <t>Conseil départemental de Seine-et-Marne</t>
  </si>
  <si>
    <t>Hôtel du département 12 rue des Saints-Pères 77000 Melun</t>
  </si>
  <si>
    <t>Conseil Régional Auvergne-Rhône-Alpes</t>
  </si>
  <si>
    <t>1 Espl. François Mitterrand, Lyon Cedex 2, CS 20033 - 69002, France</t>
  </si>
  <si>
    <t>Conseil regional de Bretagne</t>
  </si>
  <si>
    <t>283 AV Général George Patton, Rennes, 35700, France</t>
  </si>
  <si>
    <t>Conseil Régional Nouvelle Aquitaine</t>
  </si>
  <si>
    <t>14 Rue François de Sourdis, Bordeaux, 33000, France</t>
  </si>
  <si>
    <t>CONSEJO SUPERIOR DE INVESTIGACIONES CIENTÍFICAS (CSIC)</t>
  </si>
  <si>
    <t>C. de Serrano, 117, Chamartín, 28006 Madrid, Spain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</si>
  <si>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</si>
  <si>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</si>
  <si>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</si>
  <si>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</si>
  <si>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</si>
  <si>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CONVERTERTEC DEUTSCHLAND GMBH</t>
  </si>
  <si>
    <t>KREFELDER WEG 47, 47906, Viersen, Deutschland</t>
  </si>
  <si>
    <t>KREFELDER WEG 47</t>
  </si>
  <si>
    <t>47906</t>
  </si>
  <si>
    <t>KEMPEN</t>
  </si>
  <si>
    <t>CONVION</t>
  </si>
  <si>
    <t>Tekniikantie 12, Espoo, 2150, Finland</t>
  </si>
  <si>
    <t>COÖPERATIE GLDH2 U.A.</t>
  </si>
  <si>
    <t>OVERWELVING 10, 7201 LT, Zutphen, Niederlande</t>
  </si>
  <si>
    <t>OVERWELVING 10</t>
  </si>
  <si>
    <t>7201 LT</t>
  </si>
  <si>
    <t>ZUTPHEN</t>
  </si>
  <si>
    <t>COOPÉRATIVE COOPERGY</t>
  </si>
  <si>
    <t>ROUTE DE DÉRIDEZ 24, 2926, Jura, Schweiz</t>
  </si>
  <si>
    <t>ROUTE DE DÉRIDEZ 24</t>
  </si>
  <si>
    <t>2926</t>
  </si>
  <si>
    <t>BONCOURT</t>
  </si>
  <si>
    <t>Coordef Ingénierie</t>
  </si>
  <si>
    <t>Immeuble le Véga – 5 rue de la Galmy 77700 CHESSY</t>
  </si>
  <si>
    <t>CoorsTek Membrane Sciences AS</t>
  </si>
  <si>
    <t>Gaustadalleen 21, Oslo, 349, Norway</t>
  </si>
  <si>
    <t>Copenhagen Infrastructure Partners P/S</t>
  </si>
  <si>
    <t>Amerika Plads 29, Copenhagen, 2100, Denmark</t>
  </si>
  <si>
    <t>Copenhaguen Infrastructure Partners</t>
  </si>
  <si>
    <t>P.º de la Castellana, 40 bis, Planta 2, Salamanca, 28046 Madrid, Spain</t>
  </si>
  <si>
    <t>CORENT B.V.</t>
  </si>
  <si>
    <t>AMBACHTSTRAAT 4, 7609 RA, Almelo, Niederlande</t>
  </si>
  <si>
    <t>AMBACHTSTRAAT 4</t>
  </si>
  <si>
    <t>7609 RA</t>
  </si>
  <si>
    <t>ALMELO</t>
  </si>
  <si>
    <t>Corsica Sole</t>
  </si>
  <si>
    <t>CORSICA SOLE Village  20251 Pancheraccia</t>
  </si>
  <si>
    <t>Corstyrène Energy</t>
  </si>
  <si>
    <t>4270 Route d’Antisanti 20270 ALERIA</t>
  </si>
  <si>
    <t>COS.MO ITALIA SRL</t>
  </si>
  <si>
    <t>VIA GIOVANNI MASSARI 3, 26843, Lodi, Italien</t>
  </si>
  <si>
    <t>VIA GIOVANNI MASSARI 3</t>
  </si>
  <si>
    <t>26843</t>
  </si>
  <si>
    <t>CASTELNUOVO BOCCA D'ADDA</t>
  </si>
  <si>
    <t>COTTON TREND S.R.L.</t>
  </si>
  <si>
    <t>VIA GIULIO PASTORE 10/A, 31044, Treviso, Italien</t>
  </si>
  <si>
    <t>VIA GIULIO PASTORE 10/A</t>
  </si>
  <si>
    <t>31044</t>
  </si>
  <si>
    <t>MONTEBELLUNA</t>
  </si>
  <si>
    <t>Coxabengoa</t>
  </si>
  <si>
    <t>Energía Solar 1, Sevilla, 41014, Spain</t>
  </si>
  <si>
    <t>Cracow University of Technology</t>
  </si>
  <si>
    <t>Warszawska 24, 31-155 Kraków</t>
  </si>
  <si>
    <t>Warszawska 24</t>
  </si>
  <si>
    <t>31-155 Kraków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</si>
  <si>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</si>
  <si>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</si>
  <si>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</si>
  <si>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</si>
  <si>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</si>
  <si>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CREOS DEUTSCHLAND WASSERSTOFF GMBH</t>
  </si>
  <si>
    <t>AM ZUNDERBAUM 9, 66424, Saarpfalz, Deutschland</t>
  </si>
  <si>
    <t>AM ZUNDERBAUM 9</t>
  </si>
  <si>
    <t>66424</t>
  </si>
  <si>
    <t>HOMBURG</t>
  </si>
  <si>
    <t>CRI HF.</t>
  </si>
  <si>
    <t>HOLTASMÁRA 1, 201, Kópavogur, Island</t>
  </si>
  <si>
    <t>HOLTASMÁRA 1</t>
  </si>
  <si>
    <t>201</t>
  </si>
  <si>
    <t>KÓPAVOGI</t>
  </si>
  <si>
    <t>Iceland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</si>
  <si>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</si>
  <si>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</si>
  <si>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</si>
  <si>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</si>
  <si>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</si>
  <si>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Croatian Chamber of Economy</t>
  </si>
  <si>
    <t>Rooseveltov trg 2, Zagreb, 10000, Croatia</t>
  </si>
  <si>
    <t>Croatia</t>
  </si>
  <si>
    <t>Croatian Hydrogen Association</t>
  </si>
  <si>
    <t>R. Boškovića 32, Split, 21000, Croatia</t>
  </si>
  <si>
    <t>cruh21 GmbH</t>
  </si>
  <si>
    <t>Erste Brunnenstr. 1, 20459, Hamburg, Germany</t>
  </si>
  <si>
    <t>Erste Brunnenstr. 1</t>
  </si>
  <si>
    <t>20459</t>
  </si>
  <si>
    <t>Hamburg</t>
  </si>
  <si>
    <t>Cryomotive GmbH</t>
  </si>
  <si>
    <t>Hauptstr. 8b, Grasbrunn, 85630, Germany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</si>
  <si>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</si>
  <si>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</si>
  <si>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</si>
  <si>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</si>
  <si>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</si>
  <si>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</si>
  <si>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</si>
  <si>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</si>
  <si>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</si>
  <si>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</si>
  <si>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Cummins</t>
  </si>
  <si>
    <t>Nijverheidsstraat 48c, Oevel, 2260, Belgium</t>
  </si>
  <si>
    <t>CURTIS, MALLET-PREVOST, COLT &amp; MOSLE (FRANCE) LLP</t>
  </si>
  <si>
    <t>99 GRESHAM STREET, EC2V 7NG, London EC2V, Vereinigtes Königreich</t>
  </si>
  <si>
    <t>99 GRESHAM STREET</t>
  </si>
  <si>
    <t>EC2V 7NG</t>
  </si>
  <si>
    <t>CUSTOMIZED ENERGY SOLUTIONS EUROPE B.V.</t>
  </si>
  <si>
    <t>PARKSTRAAT 83, 2514 JG, S Gravenhage, Niederlande</t>
  </si>
  <si>
    <t>PARKSTRAAT 83</t>
  </si>
  <si>
    <t>2514 JG</t>
  </si>
  <si>
    <t>CUSTOMIZED ENERGY SYSTEMS B.V.</t>
  </si>
  <si>
    <t>SCHOOTENSE DREEF 11 A, 5708 HZ, Helmond, Niederlande</t>
  </si>
  <si>
    <t>SCHOOTENSE DREEF 11 A</t>
  </si>
  <si>
    <t>5708 HZ</t>
  </si>
  <si>
    <t>HELMOND</t>
  </si>
  <si>
    <t>CVE</t>
  </si>
  <si>
    <t>5 place de la Joliette</t>
  </si>
  <si>
    <t>CYAN ENERGY AS</t>
  </si>
  <si>
    <t>KONGENS GATE 23, 6002, Ålesund, Norwegen</t>
  </si>
  <si>
    <t>KONGENS GATE 23</t>
  </si>
  <si>
    <t>6002</t>
  </si>
  <si>
    <t>ÅLESUND</t>
  </si>
  <si>
    <t>CYLINDERS HOLDING A.S.</t>
  </si>
  <si>
    <t>VÝSTAVNÍ 81/97, 70300, Okres Ostrava-město, Tschechische Republik</t>
  </si>
  <si>
    <t>VÝSTAVNÍ 81/97</t>
  </si>
  <si>
    <t>70300</t>
  </si>
  <si>
    <t>OSTRAVA</t>
  </si>
  <si>
    <t>Cyprus Hydrogen Association</t>
  </si>
  <si>
    <t>Federation Street, Strovolos, 4, Nicosia, 1066, Cyprus</t>
  </si>
  <si>
    <t>CYTEC INDUSTRIES B.V.</t>
  </si>
  <si>
    <t>WEENA 505 KAMER 30.10, 3013 AL, Rotterdam, Niederlande</t>
  </si>
  <si>
    <t>WEENA 505 KAMER 30.10</t>
  </si>
  <si>
    <t>3013 AL</t>
  </si>
  <si>
    <t>Czech Hydrogen Technology Platform (HYTEP)</t>
  </si>
  <si>
    <t>Hlavní 130, Husinec, 250 68, Czech Republic</t>
  </si>
  <si>
    <t>D&amp;D SERVICES CO</t>
  </si>
  <si>
    <t>DOMAINE LA MARTINE, 34440, Hérault, Frankreich</t>
  </si>
  <si>
    <t>DOMAINE LA MARTINE</t>
  </si>
  <si>
    <t>34440</t>
  </si>
  <si>
    <t>COLOMBIERS</t>
  </si>
  <si>
    <t>D&amp;M TECHNOLOGY SYSTEM SA</t>
  </si>
  <si>
    <t>VIA FONTANA DI SCRIBAR 6, 6760, Ticino, Schweiz</t>
  </si>
  <si>
    <t>VIA FONTANA DI SCRIBAR 6</t>
  </si>
  <si>
    <t>6760</t>
  </si>
  <si>
    <t>FAIDO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</si>
  <si>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</si>
  <si>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</si>
  <si>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</si>
  <si>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</si>
  <si>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</si>
  <si>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Dachs Polska sp. z o.o</t>
  </si>
  <si>
    <t>?ubinowa 59, 87-100 Toru?</t>
  </si>
  <si>
    <t>?ubinowa 59</t>
  </si>
  <si>
    <t>87-100 Toru?</t>
  </si>
  <si>
    <t>DAFCOCHIM SRL</t>
  </si>
  <si>
    <t>Strada Budiului 68, Târgu Mureș 540390, Romania</t>
  </si>
  <si>
    <t>Daimler Truck</t>
  </si>
  <si>
    <t>Einkaufsabrechnunghpc:h522, Sindelfingen, 71059, Germany</t>
  </si>
  <si>
    <t>DALANE HYDROGEN AS</t>
  </si>
  <si>
    <t>ELGANEVEIEN 1, 4373, Eigersund, Norwegen</t>
  </si>
  <si>
    <t>ELGANEVEIEN 1</t>
  </si>
  <si>
    <t>4373</t>
  </si>
  <si>
    <t>EGERSUND</t>
  </si>
  <si>
    <t>DALSEC AB</t>
  </si>
  <si>
    <t>KYNA 212, 784 78, Dalarna, Schweden</t>
  </si>
  <si>
    <t>KYNA 212</t>
  </si>
  <si>
    <t>784 78</t>
  </si>
  <si>
    <t>BORLÄNGE</t>
  </si>
  <si>
    <t>DAM Group</t>
  </si>
  <si>
    <t>200 rue Léon Blum 69100 Villeurbane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</si>
  <si>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</si>
  <si>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</si>
  <si>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</si>
  <si>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</si>
  <si>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</si>
  <si>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DARGON ENERGY</t>
  </si>
  <si>
    <t>Paseo de la Castellana número 18, Planta 7, Madrid CP:28046</t>
  </si>
  <si>
    <t>DARGON RE-ENERGY SL.</t>
  </si>
  <si>
    <t>CALLE GOYA, 51 PISO 3 DR, 28001, Madrid, Spanien</t>
  </si>
  <si>
    <t>CALLE GOYA, 51 PISO 3 DR</t>
  </si>
  <si>
    <t>28001</t>
  </si>
  <si>
    <t>DASSAULT SYSTÈMES</t>
  </si>
  <si>
    <t>Calle Estébanez Calderón 3-5, Planta 3. Madrid 28020</t>
  </si>
  <si>
    <t>DBI - Gastechnologisches Institut gGmbH Freiberg</t>
  </si>
  <si>
    <t>Halsbrücker Str. 34, 9599, Freiberg, Germany</t>
  </si>
  <si>
    <t>Halsbrücker Str. 34</t>
  </si>
  <si>
    <t>9599</t>
  </si>
  <si>
    <t>Freiberg</t>
  </si>
  <si>
    <t>DBI Gas- und Umwelttechnik GmbH</t>
  </si>
  <si>
    <t>Karl-Heine-Str. 109/111, 4229, Leipzig, Germany</t>
  </si>
  <si>
    <t>Karl-Heine-Str. 109/111</t>
  </si>
  <si>
    <t>4229</t>
  </si>
  <si>
    <t>Leipzig</t>
  </si>
  <si>
    <t>De Nora Deutschland GmbH</t>
  </si>
  <si>
    <t>Industriestr. 17, 63517, Rodenbach, Germany</t>
  </si>
  <si>
    <t>Industriestr. 17</t>
  </si>
  <si>
    <t>63517</t>
  </si>
  <si>
    <t>Rodenbach</t>
  </si>
  <si>
    <t>De Vries Werkendam BV</t>
  </si>
  <si>
    <t>Hulsenboschstraat 24, Werkendam, 4251 LR</t>
  </si>
  <si>
    <t>Anna van Buerenplein 21F</t>
  </si>
  <si>
    <t>2595 DA</t>
  </si>
  <si>
    <t>Den Haag</t>
  </si>
  <si>
    <t>DECARB GMBH &amp; CO. KG</t>
  </si>
  <si>
    <t>ROSWITHASTR. 26, 45131, Essen, Deutschland</t>
  </si>
  <si>
    <t>ROSWITHASTR. 26</t>
  </si>
  <si>
    <t>45131</t>
  </si>
  <si>
    <t>DECHEMA Gesellschaft für Chemische Technik und Biotechnologie e.V.</t>
  </si>
  <si>
    <t>Theodor-Heuss-Allee 25, 60486, Frankfurt am Main, Germany</t>
  </si>
  <si>
    <t>Theodor-Heuss-Allee 25</t>
  </si>
  <si>
    <t>60486</t>
  </si>
  <si>
    <t>Frankfurt am Main</t>
  </si>
  <si>
    <t>DECHEMA Gesellschaft für Chemische Technik und Biotechnologie e.V. und DECHEMA Forschungsinstitut</t>
  </si>
  <si>
    <t>DECOENE ORIGINAL MECANIQUE SERVICE</t>
  </si>
  <si>
    <t>318 RUE DE LA LIBERTE, 60320, Oise, Frankreich</t>
  </si>
  <si>
    <t>318 RUE DE LA LIBERTE</t>
  </si>
  <si>
    <t>60320</t>
  </si>
  <si>
    <t>ST SAUVEUR</t>
  </si>
  <si>
    <t>DEELRIJK H2 B.V.</t>
  </si>
  <si>
    <t>PIER PANDERSTRAAT 10, 8913 CH, Leeuwarden, Niederlande</t>
  </si>
  <si>
    <t>PIER PANDERSTRAAT 10</t>
  </si>
  <si>
    <t>8913 CH</t>
  </si>
  <si>
    <t>LEEUWARDEN</t>
  </si>
  <si>
    <t>DEEPTECHSOLUTIONS SÀRL</t>
  </si>
  <si>
    <t>VOIE DU CHARIOT 3, 1003, Vaud, Schweiz</t>
  </si>
  <si>
    <t>VOIE DU CHARIOT 3</t>
  </si>
  <si>
    <t>1003</t>
  </si>
  <si>
    <t>Deerns</t>
  </si>
  <si>
    <t>Anna van Buerenplein 21F, Den Haag, 2595 DA</t>
  </si>
  <si>
    <t>Marquesweg 4</t>
  </si>
  <si>
    <t>4462 HD</t>
  </si>
  <si>
    <t>Goes</t>
  </si>
  <si>
    <t>DEFENSA SOLAR SL</t>
  </si>
  <si>
    <t>CALLE FINLANDIA, 43, 28320, Madrid, Spanien</t>
  </si>
  <si>
    <t>CALLE FINLANDIA, 43</t>
  </si>
  <si>
    <t>28320</t>
  </si>
  <si>
    <t>PINTO</t>
  </si>
  <si>
    <t>DEFHY</t>
  </si>
  <si>
    <t>61 rue Arsène d’Arsonval  30900 Nîmes</t>
  </si>
  <si>
    <t>DEGESCH GMBH</t>
  </si>
  <si>
    <t>DR.-WERNER-FREYBERG-STR. 11, 69514, Rhein-Neckar, Deutschland</t>
  </si>
  <si>
    <t>DR.-WERNER-FREYBERG-STR. 11</t>
  </si>
  <si>
    <t>69514</t>
  </si>
  <si>
    <t>LAUDENBACH</t>
  </si>
  <si>
    <t>DEINLAND SOLAR DEVELOPMENT GMBH</t>
  </si>
  <si>
    <t>NEUER WALL 80, 20354, Hamburg, Freie und Hansestadt, Deutschland</t>
  </si>
  <si>
    <t>NEUER WALL 80</t>
  </si>
  <si>
    <t>DEKA NEDERLAND</t>
  </si>
  <si>
    <t>SMIDSWEG 4 A, 3295 BV, Hoeksche Waard, Niederlande</t>
  </si>
  <si>
    <t>SMIDSWEG 4 A</t>
  </si>
  <si>
    <t>3295 BV</t>
  </si>
  <si>
    <t>'S-GRAVENDEEL</t>
  </si>
  <si>
    <t>Dekra</t>
  </si>
  <si>
    <t>Handwerkstraße 15, Stuttgart, 70565, Germany</t>
  </si>
  <si>
    <t>DEKRA Spain</t>
  </si>
  <si>
    <t>C. Calabozos, 12, 28108 Alcobendas, Madrid, Spain</t>
  </si>
  <si>
    <t>Delmeco Group B.V.</t>
  </si>
  <si>
    <t>Marquesweg 4, Goes, 4462 HD</t>
  </si>
  <si>
    <t>Limburglaan 30</t>
  </si>
  <si>
    <t>5652 AA</t>
  </si>
  <si>
    <t>Eindhoven</t>
  </si>
  <si>
    <t>Delphi Data Labs GmbH</t>
  </si>
  <si>
    <t>Stella-Klein-Löw-Weg 8, 1020, Wien, Austria</t>
  </si>
  <si>
    <t>Stella-Klein-Löw-Weg 8</t>
  </si>
  <si>
    <t>Demaco</t>
  </si>
  <si>
    <t>Oester 2, Noord-Scharwoude, 1723Hw, Netherlands</t>
  </si>
  <si>
    <t>DEMATHIEU BARD BATIMENT ILE DE FRANCE</t>
  </si>
  <si>
    <t>36 rue du Séminaire - BâtimentG5C - 94550 CHEVILLY LARUE</t>
  </si>
  <si>
    <t>DEME Concessions</t>
  </si>
  <si>
    <t>Scheldedijk 30, Zwijndrecht, 2070, Belgium</t>
  </si>
  <si>
    <t>DEMGY SPN</t>
  </si>
  <si>
    <t>75 rue du rateau 93120 La Courneuve</t>
  </si>
  <si>
    <t>DENSO</t>
  </si>
  <si>
    <t>Freisinger Strasse 21-23, Eching, 85386, Germany</t>
  </si>
  <si>
    <t>DEPA</t>
  </si>
  <si>
    <t>Marinou Antipa 92, Iraklio 141 21, Greece</t>
  </si>
  <si>
    <t>DEPARTAMENTO DE INDUSTRIA, COMPETITIVIDAD Y DESARROLLO EMPRESARIAL. GOBIERNO DE ARAGÓN</t>
  </si>
  <si>
    <t>Edificio Pignatelli, Pº María Agustín, 36, 50004 Zaragoza</t>
  </si>
  <si>
    <t>Département du Tarn</t>
  </si>
  <si>
    <t>Lices Georges Pompidou 81013 ALBI Cedex 9</t>
  </si>
  <si>
    <t>DESFA</t>
  </si>
  <si>
    <t>Messogion Av. 357-359, Halandri, Attica, 15231, Greece</t>
  </si>
  <si>
    <t>DESTINUS SA</t>
  </si>
  <si>
    <t>AÉROPÔLE 132, 1530, Vaud, Schweiz</t>
  </si>
  <si>
    <t>AÉROPÔLE 132</t>
  </si>
  <si>
    <t>1530</t>
  </si>
  <si>
    <t>PAYERNE</t>
  </si>
  <si>
    <t>DESTINUS SUISSE SA</t>
  </si>
  <si>
    <t>DEURING GMBH &amp; CO KG</t>
  </si>
  <si>
    <t>SEESTRAßE 10, 6912, Vorarlberg, Österreich</t>
  </si>
  <si>
    <t>SEESTRAßE 10</t>
  </si>
  <si>
    <t>6912</t>
  </si>
  <si>
    <t>HÖRBRANZ</t>
  </si>
  <si>
    <t>DEUTSCHE REGAS GMBH &amp; CO. KGAA</t>
  </si>
  <si>
    <t>AM HAFEN 10, 17509, Vorpommern-Greifswald, Deutschland</t>
  </si>
  <si>
    <t>AM HAFEN 10</t>
  </si>
  <si>
    <t>17509</t>
  </si>
  <si>
    <t>LUBMIN</t>
  </si>
  <si>
    <t>DEUTSCHE REGAS WASSERSTOFF GMBH</t>
  </si>
  <si>
    <t>DEUTSCHER WASSERSTOFF- UND BRENNSTOFFZELLEN-VERBAND (DWV) E.V.</t>
  </si>
  <si>
    <t>MOLTKESTR. 42, 12203, Berlin, Deutschland</t>
  </si>
  <si>
    <t>MOLTKESTR. 42</t>
  </si>
  <si>
    <t>12203</t>
  </si>
  <si>
    <t>Deutsches Zentrum für Luft- und Raumfahrt e. V. - Institut für Technische Thermodynamik</t>
  </si>
  <si>
    <t>Pfaffenwaldring 38-40, 70569, Stuttgart, Germany</t>
  </si>
  <si>
    <t>Pfaffenwaldring 38-40</t>
  </si>
  <si>
    <t>70569</t>
  </si>
  <si>
    <t>Stuttgart</t>
  </si>
  <si>
    <t>Deutsches Zentrum für Luft- und Raumfahrt e. V. - Institut für Vernetzte Energiesysteme</t>
  </si>
  <si>
    <t>Carl-von-Ossietzky-Str. 15, 26129, Oldenburg, Germany</t>
  </si>
  <si>
    <t>Carl-von-Ossietzky-Str. 15</t>
  </si>
  <si>
    <t>26129</t>
  </si>
  <si>
    <t>Oldenburg</t>
  </si>
  <si>
    <t>DEUTZ SPAIN SAU</t>
  </si>
  <si>
    <t>Ctra. Badajoz Granada km 74.600 06300 Zafra Badajoz</t>
  </si>
  <si>
    <t>DEZEL INDUSTRY SA</t>
  </si>
  <si>
    <t>PLACE DE LA SYNAGOGUE 5, 1204, Geneva, Schweiz</t>
  </si>
  <si>
    <t>PLACE DE LA SYNAGOGUE 5</t>
  </si>
  <si>
    <t>DFDS A/S</t>
  </si>
  <si>
    <t>Marmorvej 18, Copenhagen, DK-2100, Denmark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</si>
  <si>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</si>
  <si>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</si>
  <si>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</si>
  <si>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</si>
  <si>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DH2 DEUTSCHE WASSERSTOFF GMBH</t>
  </si>
  <si>
    <t>Lindenstraße 1, 74420 Oberrot, Germany</t>
  </si>
  <si>
    <t>DH2 Energy</t>
  </si>
  <si>
    <t>Calle Almagro 31, 3º - 28010, Madrid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</si>
  <si>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</si>
  <si>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</si>
  <si>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</si>
  <si>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</si>
  <si>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</si>
  <si>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Diffusion Alloys</t>
  </si>
  <si>
    <t>Teesport Commerce Park, Dockside Road, Middlesbrough, TS6 6UZ</t>
  </si>
  <si>
    <t>DIJON METROPOLE SMART ENERGHY</t>
  </si>
  <si>
    <t>30 BOULEVARD DE BROSSES, 21000, Côte-d'Or, Frankreich</t>
  </si>
  <si>
    <t>30 BOULEVARD DE BROSSES</t>
  </si>
  <si>
    <t>21000</t>
  </si>
  <si>
    <t>DIJON</t>
  </si>
  <si>
    <t>DINOX HANDELS GMBH</t>
  </si>
  <si>
    <t>BRÜDERTOR, 59494, Soest, Deutschland</t>
  </si>
  <si>
    <t>BRÜDERTOR</t>
  </si>
  <si>
    <t>59494</t>
  </si>
  <si>
    <t>SOEST</t>
  </si>
  <si>
    <t>Dintec</t>
  </si>
  <si>
    <t>3 rue Joseph Cholet 44100 Nantes</t>
  </si>
  <si>
    <t>DIPUTACiÓN GENERAL DE ARAGÓN</t>
  </si>
  <si>
    <t>Edificio Pignatelli, Paseo de María Agustín 36, Zaragoza, 50004, Spain</t>
  </si>
  <si>
    <t>Distron</t>
  </si>
  <si>
    <t>Calle Coeters 7, 46980 Paterna (Valencia)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</si>
  <si>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</si>
  <si>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</si>
  <si>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</si>
  <si>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</si>
  <si>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</si>
  <si>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</si>
  <si>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</si>
  <si>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DKV Mobility Services</t>
  </si>
  <si>
    <t>Balcke-Dürr-Allee 3, Ratingen, 40882, Germany</t>
  </si>
  <si>
    <t>DNE PHARMA AS</t>
  </si>
  <si>
    <t>KARIHAUGVEIEN 22, 1086, Oslo, Norwegen</t>
  </si>
  <si>
    <t>KARIHAUGVEIEN 22</t>
  </si>
  <si>
    <t>1086</t>
  </si>
  <si>
    <t>DNV</t>
  </si>
  <si>
    <t>Santa Maria Magdalena 14, 28016 Madrid, España</t>
  </si>
  <si>
    <t>DOLLYMANS STORAGE LIMITED</t>
  </si>
  <si>
    <t>4TH FLOOR 80 VICTORIA STREET, SW1E 5JL, London SW1E, Vereinigtes Königreich</t>
  </si>
  <si>
    <t>4TH FLOOR 80 VICTORIA STREET</t>
  </si>
  <si>
    <t>SW1E 5JL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</si>
  <si>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</si>
  <si>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</si>
  <si>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</si>
  <si>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</si>
  <si>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</si>
  <si>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</si>
  <si>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</si>
  <si>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</si>
  <si>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</si>
  <si>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</si>
  <si>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DOUBLEYOUENERGY B.V.</t>
  </si>
  <si>
    <t>TERBORGSTEEG 4, 9751 BN, Groningen, Niederlande</t>
  </si>
  <si>
    <t>TERBORGSTEEG 4</t>
  </si>
  <si>
    <t>9751 BN</t>
  </si>
  <si>
    <t>HAREN GN</t>
  </si>
  <si>
    <t>DOW DEUTSCHLAND ANLAGENGESELLSCHAFT MBH</t>
  </si>
  <si>
    <t>BÜTZFLETHER SAND, 21683, Stade, Deutschland</t>
  </si>
  <si>
    <t>BÜTZFLETHER SAND</t>
  </si>
  <si>
    <t>21683</t>
  </si>
  <si>
    <t>STADE</t>
  </si>
  <si>
    <t>DOW STADE PRODUKTIONS GMBH &amp; CO. OHG</t>
  </si>
  <si>
    <t>DP Energy Ireland</t>
  </si>
  <si>
    <t>Mill House, Buttevant, P51 TN35, Ireland</t>
  </si>
  <si>
    <t>Dr. Ryll Lab GmbH</t>
  </si>
  <si>
    <t>Ewaldstr. 115a, 12524, Berlin, Germany</t>
  </si>
  <si>
    <t>Ewaldstr. 115a</t>
  </si>
  <si>
    <t>12524</t>
  </si>
  <si>
    <t>Dräger Safety</t>
  </si>
  <si>
    <t>Calle Xaudaró nº 5, 28034 de Madrid</t>
  </si>
  <si>
    <t>Dream Energy</t>
  </si>
  <si>
    <t>52 avenue Georges Clémenceau 78110 Le Vesinet</t>
  </si>
  <si>
    <t>DTEK</t>
  </si>
  <si>
    <t>Strawinskylaan 01531, Amsterdam, 1077Xx, Netherlands</t>
  </si>
  <si>
    <t>DUFFAU</t>
  </si>
  <si>
    <t>11 avenue Pierre Corneille  33400 TALENCE</t>
  </si>
  <si>
    <t>Duisburger Hafen AG</t>
  </si>
  <si>
    <t>Alte Ruhrorter Str. 42–52, Duisburg, 47119, Germany</t>
  </si>
  <si>
    <t>Durance Luberon Verdon Agglomération</t>
  </si>
  <si>
    <t>Place de l'Hotel de Ville 04100 Manosque</t>
  </si>
  <si>
    <t>Duro Felguera Green Tech S.A.</t>
  </si>
  <si>
    <t>Parque Cientifico Tecnologico, Ada Byron 90, 33203 - Gijón - Asturias (Spain)</t>
  </si>
  <si>
    <t>DUROC</t>
  </si>
  <si>
    <t>MOERELEI 149, 2610, Antwerp, Belgien</t>
  </si>
  <si>
    <t>MOERELEI 149</t>
  </si>
  <si>
    <t>WILRIJK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</si>
  <si>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</si>
  <si>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</si>
  <si>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</si>
  <si>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</si>
  <si>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</si>
  <si>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DVGW CERT GmbH und DVGW Deutscher Verein des Gas- und Wasserfaches e.V. - Technisch-wissenschaftlicher Verein</t>
  </si>
  <si>
    <t>Josef-Wirmer-Str. 1-3, 53123, Bonn, Germany</t>
  </si>
  <si>
    <t>Josef-Wirmer-Str. 1-3</t>
  </si>
  <si>
    <t>53123</t>
  </si>
  <si>
    <t>Bonn</t>
  </si>
  <si>
    <t>DVGW e.V. Deutscher Verein des Gas- und Wasserfaches</t>
  </si>
  <si>
    <t>Josef-Wirmer-Straße 1-3, Bonn, 53121, Germany</t>
  </si>
  <si>
    <t>DVGW-Forschungsstelle am Engler-Bunte-Institut des Karlsruher Instituts für Technologie (KIT)</t>
  </si>
  <si>
    <t>Engler-Bunte-Ring 1-7, 76131, Karlsruhe, Germany</t>
  </si>
  <si>
    <t>Engler-Bunte-Ring 1-7</t>
  </si>
  <si>
    <t>76131</t>
  </si>
  <si>
    <t>Karlsruhe</t>
  </si>
  <si>
    <t>DWV</t>
  </si>
  <si>
    <t>Robert-Koch-Platz 4, Berlin, D-10115, Germany</t>
  </si>
  <si>
    <t>E&amp;H QED VISION SA</t>
  </si>
  <si>
    <t>PLACE DU VILLAGE 18, 1978, Valais, Schweiz</t>
  </si>
  <si>
    <t>PLACE DU VILLAGE 18</t>
  </si>
  <si>
    <t>1978</t>
  </si>
  <si>
    <t>LENS</t>
  </si>
  <si>
    <t>E.HY ENERGY HYDROGEN SOLUTION S.P.A.</t>
  </si>
  <si>
    <t>VIA LENIN 132/G, 56017, Pisa, Italien</t>
  </si>
  <si>
    <t>VIA LENIN 132/G</t>
  </si>
  <si>
    <t>56017</t>
  </si>
  <si>
    <t>SAN GIULIANO TERME</t>
  </si>
  <si>
    <t>E.ON</t>
  </si>
  <si>
    <t>Brusseler Platz 1, Essen, 45131, Germany</t>
  </si>
  <si>
    <t>E2S ENERGY SMART SYSTEMS GMBH</t>
  </si>
  <si>
    <t>OTHMAR-CRUSIZ-STRAßE 13, 9500, Kärnten, Österreich</t>
  </si>
  <si>
    <t>OTHMAR-CRUSIZ-STRAßE 13</t>
  </si>
  <si>
    <t>9500</t>
  </si>
  <si>
    <t>VILLACH</t>
  </si>
  <si>
    <t>EASN TECHNOLOGY INNOVATION SERVICES BV</t>
  </si>
  <si>
    <t>TERWEIDENSTRAAT 28, Budingen, 3440, Belgium</t>
  </si>
  <si>
    <t>EAST ENERGY GMBH</t>
  </si>
  <si>
    <t>SCHWARZER WEG 2, 18069, Rostock, Deutschland</t>
  </si>
  <si>
    <t>SCHWARZER WEG 2</t>
  </si>
  <si>
    <t>18069</t>
  </si>
  <si>
    <t>ROSTOCK</t>
  </si>
  <si>
    <t>Eaton</t>
  </si>
  <si>
    <t>Hein-Moeller-Straße 7-11, Bonn, 53115, Germany</t>
  </si>
  <si>
    <t>Ebby Road</t>
  </si>
  <si>
    <t>Limburglaan 30, Eindhoven, 5652 AA</t>
  </si>
  <si>
    <t>De Stuwdam 33</t>
  </si>
  <si>
    <t>3815KM</t>
  </si>
  <si>
    <t>Amersfoort</t>
  </si>
  <si>
    <t>Eberspächer</t>
  </si>
  <si>
    <t>Eberspächerstraße 24, Esslingen, 73730, Germany</t>
  </si>
  <si>
    <t>EBS WASSERSTOFF AG</t>
  </si>
  <si>
    <t>RIEDSTRASSE 17, 6430, Schwyz, Schweiz</t>
  </si>
  <si>
    <t>RIEDSTRASSE 17</t>
  </si>
  <si>
    <t>6430</t>
  </si>
  <si>
    <t>SCHWYZ</t>
  </si>
  <si>
    <t>ECOBAT BATTERY FRANCE SAS</t>
  </si>
  <si>
    <t>8 RUE DENIS PAPIN, 58640, Nièvre, Frankreich</t>
  </si>
  <si>
    <t>8 RUE DENIS PAPIN</t>
  </si>
  <si>
    <t>58640</t>
  </si>
  <si>
    <t>VARENNES VAUZELLES</t>
  </si>
  <si>
    <t>ECOFUEL AS</t>
  </si>
  <si>
    <t>FRIDTJOF NANSENS PLASS 8, 0160, Oslo, Norwegen</t>
  </si>
  <si>
    <t>FRIDTJOF NANSENS PLASS 8</t>
  </si>
  <si>
    <t>0160</t>
  </si>
  <si>
    <t>ECOGY-GTL GMBH</t>
  </si>
  <si>
    <t>MARIENKÜPPEL, 36100, Fulda, Deutschland</t>
  </si>
  <si>
    <t>MARIENKÜPPEL</t>
  </si>
  <si>
    <t>36100</t>
  </si>
  <si>
    <t>PETERSBERG</t>
  </si>
  <si>
    <t>ECOGY-GTL GMBH Heerlen</t>
  </si>
  <si>
    <t>VOGT 21, 6422 RK, Heerlen, Niederlande</t>
  </si>
  <si>
    <t>VOGT 21</t>
  </si>
  <si>
    <t>6422 RK</t>
  </si>
  <si>
    <t>HEERLEN</t>
  </si>
  <si>
    <t>Ecoinnovazione S.r.l.</t>
  </si>
  <si>
    <t>"via M. DAzeglio, 51", Bologna, 40123, Italy</t>
  </si>
  <si>
    <t>ECOINTEGRAL INGENIERÍA</t>
  </si>
  <si>
    <t>Calle Imprenta de la Alborada, S/N. Parcela 124-D Polígono Industrial Las Quemadas 14014 Córdoba (+34 900 921 929)</t>
  </si>
  <si>
    <t>Ecolab Europe GmbH</t>
  </si>
  <si>
    <t>Richtistrasse 7, Wallisellen, 8304, Switzerland</t>
  </si>
  <si>
    <t>Ecole Nationale Sup. des Officiers de Sapeurs-Pompiers (ENSOSP)</t>
  </si>
  <si>
    <t>1070 rue Lieutenant Parayre 13001 Aix-en-Provence</t>
  </si>
  <si>
    <t>ECO-LEAF SA</t>
  </si>
  <si>
    <t>ROUTE INDUSTRIELLE 4, 1806, Vaud, Schweiz</t>
  </si>
  <si>
    <t>ROUTE INDUSTRIELLE 4</t>
  </si>
  <si>
    <t>1806</t>
  </si>
  <si>
    <t>ST-LÉGIER-LA CHIÉSAZ</t>
  </si>
  <si>
    <t>ECOLION</t>
  </si>
  <si>
    <t>6 CHEMIN DE LA CAROTTE, 21460, Côte-d'Or, Frankreich</t>
  </si>
  <si>
    <t>6 CHEMIN DE LA CAROTTE</t>
  </si>
  <si>
    <t>21460</t>
  </si>
  <si>
    <t>EPOISSES</t>
  </si>
  <si>
    <t>ECOMB OCEAN RECYCLE AB</t>
  </si>
  <si>
    <t>Tallvägen 2, 151 38 Södertälje, Sweden</t>
  </si>
  <si>
    <t>ECOTECH NORDIC GROUP AB</t>
  </si>
  <si>
    <t>VÄSTERGATAN 6, 211 21, Skåne, Schweden</t>
  </si>
  <si>
    <t>VÄSTERGATAN 6</t>
  </si>
  <si>
    <t>211 21</t>
  </si>
  <si>
    <t>MALMÖ</t>
  </si>
  <si>
    <t>ECUBES Technology d.o.o.</t>
  </si>
  <si>
    <t>Gradnikove Brigade 49, Nova Gorica, 5000, Slovenia</t>
  </si>
  <si>
    <t>EDMA RETI GAS SRL</t>
  </si>
  <si>
    <t>VIA TRIESTE 2, 60124, Ancona, Italien</t>
  </si>
  <si>
    <t>VIA TRIESTE 2</t>
  </si>
  <si>
    <t>60124</t>
  </si>
  <si>
    <t>ANCONA</t>
  </si>
  <si>
    <t>EDP GEM ESPAÑA SOCIEDAD ANONIMA.</t>
  </si>
  <si>
    <t>PLAZA DEL FRESNO, 2, 33007, Asturias, Spanien</t>
  </si>
  <si>
    <t>PLAZA DEL FRESNO, 2</t>
  </si>
  <si>
    <t>33007</t>
  </si>
  <si>
    <t>OVIEDO</t>
  </si>
  <si>
    <t>EEC - EUROPEAN ENERGY CONSULTING GMBH</t>
  </si>
  <si>
    <t>BUNTENTORSTEINWEG 435, 28201, Bremen, Deutschland</t>
  </si>
  <si>
    <t>BUNTENTORSTEINWEG 435</t>
  </si>
  <si>
    <t>28201</t>
  </si>
  <si>
    <t>EEW SWEDEN 1 AB</t>
  </si>
  <si>
    <t>HYLLIE BOULEVARD 53, 215 32, Skåne, Schweden</t>
  </si>
  <si>
    <t>HYLLIE BOULEVARD 53</t>
  </si>
  <si>
    <t>215 32</t>
  </si>
  <si>
    <t>EFCF</t>
  </si>
  <si>
    <t>Obgardihalde 2, Luzern-Adligenswil, CH-6043, Switzerland</t>
  </si>
  <si>
    <t>Efectis</t>
  </si>
  <si>
    <t>307 Euston Road, London, NW1 3AD</t>
  </si>
  <si>
    <t>EFFICIENT HYDROGEN MOTORS</t>
  </si>
  <si>
    <t>2 Rue François Verny, 29200 Brest, France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</si>
  <si>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</si>
  <si>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</si>
  <si>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</si>
  <si>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</si>
  <si>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</si>
  <si>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</si>
  <si>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</si>
  <si>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</si>
  <si>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</si>
  <si>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</si>
  <si>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</si>
  <si>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EGEA AB</t>
  </si>
  <si>
    <t>NILS EBBESGÅRDSGATAN 65, 434 36, Halland, Schweden</t>
  </si>
  <si>
    <t>NILS EBBESGÅRDSGATAN 65</t>
  </si>
  <si>
    <t>434 36</t>
  </si>
  <si>
    <t>KUNGSBACKA</t>
  </si>
  <si>
    <t>EGIS</t>
  </si>
  <si>
    <t>15 avenue du Centre CS50238 - GUYANCOURT- 78286 Saint-Quentin-en-Yvelines CEDEX FRANCE</t>
  </si>
  <si>
    <t>EGS STROMTANKSTELLEN AG</t>
  </si>
  <si>
    <t>STUTTGARTER STR. 7, 70469, Stuttgart, Deutschland</t>
  </si>
  <si>
    <t>STUTTGARTER STR. 7</t>
  </si>
  <si>
    <t>70469</t>
  </si>
  <si>
    <t>STUTTGART</t>
  </si>
  <si>
    <t>EH Group</t>
  </si>
  <si>
    <t>Chemin de la Vigne 2, Prangins, 1197, Switzerland</t>
  </si>
  <si>
    <t>EH GROUP ENERGY AG</t>
  </si>
  <si>
    <t>CHEMIN DU MARAIS 3, 1297, Vaud, Schweiz</t>
  </si>
  <si>
    <t>CHEMIN DU MARAIS 3</t>
  </si>
  <si>
    <t>1297</t>
  </si>
  <si>
    <t>FOUNEX</t>
  </si>
  <si>
    <t>EH GROUP ENGINEERING SA</t>
  </si>
  <si>
    <t>CH. DE LA VUARPILLIÈRE 27, 1260, Vaud, Schweiz</t>
  </si>
  <si>
    <t>CH. DE LA VUARPILLIÈRE 27</t>
  </si>
  <si>
    <t>1260</t>
  </si>
  <si>
    <t>NYON</t>
  </si>
  <si>
    <t>EHS Techniques</t>
  </si>
  <si>
    <t>Juan Bravo, 49</t>
  </si>
  <si>
    <t>EIFER</t>
  </si>
  <si>
    <t>22-30 avenue de Wagram 75008 PARIS, FRANCE</t>
  </si>
  <si>
    <t>EIfER Europäisches Institut für Energieforschung EDF-KIT EWIV</t>
  </si>
  <si>
    <t>Emmy-Noether-Str. 11, 76131, Karlsruhe, Germany</t>
  </si>
  <si>
    <t>Emmy-Noether-Str. 11</t>
  </si>
  <si>
    <t>EIFFAGE ENERGIE SYSTEMES</t>
  </si>
  <si>
    <t>3-7 Pl. de l'Europe, 78140 Vélizy-Villacoublay, France</t>
  </si>
  <si>
    <t>EIFHYTEC</t>
  </si>
  <si>
    <t>11 RUE DE L ACADEMIE, 67000, Bas-Rhin, Frankreich</t>
  </si>
  <si>
    <t>11 RUE DE L ACADEMIE</t>
  </si>
  <si>
    <t>67000</t>
  </si>
  <si>
    <t>STRASBOURG</t>
  </si>
  <si>
    <t>EI-H2 LIMITED</t>
  </si>
  <si>
    <t>PENROSE 1, PENROSE DOCK, T23 KW81, Cork, Irland</t>
  </si>
  <si>
    <t>PENROSE 1, PENROSE DOCK</t>
  </si>
  <si>
    <t>T23 KW81</t>
  </si>
  <si>
    <t>CORK</t>
  </si>
  <si>
    <t>EKPO</t>
  </si>
  <si>
    <t>Max-Eyth-Str. 2, Dettingen / Erms, 72581, Germany</t>
  </si>
  <si>
    <t>EKS InTec GmbH</t>
  </si>
  <si>
    <t>Danziger Str. 3, 88250, Weingarten, Germany</t>
  </si>
  <si>
    <t>Danziger Str. 3</t>
  </si>
  <si>
    <t>88250</t>
  </si>
  <si>
    <t>Weingarten</t>
  </si>
  <si>
    <t>ELAFLEX HIBY GmbH &amp; Co. KG</t>
  </si>
  <si>
    <t>Schnackenburgallee 121, 22525, Hamburg, Germany</t>
  </si>
  <si>
    <t>Schnackenburgallee 121</t>
  </si>
  <si>
    <t>22525</t>
  </si>
  <si>
    <t>Elawan Energy SL</t>
  </si>
  <si>
    <t>C. del Ombú, 3, Arganzuela, 28045 Madrid, Spain</t>
  </si>
  <si>
    <t>ELBEÖL GMBH</t>
  </si>
  <si>
    <t>LERCHENBREITE 5, 38889, Harz, Deutschland</t>
  </si>
  <si>
    <t>LERCHENBREITE 5</t>
  </si>
  <si>
    <t>38889</t>
  </si>
  <si>
    <t>BLANKENBURG</t>
  </si>
  <si>
    <t>Elcimai</t>
  </si>
  <si>
    <t>3 rue de la brasserie Gruber 77000 Melun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</si>
  <si>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</si>
  <si>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</si>
  <si>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</si>
  <si>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</si>
  <si>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</si>
  <si>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</si>
  <si>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</si>
  <si>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ELECHYDRO B.V.</t>
  </si>
  <si>
    <t>HOOFDSTRAAT 27, 9528 PB, Borger-Odoorn, Niederlande</t>
  </si>
  <si>
    <t>HOOFDSTRAAT 27</t>
  </si>
  <si>
    <t>9528 PB</t>
  </si>
  <si>
    <t>BUINEN</t>
  </si>
  <si>
    <t>ELECNOR SERVICIOS Y PROYECTOS</t>
  </si>
  <si>
    <t>C. del Marqués de Mondéjar, 33, Salamanca, 28028 Madrid, Spain</t>
  </si>
  <si>
    <t>Electric Hydrogen Co.</t>
  </si>
  <si>
    <t>3 Strathmore Rd, Natick, 1760, United States</t>
  </si>
  <si>
    <t>ELECTRIC MOBILITY SERVICE EUROPE B.V.</t>
  </si>
  <si>
    <t>EINSTEINWEG 18, 3208 KK, Nissewaard, Niederlande</t>
  </si>
  <si>
    <t>EINSTEINWEG 18</t>
  </si>
  <si>
    <t>3208 KK</t>
  </si>
  <si>
    <t>SPIJKENISSE</t>
  </si>
  <si>
    <t>Electriq</t>
  </si>
  <si>
    <t>De Stuwdam 33, Amersfoort, 3815KM</t>
  </si>
  <si>
    <t>Electriq Global</t>
  </si>
  <si>
    <t>De Stuwdam 33, Amersfoort, 3815 KM, Netherlands</t>
  </si>
  <si>
    <t>ELECTRIQ GLOBAL B.V.</t>
  </si>
  <si>
    <t>TERMINALWEG 19 A, 3821 AJ, Amersfoort, Niederlande</t>
  </si>
  <si>
    <t>TERMINALWEG 19 A</t>
  </si>
  <si>
    <t>3821 AJ</t>
  </si>
  <si>
    <t>AMERSFOORT</t>
  </si>
  <si>
    <t>Electro Drives S.L.</t>
  </si>
  <si>
    <t>Calle Iniciativa, 2  28906 Getafe (Madrid)</t>
  </si>
  <si>
    <t>ELECTROCHAEA GMBH</t>
  </si>
  <si>
    <t>SEMMELWEISSTR. 3, 82152, München, Landkreis, Deutschland</t>
  </si>
  <si>
    <t>SEMMELWEISSTR. 3</t>
  </si>
  <si>
    <t>82152</t>
  </si>
  <si>
    <t>PLANEGG</t>
  </si>
  <si>
    <t>Elektrizitätswerke Reutte AG</t>
  </si>
  <si>
    <t>Großfeldstraße 10 -14, 6600, Reutte, Austria</t>
  </si>
  <si>
    <t>Großfeldstraße 10 -14</t>
  </si>
  <si>
    <t>6600</t>
  </si>
  <si>
    <t>Reutte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</si>
  <si>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</si>
  <si>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</si>
  <si>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</si>
  <si>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</si>
  <si>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</si>
  <si>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ELEKTROLYSE MITTELDEUTSCHLAND GMBH</t>
  </si>
  <si>
    <t>HOLZSTR. 6, 40221, Düsseldorf, Deutschland</t>
  </si>
  <si>
    <t>HOLZSTR. 6</t>
  </si>
  <si>
    <t>40221</t>
  </si>
  <si>
    <t>ELEKTROTECHNIK SCHEINGRABER GMBH</t>
  </si>
  <si>
    <t>XAVER-BAUER-STR. 10, 94577, Bayern, Deutschland</t>
  </si>
  <si>
    <t>XAVER-BAUER-STR. 10</t>
  </si>
  <si>
    <t>94577</t>
  </si>
  <si>
    <t>WINZER</t>
  </si>
  <si>
    <t>ELEMENT 2 LIMITED</t>
  </si>
  <si>
    <t>Unit 3, Enterprise Way Airedale Business Centre, Acorn Business Park, Skipton BD23 2UE, United Kingdom</t>
  </si>
  <si>
    <t>ELEMENT ALPHA B.V.</t>
  </si>
  <si>
    <t>KABELWEG 57, 1014 BA, Amsterdam, Niederlande</t>
  </si>
  <si>
    <t>KABELWEG 57</t>
  </si>
  <si>
    <t>1014 BA</t>
  </si>
  <si>
    <t>AMSTERDAM</t>
  </si>
  <si>
    <t>Element Materials Technology</t>
  </si>
  <si>
    <t>Unit C6, Emery Court, Heaton Mersey, Cheshire, Stockport SK4 3GL, United Kingdom</t>
  </si>
  <si>
    <t>ELEMENT ONE ENERGY AS</t>
  </si>
  <si>
    <t>MØLLENDALSVEIEN 63, 5009, Bergen, Norwegen</t>
  </si>
  <si>
    <t>MØLLENDALSVEIEN 63</t>
  </si>
  <si>
    <t>5009</t>
  </si>
  <si>
    <t>BERGEN</t>
  </si>
  <si>
    <t>ELEMENTAR ANALYSENSYSTEME GMBH</t>
  </si>
  <si>
    <t>ELEMENTARSTR. 1, 63505, Main-Kinzig, Deutschland</t>
  </si>
  <si>
    <t>ELEMENTARSTR. 1</t>
  </si>
  <si>
    <t>63505</t>
  </si>
  <si>
    <t>LANGENSELBOLD</t>
  </si>
  <si>
    <t>ELEVION HOLDING ITALIA SRL</t>
  </si>
  <si>
    <t>VIA GALILEO GALILEI 10, 39100, Bolzano, Italien</t>
  </si>
  <si>
    <t>VIA GALILEO GALILEI 10</t>
  </si>
  <si>
    <t>39100</t>
  </si>
  <si>
    <t>BOLZANO</t>
  </si>
  <si>
    <t>Elgar Middleton</t>
  </si>
  <si>
    <t>1 Lancaster Pl, London WC2E 7ED, United Kingdom</t>
  </si>
  <si>
    <t>ELKEM SILICONES SCANDINAVIA AS</t>
  </si>
  <si>
    <t>DRAMMENSVEIEN 169, 0277, Oslo, Norwegen</t>
  </si>
  <si>
    <t>DRAMMENSVEIEN 169</t>
  </si>
  <si>
    <t>0277</t>
  </si>
  <si>
    <t>ELLIPSE GROUP</t>
  </si>
  <si>
    <t>305 Avenue le Jour se Lève, 92100 Boulogne</t>
  </si>
  <si>
    <t>ELME MESSER GAAS AS</t>
  </si>
  <si>
    <t>Kopli 103-11d, 11712 Tallinn, Estonia</t>
  </si>
  <si>
    <t>ELMETEC INVEST AB</t>
  </si>
  <si>
    <t>SÖRBY 197, 694 92, Örebro, Schweden</t>
  </si>
  <si>
    <t>SÖRBY 197</t>
  </si>
  <si>
    <t>694 92</t>
  </si>
  <si>
    <t>HALLSBERG</t>
  </si>
  <si>
    <t>ELOGEN</t>
  </si>
  <si>
    <t>27 AVENUE CARNOT, 91300, Essonne, Frankreich</t>
  </si>
  <si>
    <t>27 AVENUE CARNOT</t>
  </si>
  <si>
    <t>91300</t>
  </si>
  <si>
    <t>MASSY</t>
  </si>
  <si>
    <t>Elogen GmbH</t>
  </si>
  <si>
    <t>Eupener Str. 165, 50933, Köln, Germany</t>
  </si>
  <si>
    <t>Eupener Str. 165</t>
  </si>
  <si>
    <t>50933</t>
  </si>
  <si>
    <t>Köln</t>
  </si>
  <si>
    <t>Elogen Spain</t>
  </si>
  <si>
    <t>8 avenue du Parana, 91940 Les Ulis</t>
  </si>
  <si>
    <t>ELOROS SP. Z O.O.</t>
  </si>
  <si>
    <t>MACIEJKOWICKA 30, 41-503, Chorzów, Polen</t>
  </si>
  <si>
    <t>MACIEJKOWICKA 30</t>
  </si>
  <si>
    <t>41-503</t>
  </si>
  <si>
    <t>CHORZÓW</t>
  </si>
  <si>
    <t>Elyse Energy</t>
  </si>
  <si>
    <t>69 rue de la République 69002 Lyon</t>
  </si>
  <si>
    <t>Elytt Energy S.L</t>
  </si>
  <si>
    <t>C. de Orense, 11, 2º B, Tetuán, 28020 Madrid, Spain</t>
  </si>
  <si>
    <t>EMB KONSTRUKTION GMBH</t>
  </si>
  <si>
    <t>SÜDGEORGSFEHNER STR., 26689, Ammerland, Deutschland</t>
  </si>
  <si>
    <t>SÜDGEORGSFEHNER STR.</t>
  </si>
  <si>
    <t>26689</t>
  </si>
  <si>
    <t>APEN</t>
  </si>
  <si>
    <t>EMERALD TECHNOLOGY VENTURES AG</t>
  </si>
  <si>
    <t>BELLERIVESTRASSE 241, 8008, Zürich, Schweiz</t>
  </si>
  <si>
    <t>BELLERIVESTRASSE 241</t>
  </si>
  <si>
    <t>8008</t>
  </si>
  <si>
    <t>Emerson France</t>
  </si>
  <si>
    <t>8 Impasse La Madelon 69800 Saint Priest France</t>
  </si>
  <si>
    <t>Emerson Spain</t>
  </si>
  <si>
    <t>Francisco Gervás 1 ( Alcobendas) 28108</t>
  </si>
  <si>
    <t>Emerson UK</t>
  </si>
  <si>
    <t>Accurist House, 44 Baker St, London W1U 7AL, United Kingdom</t>
  </si>
  <si>
    <t>EMITECH</t>
  </si>
  <si>
    <t>3 avenue des coudriers 78180 Montigny le Bretonneux</t>
  </si>
  <si>
    <t>Emmett Green</t>
  </si>
  <si>
    <t>Professor Snijdersstraat 2, 2628 RA Delft, Netherlands</t>
  </si>
  <si>
    <t>Empresarios Agrupados</t>
  </si>
  <si>
    <t>Calle Magallanes,3 28015 Madrid</t>
  </si>
  <si>
    <t>ENABLING.network GmbH</t>
  </si>
  <si>
    <t>Schützengasse 16, 2500, Baden, Austria</t>
  </si>
  <si>
    <t>Schützengasse 16</t>
  </si>
  <si>
    <t>2500</t>
  </si>
  <si>
    <t>Baden</t>
  </si>
  <si>
    <t>Enagás</t>
  </si>
  <si>
    <t>Paseo De Los Olmos, Madrid, 28005, Spain</t>
  </si>
  <si>
    <t>ENAGAS INFRAESTRUCTURAS DE HIDROGENO SL.</t>
  </si>
  <si>
    <t>PASEO OLMOS, 19, 28005, Madrid, Spanien</t>
  </si>
  <si>
    <t>PASEO OLMOS, 19</t>
  </si>
  <si>
    <t>28005</t>
  </si>
  <si>
    <t>ENAGÁS RENOVABLE</t>
  </si>
  <si>
    <t>C. Titán, 8, Arganzuela, 28045 Madrid, Spain</t>
  </si>
  <si>
    <t>ENAGAS SA</t>
  </si>
  <si>
    <t>P.º de los Olmos, 19, Arganzuela, 28005 Madrid, Spain</t>
  </si>
  <si>
    <t>ENAGIC EUROPE GMBH</t>
  </si>
  <si>
    <t>IMMERMANNSTR. 33, 40210, Düsseldorf, Deutschland</t>
  </si>
  <si>
    <t>IMMERMANNSTR. 33</t>
  </si>
  <si>
    <t>40210</t>
  </si>
  <si>
    <t>ENAIRE</t>
  </si>
  <si>
    <t>Parque Empresarial Las Mercedes Avenida de Aragón 330, Edificio 2 Entrada por, C/ de Campezo, 1, 28022 Madrid, Spain</t>
  </si>
  <si>
    <t>ENAPTER AG</t>
  </si>
  <si>
    <t>Energiewende 1, 48369 Saerbeck, Germany</t>
  </si>
  <si>
    <t>Enapter GmbH</t>
  </si>
  <si>
    <t>Reinhardtstr. 35, 10117, Berlin, Germany</t>
  </si>
  <si>
    <t>Reinhardtstr. 35</t>
  </si>
  <si>
    <t>10117</t>
  </si>
  <si>
    <t>ENAPTER IMMOBILIEN GMBH</t>
  </si>
  <si>
    <t>HAHNSTR. 5, 48369, Berlin, Deutschland</t>
  </si>
  <si>
    <t>HAHNSTR. 5</t>
  </si>
  <si>
    <t>48369</t>
  </si>
  <si>
    <t>SAERBECK</t>
  </si>
  <si>
    <t>ENAPTER S.R.L.</t>
  </si>
  <si>
    <t>VIA LAVORIA 56/G, 56042, Pisa, Italien</t>
  </si>
  <si>
    <t>VIA LAVORIA 56/G</t>
  </si>
  <si>
    <t>56042</t>
  </si>
  <si>
    <t>CRESPINA LORENZANA</t>
  </si>
  <si>
    <t>EnBW</t>
  </si>
  <si>
    <t>Durlacher Allee 93, Karlsruhe, 76131, Germany</t>
  </si>
  <si>
    <t>ENBW ENERGIE BADEN-WÜRTTEMBERG AG, KARLSRUHE (ALLEMAGNE), SUCCURSALE DE LAUSANNE</t>
  </si>
  <si>
    <t>ENBW ENERGY SA</t>
  </si>
  <si>
    <t>ENBW INTERNATIONAL MARKETS GMBH</t>
  </si>
  <si>
    <t>DURLACHER ALLEE 93, 76131, Karlsruhe, Deutschland</t>
  </si>
  <si>
    <t>DURLACHER ALLEE 93</t>
  </si>
  <si>
    <t>KARLSRUHE</t>
  </si>
  <si>
    <t>ENBW NEUE ENERGIEN GMBH</t>
  </si>
  <si>
    <t>SCHELMENWASENSTR. 15, 70567, Stuttgart, Deutschland</t>
  </si>
  <si>
    <t>SCHELMENWASENSTR. 15</t>
  </si>
  <si>
    <t>70567</t>
  </si>
  <si>
    <t>ENBW NORWAY AS</t>
  </si>
  <si>
    <t>BUSINESS VILLAGE AKER BRYGGE GRUNDINGEN 6, 0250, Oslo, Norwegen</t>
  </si>
  <si>
    <t>BUSINESS VILLAGE AKER BRYGGE GRUNDINGEN 6</t>
  </si>
  <si>
    <t>0250</t>
  </si>
  <si>
    <t>Encevo S.A</t>
  </si>
  <si>
    <t>2, Domaine du Schlassgoard, Esch-sur-Alzette, L-4327, Luxembourg</t>
  </si>
  <si>
    <t>Endesa, S.A.</t>
  </si>
  <si>
    <t>Calle Ribera del Loira 60, 28042 Madrid</t>
  </si>
  <si>
    <t>Endress+Hauser BV</t>
  </si>
  <si>
    <t>Nikkelstraat 6, Naarden, 1411 AJ</t>
  </si>
  <si>
    <t>Westervoortsedijk 73, GE-29</t>
  </si>
  <si>
    <t>Arnhem</t>
  </si>
  <si>
    <t>Endress+Hauser Polska sp. z o.o.</t>
  </si>
  <si>
    <t>Wo?owska 11, 51-116 Wroc?aw</t>
  </si>
  <si>
    <t>Wo?owska 11</t>
  </si>
  <si>
    <t>51-116 Wroc?aw</t>
  </si>
  <si>
    <t>Endress+Hauser Process Solutions (Deutschland) GmbH</t>
  </si>
  <si>
    <t>Georges-Köhler-Allee 71, 79110, Freiburg im Breisgau, Germany</t>
  </si>
  <si>
    <t>Georges-Köhler-Allee 71</t>
  </si>
  <si>
    <t>E-NEO</t>
  </si>
  <si>
    <t>ZA La Colonne 2  85260 LES BROUZILS</t>
  </si>
  <si>
    <t>Eneralys</t>
  </si>
  <si>
    <t>36 avenue Hoche 75008 Paris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</si>
  <si>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</si>
  <si>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</si>
  <si>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</si>
  <si>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</si>
  <si>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</si>
  <si>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ENERCOLL AG</t>
  </si>
  <si>
    <t>PORTENLÄNGERSTR., 82031, München, Landkreis, Deutschland</t>
  </si>
  <si>
    <t>PORTENLÄNGERSTR.</t>
  </si>
  <si>
    <t>82031</t>
  </si>
  <si>
    <t>GRÜNWALD</t>
  </si>
  <si>
    <t>Enerdata</t>
  </si>
  <si>
    <t>47 avenue Alsace-Lorraine CS 90529 38027 Grenoble Cedex 1</t>
  </si>
  <si>
    <t>ENERFIN SOCIEDAD DE LA ENERGÍA S.L</t>
  </si>
  <si>
    <t>Cuzco IV, Pº de la Castellana 141, 28046, Madrid</t>
  </si>
  <si>
    <t>ENERFLEX (UK) LIMITED</t>
  </si>
  <si>
    <t>1 - 3 MANOR ROAD, ME4 6AE, Chatham, Vereinigtes Königreich</t>
  </si>
  <si>
    <t>1 - 3 MANOR ROAD</t>
  </si>
  <si>
    <t>ME4 6AE</t>
  </si>
  <si>
    <t>CHATHAM</t>
  </si>
  <si>
    <t>ENERGIA HYDROGEN LIMITED</t>
  </si>
  <si>
    <t>GREENWOOD HOUSE, 64 NEWFORGE LANE, BT9 5NF, Belfast, Vereinigtes Königreich</t>
  </si>
  <si>
    <t>GREENWOOD HOUSE, 64 NEWFORGE LANE</t>
  </si>
  <si>
    <t>BT9 5NF</t>
  </si>
  <si>
    <t>Canada</t>
  </si>
  <si>
    <t>Energie Steiermark Green Power GmbH</t>
  </si>
  <si>
    <t>Leonhardgürtel 10, 8010, Graz, Austria</t>
  </si>
  <si>
    <t>Leonhardgürtel 10</t>
  </si>
  <si>
    <t>Energie Südbayern GmbH</t>
  </si>
  <si>
    <t>Ungsteiner Str. 31, 81539, München, Germany</t>
  </si>
  <si>
    <t>Ungsteiner Str. 31</t>
  </si>
  <si>
    <t>81539</t>
  </si>
  <si>
    <t>ENERGIE TERRITOIRE CONSEIL</t>
  </si>
  <si>
    <t>16 rue Victor Hugo 69002 LY0N</t>
  </si>
  <si>
    <t>Energiebüro Stanzl</t>
  </si>
  <si>
    <t>Sternenweg 2, 3632, Bad Traunstein, Austria</t>
  </si>
  <si>
    <t>Sternenweg 2</t>
  </si>
  <si>
    <t>3632</t>
  </si>
  <si>
    <t>Bad Traunstein</t>
  </si>
  <si>
    <t>ENERGIEPARK EMDEN GMBH &amp; CO. KG</t>
  </si>
  <si>
    <t>NESSERLANDER STR. 5, 26721, Emden, Deutschland</t>
  </si>
  <si>
    <t>NESSERLANDER STR. 5</t>
  </si>
  <si>
    <t>26721</t>
  </si>
  <si>
    <t>EMDEN</t>
  </si>
  <si>
    <t>ENERGIEPARK FLUMM GMBH &amp; CO. KG</t>
  </si>
  <si>
    <t>POSTWEG 6, 26629, Aurich, Deutschland</t>
  </si>
  <si>
    <t>POSTWEG 6</t>
  </si>
  <si>
    <t>26629</t>
  </si>
  <si>
    <t>GROßEFEHN</t>
  </si>
  <si>
    <t>ENERGIEPARK GREUN GMBH &amp; CO. KG</t>
  </si>
  <si>
    <t>HOLLENER LANDSTR. 18, 26670, Leer, Deutschland</t>
  </si>
  <si>
    <t>HOLLENER LANDSTR. 18</t>
  </si>
  <si>
    <t>26670</t>
  </si>
  <si>
    <t>UPLENGEN</t>
  </si>
  <si>
    <t>ENERGIEPARK LAUSITZ UMSPANNWERK GMBH &amp; CO. KG</t>
  </si>
  <si>
    <t>CECILIENKOOG 16, 25821, Nordfriesland, Deutschland</t>
  </si>
  <si>
    <t>CECILIENKOOG 16</t>
  </si>
  <si>
    <t>25821</t>
  </si>
  <si>
    <t>REUßENKÖGE</t>
  </si>
  <si>
    <t>ENERGIEPARK LAUSITZ WASSERSTOFF GMBH &amp; CO. KG</t>
  </si>
  <si>
    <t>ENERGIEWERKE ISERNHAGEN GMBH</t>
  </si>
  <si>
    <t>BOTHFELDER STR. 29, 30916, Hannover, Deutschland</t>
  </si>
  <si>
    <t>BOTHFELDER STR. 29</t>
  </si>
  <si>
    <t>30916</t>
  </si>
  <si>
    <t>ISERNHAGEN</t>
  </si>
  <si>
    <t>Energigas Sverige (Swedish Gas Association)</t>
  </si>
  <si>
    <t>Kilsgatan 4, 411 04 Göteborg,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</si>
  <si>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</si>
  <si>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</si>
  <si>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</si>
  <si>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</si>
  <si>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</si>
  <si>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ENERGOPROJEKT-KATOWICE SA</t>
  </si>
  <si>
    <t>Jesionowa 15, 40-159 Katowice</t>
  </si>
  <si>
    <t>Jesionowa 15</t>
  </si>
  <si>
    <t>40-159 Katowice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</si>
  <si>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</si>
  <si>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</si>
  <si>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</si>
  <si>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</si>
  <si>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</si>
  <si>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Energotechnika-Energorozruch S.A.</t>
  </si>
  <si>
    <t>Kozielska 18, 44-107 Gliwice</t>
  </si>
  <si>
    <t>Kozielska 18</t>
  </si>
  <si>
    <t>44-107 Gliwice</t>
  </si>
  <si>
    <t>ENERGREEN MOBILITY SL.</t>
  </si>
  <si>
    <t>CALLE JULIO PALACIOS, 12, 28914, Madrid, Spanien</t>
  </si>
  <si>
    <t>CALLE JULIO PALACIOS, 12</t>
  </si>
  <si>
    <t>28914</t>
  </si>
  <si>
    <t>LEGANES</t>
  </si>
  <si>
    <t>Energy Capital</t>
  </si>
  <si>
    <t>Calle de García de Paredes, 42, Chamberí, 28010 Madrid, Spain</t>
  </si>
  <si>
    <t>ENERGY CASTLE GMBH</t>
  </si>
  <si>
    <t>ALTE LANDSTRASSE 195, 8800, Zürich, Schweiz</t>
  </si>
  <si>
    <t>ALTE LANDSTRASSE 195</t>
  </si>
  <si>
    <t>THALWIL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</si>
  <si>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</si>
  <si>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</si>
  <si>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</si>
  <si>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</si>
  <si>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</si>
  <si>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ENERGY EXCHANGE SOLUTIONS GMBH</t>
  </si>
  <si>
    <t>GARTENSTR. 15, 91154, Roth, Deutschland</t>
  </si>
  <si>
    <t>GARTENSTR. 15</t>
  </si>
  <si>
    <t>91154</t>
  </si>
  <si>
    <t>ROTH</t>
  </si>
  <si>
    <t>ENERGY FORMATION</t>
  </si>
  <si>
    <t>La Croix Gaudin - 44 360 Saint-Etienne-de-Montluc</t>
  </si>
  <si>
    <t>ENERGY ONE SOLAR 8 GMBH &amp; CO. KG</t>
  </si>
  <si>
    <t>MORITZBURGER WEG 67, 01109, Dresden, Deutschland</t>
  </si>
  <si>
    <t>MORITZBURGER WEG 67</t>
  </si>
  <si>
    <t>01109</t>
  </si>
  <si>
    <t>DRESDEN</t>
  </si>
  <si>
    <t>ENERGY PERSPECTIVES AB</t>
  </si>
  <si>
    <t>IDROTTSVÄGEN 8 B LGH 1301, 185 34, Stockholm, Schweden</t>
  </si>
  <si>
    <t>IDROTTSVÄGEN 8 B LGH 1301</t>
  </si>
  <si>
    <t>185 34</t>
  </si>
  <si>
    <t>VAXHOLM</t>
  </si>
  <si>
    <t>Energy Systems Analysis Associates - ESA2 GmbH</t>
  </si>
  <si>
    <t>Bernhardstr. 92, 1187, Dresden, Germany</t>
  </si>
  <si>
    <t>Bernhardstr. 92</t>
  </si>
  <si>
    <t>1187</t>
  </si>
  <si>
    <t>Dresden</t>
  </si>
  <si>
    <t>ENERGY TRANSFORMATION GMBH</t>
  </si>
  <si>
    <t>SEEFELDWEG 9, 8640, Schwyz, Schweiz</t>
  </si>
  <si>
    <t>SEEFELDWEG 9</t>
  </si>
  <si>
    <t>8640</t>
  </si>
  <si>
    <t>HURDEN</t>
  </si>
  <si>
    <t>EnerHi</t>
  </si>
  <si>
    <t>Calle de Alcalá 96 2D. 28009. Madrid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</si>
  <si>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</si>
  <si>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</si>
  <si>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</si>
  <si>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</si>
  <si>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</si>
  <si>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ENERKA</t>
  </si>
  <si>
    <t>1 Rue Conrad Killian, 38950 Saint-Martin-le-Vinoux</t>
  </si>
  <si>
    <t>ENER-NET ENERGIESYSTEME GMBH</t>
  </si>
  <si>
    <t>FABRIKSTR. 7, 89281, Kempten im Allgäu, Deutschland</t>
  </si>
  <si>
    <t>FABRIKSTR. 7</t>
  </si>
  <si>
    <t>89281</t>
  </si>
  <si>
    <t>ALTENSTADT</t>
  </si>
  <si>
    <t>ENERSENSE OFFSHORE OY</t>
  </si>
  <si>
    <t>REPOSAAREN MAANTIE 170, 28880, Satakunta, Finnland</t>
  </si>
  <si>
    <t>REPOSAAREN MAANTIE 170</t>
  </si>
  <si>
    <t>28880</t>
  </si>
  <si>
    <t>PORI</t>
  </si>
  <si>
    <t>ENERTRAG ENERGIEWERK BARNIM GMBH &amp; CO. KG</t>
  </si>
  <si>
    <t>DAUERTHAL 3, 17291, Uckermark, Deutschland</t>
  </si>
  <si>
    <t>DAUERTHAL 3</t>
  </si>
  <si>
    <t>17291</t>
  </si>
  <si>
    <t>SCHENKENBERG</t>
  </si>
  <si>
    <t>ENERTRAG H2</t>
  </si>
  <si>
    <t>9 MAIL GAY LUSSAC, 95000, Val-d'Oise, Frankreich</t>
  </si>
  <si>
    <t>9 MAIL GAY LUSSAC</t>
  </si>
  <si>
    <t>95000</t>
  </si>
  <si>
    <t>NEUVILLE SUR OISE</t>
  </si>
  <si>
    <t>ENERTRAG HYPHEN HOLDING GMBH</t>
  </si>
  <si>
    <t>Gut, Dauerthal, 17291 Schenkenberg, Germany</t>
  </si>
  <si>
    <t>ENERTRAG SE</t>
  </si>
  <si>
    <t>C/ de Francisco Silvela, 42, Salamanca, 28028 Madrid, Spain</t>
  </si>
  <si>
    <t>ENERTRAG WASSERSTOFF VERWALTUNGSGESELLSCHAFT MBH</t>
  </si>
  <si>
    <t>ENGIE HYDROGEN INTERNATIONAL</t>
  </si>
  <si>
    <t>1 PLACE SAMUEL DE CHAMPLAIN, 92400, Hauts-de-Seine, Frankreich</t>
  </si>
  <si>
    <t>1 PLACE SAMUEL DE CHAMPLAIN</t>
  </si>
  <si>
    <t>ENGIE PV LE MURAT</t>
  </si>
  <si>
    <t>LE TRIADE II, 215 RUE SAMUEL MORSE, 34000, Hérault, Frankreich</t>
  </si>
  <si>
    <t>LE TRIADE II, 215 RUE SAMUEL MORSE</t>
  </si>
  <si>
    <t>34000</t>
  </si>
  <si>
    <t>ENGIE SOLUTIONS H2</t>
  </si>
  <si>
    <t>FAUBOURG DE L ARCHE, 1 PLACE SAMUEL DE CHAMPLAIN, 92400, Hauts-de-Seine, Frankreich</t>
  </si>
  <si>
    <t>FAUBOURG DE L ARCHE, 1 PLACE SAMUEL DE CHAMPLAIN</t>
  </si>
  <si>
    <t>Eni</t>
  </si>
  <si>
    <t>Piazzale Enrico Mattei 1, Roma, 144, Italy</t>
  </si>
  <si>
    <t>Eni Energy Evolution</t>
  </si>
  <si>
    <t>Viale Giorgio Ribotta, 51, 00144 Roma RM, Italy</t>
  </si>
  <si>
    <t>ENNOBLE POWER UG (HAFTUNGSBESCHRÄNKT)</t>
  </si>
  <si>
    <t>HINTER DEN WIESEN 18, 55127, Mainz, Deutschland</t>
  </si>
  <si>
    <t>HINTER DEN WIESEN 18</t>
  </si>
  <si>
    <t>55127</t>
  </si>
  <si>
    <t>MAINZ</t>
  </si>
  <si>
    <t>ENOGIA</t>
  </si>
  <si>
    <t>19 Av. Paul Héroult, 13015 Marseille,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</si>
  <si>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</si>
  <si>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</si>
  <si>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</si>
  <si>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</si>
  <si>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</si>
  <si>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EnR44</t>
  </si>
  <si>
    <t>RUE ROLAND GARROS, ORVAULT, 44700, France</t>
  </si>
  <si>
    <t>ENREGO ENERGY GMBH</t>
  </si>
  <si>
    <t>PETERSTR. 20 A, 26655, Ammerland, Deutschland</t>
  </si>
  <si>
    <t>PETERSTR. 20 A</t>
  </si>
  <si>
    <t>26655</t>
  </si>
  <si>
    <t>WESTERSTEDE</t>
  </si>
  <si>
    <t>ENRHEV</t>
  </si>
  <si>
    <t>5 AVENUE INGRES, 75016, Paris, Frankreich</t>
  </si>
  <si>
    <t>5 AVENUE INGRES</t>
  </si>
  <si>
    <t>75016</t>
  </si>
  <si>
    <t>ENROI RENEWABLE ENERGY CONSULTING UG (HAFTUNGSBESCHRÄNKT)</t>
  </si>
  <si>
    <t>NEUFÄHRER STEIG, 13503, Frankfurt (Oder), Deutschland</t>
  </si>
  <si>
    <t>NEUFÄHRER STEIG</t>
  </si>
  <si>
    <t>13503</t>
  </si>
  <si>
    <t>ENSAM</t>
  </si>
  <si>
    <t>151 Bd de l'Hôpital, 75013 Paris</t>
  </si>
  <si>
    <t>ENSI Poitiers</t>
  </si>
  <si>
    <t>Bâtiment B1, 1 rue Marcel Doré 86703 Poitiers Cedex 9</t>
  </si>
  <si>
    <t>ENTE VASCO DE LA ENERGÍA</t>
  </si>
  <si>
    <t>Alameda de Urquijo, 36, 48011 Bilbao</t>
  </si>
  <si>
    <t>ENTEC HYDROGEN GMBH</t>
  </si>
  <si>
    <t>HELGOLÄNDER KAI, 27472, Cuxhaven, Deutschland</t>
  </si>
  <si>
    <t>HELGOLÄNDER KAI</t>
  </si>
  <si>
    <t>27472</t>
  </si>
  <si>
    <t>CUXHAVEN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</si>
  <si>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</si>
  <si>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</si>
  <si>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</si>
  <si>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</si>
  <si>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</si>
  <si>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Entwicklungsagentur Region Heide AöR</t>
  </si>
  <si>
    <t>Hamburger Hof 3, Heide, 25746, Germany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</si>
  <si>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</si>
  <si>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</si>
  <si>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</si>
  <si>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</si>
  <si>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</si>
  <si>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Entwicklungszentrum für Schiffstechnik und Transportsysteme e.V.</t>
  </si>
  <si>
    <t>Oststr. 77, 47057, Duisburg, Germany</t>
  </si>
  <si>
    <t>Oststr. 77</t>
  </si>
  <si>
    <t>47057</t>
  </si>
  <si>
    <t>Duisburg</t>
  </si>
  <si>
    <t>ENVIA MITTELDEUTSCHE ENERGIE AG</t>
  </si>
  <si>
    <t>CHEMNITZTALSTR. 13, 09114, Chemnitz, Stadt, Deutschland</t>
  </si>
  <si>
    <t>CHEMNITZTALSTR. 13</t>
  </si>
  <si>
    <t>09114</t>
  </si>
  <si>
    <t>CHEMNITZ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</si>
  <si>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</si>
  <si>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</si>
  <si>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</si>
  <si>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</si>
  <si>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</si>
  <si>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ENWABO B.V.</t>
  </si>
  <si>
    <t>SCHILLIGEPAD 17, 9361 TJ, Westerkwartier, Niederlande</t>
  </si>
  <si>
    <t>SCHILLIGEPAD 17</t>
  </si>
  <si>
    <t>9361 TJ</t>
  </si>
  <si>
    <t>BOERAKKER</t>
  </si>
  <si>
    <t>ENWL Maintenance and Construction</t>
  </si>
  <si>
    <t>Unit 22 Island Centre Way, Enfield EN3 6GS, United Kingdom</t>
  </si>
  <si>
    <t>EODev (Energy Observer Developments)</t>
  </si>
  <si>
    <t>27 Quai Duguay-Trouin 35400 SAINT-MALO</t>
  </si>
  <si>
    <t>EOX Tractors B.V.</t>
  </si>
  <si>
    <t>Westervoortsedijk 73, GE-29, Arnhem, 6827 AV</t>
  </si>
  <si>
    <t>Toermalijnstraat 5</t>
  </si>
  <si>
    <t>1812 RL</t>
  </si>
  <si>
    <t>Alkmaar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</si>
  <si>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</si>
  <si>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</si>
  <si>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</si>
  <si>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</si>
  <si>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</si>
  <si>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EPI</t>
  </si>
  <si>
    <t>15 Rue des Hauts Guibouts 94360 Bry-sur-Marne</t>
  </si>
  <si>
    <t>EPM GAS TECHNOLOGY</t>
  </si>
  <si>
    <t>Carrer de la Mora, 52 Polígono Industrial Granland-Badalona Sud, 08918 Badalona, Barcelona, Spain</t>
  </si>
  <si>
    <t>Equans France</t>
  </si>
  <si>
    <t>1 Place Samuel Champlain 92400 COURBEVOIE</t>
  </si>
  <si>
    <t>Equans UK</t>
  </si>
  <si>
    <t>Equans, Neon, Q10 Quorum Business Park, Benton Lane, Newcastle Upon Tyne, NE12 8BU</t>
  </si>
  <si>
    <t>Equilibrion</t>
  </si>
  <si>
    <t>Redlands, Cliftonville, Northampton, NN1 5BE</t>
  </si>
  <si>
    <t>Equinor</t>
  </si>
  <si>
    <t>Bedrijvenlaan 5, Mechelen, 2800, Belgium</t>
  </si>
  <si>
    <t>EQUINOR LOW CARBON SOLUTION AS</t>
  </si>
  <si>
    <t>FORUSBEEN 50, 4035, Stavanger, Norwegen</t>
  </si>
  <si>
    <t>FORUSBEEN 50</t>
  </si>
  <si>
    <t>4035</t>
  </si>
  <si>
    <t>STAVANGER</t>
  </si>
  <si>
    <t>EQUIPAUTO 29</t>
  </si>
  <si>
    <t>12 RUE DE L EAU BLANCHE, 29200, Finistère, Frankreich</t>
  </si>
  <si>
    <t>12 RUE DE L EAU BLANCHE</t>
  </si>
  <si>
    <t>29200</t>
  </si>
  <si>
    <t>BREST</t>
  </si>
  <si>
    <t>ERACRON GMBH</t>
  </si>
  <si>
    <t>CHIEMSEESTR. 21, 83233, Rosenheim, Landkreis, Deutschland</t>
  </si>
  <si>
    <t>CHIEMSEESTR. 21</t>
  </si>
  <si>
    <t>83233</t>
  </si>
  <si>
    <t>BERNAU</t>
  </si>
  <si>
    <t>ERBUD SA</t>
  </si>
  <si>
    <t>Franciszka Klimczaka 1, 02?797 Warszawa</t>
  </si>
  <si>
    <t>Franciszka Klimczaka 1</t>
  </si>
  <si>
    <t>02?797 Warszawa</t>
  </si>
  <si>
    <t>ERC ENGINEERING XPERTS GMBH</t>
  </si>
  <si>
    <t>BÄCKERSTR., 21244, Harburg, Deutschland</t>
  </si>
  <si>
    <t>BÄCKERSTR.</t>
  </si>
  <si>
    <t>21244</t>
  </si>
  <si>
    <t>BUCHHOLZ</t>
  </si>
  <si>
    <t>ERIKS B.V.</t>
  </si>
  <si>
    <t>Toermalijnstraat 5, Alkmaar, 1812 RL</t>
  </si>
  <si>
    <t>ERM FRANCE</t>
  </si>
  <si>
    <t>13 RUE FAIDHERBE, Paris, 75011, France</t>
  </si>
  <si>
    <t>ERM IBERIA SAU</t>
  </si>
  <si>
    <t>Paseo de la Castellana, 257 - 2º 28046 Madrid</t>
  </si>
  <si>
    <t>ERREDUE S.P.A.</t>
  </si>
  <si>
    <t>VIA GUIDO GOZZANO 3, 57121, Livorno, Italien</t>
  </si>
  <si>
    <t>VIA GUIDO GOZZANO 3</t>
  </si>
  <si>
    <t>57121</t>
  </si>
  <si>
    <t>LIVORNO</t>
  </si>
  <si>
    <t>ESB</t>
  </si>
  <si>
    <t>Two Gateway, East Wall Road, Dublin, D03 A995, Ireland</t>
  </si>
  <si>
    <t>ESI Process UK Ltd</t>
  </si>
  <si>
    <t>Unit 1, Lakeside House, Llantarnam Industrial Estate, Lakeside Park, Cwmbran NP44 3XS, United Kingdom</t>
  </si>
  <si>
    <t>ESJV02 GREENFIELD PV DEVELOPMENT SOCIEDAD LIMITADA.</t>
  </si>
  <si>
    <t>PLAZA AJUNTAMENT, 27 4, 46002, Valencia, Spanien</t>
  </si>
  <si>
    <t>PLAZA AJUNTAMENT, 27 4</t>
  </si>
  <si>
    <t>46002</t>
  </si>
  <si>
    <t>ESK GmbH</t>
  </si>
  <si>
    <t>Florianstrasse 15-21, Dortmund, 44139, Germany</t>
  </si>
  <si>
    <t>Esparity Solar</t>
  </si>
  <si>
    <t>Pl. América 2. Ed. América, planta 8. 46004 Valencia.</t>
  </si>
  <si>
    <t>ESSERT GmbH</t>
  </si>
  <si>
    <t>Großer Sand 18, 76698, Ubstadt-Weiher, Germany</t>
  </si>
  <si>
    <t>Großer Sand 18</t>
  </si>
  <si>
    <t>76698</t>
  </si>
  <si>
    <t>Ubstadt-Weiher</t>
  </si>
  <si>
    <t>ESSO NEDERLAND B.V.</t>
  </si>
  <si>
    <t>BOTLEKWEG 121 HAVENNUMMER, 3197 KA, Rotterdam, Niederlande</t>
  </si>
  <si>
    <t>BOTLEKWEG 121 HAVENNUMMER</t>
  </si>
  <si>
    <t>3197 KA</t>
  </si>
  <si>
    <t>BOTLEK ROTTERDAM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</si>
  <si>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</si>
  <si>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</si>
  <si>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</si>
  <si>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</si>
  <si>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</si>
  <si>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</si>
  <si>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</si>
  <si>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</si>
  <si>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</si>
  <si>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ESTAMP</t>
  </si>
  <si>
    <t>Aire 33, Terrassa, 8227, Spain</t>
  </si>
  <si>
    <t>Estonian Hydrogen Association</t>
  </si>
  <si>
    <t>Estonian Hydrogen Cluster</t>
  </si>
  <si>
    <t>Tiigi tn 61b, Tartu, 50410, Estonia</t>
  </si>
  <si>
    <t>ESWIFT SWISS GMBH</t>
  </si>
  <si>
    <t>KONRADSTRASSE 4D, 5430, Aargau, Schweiz</t>
  </si>
  <si>
    <t>KONRADSTRASSE 4D</t>
  </si>
  <si>
    <t>5430</t>
  </si>
  <si>
    <t>WETTINGEN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</si>
  <si>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</si>
  <si>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</si>
  <si>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</si>
  <si>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</si>
  <si>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</si>
  <si>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ETERNAL POWER GMBH</t>
  </si>
  <si>
    <t>HAYNSTR. 33, 20249, Hamburg, Freie und Hansestadt, Deutschland</t>
  </si>
  <si>
    <t>HAYNSTR. 33</t>
  </si>
  <si>
    <t>20249</t>
  </si>
  <si>
    <t>EthosEnergy</t>
  </si>
  <si>
    <t>Ethos House Craigshaw Business Park, Craigshaw Road, Aberdeen, AB12 3QH, United Kingdom</t>
  </si>
  <si>
    <t>ETNA INDUSTRIE</t>
  </si>
  <si>
    <t>8 rue grande ceinture 95100 Argenteuil</t>
  </si>
  <si>
    <t>ETS RENE VALL</t>
  </si>
  <si>
    <t>82 CHEMIN DES ESPELUGUES, 84800, Vaucluse, Frankreich</t>
  </si>
  <si>
    <t>82 CHEMIN DES ESPELUGUES</t>
  </si>
  <si>
    <t>84800</t>
  </si>
  <si>
    <t>L'ISLE SUR LA SORGUE</t>
  </si>
  <si>
    <t>EUBUY NEW ENERGY GMBH</t>
  </si>
  <si>
    <t>Herzogstraße 6A, 70176 Stuttgart, Germany</t>
  </si>
  <si>
    <t>EUGEN SEITZ AG</t>
  </si>
  <si>
    <t>SPITALSTRASSE 204, 8623, Zürich, Schweiz</t>
  </si>
  <si>
    <t>SPITALSTRASSE 204</t>
  </si>
  <si>
    <t>8623</t>
  </si>
  <si>
    <t>WETZIKON ZH</t>
  </si>
  <si>
    <t>EU-IWT-P</t>
  </si>
  <si>
    <t>Kunstlaan 53, Brussel, 1000, Belgium</t>
  </si>
  <si>
    <t>EUNICE GREEN ENERGY SA</t>
  </si>
  <si>
    <t>Chimarras 5, Athina 151 25, Greece</t>
  </si>
  <si>
    <t>EUREC EEIG</t>
  </si>
  <si>
    <t>Pl du Champ de Mars 2, Brussels, 1050, Belgium</t>
  </si>
  <si>
    <t>EURETEQ</t>
  </si>
  <si>
    <t>37 rue Clarac 65000 Tarbes</t>
  </si>
  <si>
    <t>EURL BRALEY ROUERGUE LOCA BENNE</t>
  </si>
  <si>
    <t>BEZONNES, 12340, Aveyron, Frankreich</t>
  </si>
  <si>
    <t>BEZONNES</t>
  </si>
  <si>
    <t>12340</t>
  </si>
  <si>
    <t>RODELLE</t>
  </si>
  <si>
    <t>EURODIFROID</t>
  </si>
  <si>
    <t>ZI SUZEROLLE - 49140 Seiches sur le Loir FRANCE</t>
  </si>
  <si>
    <t>EURODYE-CTC</t>
  </si>
  <si>
    <t>CHAUSSÉE DE CHARLEROI 119, 1370, Nivelles, Belgien</t>
  </si>
  <si>
    <t>CHAUSSÉE DE CHARLEROI 119</t>
  </si>
  <si>
    <t>1370</t>
  </si>
  <si>
    <t>JODOIGNE</t>
  </si>
  <si>
    <t>EUROGAS S.R.L.</t>
  </si>
  <si>
    <t>VIA PRADAZZO 22, 26012, Cremona, Italien</t>
  </si>
  <si>
    <t>VIA PRADAZZO 22</t>
  </si>
  <si>
    <t>26012</t>
  </si>
  <si>
    <t>CASTELLEONE</t>
  </si>
  <si>
    <t>Eurométropole de Metz</t>
  </si>
  <si>
    <t>MAISON DE LA MÉTROPOLE 1 place du Parlement de Metz CS 30353 57011 Metz Cedex 1</t>
  </si>
  <si>
    <t>European Energy A/S</t>
  </si>
  <si>
    <t>Gyngemose Parkvej 50, Søborg, 2860, Denmark</t>
  </si>
  <si>
    <t>EUROWIND ENERGY, SOCIEDAD LIMITADA.</t>
  </si>
  <si>
    <t>TRAVESIA MONFORTE, 1 PISO 1, 15007, La Coruña, Spanien</t>
  </si>
  <si>
    <t>TRAVESIA MONFORTE, 1 PISO 1</t>
  </si>
  <si>
    <t>15007</t>
  </si>
  <si>
    <t>EUTHALIA COSMETICS S.R.L.</t>
  </si>
  <si>
    <t>VIA IGNAZIO CIAMPI 18, 00162, Roma, Italien</t>
  </si>
  <si>
    <t>VIA IGNAZIO CIAMPI 18</t>
  </si>
  <si>
    <t>00162</t>
  </si>
  <si>
    <t>EV MOTORS S.A.</t>
  </si>
  <si>
    <t>CALLE JOAN DE LA CIERVA, 2, 08760, Barcelona, Spanien</t>
  </si>
  <si>
    <t>CALLE JOAN DE LA CIERVA, 2</t>
  </si>
  <si>
    <t>08760</t>
  </si>
  <si>
    <t>MARTORELL</t>
  </si>
  <si>
    <t>EVARM INNOVACIÓN, S.L.</t>
  </si>
  <si>
    <t>Avinguda de la Torre de la Vila, 63B, 08830 Sant Boi de Llobregat, Barcelona, Spain</t>
  </si>
  <si>
    <t>EVECTRA MOBILITY SERVICES S.L.</t>
  </si>
  <si>
    <t>Passatge de Masoliver, 32, 08005 Barcelona</t>
  </si>
  <si>
    <t>EVERFUEL A/S</t>
  </si>
  <si>
    <t>Øst Høgildvej 4A, 7400 Herning, Denmark</t>
  </si>
  <si>
    <t>EVERFUEL GMBH</t>
  </si>
  <si>
    <t>EUPENER STR. 165 RAUM1.03, 50933, Köln, Deutschland</t>
  </si>
  <si>
    <t>EUPENER STR. 165 RAUM1.03</t>
  </si>
  <si>
    <t>KÖLN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</si>
  <si>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</si>
  <si>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</si>
  <si>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</si>
  <si>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</si>
  <si>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</si>
  <si>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EVERFUEL NL 2020-I B.V.</t>
  </si>
  <si>
    <t>EVERFUEL NORWAY AS</t>
  </si>
  <si>
    <t>Nedre Kalbakkvei 96, 1081 Oslo, Norway</t>
  </si>
  <si>
    <t>EVERFUEL SWEDEN AB</t>
  </si>
  <si>
    <t>SPINNERIVÄGEN 1  FACK 5001, 448 50, Stockholm, Schweden</t>
  </si>
  <si>
    <t>SPINNERIVÄGEN 1  FACK 5001</t>
  </si>
  <si>
    <t>448 50</t>
  </si>
  <si>
    <t>TOLLERED</t>
  </si>
  <si>
    <t>Everoze SP</t>
  </si>
  <si>
    <t>Impact Hub Picasso, Plaza Pablo Ruiz Picasso, 1, 28020 Madrid, España</t>
  </si>
  <si>
    <t>EVISHAGARAN WIND FARM LTD</t>
  </si>
  <si>
    <t>W5QC+Q7, Londonderry BT47 4QY, United Kingdom</t>
  </si>
  <si>
    <t>EVO, S.L.</t>
  </si>
  <si>
    <t>Avenida De La Ingeniería,9 Bloque 8 E-41015 Sevilla (España)</t>
  </si>
  <si>
    <t>EVOLEN</t>
  </si>
  <si>
    <t>13 Rue Jean Jaurès, 92800 Puteaux, France</t>
  </si>
  <si>
    <t>EVOLVIENT CAPITAL LIMITED</t>
  </si>
  <si>
    <t>1 POULTRY, EC2R 8EJ, London EC2R, Vereinigtes Königreich</t>
  </si>
  <si>
    <t>1 POULTRY</t>
  </si>
  <si>
    <t>EC2R 8EJ</t>
  </si>
  <si>
    <t>Evonik</t>
  </si>
  <si>
    <t>Rellinghauser str 1-11, Essen, 45128, Germany</t>
  </si>
  <si>
    <t>EVONIK ANTWERPEN</t>
  </si>
  <si>
    <t>TIJSMANSTUNNEL-WEST, 2040, Antwerp, Belgien</t>
  </si>
  <si>
    <t>TIJSMANSTUNNEL-WEST</t>
  </si>
  <si>
    <t>LILLO</t>
  </si>
  <si>
    <t>EVONIK CHEMICALS LIMITED</t>
  </si>
  <si>
    <t>CLAYTON LANE, M11 4SR, Manchester, Vereinigtes Königreich</t>
  </si>
  <si>
    <t>CLAYTON LANE</t>
  </si>
  <si>
    <t>M11 4SR</t>
  </si>
  <si>
    <t>MANCHESTER</t>
  </si>
  <si>
    <t>Evonik Operations GmbH - Standort Marl</t>
  </si>
  <si>
    <t>Paul-Baumann-Str. 1, 45772, Marl, Germany</t>
  </si>
  <si>
    <t>Paul-Baumann-Str. 1</t>
  </si>
  <si>
    <t>45772</t>
  </si>
  <si>
    <t>Marl</t>
  </si>
  <si>
    <t>Evos Algeciras SAU</t>
  </si>
  <si>
    <t>Explanada Isla Verde Exterior, S/N. 11207 Algeciras (Cádiz)+34 956.022.424</t>
  </si>
  <si>
    <t>EW EICHSFELDGAS GMBH</t>
  </si>
  <si>
    <t>HAUSENER WEG 32, 37339, Eichsfeld, Deutschland</t>
  </si>
  <si>
    <t>HAUSENER WEG 32</t>
  </si>
  <si>
    <t>37339</t>
  </si>
  <si>
    <t>LEINEFELDE-WORBIS</t>
  </si>
  <si>
    <t>EW MEDIEN UND KONGRESSE GMBH</t>
  </si>
  <si>
    <t>BISMARCKSTR. 33, 10625, Berlin, Deutschland</t>
  </si>
  <si>
    <t>BISMARCKSTR. 33</t>
  </si>
  <si>
    <t>10625</t>
  </si>
  <si>
    <t>EWE</t>
  </si>
  <si>
    <t>Tirpitzstrasse 39, Oldenburg, 26122, Germany</t>
  </si>
  <si>
    <t>EWE GASSPEICHER GMBH</t>
  </si>
  <si>
    <t>RUMMELWEG 18, 26122, Oldenburg, Deutschland</t>
  </si>
  <si>
    <t>RUMMELWEG 18</t>
  </si>
  <si>
    <t>26122</t>
  </si>
  <si>
    <t>OLDENBURG</t>
  </si>
  <si>
    <t>EWE HYDROGEN GMBH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</si>
  <si>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</si>
  <si>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</si>
  <si>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</si>
  <si>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</si>
  <si>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</si>
  <si>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Exentis Tooling GmbH</t>
  </si>
  <si>
    <t>Preysing-Allee 7a, 84149, Velden, Germany</t>
  </si>
  <si>
    <t>Preysing-Allee 7a</t>
  </si>
  <si>
    <t>84149</t>
  </si>
  <si>
    <t>Velden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</si>
  <si>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</si>
  <si>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</si>
  <si>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</si>
  <si>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</si>
  <si>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</si>
  <si>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EXIM STRÖMTURBINER AB</t>
  </si>
  <si>
    <t>TÄKTVÄGEN 2, 645 61, Stockholm, Schweden</t>
  </si>
  <si>
    <t>TÄKTVÄGEN 2</t>
  </si>
  <si>
    <t>645 61</t>
  </si>
  <si>
    <t>STALLARHOLMEN</t>
  </si>
  <si>
    <t>Exogen</t>
  </si>
  <si>
    <t>Kastellfeldgasse 16, Graz, 8010, Austria</t>
  </si>
  <si>
    <t>EXOLUM</t>
  </si>
  <si>
    <t>Calle Titán 8, Instalaciones de Méndez Álvaro First, Despacho 316, 28045, Madrid</t>
  </si>
  <si>
    <t>Exolum Solutions</t>
  </si>
  <si>
    <t>Calle Titán, 13, Madrid, 28045, Spain</t>
  </si>
  <si>
    <t>EXXONMOBIL EXPLORATION AND PRODUCTION (INDONESIA) B.V.</t>
  </si>
  <si>
    <t>EXXONMOBIL GUYANA REGION B.V.</t>
  </si>
  <si>
    <t>EY TRANSFORMA SERVICIOS DE CONSULTORÍA, S.L.</t>
  </si>
  <si>
    <t>Av. de Sarrià, 102, 106, Sarrià-Sant Gervasi, 08017 Barcelona, Spain</t>
  </si>
  <si>
    <t>FAAM S.R.L. IN LIQUIDAZIONE</t>
  </si>
  <si>
    <t>VIA MONTI 11, 63825, Fermo, Italien</t>
  </si>
  <si>
    <t>VIA MONTI 11</t>
  </si>
  <si>
    <t>63825</t>
  </si>
  <si>
    <t>MONTERUBBIANO</t>
  </si>
  <si>
    <t>FABER INDUSTRIE S.P.A.</t>
  </si>
  <si>
    <t>VIA DELL'INDUSTRIA 64, 33043, Udine, Italien</t>
  </si>
  <si>
    <t>VIA DELL'INDUSTRIA 64</t>
  </si>
  <si>
    <t>33043</t>
  </si>
  <si>
    <t>CIVIDALE DEL FRIULI</t>
  </si>
  <si>
    <t>Fabrication Conception et Essais (FCE)</t>
  </si>
  <si>
    <t>10 rue Jacques de Vaucanson 13500 Martigues</t>
  </si>
  <si>
    <t>Fachhochschule Westküste - Hochschule für Wirtschaft und Technik</t>
  </si>
  <si>
    <t>Fritz-Thiedemann-Ring 20, 25746, Heide, Germany</t>
  </si>
  <si>
    <t>Fritz-Thiedemann-Ring 20</t>
  </si>
  <si>
    <t>25746</t>
  </si>
  <si>
    <t>Heide</t>
  </si>
  <si>
    <t>Fährhafen Sassnitz GmbH</t>
  </si>
  <si>
    <t>Fährhafen Sassnitz 20, 18546, Sassnitz, Germany</t>
  </si>
  <si>
    <t>Fährhafen Sassnitz 20</t>
  </si>
  <si>
    <t>18546</t>
  </si>
  <si>
    <t>Sassnitz</t>
  </si>
  <si>
    <t>FARWIND</t>
  </si>
  <si>
    <t>1 Rue de la Noë, 44300 Nantes</t>
  </si>
  <si>
    <t>FASEC ADVIESGROEP B.V.</t>
  </si>
  <si>
    <t>RAASDORPERWEG 52 C, 1175 KX, Haarlemmermeer, Niederlande</t>
  </si>
  <si>
    <t>RAASDORPERWEG 52 C</t>
  </si>
  <si>
    <t>1175 KX</t>
  </si>
  <si>
    <t>LIJNDEN</t>
  </si>
  <si>
    <t>Fast Concepts</t>
  </si>
  <si>
    <t>Dudokstraat 24, Deventer, 7425 CR</t>
  </si>
  <si>
    <t>Voltaweg 23</t>
  </si>
  <si>
    <t>5466 AZ</t>
  </si>
  <si>
    <t>Veghel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</si>
  <si>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</si>
  <si>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</si>
  <si>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</si>
  <si>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</si>
  <si>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</si>
  <si>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FAUN Zoeller</t>
  </si>
  <si>
    <t>Units 4 &amp; 5, Colemeadow Rd, Moons Moat North Industrial Estate, Redditch B98 9PB, United Kingdom</t>
  </si>
  <si>
    <t>Faurecia Clean Mobility - R&amp;D Center</t>
  </si>
  <si>
    <t>Bois sur Prés, 25550 Bavans, France</t>
  </si>
  <si>
    <t>Faurecia, a company of Forvia</t>
  </si>
  <si>
    <t>Rue Hennape 2, Nanterre, 92000, France</t>
  </si>
  <si>
    <t>FAYAT SAS</t>
  </si>
  <si>
    <t>137 rue du Palais Gallien 33000 Bordeaux</t>
  </si>
  <si>
    <t>FBB PARTNERS</t>
  </si>
  <si>
    <t>C. de Felipe Campos, 19, Chamartín, 28002 Madrid, Spain</t>
  </si>
  <si>
    <t>FCP Fuel Cell Powertrain</t>
  </si>
  <si>
    <t>Annaberger Strasse 240, Chemnitz, 9125, Germany</t>
  </si>
  <si>
    <t>FEDA</t>
  </si>
  <si>
    <t>10 Rue Pergolèse 75116 Paris</t>
  </si>
  <si>
    <t>FEN Research GmbH</t>
  </si>
  <si>
    <t>Technikerstraße 1, Innsbruck, 6020, Austria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</si>
  <si>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</si>
  <si>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</si>
  <si>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</si>
  <si>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</si>
  <si>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</si>
  <si>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Fest GmbH</t>
  </si>
  <si>
    <t>Harzburgerstraße 14, 38642, Goslar, Germany</t>
  </si>
  <si>
    <t>Harzburgerstraße 14</t>
  </si>
  <si>
    <t>38642</t>
  </si>
  <si>
    <t>Goslar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</si>
  <si>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</si>
  <si>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</si>
  <si>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</si>
  <si>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</si>
  <si>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FfE Forschungsstelle für Energiewirtschaft e.V. und Forschungsgesellschaft für Energiewirtschaft mbH (FfE GmbH)</t>
  </si>
  <si>
    <t>Am Blütenanger 71, 80995, München, Germany</t>
  </si>
  <si>
    <t>Am Blütenanger 71</t>
  </si>
  <si>
    <t>80995</t>
  </si>
  <si>
    <t>FFT Produktionssysteme GmbH &amp; Co. KG</t>
  </si>
  <si>
    <t>Schleyerstr. 1, 36041, Fulda, Germany</t>
  </si>
  <si>
    <t>Schleyerstr. 1</t>
  </si>
  <si>
    <t>36041</t>
  </si>
  <si>
    <t>Fulda</t>
  </si>
  <si>
    <t>FH Münster</t>
  </si>
  <si>
    <t>Stegerwaldstr. 39, 48565, Steinfurt, Germany</t>
  </si>
  <si>
    <t>Stegerwaldstr. 39</t>
  </si>
  <si>
    <t>48565</t>
  </si>
  <si>
    <t>Steinfurt</t>
  </si>
  <si>
    <t>FI Freiberg Institut für Energie- und Klimaökonomie GmbH</t>
  </si>
  <si>
    <t>Am St.-Niclas-Schacht 13, 9599, Freiberg, Germany</t>
  </si>
  <si>
    <t>Am St.-Niclas-Schacht 13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</si>
  <si>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</si>
  <si>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</si>
  <si>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</si>
  <si>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</si>
  <si>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</si>
  <si>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Fichtner IT Consulting GmbH</t>
  </si>
  <si>
    <t>Sarweystr. 3, 70191, Stuttgart, Germany</t>
  </si>
  <si>
    <t>Sarweystr. 3</t>
  </si>
  <si>
    <t>70191</t>
  </si>
  <si>
    <t>FIDAL</t>
  </si>
  <si>
    <t>2 rue de la Mabilais 35042 Rennes cedex</t>
  </si>
  <si>
    <t>FIELDBOX</t>
  </si>
  <si>
    <t>Quai Armand Lalande 33000 Bordeaux</t>
  </si>
  <si>
    <t>FILL UP MEDIA</t>
  </si>
  <si>
    <t>139 RUE VENDOME, 69006, Rhône, Frankreich</t>
  </si>
  <si>
    <t>139 RUE VENDOME</t>
  </si>
  <si>
    <t>69006</t>
  </si>
  <si>
    <t>LYON</t>
  </si>
  <si>
    <t>FillnDrive</t>
  </si>
  <si>
    <t>130 rue Charenton 75012 PARIS</t>
  </si>
  <si>
    <t>Fincantieri</t>
  </si>
  <si>
    <t>Via Cipro 11, Genova, 16129, Italy</t>
  </si>
  <si>
    <t>Finning</t>
  </si>
  <si>
    <t>Watling St, Cannock WS11 1SL, United Kingdom</t>
  </si>
  <si>
    <t>Finnish Energy</t>
  </si>
  <si>
    <t>Etelaranta 10, Helsinki, 130, Finland</t>
  </si>
  <si>
    <t>FINNMARK COD AS</t>
  </si>
  <si>
    <t>RAET 9, 9770, Gamvik, Norwegen</t>
  </si>
  <si>
    <t>RAET 9</t>
  </si>
  <si>
    <t>9770</t>
  </si>
  <si>
    <t>MEHAMN</t>
  </si>
  <si>
    <t>FIP GREEN ENERGY GMBH</t>
  </si>
  <si>
    <t>ROBERT-BOSCH-STR. 20, 49401, Vechta, Deutschland</t>
  </si>
  <si>
    <t>ROBERT-BOSCH-STR. 20</t>
  </si>
  <si>
    <t>49401</t>
  </si>
  <si>
    <t>DAMME</t>
  </si>
  <si>
    <t>First Hydrogen</t>
  </si>
  <si>
    <t>30 Crown Pl, London EC2A 4EB, United Kingdom</t>
  </si>
  <si>
    <t>FIVES</t>
  </si>
  <si>
    <t>3 RUE DROUOT 750009 PARIS</t>
  </si>
  <si>
    <t>FiveT Hydrogen</t>
  </si>
  <si>
    <t>Seedammstrasse 3, Pfäffikon Canton of Schwyz, 8808, Switzerland</t>
  </si>
  <si>
    <t>FLAP Etanchéité &amp; Services</t>
  </si>
  <si>
    <t>50 Impasse des prunus  01150 Blyes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</si>
  <si>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</si>
  <si>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</si>
  <si>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</si>
  <si>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</si>
  <si>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</si>
  <si>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FLEXILISER B.V.</t>
  </si>
  <si>
    <t>AMSTELVEENSEWEG 52 1, 1075 XH, Amsterdam, Niederlande</t>
  </si>
  <si>
    <t>AMSTELVEENSEWEG 52 1</t>
  </si>
  <si>
    <t>1075 XH</t>
  </si>
  <si>
    <t>Flexitallic</t>
  </si>
  <si>
    <t>Scandinavia Mill, Hunsworth Lane, Cleckheaton, West Yorkshire, BD19 4LN, UK</t>
  </si>
  <si>
    <t>FLORESTAN KA HYDROGEN GMBH</t>
  </si>
  <si>
    <t>TÜRKENSTRAßE 9, 1090, Wien, Österreich</t>
  </si>
  <si>
    <t>TÜRKENSTRAßE 9</t>
  </si>
  <si>
    <t>1090</t>
  </si>
  <si>
    <t>Fluidwell BV</t>
  </si>
  <si>
    <t>Voltaweg 23, Veghel, 5466 AZ</t>
  </si>
  <si>
    <t>Griendweg 80</t>
  </si>
  <si>
    <t>4209 DB</t>
  </si>
  <si>
    <t>Schelluinen</t>
  </si>
  <si>
    <t>Fluxys</t>
  </si>
  <si>
    <t>Avenue Des Arts 31, Brussels, 1040, Belgium</t>
  </si>
  <si>
    <t>FLY-BOX SA</t>
  </si>
  <si>
    <t>C/O FIDUCIAIRE DE RIVE SA, RUE DE RIVE 4, 1204, Geneva, Schweiz</t>
  </si>
  <si>
    <t>C/O FIDUCIAIRE DE RIVE SA, RUE DE RIVE 4</t>
  </si>
  <si>
    <t>FMC FORET SA</t>
  </si>
  <si>
    <t>Paseo de la Castellana, 257 5ª Planta, P.º de la Castellana, 257, 6°, 28046 Madrid, Spain</t>
  </si>
  <si>
    <t>FNCCR</t>
  </si>
  <si>
    <t>20 Bd de la Tour-Maubourg, 75007 Paris, France</t>
  </si>
  <si>
    <t>FNTP</t>
  </si>
  <si>
    <t>3 rue de Berri 75008 Paris</t>
  </si>
  <si>
    <t>FOLKERMAN RENEWABLES AB</t>
  </si>
  <si>
    <t>SONJA KOVALEVSKYS GATA 3, 113 65, Stockholm, Schweden</t>
  </si>
  <si>
    <t>SONJA KOVALEVSKYS GATA 3</t>
  </si>
  <si>
    <t>113 65</t>
  </si>
  <si>
    <t>FONDATION E-SANKT MORITZ</t>
  </si>
  <si>
    <t>VIA SOMPLAZ 1, 7500, Graubünden, Schweiz</t>
  </si>
  <si>
    <t>VIA SOMPLAZ 1</t>
  </si>
  <si>
    <t>7500</t>
  </si>
  <si>
    <t>ST. MORITZ</t>
  </si>
  <si>
    <t>FONDON REDES Y FLUIDOS, SL</t>
  </si>
  <si>
    <t>Pol. Bankunion II, Avda Gijon-Veriña 5 - CP 33211 - Gijón (Asturias)</t>
  </si>
  <si>
    <t>Font Corporation Global Trade and Investment S.L</t>
  </si>
  <si>
    <t>World Trade Centre Zaragoza (WTCZ), María Zambrano 31, West Tower, 15th Floor, 50018 Zaragoza, Spain</t>
  </si>
  <si>
    <t>FORD OTOSAN</t>
  </si>
  <si>
    <t>Akpınar Mahallesi Hasan Basri Caddesi 2, Istanbul, 34885, Türkiye</t>
  </si>
  <si>
    <t>Turkey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</si>
  <si>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</si>
  <si>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</si>
  <si>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</si>
  <si>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</si>
  <si>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</si>
  <si>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FORESIGHT HYDROGEN HOLDCO GMBH</t>
  </si>
  <si>
    <t>ESCHERSHEIMER LANDSTR. 14, 60322, Frankfurt am Main, Deutschland</t>
  </si>
  <si>
    <t>ESCHERSHEIMER LANDSTR. 14</t>
  </si>
  <si>
    <t>60322</t>
  </si>
  <si>
    <t>FRANKFURT</t>
  </si>
  <si>
    <t>FORESTA AS</t>
  </si>
  <si>
    <t>NADDERUDVEIEN 11, 1357, Bærum, Norwegen</t>
  </si>
  <si>
    <t>NADDERUDVEIEN 11</t>
  </si>
  <si>
    <t>1357</t>
  </si>
  <si>
    <t>BEKKESTUA</t>
  </si>
  <si>
    <t>Forschungsinstitut für Rationalisierung e. V.</t>
  </si>
  <si>
    <t>Campus-Boulevard 55, 52074, Aachen, Germany</t>
  </si>
  <si>
    <t>Campus-Boulevard 55</t>
  </si>
  <si>
    <t>52074</t>
  </si>
  <si>
    <t>Aachen</t>
  </si>
  <si>
    <t>Forschungszentrum für Verbrennungsmotoren und Thermodynamik Rostock GmbH</t>
  </si>
  <si>
    <t>Joachim-Jungius-Str. 9, 18059, Rostock, Germany</t>
  </si>
  <si>
    <t>Joachim-Jungius-Str. 9</t>
  </si>
  <si>
    <t>18059</t>
  </si>
  <si>
    <t>Rostock</t>
  </si>
  <si>
    <t>Forschungszentrum Jülich GmbH</t>
  </si>
  <si>
    <t>Egerlandstr. 3, 91058, Erlangen, Germany</t>
  </si>
  <si>
    <t>Egerlandstr. 3</t>
  </si>
  <si>
    <t>91058</t>
  </si>
  <si>
    <t>Erlangen</t>
  </si>
  <si>
    <t>Forschungszentrum Jülich GmbH - Helmholtz-Institut Erlangen-Nürnberg für Erneuerbare Energien (IEK 11)</t>
  </si>
  <si>
    <t>Wilhelm-Johnen-Str., 52428, Jülich, Germany</t>
  </si>
  <si>
    <t>Wilhelm-Johnen-Str.</t>
  </si>
  <si>
    <t>52428</t>
  </si>
  <si>
    <t>Jülich</t>
  </si>
  <si>
    <t>Fortum</t>
  </si>
  <si>
    <t>Keilalahdentie 2-4, Espoo, 2150, Finland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</si>
  <si>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</si>
  <si>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</si>
  <si>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</si>
  <si>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</si>
  <si>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</si>
  <si>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FORVATEC</t>
  </si>
  <si>
    <t>125 Route de la Couture, 72250, Parigné L’Evêque</t>
  </si>
  <si>
    <t>FOUNDATION FOR THE GREEN HYDROGEN ORGANISATION (GH2)</t>
  </si>
  <si>
    <t>CHEMIN EUGÈNE-RIGOT 2, 1202, Geneva, Schweiz</t>
  </si>
  <si>
    <t>CHEMIN EUGÈNE-RIGOT 2</t>
  </si>
  <si>
    <t>1202</t>
  </si>
  <si>
    <t>FOUNTAIN FUEL ONTWIKKELING B.V.</t>
  </si>
  <si>
    <t>LOUIS COUPERUSPLEIN 52, 2514 HR, S Gravenhage, Niederlande</t>
  </si>
  <si>
    <t>LOUIS COUPERUSPLEIN 52</t>
  </si>
  <si>
    <t>2514 HR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</si>
  <si>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</si>
  <si>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</si>
  <si>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</si>
  <si>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</si>
  <si>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</si>
  <si>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</si>
  <si>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</si>
  <si>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</si>
  <si>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</si>
  <si>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</si>
  <si>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FRANCE ETUVES</t>
  </si>
  <si>
    <t>65 RUE AUGUSTE MEUNIER, 77500, Seine-et-Marne, Frankreich</t>
  </si>
  <si>
    <t>65 RUE AUGUSTE MEUNIER</t>
  </si>
  <si>
    <t>77500</t>
  </si>
  <si>
    <t>CHELLES</t>
  </si>
  <si>
    <t>France Hydrogène</t>
  </si>
  <si>
    <t>Avenue Daumesnil 50, Paris, 75012, France</t>
  </si>
  <si>
    <t>France Nouvelles Energies</t>
  </si>
  <si>
    <t>40 rue Philibert Delorme 75017 Paris</t>
  </si>
  <si>
    <t>FRANCE SUPPLY CHAIN</t>
  </si>
  <si>
    <t>140 bis rue de Rennes 75006 PARIS</t>
  </si>
  <si>
    <t>FRANZ KRALER S.R.L.</t>
  </si>
  <si>
    <t>VIA DOLOMITI 46, 39034, Bolzano, Italien</t>
  </si>
  <si>
    <t>VIA DOLOMITI 46</t>
  </si>
  <si>
    <t>39034</t>
  </si>
  <si>
    <t>DOBBIACO</t>
  </si>
  <si>
    <t>Fraunhofer-Einrichtung für Energieinfrastrukturen und Geothermie IEG Bochum</t>
  </si>
  <si>
    <t>Am Hochschulcampus 1 / IEG, 44801, Bochum, Germany</t>
  </si>
  <si>
    <t>Am Hochschulcampus 1 / IEG</t>
  </si>
  <si>
    <t>44801</t>
  </si>
  <si>
    <t>Bochum</t>
  </si>
  <si>
    <t>Fraunhofer-Einrichtung für Energieinfrastrukturen und Geothermie IEG und Fraunhofer-Institut für System- und Innovationsforschung (ISI)</t>
  </si>
  <si>
    <t>Breslauer Str. 48, 76139, Karlsruhe, Germany</t>
  </si>
  <si>
    <t>Breslauer Str. 48</t>
  </si>
  <si>
    <t>76139</t>
  </si>
  <si>
    <t>Fraunhofer-Einrichtung für Energieinfrastrukturen und Geothermie IEG Zittau</t>
  </si>
  <si>
    <t>Schwenninger Weg 1, 2763, Zittau, Germany</t>
  </si>
  <si>
    <t>Schwenninger Weg 1</t>
  </si>
  <si>
    <t>2763</t>
  </si>
  <si>
    <t>Zittau</t>
  </si>
  <si>
    <t>Fraunhofer-Institut für Algorithmen und Wissenschaftliches Rechnen (SCAI)</t>
  </si>
  <si>
    <t>Schloß Birlinghoven, 53757, Sankt Augustin, Germany</t>
  </si>
  <si>
    <t>Schloß Birlinghoven</t>
  </si>
  <si>
    <t>53757</t>
  </si>
  <si>
    <t>Sankt Augustin</t>
  </si>
  <si>
    <t>Fraunhofer-Institut für angewandte Polymerforschung (IAP)</t>
  </si>
  <si>
    <t>Geiselbergstraße 69, 14476, Potsdam, Germany</t>
  </si>
  <si>
    <t>Geiselbergstraße 69</t>
  </si>
  <si>
    <t>14476</t>
  </si>
  <si>
    <t>Potsdam</t>
  </si>
  <si>
    <t>Fraunhofer-Institut für Energiewirtschaft und Energiesystemtechnik (IEE)</t>
  </si>
  <si>
    <t>Königstor 59, 34119, Kassel, Germany</t>
  </si>
  <si>
    <t>Königstor 59</t>
  </si>
  <si>
    <t>34119</t>
  </si>
  <si>
    <t>Kassel</t>
  </si>
  <si>
    <t>Fraunhofer-Institut für Fabrikbetrieb und -automatisierung (IFF)</t>
  </si>
  <si>
    <t>Sandtorstr. 22, 39106, Magdeburg, Germany</t>
  </si>
  <si>
    <t>Sandtorstr. 22</t>
  </si>
  <si>
    <t>39106</t>
  </si>
  <si>
    <t>Magdeburg</t>
  </si>
  <si>
    <t>Fraunhofer-Institut für Fertigungstechnik und Angewandte Materialforschung (IFAM)</t>
  </si>
  <si>
    <t>Wiener Str. 12, 28359, Bremen, Germany</t>
  </si>
  <si>
    <t>Wiener Str. 12</t>
  </si>
  <si>
    <t>Fraunhofer-Institut für Fertigungstechnik und Angewandte Materialforschung (IFAM) und Fraunhofer-Institut für Keramische Technologien und Systeme (IKTS)</t>
  </si>
  <si>
    <t>Winterbergstr. 28, 1217, Dresden, Germany</t>
  </si>
  <si>
    <t>Winterbergstr. 28</t>
  </si>
  <si>
    <t>1217</t>
  </si>
  <si>
    <t>Fraunhofer-Institut für Keramische Technologien und Systeme (IKTS)</t>
  </si>
  <si>
    <t>Maria-Reiche-Str. 2</t>
  </si>
  <si>
    <t>1109</t>
  </si>
  <si>
    <t>Fraunhofer-Institut für Mikrostruktur von Werkstoffen und Systemen (IMWS)</t>
  </si>
  <si>
    <t>Walter-Hülse-Str. 1, 6120, Halle (Saale), Germany</t>
  </si>
  <si>
    <t>Walter-Hülse-Str. 1</t>
  </si>
  <si>
    <t>6120</t>
  </si>
  <si>
    <t>Halle (Saale)</t>
  </si>
  <si>
    <t>Fraunhofer-Institut für Physikalische Messtechnik (IPM)</t>
  </si>
  <si>
    <t>Georges-Köhler-Allee 301, 79110, Freiburg im Breisgau, Germany</t>
  </si>
  <si>
    <t>Georges-Köhler-Allee 301</t>
  </si>
  <si>
    <t>Fraunhofer-Institut für Produktionstechnik und Automatisierung (IPA)</t>
  </si>
  <si>
    <t>Nobelstr. 12, 70569, Stuttgart, Germany</t>
  </si>
  <si>
    <t>Nobelstr. 12</t>
  </si>
  <si>
    <t>Fraunhofer-Institut für Produktionstechnologie (IPT)</t>
  </si>
  <si>
    <t>Steinbachstr. 17, 52074, Aachen, Germany</t>
  </si>
  <si>
    <t>Steinbachstr. 17</t>
  </si>
  <si>
    <t>Fraunhofer-Institut für Solare Energiesysteme (ISE)</t>
  </si>
  <si>
    <t>Heidenhofstr. 2, 79110, Freiburg im Breisgau, Germany</t>
  </si>
  <si>
    <t>Heidenhofstr. 2</t>
  </si>
  <si>
    <t>Fraunhofer-Institut für Umwelt-, Sicherheits- und Energietechnik (UMSICHT)</t>
  </si>
  <si>
    <t>Osterfelder Str. 3, 46047, Oberhausen, Germany</t>
  </si>
  <si>
    <t>Osterfelder Str. 3</t>
  </si>
  <si>
    <t>46047</t>
  </si>
  <si>
    <t>Oberhausen</t>
  </si>
  <si>
    <t>Fraunhofer-Institut für Werkstoffmechanik (IWM)</t>
  </si>
  <si>
    <t>Wöhlerstr. 11, 79108, Freiburg im Breisgau, Germany</t>
  </si>
  <si>
    <t>Wöhlerstr. 11</t>
  </si>
  <si>
    <t>79108</t>
  </si>
  <si>
    <t>Fraunhofer-Institut für Werkzeugmaschinen und Umformtechnik (IWU) und Fraunhofer-Institut für Elektronische Nanosysteme (ENAS)</t>
  </si>
  <si>
    <t>Technologie-Campus 3, 9112, Chemnitz, Germany</t>
  </si>
  <si>
    <t>Technologie-Campus 3</t>
  </si>
  <si>
    <t>9112</t>
  </si>
  <si>
    <t>Chemnitz</t>
  </si>
  <si>
    <t>Free Hanseatic City of Bremen</t>
  </si>
  <si>
    <t>Zweite Schlachtpforte 3, Bremen, 28195, Germany</t>
  </si>
  <si>
    <t>Freget Glaser &amp; Associés</t>
  </si>
  <si>
    <t>7 rue Royale 75008 Paris</t>
  </si>
  <si>
    <t>FREIJA AS</t>
  </si>
  <si>
    <t>FORNEBUVEIEN 1, 1366, Bærum, Norwegen</t>
  </si>
  <si>
    <t>FORNEBUVEIEN 1</t>
  </si>
  <si>
    <t>1366</t>
  </si>
  <si>
    <t>LYSAKER</t>
  </si>
  <si>
    <t>Frenzelit Werke GmbH</t>
  </si>
  <si>
    <t>Frankenhammer 7, 95460, Bad Berneck im Fichtelgebirge, Germany</t>
  </si>
  <si>
    <t>Frankenhammer 7</t>
  </si>
  <si>
    <t>95460</t>
  </si>
  <si>
    <t>Bad Berneck im Fichtelgebirge</t>
  </si>
  <si>
    <t>Freudenberg</t>
  </si>
  <si>
    <t>Bayerwaldstrasse 3, Munich, 81737, Germany</t>
  </si>
  <si>
    <t>FREX GARAGE</t>
  </si>
  <si>
    <t>51 RUE DE FLANDRES, 60490, Oise, Frankreich</t>
  </si>
  <si>
    <t>51 RUE DE FLANDRES</t>
  </si>
  <si>
    <t>60490</t>
  </si>
  <si>
    <t>CONCHY LES POTS</t>
  </si>
  <si>
    <t>FRH2 Hydrogen – The French Research network</t>
  </si>
  <si>
    <t>IMN, UMR 6502, CNRS-Université de Nantes, 2 rue de la Houssinière, BP 32229, _x000B_44322 Nantes, CEDEX 3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</si>
  <si>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</si>
  <si>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</si>
  <si>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</si>
  <si>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</si>
  <si>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</si>
  <si>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Friedrich Vorwerk</t>
  </si>
  <si>
    <t>Harburger Straße 19, Tostedt, 21255, Germany</t>
  </si>
  <si>
    <t>FRIEDRICH VORWERK GROUP SE</t>
  </si>
  <si>
    <t>HARBURGER STR. 19, 21255, Harburg, Deutschland</t>
  </si>
  <si>
    <t>HARBURGER STR. 19</t>
  </si>
  <si>
    <t>21255</t>
  </si>
  <si>
    <t>TOSTEDT</t>
  </si>
  <si>
    <t>FRIESEN ELEKTRA GREEN ENERGY AG</t>
  </si>
  <si>
    <t>SCHLOß GÖDENS, 26452, Friesland, Deutschland</t>
  </si>
  <si>
    <t>SCHLOß GÖDENS</t>
  </si>
  <si>
    <t>26452</t>
  </si>
  <si>
    <t>SANDE</t>
  </si>
  <si>
    <t>FRISEGÅRD SYD AB</t>
  </si>
  <si>
    <t>BADVÄGEN 3, 451 96, Västra Götaland, Schweden</t>
  </si>
  <si>
    <t>BADVÄGEN 3</t>
  </si>
  <si>
    <t>451 96</t>
  </si>
  <si>
    <t>UDDEVALLA</t>
  </si>
  <si>
    <t>FRUIT SECURITY GMBH</t>
  </si>
  <si>
    <t>BUNDESSTRAßE 278, 8181, Steiermark, Österreich</t>
  </si>
  <si>
    <t>BUNDESSTRAßE 278</t>
  </si>
  <si>
    <t>8181</t>
  </si>
  <si>
    <t>ST. RUPRECHT AN DER RAAB</t>
  </si>
  <si>
    <t>Frv x Global service</t>
  </si>
  <si>
    <t>C/Maria de Molina 40, 5º, Madrid, 28006, Spain</t>
  </si>
  <si>
    <t>FTI Consulting Belgium</t>
  </si>
  <si>
    <t>Avenue Marnix 23, Brussels, 1000, Belgium</t>
  </si>
  <si>
    <t>FTRITZ GMBH</t>
  </si>
  <si>
    <t>LUDWIG-BÖLKOW-STR., 82054, München, Landkreis, Deutschland</t>
  </si>
  <si>
    <t>LUDWIG-BÖLKOW-STR.</t>
  </si>
  <si>
    <t>82054</t>
  </si>
  <si>
    <t>SAUERLACH</t>
  </si>
  <si>
    <t>Fuel Cell Power</t>
  </si>
  <si>
    <t>Nijverheidsstraat 13, Westerlo, 2260, Belgium</t>
  </si>
  <si>
    <t>Fuel Cell Systems</t>
  </si>
  <si>
    <t>Station Yard, Hungerford RG17 0DY, United Kingdom</t>
  </si>
  <si>
    <t>FuelCell Energy</t>
  </si>
  <si>
    <t>Ludwig-Bölkow-Allee 40C, Taufkirchen, 82024, Germany</t>
  </si>
  <si>
    <t>FUELLA AS</t>
  </si>
  <si>
    <t>LØNNINGSVEGEN 47, 5258, Bergen, Norwegen</t>
  </si>
  <si>
    <t>LØNNINGSVEGEN 47</t>
  </si>
  <si>
    <t>5258</t>
  </si>
  <si>
    <t>BLOMSTERDALEN</t>
  </si>
  <si>
    <t>Fujifilm Europe GmbH</t>
  </si>
  <si>
    <t>Balcke-Dürr-Allee 6, Ratingen, 40882, Germany</t>
  </si>
  <si>
    <t>FUKUZAWA MAKINA IÇ VE DIS TICARET LIMITED SIRKETI</t>
  </si>
  <si>
    <t>BUSINESS PARK B2 BLOK, ATATÜRK BLOK N.12, YESILKÖY MAHALLESI, 34149, Istanbul, Türkei</t>
  </si>
  <si>
    <t>BUSINESS PARK B2 BLOK, ATATÜRK BLOK N.12, YESILKÖY MAHALLESI</t>
  </si>
  <si>
    <t>34149</t>
  </si>
  <si>
    <t>BAKIRKOY</t>
  </si>
  <si>
    <t>FullTank BV</t>
  </si>
  <si>
    <t>Griendweg 80, Schelluinen, 4209 DB</t>
  </si>
  <si>
    <t>Eusebiusbuitensingel 53</t>
  </si>
  <si>
    <t>6828 HZ</t>
  </si>
  <si>
    <t>FUMATECH BWT GmbH</t>
  </si>
  <si>
    <t>Carl-Benz-Str. 4, 74321, Bietigheim-Bissingen, Germany</t>
  </si>
  <si>
    <t>Carl-Benz-Str. 4</t>
  </si>
  <si>
    <t>74321</t>
  </si>
  <si>
    <t>Bietigheim-Bissingen</t>
  </si>
  <si>
    <t>Fundación Asturiana de la Energía</t>
  </si>
  <si>
    <t>C. Frai Paulino Álvarez, s/n, 33600 Mieres, Asturias, Spain</t>
  </si>
  <si>
    <t>FUNDACIÓN CIDAUT</t>
  </si>
  <si>
    <t>Parque Tecnológico de Boecillo, Plaza Vicente Aleixandre Campos nº 2 47151 Boecillo (Valladolid) Spain</t>
  </si>
  <si>
    <t>FUNDACIÓN IMDEA ENERGÍA</t>
  </si>
  <si>
    <t>Av. Ramón de La Sagra, 3, 28935 Móstoles, Madrid</t>
  </si>
  <si>
    <t>FUNDACIÓN PARA EL DESARROLLO DE LAS NUEVAS TECNOLOGÍAS DEL HIDRÓGENO EN ARAGÓN</t>
  </si>
  <si>
    <t>Parque Técnológico Walqa, N-330 Km 566, 22197 Cuarte (Huesca)</t>
  </si>
  <si>
    <t>FUNDACIÓN TEKNIKER</t>
  </si>
  <si>
    <t>C. Iñaki Goenaga, 5, 20600, Gipuzkoa, Spain</t>
  </si>
  <si>
    <t>Fusion Fuel</t>
  </si>
  <si>
    <t>R. da Fábrica, 2715-376 Almargem do Bpo., Portugal</t>
  </si>
  <si>
    <t>FUTURE FUELS &amp; CHEMICALS GMBH</t>
  </si>
  <si>
    <t>STRAßE 10, 02979, Bautzen, Deutschland</t>
  </si>
  <si>
    <t>STRAßE 10</t>
  </si>
  <si>
    <t>02979</t>
  </si>
  <si>
    <t>SPREETAL</t>
  </si>
  <si>
    <t>FUTURE FUELS AG</t>
  </si>
  <si>
    <t>WICHELMATTE 5, 6078, Obwalden, Schweiz</t>
  </si>
  <si>
    <t>WICHELMATTE 5</t>
  </si>
  <si>
    <t>6078</t>
  </si>
  <si>
    <t>LUNGERN</t>
  </si>
  <si>
    <t>Future Proof Shipping</t>
  </si>
  <si>
    <t>Blaak 34, Rotterdam, 3011 TA, Netherlands</t>
  </si>
  <si>
    <t>FUTURE WORLD WATER AG</t>
  </si>
  <si>
    <t>EINSIEDLERSTRASSE 21, 8834, Schwyz, Schweiz</t>
  </si>
  <si>
    <t>EINSIEDLERSTRASSE 21</t>
  </si>
  <si>
    <t>8834</t>
  </si>
  <si>
    <t>SCHINDELLEGI</t>
  </si>
  <si>
    <t>FUTURECAMP HOLDING GMBH</t>
  </si>
  <si>
    <t>ASCHAUER STR. 30, 81549, München, Landeshauptstadt, Deutschland</t>
  </si>
  <si>
    <t>ASCHAUER STR. 30</t>
  </si>
  <si>
    <t>81549</t>
  </si>
  <si>
    <t>G?ówny Instytut Górnictwa Research Institute</t>
  </si>
  <si>
    <t>Plac Gwarków 1, 40-166 Katowice</t>
  </si>
  <si>
    <t>Plac Gwarków 1</t>
  </si>
  <si>
    <t>40-166 Katowice</t>
  </si>
  <si>
    <t>G4W-HOLDING GMBH</t>
  </si>
  <si>
    <t>KÖNIGSBRÜCKER STR., 01099, Dresden, Deutschland</t>
  </si>
  <si>
    <t>KÖNIGSBRÜCKER STR.</t>
  </si>
  <si>
    <t>01099</t>
  </si>
  <si>
    <t>Gabadi S.L.</t>
  </si>
  <si>
    <t>POLIG INDUSTRIAL RIO DO POZO, NARIN, 15578, Spain</t>
  </si>
  <si>
    <t>GAEVE EXP IMP SL</t>
  </si>
  <si>
    <t>Av. Corts Catalanes, 5, 08173 Sant Cugat del Vallès, Barcelona, Spain</t>
  </si>
  <si>
    <t>GAIA ENERGY GMBH</t>
  </si>
  <si>
    <t>LOTTBEKKOPPELN 19, 22395, Hamburg, Freie und Hansestadt, Deutschland</t>
  </si>
  <si>
    <t>LOTTBEKKOPPELN 19</t>
  </si>
  <si>
    <t>22395</t>
  </si>
  <si>
    <t>Gaiadis</t>
  </si>
  <si>
    <t>Bâtiment ARCOOP, 114 avenue de la Forêt 26000 Valence</t>
  </si>
  <si>
    <t>GALP</t>
  </si>
  <si>
    <t>R Tomas Da Fonseca Torre C, Lisboa, 1600-209, Portugal</t>
  </si>
  <si>
    <t>Galway Aviation Services Ltd T/A Aer Arann Islands</t>
  </si>
  <si>
    <t>Caisleain, Inverin, H91 DC80, Ireland</t>
  </si>
  <si>
    <t>GAMMACOLOR S.R.L.</t>
  </si>
  <si>
    <t>VIA FEDERICO ZEUNER 5, 20822, Monza e della Brianza, Italien</t>
  </si>
  <si>
    <t>VIA FEDERICO ZEUNER 5</t>
  </si>
  <si>
    <t>20822</t>
  </si>
  <si>
    <t>SEVESO</t>
  </si>
  <si>
    <t>Garrett Motion</t>
  </si>
  <si>
    <t>2. A La Piece 16, Rolle, 1180, Switzerland</t>
  </si>
  <si>
    <t>GAS CONNECT AUSTRIA GmbH</t>
  </si>
  <si>
    <t>GAS ECO SUMINISTROS, S.L</t>
  </si>
  <si>
    <t>c/ Igarsa nº 2 28860 Paracuellos de Jarama (Madrid)</t>
  </si>
  <si>
    <t>GAS LINK LUBMIN GMBH</t>
  </si>
  <si>
    <t>RWE PLATZ 6, 45141, Essen, Deutschland</t>
  </si>
  <si>
    <t>RWE PLATZ 6</t>
  </si>
  <si>
    <t>45141</t>
  </si>
  <si>
    <t>Gas Networks Ireland</t>
  </si>
  <si>
    <t>Gasworks Road, Cork, T12 RX96, Ireland</t>
  </si>
  <si>
    <t>Gas Transmission Operator GAZ-SYSTEM</t>
  </si>
  <si>
    <t>Mszczonowska 4, 02-337 Warszawa, Poland</t>
  </si>
  <si>
    <t>Gas- und Wärme-Institut Essen e. V.</t>
  </si>
  <si>
    <t>Hafenstr. 101, 45356, Essen, Germany</t>
  </si>
  <si>
    <t>Hafenstr. 101</t>
  </si>
  <si>
    <t>45356</t>
  </si>
  <si>
    <t>Essen</t>
  </si>
  <si>
    <t>GASCADE Gastransport GmbH</t>
  </si>
  <si>
    <t>Kölnische Str. 108-112, 34119, Kassel, Germany</t>
  </si>
  <si>
    <t>Kölnische Str. 108-112</t>
  </si>
  <si>
    <t>GASES MARTIN SERRANO 2001 SL</t>
  </si>
  <si>
    <t>CALLE CIUDAD DE FRIAS, 3 NAV 1, 28021, Madrid, Spanien</t>
  </si>
  <si>
    <t>CALLE CIUDAD DE FRIAS, 3 NAV 1</t>
  </si>
  <si>
    <t>28021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</si>
  <si>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</si>
  <si>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</si>
  <si>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</si>
  <si>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</si>
  <si>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</si>
  <si>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GASUM CLEAN GAS SOLUTIONS AB</t>
  </si>
  <si>
    <t>Gjuterigatan 5, 582 73 Linköping, Sweden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</si>
  <si>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</si>
  <si>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</si>
  <si>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</si>
  <si>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</si>
  <si>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</si>
  <si>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</si>
  <si>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GRONINGEN</t>
  </si>
  <si>
    <t>GASVÄRMESYSTEM I NORA AB</t>
  </si>
  <si>
    <t>SKÖRDEVÄGEN 18, 713 30, Örebro, Schweden</t>
  </si>
  <si>
    <t>SKÖRDEVÄGEN 18</t>
  </si>
  <si>
    <t>713 30</t>
  </si>
  <si>
    <t>NORA</t>
  </si>
  <si>
    <t>GASVERSORGUNG DESSAU GMBH</t>
  </si>
  <si>
    <t>ALBRECHTSTR. 48, 06844, Dessau-Roßlau, Deutschland</t>
  </si>
  <si>
    <t>ALBRECHTSTR. 48</t>
  </si>
  <si>
    <t>06844</t>
  </si>
  <si>
    <t>DESSAU-ROßLAU</t>
  </si>
  <si>
    <t>Gaussin</t>
  </si>
  <si>
    <t>Rue Du 47 Eme D Artillerie 11, Hericourt, 70400, France</t>
  </si>
  <si>
    <t>GAYA</t>
  </si>
  <si>
    <t>57 BOULEVARD ODDO, 13015, Bouches-du-Rhône, Frankreich</t>
  </si>
  <si>
    <t>57 BOULEVARD ODDO</t>
  </si>
  <si>
    <t>13015</t>
  </si>
  <si>
    <t>MARSEILLE</t>
  </si>
  <si>
    <t>GAZECHIM</t>
  </si>
  <si>
    <t>2 BOULEVARD BERTRAND DU GUESCLIN, 34500, Hérault, Frankreich</t>
  </si>
  <si>
    <t>2 BOULEVARD BERTRAND DU GUESCLIN</t>
  </si>
  <si>
    <t>34500</t>
  </si>
  <si>
    <t>BEZIERS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</si>
  <si>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</si>
  <si>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</si>
  <si>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</si>
  <si>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</si>
  <si>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</si>
  <si>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Gazel Energie</t>
  </si>
  <si>
    <t>9 rue du débarcadère 92700 Colombes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</si>
  <si>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</si>
  <si>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</si>
  <si>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</si>
  <si>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</si>
  <si>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</si>
  <si>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GAZ'UP BREBIERES</t>
  </si>
  <si>
    <t>GBPGAS BUSINESS PARTNER GMBH</t>
  </si>
  <si>
    <t>AUF DER MÜHLE, 35232, Marburg-Biedenkopf, Deutschland</t>
  </si>
  <si>
    <t>AUF DER MÜHLE</t>
  </si>
  <si>
    <t>35232</t>
  </si>
  <si>
    <t>DAUTPHETAL</t>
  </si>
  <si>
    <t>GD TECH FRANCE</t>
  </si>
  <si>
    <t>Site Aeropolis, Rue Hélène Boucher, 64510 Bordes, France</t>
  </si>
  <si>
    <t>Gda?sk University of Technology</t>
  </si>
  <si>
    <t>Narutowicza 11/12, 80-233 Gda?sk</t>
  </si>
  <si>
    <t>Narutowicza 11/12</t>
  </si>
  <si>
    <t>80-233 Gda?sk</t>
  </si>
  <si>
    <t>GE Aerospace</t>
  </si>
  <si>
    <t>Rond Point Schuman 2-4, Brussel (Etterbeek), 1040, Belgium</t>
  </si>
  <si>
    <t>GEA ENERGÍA CRIO S.L.</t>
  </si>
  <si>
    <t>C/ TRAMUNTANA 2 A CP 25600 BALAGUER -SPAIN</t>
  </si>
  <si>
    <t>GEA ENERGIA CRIO, S.L.</t>
  </si>
  <si>
    <t>Tramuntana, 2A. P.I. Campllong, Lleida Lérida, 25600, Spain</t>
  </si>
  <si>
    <t>Gebrüder Weiss GmbH</t>
  </si>
  <si>
    <t>Bundesstraße 110, 6923, Lauterach, Austria</t>
  </si>
  <si>
    <t>Bundesstraße 110</t>
  </si>
  <si>
    <t>6923</t>
  </si>
  <si>
    <t>Lauterach</t>
  </si>
  <si>
    <t>GECHEM GMBH &amp; CO KG</t>
  </si>
  <si>
    <t>HAUPTSTR. 4, 67271, Bad Dürkheim, Deutschland</t>
  </si>
  <si>
    <t>HAUPTSTR. 4</t>
  </si>
  <si>
    <t>67271</t>
  </si>
  <si>
    <t>KLEINKARLBACH</t>
  </si>
  <si>
    <t>GECOS</t>
  </si>
  <si>
    <t>La pointe Bleue, 1389 voie l’occitane, 31670 LABEGE</t>
  </si>
  <si>
    <t>GEG INTEGRATED SOLUTIONS GMBH</t>
  </si>
  <si>
    <t>SCHLÜTERSTR., 10629, Berlin, Deutschland</t>
  </si>
  <si>
    <t>SCHLÜTERSTR.</t>
  </si>
  <si>
    <t>10629</t>
  </si>
  <si>
    <t>GELBE UG (HAFTUNGSBESCHRÄNKT)</t>
  </si>
  <si>
    <t>SANDSTR. 8, 90542, Erlangen-Höchstadt, Deutschland</t>
  </si>
  <si>
    <t>SANDSTR. 8</t>
  </si>
  <si>
    <t>90542</t>
  </si>
  <si>
    <t>ECKENTAL</t>
  </si>
  <si>
    <t>Gemeente Arnhem</t>
  </si>
  <si>
    <t>Eusebiusbuitensingel 53, Arnhem, 6828 HZ</t>
  </si>
  <si>
    <t>Lange Veenteweg 19</t>
  </si>
  <si>
    <t>8181 PA</t>
  </si>
  <si>
    <t>Epe</t>
  </si>
  <si>
    <t>Gemeinde Helgoland, HGH Hafenprojektgesellschaft Helgoland und Versorgungsbetriebe Helgoland</t>
  </si>
  <si>
    <t>Lung Wai 28, 27498, Helgoland, Germany</t>
  </si>
  <si>
    <t>Lung Wai 28</t>
  </si>
  <si>
    <t>27498</t>
  </si>
  <si>
    <t>Helgoland</t>
  </si>
  <si>
    <t>GEMEINDEWERKE BIRKENFELD</t>
  </si>
  <si>
    <t>MARKTPLATZ 6, 75217, Enzkreis, Deutschland</t>
  </si>
  <si>
    <t>MARKTPLATZ 6</t>
  </si>
  <si>
    <t>75217</t>
  </si>
  <si>
    <t>BIRKENFELD</t>
  </si>
  <si>
    <t>GEMÜ Gebr. Müller GmbH &amp; Co. KG</t>
  </si>
  <si>
    <t>Fritz-Müller-Platz, Niedernhall-Waldzimmern, 74676, Germany</t>
  </si>
  <si>
    <t>Gen 2 Energy</t>
  </si>
  <si>
    <t>Raveien 205, 3184 Borre, Norway</t>
  </si>
  <si>
    <t>GEN2 HOLANDSVIKA AS</t>
  </si>
  <si>
    <t>RAVEIEN 205, 3184, Horten, Norwegen</t>
  </si>
  <si>
    <t>RAVEIEN 205</t>
  </si>
  <si>
    <t>3184</t>
  </si>
  <si>
    <t>BORRE</t>
  </si>
  <si>
    <t>GEN2 JELSA AS</t>
  </si>
  <si>
    <t>GEN2 NESBRUKET AS</t>
  </si>
  <si>
    <t>GEN2 STORAGE &amp; SHIPPING AS</t>
  </si>
  <si>
    <t>GENELEC INVEST SA.</t>
  </si>
  <si>
    <t>CALLE CRISTOBAL BORDIU, 46, 28003, Madrid, Spanien</t>
  </si>
  <si>
    <t>CALLE CRISTOBAL BORDIU, 46</t>
  </si>
  <si>
    <t>28003</t>
  </si>
  <si>
    <t>Generaciones Fotovoltaicas de La Mancha S.L.</t>
  </si>
  <si>
    <t>Calle Las Cabezas, 16, Villacañas (Toledo), 45860</t>
  </si>
  <si>
    <t>GENERAL COMPANY H2 GREEN S.L.</t>
  </si>
  <si>
    <t>C/CORREDERA , 76 41710 Utrera (Sevilla)</t>
  </si>
  <si>
    <t>Genesal Energy IB SA</t>
  </si>
  <si>
    <t>Rúa Parroquia de Rois, Parcela B28, 15165 Poligono Industrial Bergondo, A Coruña, Spain</t>
  </si>
  <si>
    <t>Genevos SAS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</si>
  <si>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</si>
  <si>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</si>
  <si>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</si>
  <si>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</si>
  <si>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</si>
  <si>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Genvia</t>
  </si>
  <si>
    <t>Plaine Saint Pierre CS 10620, Av. Joseph Lazare, 34500 Béziers, France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</si>
  <si>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</si>
  <si>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</si>
  <si>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</si>
  <si>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</si>
  <si>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</si>
  <si>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GEOMETHANE</t>
  </si>
  <si>
    <t>2 Rue des Martinets, 92500 Rueil-Malmaison, France</t>
  </si>
  <si>
    <t>GeoPura</t>
  </si>
  <si>
    <t>Green Barn, Costock Road, Wysall, Nottinghamshire, NG12 5QT</t>
  </si>
  <si>
    <t>GEOPURA LTD</t>
  </si>
  <si>
    <t>Green Barn, Costock Rd, Wysall NG12 5QT, United Kingdom</t>
  </si>
  <si>
    <t>Georg Fischer</t>
  </si>
  <si>
    <t>Lange Veenteweg 19, Epe, 8181 PA</t>
  </si>
  <si>
    <t>Westervoortsedijk 73</t>
  </si>
  <si>
    <t>Georg Fischer Piping Systems Ltd.</t>
  </si>
  <si>
    <t>Lange Veenteweg 19, Epe, 8161, Netherlands</t>
  </si>
  <si>
    <t>GEORG PFORR - GEFO - VERWALTUNGS-GMBH</t>
  </si>
  <si>
    <t>HOFFELDSTR. 104, 40235, Düsseldorf, Deutschland</t>
  </si>
  <si>
    <t>HOFFELDSTR. 104</t>
  </si>
  <si>
    <t>40235</t>
  </si>
  <si>
    <t>GEOSEL MANOSQUE</t>
  </si>
  <si>
    <t>2 RUE DES MARTINETS, 92500, Hauts-de-Seine, Frankreich</t>
  </si>
  <si>
    <t>2 RUE DES MARTINETS</t>
  </si>
  <si>
    <t>92500</t>
  </si>
  <si>
    <t>RUEIL MALMAISON</t>
  </si>
  <si>
    <t>GEOSOLERGY UG (HAFTUNGSBESCHRÄNKT)</t>
  </si>
  <si>
    <t>AM WEDDEL 18, 59964, Hochsauerlandkreis, Deutschland</t>
  </si>
  <si>
    <t>AM WEDDEL 18</t>
  </si>
  <si>
    <t>59964</t>
  </si>
  <si>
    <t>MEDEBACH</t>
  </si>
  <si>
    <t>GERG (Groupe Européen de Recherche Gazière)</t>
  </si>
  <si>
    <t>Avenue Palmerston 4, Brussels, 1000, Belgium</t>
  </si>
  <si>
    <t>GERMAN LNG TERMINAL GMBH</t>
  </si>
  <si>
    <t>ELBEHAFEN, 25541, Dithmarschen, Deutschland</t>
  </si>
  <si>
    <t>ELBEHAFEN</t>
  </si>
  <si>
    <t>25541</t>
  </si>
  <si>
    <t>BRUNSBÜTTEL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</si>
  <si>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</si>
  <si>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</si>
  <si>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</si>
  <si>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</si>
  <si>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</si>
  <si>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Gesintia, S.L.L.</t>
  </si>
  <si>
    <t>C/ Aiguaders, nº 15. Polígono Industrial Cotes. 46680 Algemessí (Valencia)</t>
  </si>
  <si>
    <t>GESIP</t>
  </si>
  <si>
    <t>1, rue du Général Leclerc – 92800 PUTEAUX</t>
  </si>
  <si>
    <t>GESTENERGIES</t>
  </si>
  <si>
    <t>3 AVENUE MARIE REYNOARD, 38100, Isère, Frankreich</t>
  </si>
  <si>
    <t>3 AVENUE MARIE REYNOARD</t>
  </si>
  <si>
    <t>GRENOBLE</t>
  </si>
  <si>
    <t>GETEC GREEN H2 ZERBST GMBH</t>
  </si>
  <si>
    <t>DESSAUER STR. 76, 39261, Anhalt-Bitterfeld, Deutschland</t>
  </si>
  <si>
    <t>DESSAUER STR. 76</t>
  </si>
  <si>
    <t>39261</t>
  </si>
  <si>
    <t>ZERBST</t>
  </si>
  <si>
    <t>GF HYDROGEN EUROPE GMBH</t>
  </si>
  <si>
    <t>BRÜSSELER STR., 60327, Frankfurt am Main, Deutschland</t>
  </si>
  <si>
    <t>BRÜSSELER STR.</t>
  </si>
  <si>
    <t>60327</t>
  </si>
  <si>
    <t>GFLOW</t>
  </si>
  <si>
    <t>17 rue Louis Breguet 44600 Saint-Nazaire</t>
  </si>
  <si>
    <t>GH2</t>
  </si>
  <si>
    <t>320 RUE SAINT HONORE, 75001, Paris, Frankreich</t>
  </si>
  <si>
    <t>320 RUE SAINT HONORE</t>
  </si>
  <si>
    <t>75001</t>
  </si>
  <si>
    <t>GH2 AMBES</t>
  </si>
  <si>
    <t>117 QUAI DE BACALAN, 33300, Gironde, Frankreich</t>
  </si>
  <si>
    <t>117 QUAI DE BACALAN</t>
  </si>
  <si>
    <t>33300</t>
  </si>
  <si>
    <t>BORDEAUX</t>
  </si>
  <si>
    <t>GH2 GREEN HYDROGEN GMBH</t>
  </si>
  <si>
    <t>RABENWEG 16, 65510, Rheingau-Taunus, Deutschland</t>
  </si>
  <si>
    <t>RABENWEG 16</t>
  </si>
  <si>
    <t>65510</t>
  </si>
  <si>
    <t>HÜNSTETTEN</t>
  </si>
  <si>
    <t>GHD</t>
  </si>
  <si>
    <t>10th Floor, 25 Farringdon St, London EC4A 4AB, United Kingdom</t>
  </si>
  <si>
    <t>GHENOVA</t>
  </si>
  <si>
    <t>Avenida San Francisco Javier, 20, Planta 2, 41018, Sevilla</t>
  </si>
  <si>
    <t>Gilbarco Veeder-Root</t>
  </si>
  <si>
    <t>Ferdinand-Henze-Straße 9, 33154 Salzkotten, Germany</t>
  </si>
  <si>
    <t>GIP Chemparc</t>
  </si>
  <si>
    <t>2 Allée le Corbusier, 64170 Lacq, France</t>
  </si>
  <si>
    <t>GKN HYDROGEN GMBH</t>
  </si>
  <si>
    <t>PENNEFELDSWEG 11- 15, 53177, Bonn, Deutschland</t>
  </si>
  <si>
    <t>PENNEFELDSWEG 11- 15</t>
  </si>
  <si>
    <t>53177</t>
  </si>
  <si>
    <t>BONN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</si>
  <si>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</si>
  <si>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</si>
  <si>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</si>
  <si>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</si>
  <si>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Glaunach GmbH</t>
  </si>
  <si>
    <t>Koningsbergerstrasse 22, 9020, Klagenfurt, Austria</t>
  </si>
  <si>
    <t>Koningsbergerstrasse 22</t>
  </si>
  <si>
    <t>Klagenfurt</t>
  </si>
  <si>
    <t>GLOBAL ENERGY INTERCONNECTION RESEARCH INSTITUTE EUROPE GMBH</t>
  </si>
  <si>
    <t>KANTSTR. 162, 10623, Berlin, Deutschland</t>
  </si>
  <si>
    <t>KANTSTR. 162</t>
  </si>
  <si>
    <t>10623</t>
  </si>
  <si>
    <t>GLOBAL ENERGY TECHNOLOGY LTD</t>
  </si>
  <si>
    <t>Avery House, 8 Avery Hill Rd, London SE9 2BD, United Kingdom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</si>
  <si>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</si>
  <si>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</si>
  <si>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</si>
  <si>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</si>
  <si>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</si>
  <si>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</si>
  <si>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</si>
  <si>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</si>
  <si>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</si>
  <si>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</si>
  <si>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GLOBE FUEL CELL SYSTEMS GMBH</t>
  </si>
  <si>
    <t>SCHELMENWASENSTR. 35, 70567, Stuttgart, Deutschland</t>
  </si>
  <si>
    <t>SCHELMENWASENSTR. 35</t>
  </si>
  <si>
    <t>GLOCK Technology GmbH</t>
  </si>
  <si>
    <t>Gaston-Glock-Park 1, 9170, Ferlach, Austria</t>
  </si>
  <si>
    <t>Gaston-Glock-Park 1</t>
  </si>
  <si>
    <t>9170</t>
  </si>
  <si>
    <t>Ferlach</t>
  </si>
  <si>
    <t>GM BIOGAS GMBH &amp; CO. KG</t>
  </si>
  <si>
    <t>FELDSTR. 5, 06388, Anhalt-Bitterfeld, Deutschland</t>
  </si>
  <si>
    <t>FELDSTR. 5</t>
  </si>
  <si>
    <t>06388</t>
  </si>
  <si>
    <t>BAASDORF</t>
  </si>
  <si>
    <t>GM Flow Measurement Services Ltd</t>
  </si>
  <si>
    <t>Unit 7, CastlePark Industrial Estate, Castle Road, Ellon, Aberdeenshire, AB41 9RF</t>
  </si>
  <si>
    <t>Göhler GmbH &amp; Co. KG, Anlagentechnik</t>
  </si>
  <si>
    <t>Siemensstr. 5, 63768, Hösbach, Germany</t>
  </si>
  <si>
    <t>Siemensstr. 5</t>
  </si>
  <si>
    <t>63768</t>
  </si>
  <si>
    <t>Hösbach</t>
  </si>
  <si>
    <t>Górno?l?ski Instytut Technologiczny Sie? Badawcza ?ukasiewicz</t>
  </si>
  <si>
    <t>Karola Miarki 12-14, 44-100 Gliwice</t>
  </si>
  <si>
    <t>Karola Miarki 12-14</t>
  </si>
  <si>
    <t>44-100 Gliwice</t>
  </si>
  <si>
    <t>GÓRNO?L?SKI ZAK?AD OBS?UGI GAZOWNICTWA SP. Z O.O</t>
  </si>
  <si>
    <t>Pyskowicka 31, 41-807 Zabrze</t>
  </si>
  <si>
    <t>Pyskowicka 31</t>
  </si>
  <si>
    <t>41-807 Zabrze</t>
  </si>
  <si>
    <t>GP JOULE FRANCE</t>
  </si>
  <si>
    <t>16 RUE AUBER, 75009, Paris, Frankreich</t>
  </si>
  <si>
    <t>16 RUE AUBER</t>
  </si>
  <si>
    <t>75009</t>
  </si>
  <si>
    <t>GP JOULE GMBH</t>
  </si>
  <si>
    <t>GP JOULE Hydrogen GmbH</t>
  </si>
  <si>
    <t>Cecilienkoog 16, 25821, Reußenköge, Germany</t>
  </si>
  <si>
    <t>Cecilienkoog 16</t>
  </si>
  <si>
    <t>Reußenköge</t>
  </si>
  <si>
    <t>GP JOULE HYDROGEN HOLDING GMBH &amp; CO. KG</t>
  </si>
  <si>
    <t>GP JOULE UTILITY GMBH</t>
  </si>
  <si>
    <t>GP WIND GMBH</t>
  </si>
  <si>
    <t>ANDERTER STR. 99 D, 30559, Hannover, Deutschland</t>
  </si>
  <si>
    <t>ANDERTER STR. 99 D</t>
  </si>
  <si>
    <t>30559</t>
  </si>
  <si>
    <t>HANNOVER</t>
  </si>
  <si>
    <t>GPECOENERGY AG</t>
  </si>
  <si>
    <t>BAARERSTRASSE 19, 6300, Zug, Schweiz</t>
  </si>
  <si>
    <t>BAARERSTRASSE 19</t>
  </si>
  <si>
    <t>GPG GASE PARTNER GMBH</t>
  </si>
  <si>
    <t>WITTENER STR. 166, 58456, Ennepe-Ruhr, Deutschland</t>
  </si>
  <si>
    <t>WITTENER STR. 166</t>
  </si>
  <si>
    <t>58456</t>
  </si>
  <si>
    <t>WITTEN</t>
  </si>
  <si>
    <t>GRAFORCE HYDROCARB GMBH</t>
  </si>
  <si>
    <t>JOHANN-HITTORF-STR. 8, 12489, Berlin, Deutschland</t>
  </si>
  <si>
    <t>JOHANN-HITTORF-STR. 8</t>
  </si>
  <si>
    <t>Grand Port Maritime de Bordeaux</t>
  </si>
  <si>
    <t>152 quai de Bacalan, CS 41320 33082 Bordeaux Cedex</t>
  </si>
  <si>
    <t>Grand Port Maritime de Marseille</t>
  </si>
  <si>
    <t>23 PLACE DE LA JOLIETTE 13002 MARSEILLE</t>
  </si>
  <si>
    <t>Grand Port Maritime de Nantes Saint-Nazaire</t>
  </si>
  <si>
    <t>18 quai Ernest Renaud, BP 18609 44186 Nantes Cédex 4</t>
  </si>
  <si>
    <t>Grant Garant s. r. o.</t>
  </si>
  <si>
    <t>Náměstí Jiřího z Lobkovic 2277/7, Prague, 13000, Czech Republic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</si>
  <si>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</si>
  <si>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</si>
  <si>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</si>
  <si>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</si>
  <si>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</si>
  <si>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GRAPHITE INTERNATIONAL B.V.</t>
  </si>
  <si>
    <t>VERLENGDE POOLSEWEG 14, 4818 CL, Breda, Niederlande</t>
  </si>
  <si>
    <t>VERLENGDE POOLSEWEG 14</t>
  </si>
  <si>
    <t>4818 CL</t>
  </si>
  <si>
    <t>BREDA</t>
  </si>
  <si>
    <t>GRAVITHY</t>
  </si>
  <si>
    <t>10 Place DE LA JOLIETTE 13002 MARSEILLE</t>
  </si>
  <si>
    <t>GRDF</t>
  </si>
  <si>
    <t>6 rue Condorcet 75009 Paris</t>
  </si>
  <si>
    <t>Greater Poland Hydrogen Valley</t>
  </si>
  <si>
    <t>al. Niepodleg?o?ci 34, 61-714 Pozna?</t>
  </si>
  <si>
    <t>al. Niepodleg?o?ci 34</t>
  </si>
  <si>
    <t>61-714 Pozna?</t>
  </si>
  <si>
    <t>Green Cat Hydrogen</t>
  </si>
  <si>
    <t>Stobo House, Midlothian Innovation Centre, Roslin EH25 9RE, United Kingdom</t>
  </si>
  <si>
    <t>Green City Ferries</t>
  </si>
  <si>
    <t>Skeppsbron 10, Stockholm, 11130, Sweden</t>
  </si>
  <si>
    <t>Green Corp Konnection</t>
  </si>
  <si>
    <t>300 Route des Fabriques 73250 Saint Pierre d’Albigny</t>
  </si>
  <si>
    <t>GREEN ENERGY FOR YOU ERWS GMBH</t>
  </si>
  <si>
    <t>DORFSTR. 9, 94086, Passau, Landkreis, Deutschland</t>
  </si>
  <si>
    <t>DORFSTR. 9</t>
  </si>
  <si>
    <t>94086</t>
  </si>
  <si>
    <t>BAD GRIESBACH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</si>
  <si>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</si>
  <si>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</si>
  <si>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</si>
  <si>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</si>
  <si>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GREEN ENERGYNVEST IBERICA SL.</t>
  </si>
  <si>
    <t>CALLE DE LA IMPRENTA, 8 PTL 4, BJ 1, 28760, Madrid, Spanien</t>
  </si>
  <si>
    <t>CALLE DE LA IMPRENTA, 8 PTL 4, BJ 1</t>
  </si>
  <si>
    <t>28760</t>
  </si>
  <si>
    <t>TRES CANTOS</t>
  </si>
  <si>
    <t>Green Gas Service GmbH</t>
  </si>
  <si>
    <t>Franz-Josefs-Kai 13, 1010, Wien, Austria</t>
  </si>
  <si>
    <t>Franz-Josefs-Kai 13</t>
  </si>
  <si>
    <t>GREEN GOLD LIFE SOCIEDAD LIMITADA.</t>
  </si>
  <si>
    <t>PASEO LAS DELICIAS, 1, 41013, Sevilla, Spanien</t>
  </si>
  <si>
    <t>PASEO LAS DELICIAS, 1</t>
  </si>
  <si>
    <t>41013</t>
  </si>
  <si>
    <t>GREEN H AS</t>
  </si>
  <si>
    <t>PARKVEIEN 33B, 0258, Oslo, Norwegen</t>
  </si>
  <si>
    <t>PARKVEIEN 33B</t>
  </si>
  <si>
    <t>0258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</si>
  <si>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</si>
  <si>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</si>
  <si>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</si>
  <si>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</si>
  <si>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GREEN H2 GMBH</t>
  </si>
  <si>
    <t>EINSTEINRING 43, 85609, München, Landkreis, Deutschland</t>
  </si>
  <si>
    <t>EINSTEINRING 43</t>
  </si>
  <si>
    <t>85609</t>
  </si>
  <si>
    <t>ASCHHEIM</t>
  </si>
  <si>
    <t>GREEN H2 GMBH &amp; COKG</t>
  </si>
  <si>
    <t>NEUSTRAßE 29, 4522, Oberösterreich, Österreich</t>
  </si>
  <si>
    <t>NEUSTRAßE 29</t>
  </si>
  <si>
    <t>4522</t>
  </si>
  <si>
    <t>SIERNING</t>
  </si>
  <si>
    <t>GREEN HOUSE CAPITAL SA</t>
  </si>
  <si>
    <t>RUE DE VEYROT 14, 1217, Geneva, Schweiz</t>
  </si>
  <si>
    <t>RUE DE VEYROT 14</t>
  </si>
  <si>
    <t>MEYRIN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</si>
  <si>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</si>
  <si>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</si>
  <si>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</si>
  <si>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</si>
  <si>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</si>
  <si>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Green HYdrogen Gas Applications</t>
  </si>
  <si>
    <t>1800 Route des Eymards 26260 Margès</t>
  </si>
  <si>
    <t>GREEN HYDROGEN GROUP AG</t>
  </si>
  <si>
    <t>ALTE LANDSTRASSE 3, 8714, Zürich, Schweiz</t>
  </si>
  <si>
    <t>ALTE LANDSTRASSE 3</t>
  </si>
  <si>
    <t>8714</t>
  </si>
  <si>
    <t>FELDBACH</t>
  </si>
  <si>
    <t>GREEN HYDROGEN SYSTEMS A/S</t>
  </si>
  <si>
    <t>NORDAGER 21, 6000, Kolding, Dänemark</t>
  </si>
  <si>
    <t>NORDAGER 21</t>
  </si>
  <si>
    <t>6000</t>
  </si>
  <si>
    <t>KOLDING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</si>
  <si>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</si>
  <si>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</si>
  <si>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</si>
  <si>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</si>
  <si>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</si>
  <si>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</si>
  <si>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</si>
  <si>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GREEN LAW AVOCATS</t>
  </si>
  <si>
    <t>GREENOPOLIS B.06, 28 rue Berjon, 69009 Lyon</t>
  </si>
  <si>
    <t>GREEN NAVY</t>
  </si>
  <si>
    <t>Route de Port la Forêt 29940 La Forêt-Fouesnant</t>
  </si>
  <si>
    <t>Green Positive B.V.</t>
  </si>
  <si>
    <t>Westervoortsedijk 73, Arnhem, 6827 AV</t>
  </si>
  <si>
    <t>Prinses Magrietplantsoen 33</t>
  </si>
  <si>
    <t>2595 AM</t>
  </si>
  <si>
    <t>Green Power Denmark</t>
  </si>
  <si>
    <t>Vodroffsvej 59, Frederiksberg, 1900, Denmark</t>
  </si>
  <si>
    <t>GREEN POWER TO BUSINESS SL.</t>
  </si>
  <si>
    <t>CALLE CAMBRILS, 55, 28034, Madrid, Spanien</t>
  </si>
  <si>
    <t>CALLE CAMBRILS, 55</t>
  </si>
  <si>
    <t>28034</t>
  </si>
  <si>
    <t>GREEN SOLUTIONS RÜGEN GMBH</t>
  </si>
  <si>
    <t>KLUISER DREIECK 1, 18569, Vorpommern-Rügen, Deutschland</t>
  </si>
  <si>
    <t>KLUISER DREIECK 1</t>
  </si>
  <si>
    <t>18569</t>
  </si>
  <si>
    <t>GINGST</t>
  </si>
  <si>
    <t>Green Tech Valley Cluster GmbH</t>
  </si>
  <si>
    <t>Waagner-Biro-Straße 100, 8020, Graz, Austria</t>
  </si>
  <si>
    <t>Waagner-Biro-Straße 100</t>
  </si>
  <si>
    <t>GREEN VENTURE INVEST AG</t>
  </si>
  <si>
    <t>ROSENGARTENSTRASSE 22, 8716, St. Gallen, Schweiz</t>
  </si>
  <si>
    <t>ROSENGARTENSTRASSE 22</t>
  </si>
  <si>
    <t>8716</t>
  </si>
  <si>
    <t>SCHMERIKON</t>
  </si>
  <si>
    <t>GREEN2ENERGY AG</t>
  </si>
  <si>
    <t>ENGELHÖLZLISTRASSE 21, 8645, St. Gallen, Schweiz</t>
  </si>
  <si>
    <t>ENGELHÖLZLISTRASSE 21</t>
  </si>
  <si>
    <t>8645</t>
  </si>
  <si>
    <t>JONA</t>
  </si>
  <si>
    <t>GREENAGE AG</t>
  </si>
  <si>
    <t>HEINRICH-HERTZ-STR. 3, 63303, Offenbach, Landkreis, Deutschland</t>
  </si>
  <si>
    <t>HEINRICH-HERTZ-STR. 3</t>
  </si>
  <si>
    <t>GREENALIA BIOMASS POWER SL.</t>
  </si>
  <si>
    <t>PLAZA MARIA PITA, 10 PISO 1, 15001, La Coruña, Spanien</t>
  </si>
  <si>
    <t>PLAZA MARIA PITA, 10 PISO 1</t>
  </si>
  <si>
    <t>15001</t>
  </si>
  <si>
    <t>GREENERITY GMBH</t>
  </si>
  <si>
    <t>INDUSTRIEGEBIET SÜD E, 63755, Aschaffenburg, Landkreis, Deutschland</t>
  </si>
  <si>
    <t>INDUSTRIEGEBIET SÜD E</t>
  </si>
  <si>
    <t>63755</t>
  </si>
  <si>
    <t>ALZENAU</t>
  </si>
  <si>
    <t>GreenGT</t>
  </si>
  <si>
    <t>Chemin De La Rosaire 5, Aclens, 1123, Switzerland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</si>
  <si>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</si>
  <si>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</si>
  <si>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</si>
  <si>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</si>
  <si>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</si>
  <si>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GREENH2UB DEVELOPMENT B.V.</t>
  </si>
  <si>
    <t>HIGH TECH CAMPUS 10, 5656 AE, Eindhoven, Niederlande</t>
  </si>
  <si>
    <t>HIGH TECH CAMPUS 10</t>
  </si>
  <si>
    <t>5656 AE</t>
  </si>
  <si>
    <t>EINDHOVEN</t>
  </si>
  <si>
    <t>GreenHy</t>
  </si>
  <si>
    <t>81 rue de France 06000 Nice</t>
  </si>
  <si>
    <t>GREENPOINT POWER TO H2 B.V.</t>
  </si>
  <si>
    <t>TONISSEWEG 8, 3255 LT, Goeree-Overflakkee, Niederlande</t>
  </si>
  <si>
    <t>TONISSEWEG 8</t>
  </si>
  <si>
    <t>3255 LT</t>
  </si>
  <si>
    <t>OUDE-TONGE</t>
  </si>
  <si>
    <t>GREENPOWER (INTERNATIONAL) LTD.</t>
  </si>
  <si>
    <t>The E Centre, Cooperage Way, Alloa FK10 3LP, United Kingdom</t>
  </si>
  <si>
    <t>GREENPOWER EUROPE AG</t>
  </si>
  <si>
    <t>NIBELUNGENSTR. 32, 95444, Bayreuth, Deutschland</t>
  </si>
  <si>
    <t>NIBELUNGENSTR. 32</t>
  </si>
  <si>
    <t>95444</t>
  </si>
  <si>
    <t>BAYREUTH</t>
  </si>
  <si>
    <t>GREENSTAT HYDROGEN AS</t>
  </si>
  <si>
    <t>FANTOFTVEGEN 38, 5072, Bergen, Norwegen</t>
  </si>
  <si>
    <t>FANTOFTVEGEN 38</t>
  </si>
  <si>
    <t>5072</t>
  </si>
  <si>
    <t>GREENVOLT POWER</t>
  </si>
  <si>
    <t>41, cours de la Liberté, 69003 Lyon</t>
  </si>
  <si>
    <t>Grenergy Renovables</t>
  </si>
  <si>
    <t>C/ de Rafael Botí, 26, Moncloa - Aravaca, 28023 Madrid, Spain</t>
  </si>
  <si>
    <t>Grenoble Alpes Métropole</t>
  </si>
  <si>
    <t>3 rue Malakoff 38031 GRENOBLE</t>
  </si>
  <si>
    <t>Griesemann Engineering AT</t>
  </si>
  <si>
    <t>Concorde Business Park 2/F/7, 2320, Schwechat, Austria</t>
  </si>
  <si>
    <t>Concorde Business Park 2/F/7</t>
  </si>
  <si>
    <t>2320</t>
  </si>
  <si>
    <t>Schwechat</t>
  </si>
  <si>
    <t>Groene Metropoolregio Arnhem-Nijmegen</t>
  </si>
  <si>
    <t>Nijverheidsweg 2a, Elst, 6662 NG, Netherlands</t>
  </si>
  <si>
    <t>GROENE WATERSTOF COMBINATIE B.V.</t>
  </si>
  <si>
    <t>NIEUW ERF 4, 5971 PL, Horst Aan De Maas, Niederlande</t>
  </si>
  <si>
    <t>NIEUW ERF 4</t>
  </si>
  <si>
    <t>5971 PL</t>
  </si>
  <si>
    <t>GRUBBENVORST</t>
  </si>
  <si>
    <t>GROUND ZERO GMBH</t>
  </si>
  <si>
    <t>ERLENWEG 25, 85658, Ebersberg, Deutschland</t>
  </si>
  <si>
    <t>ERLENWEG 25</t>
  </si>
  <si>
    <t>85658</t>
  </si>
  <si>
    <t>EGMATING</t>
  </si>
  <si>
    <t>Groupe ADP</t>
  </si>
  <si>
    <t>1 rue de France 93290 Tremblay-en-France</t>
  </si>
  <si>
    <t>GROUPE CURIE AG</t>
  </si>
  <si>
    <t>PFLANZSCHULSTRASSE 3, 8400, Zürich, Schweiz</t>
  </si>
  <si>
    <t>PFLANZSCHULSTRASSE 3</t>
  </si>
  <si>
    <t>8400</t>
  </si>
  <si>
    <t>WINTERTHUR</t>
  </si>
  <si>
    <t>Groupe GAMI</t>
  </si>
  <si>
    <t>13 avenue du 24 Août 1944 69960 Corbas</t>
  </si>
  <si>
    <t>Groupe Petit Forestier</t>
  </si>
  <si>
    <t>11 route de Tremblai 93420 Villepinte</t>
  </si>
  <si>
    <t>GROUPE SAFRA</t>
  </si>
  <si>
    <t>5 RUE NICOLAS COPERNIC, 81000, Tarn, Frankreich</t>
  </si>
  <si>
    <t>5 RUE NICOLAS COPERNIC</t>
  </si>
  <si>
    <t>81000</t>
  </si>
  <si>
    <t>ALBI</t>
  </si>
  <si>
    <t>Groupe SNEF</t>
  </si>
  <si>
    <t>2b boulevard Euro méditerranée Quai d’Arenc 13002 MARSEILLE</t>
  </si>
  <si>
    <t>GROVE B.V.</t>
  </si>
  <si>
    <t>HOOFDWEG 649, 2131 BB, Haarlemmermeer, Niederlande</t>
  </si>
  <si>
    <t>HOOFDWEG 649</t>
  </si>
  <si>
    <t>2131 BB</t>
  </si>
  <si>
    <t>HOOFDDORP</t>
  </si>
  <si>
    <t>GRTgaz</t>
  </si>
  <si>
    <t>Immeuble Bora, 6 rue Raoul Nordling 92270 BOIS-COLOMBES</t>
  </si>
  <si>
    <t>GRTGAZ DEUTSCHLAND GMBH</t>
  </si>
  <si>
    <t>ROSENTHALER STR. 40 /41, 10178, Berlin, Deutschland</t>
  </si>
  <si>
    <t>ROSENTHALER STR. 40 /41</t>
  </si>
  <si>
    <t>10178</t>
  </si>
  <si>
    <t>GRÜNHAUS IMMOBILIENVERWALTUNG &amp; DIENSTLEISTUNGS GMBH</t>
  </si>
  <si>
    <t>SAYDAER STR. 21, 09125, Chemnitz, Stadt, Deutschland</t>
  </si>
  <si>
    <t>SAYDAER STR. 21</t>
  </si>
  <si>
    <t>09125</t>
  </si>
  <si>
    <t>Grupa Azoty S.A.</t>
  </si>
  <si>
    <t>Kwiatkowskiego 8, 33-101 Tarnów</t>
  </si>
  <si>
    <t>Kwiatkowskiego 8</t>
  </si>
  <si>
    <t>33-101 Tarnów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</si>
  <si>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</si>
  <si>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</si>
  <si>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</si>
  <si>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</si>
  <si>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</si>
  <si>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Grupo DISA</t>
  </si>
  <si>
    <t>C Fomento 7, 1ª planta, oficina nº 1, 38003 Santa Cruz de Tenerife</t>
  </si>
  <si>
    <t>GRUPO IBEREÓLICA RENOVABLES</t>
  </si>
  <si>
    <t>Pº Marqués de Zafra nº5  28028 – Madrid (España)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</si>
  <si>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</si>
  <si>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</si>
  <si>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</si>
  <si>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</si>
  <si>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</si>
  <si>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GRUYÈRE HYDROGEN POWER SA</t>
  </si>
  <si>
    <t>RUE DE L'ETANG 20, 1630, Fribourg, Schweiz</t>
  </si>
  <si>
    <t>RUE DE L'ETANG 20</t>
  </si>
  <si>
    <t>1630</t>
  </si>
  <si>
    <t>BULLE</t>
  </si>
  <si>
    <t>GRZ TECHNOLOGIES SA</t>
  </si>
  <si>
    <t>ROUTE DE LA PLAINE 47, 1580, Vaud, Schweiz</t>
  </si>
  <si>
    <t>ROUTE DE LA PLAINE 47</t>
  </si>
  <si>
    <t>1580</t>
  </si>
  <si>
    <t>AVENCHES</t>
  </si>
  <si>
    <t>GSE</t>
  </si>
  <si>
    <t>Parc d’Activités de l’Aéroport 310, Allée de la Chartreuse - CS 50051 84005 Avignon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</si>
  <si>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</si>
  <si>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</si>
  <si>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</si>
  <si>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</si>
  <si>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</si>
  <si>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GTS-GAZRA TEKNIKE SHQIPTARE SH.P.K</t>
  </si>
  <si>
    <t>VAQARR, TIRANE, 1041, Tirana, Albanien</t>
  </si>
  <si>
    <t>VAQARR, TIRANE</t>
  </si>
  <si>
    <t>1041</t>
  </si>
  <si>
    <t>VAQARR</t>
  </si>
  <si>
    <t>Albania</t>
  </si>
  <si>
    <t>GTT</t>
  </si>
  <si>
    <t>Rte De Versailles 1, St Remy Les Chevreuse, 78470, France</t>
  </si>
  <si>
    <t>Gujarat Fluorochemicals</t>
  </si>
  <si>
    <t>Überseeallee 10, Regus Business Centre, Hamburg, 20457, Germany</t>
  </si>
  <si>
    <t>GULF AFRICA PETROLEUM CORPORATION</t>
  </si>
  <si>
    <t>24 COURS MICHELET, 92800, Hauts-de-Seine, Frankreich</t>
  </si>
  <si>
    <t>24 COURS MICHELET</t>
  </si>
  <si>
    <t>Gunvor Group Ltd</t>
  </si>
  <si>
    <t>calle Balbina Valverde 17 - 28002 Madrid</t>
  </si>
  <si>
    <t>GUTAMI B.V.</t>
  </si>
  <si>
    <t>ESSENLANDE 55, 9751 WB, Groningen, Niederlande</t>
  </si>
  <si>
    <t>ESSENLANDE 55</t>
  </si>
  <si>
    <t>9751 WB</t>
  </si>
  <si>
    <t>GUTTROFF GASE &amp; INDUSTRIEBEDARF GMBH</t>
  </si>
  <si>
    <t>NAßÄCKERSTR., 07381, Saale-Orla, Deutschland</t>
  </si>
  <si>
    <t>NAßÄCKERSTR.</t>
  </si>
  <si>
    <t>07381</t>
  </si>
  <si>
    <t>PÖßNECK</t>
  </si>
  <si>
    <t>GUTTROFF GMBH</t>
  </si>
  <si>
    <t>ADOLF-OESTERHELD-STR. 29, 97337, Kitzingen, Deutschland</t>
  </si>
  <si>
    <t>ADOLF-OESTERHELD-STR. 29</t>
  </si>
  <si>
    <t>97337</t>
  </si>
  <si>
    <t>DETTELBACH</t>
  </si>
  <si>
    <t>GVW GMBH</t>
  </si>
  <si>
    <t>ROT-KREUZ-STR. 6, 95632, Wunsiedel, Deutschland</t>
  </si>
  <si>
    <t>ROT-KREUZ-STR. 6</t>
  </si>
  <si>
    <t>95632</t>
  </si>
  <si>
    <t>WUNSIEDEL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</si>
  <si>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</si>
  <si>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</si>
  <si>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</si>
  <si>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</si>
  <si>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</si>
  <si>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Hungary</t>
  </si>
  <si>
    <t>H NEXT ENGINEERED MOBILITY GMBH</t>
  </si>
  <si>
    <t>SCHLEHENWEG 2, 77963, Ortenaukreis, Deutschland</t>
  </si>
  <si>
    <t>SCHLEHENWEG 2</t>
  </si>
  <si>
    <t>77963</t>
  </si>
  <si>
    <t>SCHWANAU</t>
  </si>
  <si>
    <t>H&amp;O DEVELOPMENT AB</t>
  </si>
  <si>
    <t>C/O CARLSSON, RIDDARGATAN 43, 114 57, Stockholm, Schweden</t>
  </si>
  <si>
    <t>C/O CARLSSON, RIDDARGATAN 43</t>
  </si>
  <si>
    <t>114 57</t>
  </si>
  <si>
    <t>H.I.A.T. GGMBH</t>
  </si>
  <si>
    <t>HAGENOWER STR. 73, 19061, Schwerin, Deutschland</t>
  </si>
  <si>
    <t>HAGENOWER STR. 73</t>
  </si>
  <si>
    <t>19061</t>
  </si>
  <si>
    <t>SCHWERIN</t>
  </si>
  <si>
    <t>H2 CIRCULAR FUEL B.V.</t>
  </si>
  <si>
    <t>FABRIEKSWEG 4, 8015 PT, Zwolle, Niederlande</t>
  </si>
  <si>
    <t>FABRIEKSWEG 4</t>
  </si>
  <si>
    <t>8015 PT</t>
  </si>
  <si>
    <t>ZWOLLE</t>
  </si>
  <si>
    <t>H2 CLIPPER INC.</t>
  </si>
  <si>
    <t>1101 Anacapa St, Santa Barbara, CA 93101, United States</t>
  </si>
  <si>
    <t>H2 CORE SERVICES GMBH</t>
  </si>
  <si>
    <t>RÜSDORFER STR., 25746, Dithmarschen, Deutschland</t>
  </si>
  <si>
    <t>RÜSDORFER STR.</t>
  </si>
  <si>
    <t>HEIDE</t>
  </si>
  <si>
    <t>H2 CORE SYSTEMS GMBH</t>
  </si>
  <si>
    <t>H2 CRETEIL</t>
  </si>
  <si>
    <t>173 175 TOUR DE BERCY, 173 RUE DE BERCY, 75012, Paris, Frankreich</t>
  </si>
  <si>
    <t>173 175 TOUR DE BERCY, 173 RUE DE BERCY</t>
  </si>
  <si>
    <t>75012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</si>
  <si>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</si>
  <si>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</si>
  <si>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</si>
  <si>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</si>
  <si>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</si>
  <si>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 DIE LIJE B.V.</t>
  </si>
  <si>
    <t>TELEFOONWEG 34, 6712 GC, Ede, Niederlande</t>
  </si>
  <si>
    <t>TELEFOONWEG 34</t>
  </si>
  <si>
    <t>6712 GC</t>
  </si>
  <si>
    <t>EDE</t>
  </si>
  <si>
    <t>H2 DRIVE B.V.</t>
  </si>
  <si>
    <t>NOORDERDIEP 111 A, 9521 BC, Borger-Odoorn, Niederlande</t>
  </si>
  <si>
    <t>NOORDERDIEP 111 A</t>
  </si>
  <si>
    <t>9521 BC</t>
  </si>
  <si>
    <t>NIEUW-BUINEN</t>
  </si>
  <si>
    <t>H2 ECOSYSTEMS B.V.</t>
  </si>
  <si>
    <t>DALTONSTRAAT 4, 3335 LR, Zwijndrecht, Niederlande</t>
  </si>
  <si>
    <t>DALTONSTRAAT 4</t>
  </si>
  <si>
    <t>3335 LR</t>
  </si>
  <si>
    <t>ZWIJNDRECHT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</si>
  <si>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</si>
  <si>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</si>
  <si>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</si>
  <si>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</si>
  <si>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</si>
  <si>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H2 Energy Esbjerg Aps</t>
  </si>
  <si>
    <t>Borgergade 38, 1. sal, Esbjerg, 6700, Denmark</t>
  </si>
  <si>
    <t>H2 ENERGY SRL</t>
  </si>
  <si>
    <t>Via Niga 73-75, Azzano Mella (BS), 25020, 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</si>
  <si>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</si>
  <si>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</si>
  <si>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</si>
  <si>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</si>
  <si>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</si>
  <si>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H2 GO GMBH</t>
  </si>
  <si>
    <t>AM KAISERKAI 69, 20457, Hamburg, Freie und Hansestadt, Deutschland</t>
  </si>
  <si>
    <t>AM KAISERKAI 69</t>
  </si>
  <si>
    <t>20457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</si>
  <si>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</si>
  <si>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</si>
  <si>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</si>
  <si>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</si>
  <si>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H2 GREEN POWER &amp; LOGISTICS GMBH</t>
  </si>
  <si>
    <t>ROXELER STR. 394 A, 48161, Münster, Deutschland</t>
  </si>
  <si>
    <t>ROXELER STR. 394 A</t>
  </si>
  <si>
    <t>48161</t>
  </si>
  <si>
    <t>H2 GREEN POWER KG</t>
  </si>
  <si>
    <t>GOETHESTR. 66, 63225, Offenbach, Landkreis, Deutschland</t>
  </si>
  <si>
    <t>GOETHESTR. 66</t>
  </si>
  <si>
    <t>63225</t>
  </si>
  <si>
    <t>LANGEN</t>
  </si>
  <si>
    <t>H2 GWI DACHWIG GMBH &amp; CO. KG</t>
  </si>
  <si>
    <t>STEINDAMM 21, 16928, Prignitz, Deutschland</t>
  </si>
  <si>
    <t>STEINDAMM 21</t>
  </si>
  <si>
    <t>16928</t>
  </si>
  <si>
    <t>GROß PANKOW</t>
  </si>
  <si>
    <t>H2 JURA SA</t>
  </si>
  <si>
    <t>RUE DE LA GARE 28, 2855, Jura, Schweiz</t>
  </si>
  <si>
    <t>RUE DE LA GARE 28</t>
  </si>
  <si>
    <t>2855</t>
  </si>
  <si>
    <t>GLOVELIER</t>
  </si>
  <si>
    <t>H2 MARINE AS</t>
  </si>
  <si>
    <t>H2 MOBILITY DEUTSCHLAND GMBH &amp; CO. KG</t>
  </si>
  <si>
    <t>EUREF-CAMPUS 10-11, 10829, Berlin, Deutschland</t>
  </si>
  <si>
    <t>EUREF-CAMPUS 10-11</t>
  </si>
  <si>
    <t>H2 MOBILITY DEUTSCHLAND VERWALTUNGS GMBH</t>
  </si>
  <si>
    <t>H2 NORR AB</t>
  </si>
  <si>
    <t>BOX 717, 941 28, Norrbotten, Schweden</t>
  </si>
  <si>
    <t>BOX 717</t>
  </si>
  <si>
    <t>941 28</t>
  </si>
  <si>
    <t>PITEÅ</t>
  </si>
  <si>
    <t>H2 NOW GMBH</t>
  </si>
  <si>
    <t>KURFÜRSTENDAMM, 10719, Berlin, Deutschland</t>
  </si>
  <si>
    <t>KURFÜRSTENDAMM</t>
  </si>
  <si>
    <t>10719</t>
  </si>
  <si>
    <t>H2 PILLAR SL.</t>
  </si>
  <si>
    <t>CALLE TITAN, 8, 28045, Madrid, Spanien</t>
  </si>
  <si>
    <t>CALLE TITAN, 8</t>
  </si>
  <si>
    <t>H2 PRODUCTION AS</t>
  </si>
  <si>
    <t>Ljøsøyvegen 20, 5337 Rong, Norway</t>
  </si>
  <si>
    <t>H2 PROJEKTENTWICKLUNGSGESELLSCHAFT MBH</t>
  </si>
  <si>
    <t>ORSOYER STR. 8, 47495, Wesel, Deutschland</t>
  </si>
  <si>
    <t>ORSOYER STR. 8</t>
  </si>
  <si>
    <t>47495</t>
  </si>
  <si>
    <t>RHEINBERG</t>
  </si>
  <si>
    <t>H2 SOLAR - WASSERSTOFFTECHNOLOGIE GMBH</t>
  </si>
  <si>
    <t>BISMARCKSTR. 10, 14109, Berlin, Deutschland</t>
  </si>
  <si>
    <t>BISMARCKSTR. 10</t>
  </si>
  <si>
    <t>14109</t>
  </si>
  <si>
    <t>H2 Storage</t>
  </si>
  <si>
    <t>Prinses Magrietplantsoen 33, Den Haag, 2595 AM</t>
  </si>
  <si>
    <t>Edelgasstraat 260</t>
  </si>
  <si>
    <t>2718 TC</t>
  </si>
  <si>
    <t>Zoetermeer</t>
  </si>
  <si>
    <t>H2 SÜD E.V.</t>
  </si>
  <si>
    <t>KAFLERSTR. 4, 81241, München, Landeshauptstadt, Deutschland</t>
  </si>
  <si>
    <t>KAFLERSTR. 4</t>
  </si>
  <si>
    <t>81241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</si>
  <si>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</si>
  <si>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</si>
  <si>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</si>
  <si>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</si>
  <si>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H2 T8 AB</t>
  </si>
  <si>
    <t>Brantmovägen 6, 762 97 Edsbro, Sweden</t>
  </si>
  <si>
    <t>H2 to Market</t>
  </si>
  <si>
    <t>Avenida Alberto Alcocer 24, piso 7.28043 Madrid</t>
  </si>
  <si>
    <t>H2 WESTKÜSTE GMBH</t>
  </si>
  <si>
    <t>Meldorfer Str. 43, 25770 Hemmingstedt, Germany</t>
  </si>
  <si>
    <t>H2 Wielkopolska</t>
  </si>
  <si>
    <t>Al. Niepodleg?o?ci 34, 61-714 Pozna?</t>
  </si>
  <si>
    <t>Al. Niepodleg?o?ci 34</t>
  </si>
  <si>
    <t>H2 WIND FLUMM GMBH &amp; CO. KG</t>
  </si>
  <si>
    <t>H24 PROJECT</t>
  </si>
  <si>
    <t>Parc d'activités de Signes, Avenue de Rome, BP 729 83870 SIGNES</t>
  </si>
  <si>
    <t>H2B2 ELECTROLYSIS TECHNOLOGIES SL.</t>
  </si>
  <si>
    <t>CALLE FORTUNY, 19 ENT IZDA, 28010, Madrid, Spanien</t>
  </si>
  <si>
    <t>CALLE FORTUNY, 19 ENT IZDA</t>
  </si>
  <si>
    <t>28010</t>
  </si>
  <si>
    <t>H2BOAT srl</t>
  </si>
  <si>
    <t>Via Antonio Cecchi 4/4, Genova, 16129, Italy</t>
  </si>
  <si>
    <t>H2CAB FLOWCELL AB</t>
  </si>
  <si>
    <t>C/O EDWARD BLOMSTRAND, RAPPHÖNSVÄGEN 1, 756 53, Uppsala, Schweden</t>
  </si>
  <si>
    <t>C/O EDWARD BLOMSTRAND, RAPPHÖNSVÄGEN 1</t>
  </si>
  <si>
    <t>756 53</t>
  </si>
  <si>
    <t>UPPSALA</t>
  </si>
  <si>
    <t>H2CLOUD GMBH</t>
  </si>
  <si>
    <t>HEILIGENGEISTHÖFE, 26121, Oldenburg, Deutschland</t>
  </si>
  <si>
    <t>HEILIGENGEISTHÖFE</t>
  </si>
  <si>
    <t>26121</t>
  </si>
  <si>
    <t>H2COMPOSITES B.V.</t>
  </si>
  <si>
    <t>ROTTERDAMSEWEG 183 C, 2629 HD, Delft, Niederlande</t>
  </si>
  <si>
    <t>ROTTERDAMSEWEG 183 C</t>
  </si>
  <si>
    <t>2629 HD</t>
  </si>
  <si>
    <t>DELFT</t>
  </si>
  <si>
    <t>H2e POWER SYSTEMS LIMITED</t>
  </si>
  <si>
    <t>h2e Power Systems Pvt. Ltd.20, Sangam Project Phase II,Wellesley Road, Near RTO office, Pune 411001.</t>
  </si>
  <si>
    <t>India</t>
  </si>
  <si>
    <t>H2ENERGY SOLUTIONS GMBH</t>
  </si>
  <si>
    <t>BAVINGANSTR. 12, 50321, Rhein-Erft-Kreis, Deutschland</t>
  </si>
  <si>
    <t>BAVINGANSTR. 12</t>
  </si>
  <si>
    <t>50321</t>
  </si>
  <si>
    <t>BRÜHL</t>
  </si>
  <si>
    <t>H2FLY</t>
  </si>
  <si>
    <t>Waldstrasse 5, Auenwald, 71549, Germany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</si>
  <si>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</si>
  <si>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</si>
  <si>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</si>
  <si>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</si>
  <si>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</si>
  <si>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H2GO POWER LTD</t>
  </si>
  <si>
    <t>84 Wood Ln, London W12, United Kingdom</t>
  </si>
  <si>
    <t>H2-GO PRODUCTION HESSENPOORT B.V.</t>
  </si>
  <si>
    <t>H2GREEM GLOBAL SOLUTIONS SL</t>
  </si>
  <si>
    <t>Calle Titán 8</t>
  </si>
  <si>
    <t>H2-Greenforce BV</t>
  </si>
  <si>
    <t>Kaizersgracht 391A, Amsterdam, 1016EJ, Netherlands</t>
  </si>
  <si>
    <t>H2-GREENFORCE DEUTSCHLAND GMBH</t>
  </si>
  <si>
    <t>TILSITER STR. 1, 60487, Frankfurt am Main, Deutschland</t>
  </si>
  <si>
    <t>TILSITER STR. 1</t>
  </si>
  <si>
    <t>60487</t>
  </si>
  <si>
    <t>H2-GREENFORCE NEUENKIRCHEN GMBH</t>
  </si>
  <si>
    <t>ROTE ERDE 7, 48485, Steinfurt, Deutschland</t>
  </si>
  <si>
    <t>ROTE ERDE 7</t>
  </si>
  <si>
    <t>48485</t>
  </si>
  <si>
    <t>NEUENKIRCHEN</t>
  </si>
  <si>
    <t>H2GREMM</t>
  </si>
  <si>
    <t>7 Z.A. de Langelin  29510 EDERN</t>
  </si>
  <si>
    <t>H2GS AB</t>
  </si>
  <si>
    <t>NORRA STATIONSGATAN 93, 113 64, Stockholm, Schweden</t>
  </si>
  <si>
    <t>NORRA STATIONSGATAN 93</t>
  </si>
  <si>
    <t>113 64</t>
  </si>
  <si>
    <t>H2GS BODEN AB</t>
  </si>
  <si>
    <t>TEKNIKVÄGEN 3, 961 50, Stockholm, Schweden</t>
  </si>
  <si>
    <t>TEKNIKVÄGEN 3</t>
  </si>
  <si>
    <t>961 50</t>
  </si>
  <si>
    <t>H2GS BODEN ELECTROLYZER AB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</si>
  <si>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</si>
  <si>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</si>
  <si>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</si>
  <si>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</si>
  <si>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</si>
  <si>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H2-Hydrogen Cell Croatia</t>
  </si>
  <si>
    <t>Vijenac 7, Zagreb, 10000, Croatia</t>
  </si>
  <si>
    <t>H2IT - Italian Hydrogen and Fuel Cell Association</t>
  </si>
  <si>
    <t>Piazzale Morandi 2, Milano, 20121, Italy</t>
  </si>
  <si>
    <t>H2-MAIN-TAUBER GMBH</t>
  </si>
  <si>
    <t>Siemensstraße 7, 97941 Tauberbischofsheim, Germany</t>
  </si>
  <si>
    <t>H2MINES - Carnot M.I.N.E.S</t>
  </si>
  <si>
    <t>60, bd Saint-Michel - 75006 Paris</t>
  </si>
  <si>
    <t>H2Motion GmbH</t>
  </si>
  <si>
    <t>Graben 28/1/12,  A-1010 Vienna, Austria</t>
  </si>
  <si>
    <t>Graben 28/1/12</t>
  </si>
  <si>
    <t>Vienna</t>
  </si>
  <si>
    <t>H2O SYSTEMS HOLLAND B.V.</t>
  </si>
  <si>
    <t>OOSTPLEIN 275, 3061 CH, Rotterdam, Niederlande</t>
  </si>
  <si>
    <t>OOSTPLEIN 275</t>
  </si>
  <si>
    <t>3061 CH</t>
  </si>
  <si>
    <t>H2PERFORM GMBH</t>
  </si>
  <si>
    <t>HOF KÖRNICK, 23743, Ostholstein, Deutschland</t>
  </si>
  <si>
    <t>HOF KÖRNICK</t>
  </si>
  <si>
    <t>23743</t>
  </si>
  <si>
    <t>GRÖMITZ</t>
  </si>
  <si>
    <t>H2PLAS GMBH</t>
  </si>
  <si>
    <t>MARKOMANNENSTR. 73, 12524, Berlin, Deutschland</t>
  </si>
  <si>
    <t>MARKOMANNENSTR. 73</t>
  </si>
  <si>
    <t>H2-PROGRESS UG (HAFTUNGSBESCHRÄNKT)</t>
  </si>
  <si>
    <t>INDUSTRIESTR. 5 A, 48734, Borken, Deutschland</t>
  </si>
  <si>
    <t>INDUSTRIESTR. 5 A</t>
  </si>
  <si>
    <t>48734</t>
  </si>
  <si>
    <t>REKEN</t>
  </si>
  <si>
    <t>H2PULSE</t>
  </si>
  <si>
    <t>2 RUE DE L AUSSONELLE, 31700, Haute-Garonne, Frankreich</t>
  </si>
  <si>
    <t>2 RUE DE L AUSSONELLE</t>
  </si>
  <si>
    <t>31700</t>
  </si>
  <si>
    <t>CORNEBARRIEU</t>
  </si>
  <si>
    <t>H2RANGE GMBH</t>
  </si>
  <si>
    <t>BOHR 12, 52072, Städteregion Aachen, Deutschland</t>
  </si>
  <si>
    <t>BOHR 12</t>
  </si>
  <si>
    <t>52072</t>
  </si>
  <si>
    <t>AACHEN</t>
  </si>
  <si>
    <t>H2site</t>
  </si>
  <si>
    <t>Gogorrena Bidea, 2, 48180 Loiu, Bizkaia, Spain</t>
  </si>
  <si>
    <t>H2-SPHERE GMBH</t>
  </si>
  <si>
    <t>HÖRIBLICK, 78467, Konstanz, Deutschland</t>
  </si>
  <si>
    <t>HÖRIBLICK</t>
  </si>
  <si>
    <t>78467</t>
  </si>
  <si>
    <t>KONSTANZ</t>
  </si>
  <si>
    <t>H2SUSTAIN UG (HAFTUNGSBESCHRÄNKT)</t>
  </si>
  <si>
    <t>BRANDENBURGER STR. 24, 59067, Hamm, Deutschland</t>
  </si>
  <si>
    <t>BRANDENBURGER STR. 24</t>
  </si>
  <si>
    <t>59067</t>
  </si>
  <si>
    <t>HAMM</t>
  </si>
  <si>
    <t>H2SYS</t>
  </si>
  <si>
    <t>19 rue Becquerel 90000 BELFORT</t>
  </si>
  <si>
    <t>H2TEAM</t>
  </si>
  <si>
    <t>SEM EVEER'HY'PÔLE Bureau aérodrome d'Albi-Le Séquestre Circuit d’Albi 81990 LE SEQUESTRE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</si>
  <si>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</si>
  <si>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</si>
  <si>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</si>
  <si>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</si>
  <si>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H2UB GmbH</t>
  </si>
  <si>
    <t>Jakob-Funke-Platz 2, Essen, 45127, Germany</t>
  </si>
  <si>
    <t>H2URI AG</t>
  </si>
  <si>
    <t>C/O EWA-ENERGIEURI AG, HERRENGASSE 1, 6460, Uri, Schweiz</t>
  </si>
  <si>
    <t>C/O EWA-ENERGIEURI AG, HERRENGASSE 1</t>
  </si>
  <si>
    <t>6460</t>
  </si>
  <si>
    <t>ALTDORF UR</t>
  </si>
  <si>
    <t>H2V 59 LOON PLAGE</t>
  </si>
  <si>
    <t>36 AVENUE HOCHE, 75008, Paris, Frankreich</t>
  </si>
  <si>
    <t>36 AVENUE HOCHE</t>
  </si>
  <si>
    <t>75008</t>
  </si>
  <si>
    <t>H2V INDUSTRY</t>
  </si>
  <si>
    <t>36 avenue Hoche, Paris, 75008, France</t>
  </si>
  <si>
    <t>H2V PRODUCT</t>
  </si>
  <si>
    <t>RUE DU POIRIER, 14650, Calvados, Frankreich</t>
  </si>
  <si>
    <t>RUE DU POIRIER</t>
  </si>
  <si>
    <t>14650</t>
  </si>
  <si>
    <t>CARPIQUET</t>
  </si>
  <si>
    <t>H2V UK</t>
  </si>
  <si>
    <t>269 Farnborough Road, Farnborough, Hampshire, GU14 7LY</t>
  </si>
  <si>
    <t>H2Vector Energy Technologies S.L.</t>
  </si>
  <si>
    <t>Parque Tecnológico de Asturias. Edificio CEEI.33428-Llanera, Asturias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</si>
  <si>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</si>
  <si>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</si>
  <si>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</si>
  <si>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</si>
  <si>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</si>
  <si>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H2X GOTHENBURG AB</t>
  </si>
  <si>
    <t>LINDHOLMSPIREN 5 A, 417 56, Västra Götaland, Schweden</t>
  </si>
  <si>
    <t>LINDHOLMSPIREN 5 A</t>
  </si>
  <si>
    <t>417 56</t>
  </si>
  <si>
    <t>HAAS GMBH</t>
  </si>
  <si>
    <t>LINDENSTR. 68, 57627, Westerwaldkreis, Deutschland</t>
  </si>
  <si>
    <t>LINDENSTR. 68</t>
  </si>
  <si>
    <t>57627</t>
  </si>
  <si>
    <t>HACHENBURG</t>
  </si>
  <si>
    <t>Habonim Europe Industrial Valves and Actuators B.V.</t>
  </si>
  <si>
    <t>Edelgasstraat 260, Zoetermeer, 2718 TC</t>
  </si>
  <si>
    <t>Stadhoudersmolenweg 23</t>
  </si>
  <si>
    <t>7317 AV</t>
  </si>
  <si>
    <t>HAFF-Dichtungen GmbH</t>
  </si>
  <si>
    <t>Ziegeleistr. 3, 17373, Ueckermünde, Germany</t>
  </si>
  <si>
    <t>Ziegeleistr. 3</t>
  </si>
  <si>
    <t>17373</t>
  </si>
  <si>
    <t>Ueckermünde</t>
  </si>
  <si>
    <t>HAFFNER ENERGY</t>
  </si>
  <si>
    <t>2 PLACE DE LA GARE, 51300, Marne, Frankreich</t>
  </si>
  <si>
    <t>2 PLACE DE LA GARE</t>
  </si>
  <si>
    <t>51300</t>
  </si>
  <si>
    <t>VITRY LE FRANCOIS</t>
  </si>
  <si>
    <t>Hahn-Schickard-Gesellschaft für angewandte Forschung e. V.</t>
  </si>
  <si>
    <t>HAINZL Industriesysteme GmbH</t>
  </si>
  <si>
    <t>Industriezeile 56, 4021, Linz, Austria</t>
  </si>
  <si>
    <t>Industriezeile 56</t>
  </si>
  <si>
    <t>4021</t>
  </si>
  <si>
    <t>Linz</t>
  </si>
  <si>
    <t>HAIR BY HALLDIN AB</t>
  </si>
  <si>
    <t>KOMMENDÖRSGATAN 30 B, 414 59, Västra Götaland, Schweden</t>
  </si>
  <si>
    <t>KOMMENDÖRSGATAN 30 B</t>
  </si>
  <si>
    <t>414 59</t>
  </si>
  <si>
    <t>HALBMIL BIOGAS GMBH</t>
  </si>
  <si>
    <t>DEUTSCHE STRASSE 65, 7000, Graubünden, Schweiz</t>
  </si>
  <si>
    <t>DEUTSCHE STRASSE 65</t>
  </si>
  <si>
    <t>CHUR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</si>
  <si>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</si>
  <si>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</si>
  <si>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</si>
  <si>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</si>
  <si>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</si>
  <si>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HALIAN INTERNATIONAL LIMITED</t>
  </si>
  <si>
    <t>33-34 SOHO SQUARE, W1D 3QU, London W1D, Vereinigtes Königreich</t>
  </si>
  <si>
    <t>33-34 SOHO SQUARE</t>
  </si>
  <si>
    <t>W1D 3QU</t>
  </si>
  <si>
    <t>HAMBURG GREEN HYDROGEN BETEILIGUNGSGESELLSCHAFT MBH</t>
  </si>
  <si>
    <t>MOORBURGER SCHANZE 2, 21079, Hamburg, Freie und Hansestadt, Deutschland</t>
  </si>
  <si>
    <t>MOORBURGER SCHANZE 2</t>
  </si>
  <si>
    <t>21079</t>
  </si>
  <si>
    <t>HAMBURG GREEN HYDROGEN GMBH &amp; CO. KG</t>
  </si>
  <si>
    <t>Hamburger Hafen und Logistik Aktiengesellschaft</t>
  </si>
  <si>
    <t>Bei St. Annen 1, 20457, Hamburg, Germany</t>
  </si>
  <si>
    <t>Bei St. Annen 1</t>
  </si>
  <si>
    <t>Hamer</t>
  </si>
  <si>
    <t>Stadhoudersmolenweg 23, Apeldoorn, 7317 AV</t>
  </si>
  <si>
    <t>Ruitenberglaan 29</t>
  </si>
  <si>
    <t>6826 CC</t>
  </si>
  <si>
    <t>HAN University</t>
  </si>
  <si>
    <t>Ruitenberglaan 29, Arnhem, 6826 CC</t>
  </si>
  <si>
    <t>Vossenbeemd 109</t>
  </si>
  <si>
    <t>5705 CL</t>
  </si>
  <si>
    <t>Helmond</t>
  </si>
  <si>
    <t>HANSEATIC ENERGY HUB GMBH</t>
  </si>
  <si>
    <t>AM SANDTORKAI 48, 20457, Hamburg, Freie und Hansestadt, Deutschland</t>
  </si>
  <si>
    <t>AM SANDTORKAI 48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</si>
  <si>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</si>
  <si>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</si>
  <si>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</si>
  <si>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</si>
  <si>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</si>
  <si>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HARSCO METALS LUXEMBOURG S.A.</t>
  </si>
  <si>
    <t>HARSCO METALS SWEDEN AB</t>
  </si>
  <si>
    <t>SVARVARGATAN 22 B, 738 33, Västmanland, Schweden</t>
  </si>
  <si>
    <t>SVARVARGATAN 22 B</t>
  </si>
  <si>
    <t>738 33</t>
  </si>
  <si>
    <t>NORBERG</t>
  </si>
  <si>
    <t>Haskel</t>
  </si>
  <si>
    <t>Haskel Europe Limited, North Hylton Road, Sunderland, SR5 3JD</t>
  </si>
  <si>
    <t>Haskel Europe Limited</t>
  </si>
  <si>
    <t>North Hylton Road, Sunderland, SR53JD, United Kingdom</t>
  </si>
  <si>
    <t>HASKEL SISTEMAS DE FLUIDOS ESPAÑA, S.R.L.</t>
  </si>
  <si>
    <t>Ubarburu Pasealekua, 81, Pabellón 4, 20115 Astigarraga, Gipuzkoa, Spain</t>
  </si>
  <si>
    <t>HAV GROUP ASA</t>
  </si>
  <si>
    <t>HOLMEFJORDVEGEN 1, 6090, Herøy (Møre Og Romsdal), Norwegen</t>
  </si>
  <si>
    <t>HOLMEFJORDVEGEN 1</t>
  </si>
  <si>
    <t>6090</t>
  </si>
  <si>
    <t>FOSNAVÅG</t>
  </si>
  <si>
    <t>HAVIND AS</t>
  </si>
  <si>
    <t>DRAMMENSVEIEN 288, 0283, Oslo, Norwegen</t>
  </si>
  <si>
    <t>DRAMMENSVEIEN 288</t>
  </si>
  <si>
    <t>0283</t>
  </si>
  <si>
    <t>HAVKRAFT SOLUTIONS AS</t>
  </si>
  <si>
    <t>ULVESUNDVEGEN 1, 6718, Kinn, Norwegen</t>
  </si>
  <si>
    <t>ULVESUNDVEGEN 1</t>
  </si>
  <si>
    <t>6718</t>
  </si>
  <si>
    <t>DEKNEPOLLEN</t>
  </si>
  <si>
    <t>HAZWEI 1. BETEILIGUNGSGESELLSCHAFT MBH</t>
  </si>
  <si>
    <t>GEORGSTR. 56, 30159, Niedersachsen, Deutschland</t>
  </si>
  <si>
    <t>GEORGSTR. 56</t>
  </si>
  <si>
    <t>30159</t>
  </si>
  <si>
    <t>HAZWEI 2. BETEILIGUNGSGESELLSCHAFT MBH</t>
  </si>
  <si>
    <t>GEORGSTR. 56, 30159, Hannover, Deutschland</t>
  </si>
  <si>
    <t>HAZWEI 3. BETEILIGUNGSGESELLSCHAFT MBH</t>
  </si>
  <si>
    <t>HAZWEI GMBH</t>
  </si>
  <si>
    <t>HDF ENERGY DEUTSCHLAND GMBH</t>
  </si>
  <si>
    <t>WALLSTR. 9, 10179, Berlin, Deutschland</t>
  </si>
  <si>
    <t>WALLSTR. 9</t>
  </si>
  <si>
    <t>10179</t>
  </si>
  <si>
    <t>HEBS B.V.</t>
  </si>
  <si>
    <t>HAVENWEG 11 C, 1771 RW, Hollands Kroon, Niederlande</t>
  </si>
  <si>
    <t>HAVENWEG 11 C</t>
  </si>
  <si>
    <t>1771 RW</t>
  </si>
  <si>
    <t>WIERINGERWERF</t>
  </si>
  <si>
    <t>HECHT - CRYO &amp; GAS EXPERT GMBH</t>
  </si>
  <si>
    <t>AM FRIEDHOF 1, 88273, Ravensburg, Deutschland</t>
  </si>
  <si>
    <t>AM FRIEDHOF 1</t>
  </si>
  <si>
    <t>88273</t>
  </si>
  <si>
    <t>FRONREUTE</t>
  </si>
  <si>
    <t>HEE TECHNOLOGIES GMBH</t>
  </si>
  <si>
    <t>AM WASSERMANN 28 A, 50829, Köln, Deutschland</t>
  </si>
  <si>
    <t>AM WASSERMANN 28 A</t>
  </si>
  <si>
    <t>50829</t>
  </si>
  <si>
    <t>Helbio</t>
  </si>
  <si>
    <t>Andrea Papandreou 9, Παραλία Πατρών 263 33, Greece</t>
  </si>
  <si>
    <t>HELINOR ENERGY AS</t>
  </si>
  <si>
    <t>BOTNASTRANDA 76, 6900, Kinn, Norwegen</t>
  </si>
  <si>
    <t>BOTNASTRANDA 76</t>
  </si>
  <si>
    <t>6900</t>
  </si>
  <si>
    <t>FLORØ</t>
  </si>
  <si>
    <t>Hellenic Fuels</t>
  </si>
  <si>
    <t>Chimarras 8a, Marousi 151 25, Greece</t>
  </si>
  <si>
    <t>HELLENIC HYDROGEN S.A.</t>
  </si>
  <si>
    <t>Leof. Mesogeion 357, Chalandri 152 31, Greece</t>
  </si>
  <si>
    <t>Helmholtz-Institut Erlangen-Nürnberg</t>
  </si>
  <si>
    <t>Cauerstr. 1, 91058, Erlangen, Germany</t>
  </si>
  <si>
    <t>Cauerstr. 1</t>
  </si>
  <si>
    <t>Helmholtz-Zentrum Dresden - Rossendorf e. V.</t>
  </si>
  <si>
    <t>Bautzner Landstr. 400, 1328, Dresden, Germany</t>
  </si>
  <si>
    <t>Bautzner Landstr. 400</t>
  </si>
  <si>
    <t>1328</t>
  </si>
  <si>
    <t>Helmholtz-Zentrum Dresden - Rossendorf e. V. Freiberg</t>
  </si>
  <si>
    <t>Chemnitzer Str. 40, 9599, Freiberg, Germany</t>
  </si>
  <si>
    <t>Chemnitzer Str. 40</t>
  </si>
  <si>
    <t>Helmut-Schmidt-Universität</t>
  </si>
  <si>
    <t>Holstenhofweg 85, 22043, Hamburg, Germany</t>
  </si>
  <si>
    <t>Holstenhofweg 85</t>
  </si>
  <si>
    <t>22043</t>
  </si>
  <si>
    <t>HEMTRON GMBH</t>
  </si>
  <si>
    <t>ALSTERUFER 5, 20354, Hamburg, Freie und Hansestadt, Deutschland</t>
  </si>
  <si>
    <t>ALSTERUFER 5</t>
  </si>
  <si>
    <t>Hensel Recycling GmbH</t>
  </si>
  <si>
    <t>Muehlweg 10, Aschaffenburg, 63743, Germany</t>
  </si>
  <si>
    <t>Hensoldt Nexeya France</t>
  </si>
  <si>
    <t>Golf-Park, 1 Rdpt du Général Eisenhower, Bâtiment F, 31100 Toulouse</t>
  </si>
  <si>
    <t>Heraeus Deutschland GmbH &amp; Co. KG</t>
  </si>
  <si>
    <t>Heraeusstr. 12 - 14, Hanau, 63450, Germany</t>
  </si>
  <si>
    <t>HERAEUS ELECTRO - NITE INTERNATIONAL</t>
  </si>
  <si>
    <t>CENTRUM-ZUID 1105, 3530, Maaseik, Belgien</t>
  </si>
  <si>
    <t>CENTRUM-ZUID 1105</t>
  </si>
  <si>
    <t>3530</t>
  </si>
  <si>
    <t>HOUTHALEN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</si>
  <si>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</si>
  <si>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</si>
  <si>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</si>
  <si>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</si>
  <si>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</si>
  <si>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HERLAER ENERGIE B.V.</t>
  </si>
  <si>
    <t>BOXTELSEWEG 26, 5261 NE, Vught, Niederlande</t>
  </si>
  <si>
    <t>BOXTELSEWEG 26</t>
  </si>
  <si>
    <t>5261 NE</t>
  </si>
  <si>
    <t>VUGHT</t>
  </si>
  <si>
    <t>HEROSE IBERICA, S.L.</t>
  </si>
  <si>
    <t>C/ de Cristóbal de Moura, 49, Sant Martí, 08019 Barcelona, Spain</t>
  </si>
  <si>
    <t>HES International B.V.</t>
  </si>
  <si>
    <t>Weena 690, Rotterdam, 3012Cn, Netherlands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</si>
  <si>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</si>
  <si>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</si>
  <si>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</si>
  <si>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</si>
  <si>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</si>
  <si>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HEXAGON COMPOSITES ASA</t>
  </si>
  <si>
    <t>KORSEGATA 4B, 6002, Ålesund, Norwegen</t>
  </si>
  <si>
    <t>KORSEGATA 4B</t>
  </si>
  <si>
    <t>Hexagon Purus</t>
  </si>
  <si>
    <t>Haakon VIIs gate 2, Oslo, 161, Norway</t>
  </si>
  <si>
    <t>HEXAGON PURUS GMBH</t>
  </si>
  <si>
    <t>HANNOVERSCHE STR. 1, 34134, Kassel, Deutschland</t>
  </si>
  <si>
    <t>HANNOVERSCHE STR. 1</t>
  </si>
  <si>
    <t>34134</t>
  </si>
  <si>
    <t>KASSEL</t>
  </si>
  <si>
    <t>HEXAGON PURUS HOLDING GERMANY GMBH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</si>
  <si>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</si>
  <si>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</si>
  <si>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</si>
  <si>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</si>
  <si>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</si>
  <si>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Hexis GmbH</t>
  </si>
  <si>
    <t>Schulthaißstr. 15, 78462, Konstanz, Germany</t>
  </si>
  <si>
    <t>Schulthaißstr. 15</t>
  </si>
  <si>
    <t>78462</t>
  </si>
  <si>
    <t>Konstanz</t>
  </si>
  <si>
    <t>HFI ENERGY SYSTEMS LIMITED</t>
  </si>
  <si>
    <t>25 ECCLESTON PLACE, SW1W 9NF, London SW1W, Vereinigtes Königreich</t>
  </si>
  <si>
    <t>25 ECCLESTON PLACE</t>
  </si>
  <si>
    <t>SW1W 9NF</t>
  </si>
  <si>
    <t>HGV GMBH</t>
  </si>
  <si>
    <t>MÜHLENSTR., 66450, Saarpfalz, Deutschland</t>
  </si>
  <si>
    <t>MÜHLENSTR.</t>
  </si>
  <si>
    <t>66450</t>
  </si>
  <si>
    <t>BEXBACH</t>
  </si>
  <si>
    <t>HH2E AG</t>
  </si>
  <si>
    <t>Gebäude H Tegel Flughafen 1, 13405 Berlin, Germany</t>
  </si>
  <si>
    <t>Recherche</t>
  </si>
  <si>
    <t>HH2E WERK ARNEBURG GMBH</t>
  </si>
  <si>
    <t>Kaiser-Wilhelm-Straße 93, 20355 Hamburg, Germany</t>
  </si>
  <si>
    <t>HH2E WERK LUBMIN GMBH</t>
  </si>
  <si>
    <t>Waldheide 2, 17509 Lubmin, Germany</t>
  </si>
  <si>
    <t>HH2E WERK THIERBACH GMBH</t>
  </si>
  <si>
    <t>Klingenbergstraße 5, 04552 Borna, Germany</t>
  </si>
  <si>
    <t>HHYDROBIS AG</t>
  </si>
  <si>
    <t>GILDESTR. 2 /4, 24960, Schleswig-Flensburg, Deutschland</t>
  </si>
  <si>
    <t>GILDESTR. 2 /4</t>
  </si>
  <si>
    <t>24960</t>
  </si>
  <si>
    <t>GLÜCKSBURG</t>
  </si>
  <si>
    <t>HI ENERGY AG</t>
  </si>
  <si>
    <t>C/O AFL TREUHAND- UND REVISIONS AG, GARTENSTRASSE 2, 6302, Zug, Schweiz</t>
  </si>
  <si>
    <t>C/O AFL TREUHAND- UND REVISIONS AG, GARTENSTRASSE 2</t>
  </si>
  <si>
    <t>6302</t>
  </si>
  <si>
    <t>HIDRIGENICA AS</t>
  </si>
  <si>
    <t>KILGATA 16, 3217, Sandefjord, Norwegen</t>
  </si>
  <si>
    <t>KILGATA 16</t>
  </si>
  <si>
    <t>3217</t>
  </si>
  <si>
    <t>SANDEFJORD</t>
  </si>
  <si>
    <t>Hidrógeno Circular SL</t>
  </si>
  <si>
    <t>C/ Martín y Soler 18, Elche Parque Industrial 03203 Elche (Alicante)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</si>
  <si>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</si>
  <si>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</si>
  <si>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</si>
  <si>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</si>
  <si>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</si>
  <si>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HIDRÓGENO VERDE RENOVABLE SL (HVR energy)</t>
  </si>
  <si>
    <t>Zurbano, 45 1º - 28010 Madrid</t>
  </si>
  <si>
    <t>HIDRONA GEA, S.L.</t>
  </si>
  <si>
    <t>Carretera San Javier a Cartagena, km 24,3. 30353 Torreciega (Cartagena)</t>
  </si>
  <si>
    <t>HIDROTEC INTERNATIONAL SA</t>
  </si>
  <si>
    <t>VIA NASSA 46, 6900, Ticino, Schweiz</t>
  </si>
  <si>
    <t>VIA NASSA 46</t>
  </si>
  <si>
    <t>LUGANO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</si>
  <si>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</si>
  <si>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</si>
  <si>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</si>
  <si>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</si>
  <si>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</si>
  <si>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HIF EMEA GMBH</t>
  </si>
  <si>
    <t>LENNESTR. 3, 10785, Berlin, Deutschland</t>
  </si>
  <si>
    <t>LENNESTR. 3</t>
  </si>
  <si>
    <t>10785</t>
  </si>
  <si>
    <t>HiiROC</t>
  </si>
  <si>
    <t>303 National Ave, Hull HU5 4JB, United Kingdom</t>
  </si>
  <si>
    <t>HIMIN SOLAR SL</t>
  </si>
  <si>
    <t>PLAZA BAIX, 13 PISO 2, 03202, Alicante, Spanien</t>
  </si>
  <si>
    <t>PLAZA BAIX, 13 PISO 2</t>
  </si>
  <si>
    <t>03202</t>
  </si>
  <si>
    <t>ELCHE/ELX</t>
  </si>
  <si>
    <t>HINE GROUP</t>
  </si>
  <si>
    <t>Pol. Ind. Altune nº 6010, Pab.7 20212 Olaberria (Gipuzkoa)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</si>
  <si>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</si>
  <si>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</si>
  <si>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</si>
  <si>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</si>
  <si>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</si>
  <si>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Hinicio</t>
  </si>
  <si>
    <t>Rue Des Palais 44, Boîte 71, Schaerbeek Brussels region, 1030, Belgium</t>
  </si>
  <si>
    <t>Hinicio France</t>
  </si>
  <si>
    <t>64-66 Rue des Archives 75003 Paris</t>
  </si>
  <si>
    <t>HIPERBARIC, S.A.</t>
  </si>
  <si>
    <t>Calle del, C. Condado de Treviño, 6, 09001 Burgos, Spain</t>
  </si>
  <si>
    <t>HIS Hydrogreen</t>
  </si>
  <si>
    <t>Av. de ĽIndústria, 13, 03690 Sant Vicent del Raspeig, Alicante, Spain</t>
  </si>
  <si>
    <t>HISPALYT</t>
  </si>
  <si>
    <t>C. de Orense, 10, 2ª Planta, Tetuán, 28020 Madrid, Spain</t>
  </si>
  <si>
    <t>Hitachi Limited</t>
  </si>
  <si>
    <t>Sefton Park, Bells Hill, Stoke Poges Buckinghamshire Stoke Poges, Buckinghamshire Stoke Poges, Buckinghamshire, SL2 4HD, United Kingdom</t>
  </si>
  <si>
    <t>HITACHI ZOSEN INOVA ETOGAS GMBH</t>
  </si>
  <si>
    <t>LUDWIG-ELSBETT-STR. 1, 27404, Rotenburg, Deutschland</t>
  </si>
  <si>
    <t>LUDWIG-ELSBETT-STR. 1</t>
  </si>
  <si>
    <t>27404</t>
  </si>
  <si>
    <t>ZEVEN</t>
  </si>
  <si>
    <t>HITES HOLDING GMBH</t>
  </si>
  <si>
    <t>AN DER MAXHÜTTE, 92237, Amberg-Sulzbach, Deutschland</t>
  </si>
  <si>
    <t>AN DER MAXHÜTTE</t>
  </si>
  <si>
    <t>92237</t>
  </si>
  <si>
    <t>SULZBACH-ROSENBERG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</si>
  <si>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</si>
  <si>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</si>
  <si>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</si>
  <si>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</si>
  <si>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</si>
  <si>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Hive Hydrogen (Ireland) Ltd</t>
  </si>
  <si>
    <t>Ballynahallia, Moycullen, Co. Galway, H91 KAK3, Ireland</t>
  </si>
  <si>
    <t>Hochschule Bonn-Rhein-Sieg</t>
  </si>
  <si>
    <t>Grantham-Allee 20, 53757, Sankt Augustin, Germany</t>
  </si>
  <si>
    <t>Grantham-Allee 20</t>
  </si>
  <si>
    <t>Hochschule Bonn-Rhein-Sieg - Fachbereich Elektrotechnik, Maschinenbau und Technikjournalismus (EMT)</t>
  </si>
  <si>
    <t>Hochschule für Technik und Wirtschaft Dresden (FH)</t>
  </si>
  <si>
    <t>Friedrich-List-Platz 1, 1069, Dresden, Germany</t>
  </si>
  <si>
    <t>Friedrich-List-Platz 1</t>
  </si>
  <si>
    <t>1069</t>
  </si>
  <si>
    <t>Hochschule Rhein-Waal</t>
  </si>
  <si>
    <t>Friedrich-Heinrich-Allee 25, 47475, Kamp-Lintfort, Germany</t>
  </si>
  <si>
    <t>Friedrich-Heinrich-Allee 25</t>
  </si>
  <si>
    <t>47475</t>
  </si>
  <si>
    <t>Kamp-Lintfort</t>
  </si>
  <si>
    <t>Hochschule Wismar University of Applied Sciences Technology, Business and Design - Fakultät für Ingenieurwissenschaften - FB Seefahrt</t>
  </si>
  <si>
    <t>Richard-Wagner-Str. 31, 18119, Rostock, Germany</t>
  </si>
  <si>
    <t>Richard-Wagner-Str. 31</t>
  </si>
  <si>
    <t>18119</t>
  </si>
  <si>
    <t>Hoedtke GmbH &amp; Co. KG</t>
  </si>
  <si>
    <t>Industriestr. 2-6, 25421, Pinneberg, Germany</t>
  </si>
  <si>
    <t>Industriestr. 2-6</t>
  </si>
  <si>
    <t>25421</t>
  </si>
  <si>
    <t>Pinneberg</t>
  </si>
  <si>
    <t>Hoeller Electrolyzer GmbH</t>
  </si>
  <si>
    <t>Alter Holzhafen 17 b, 23966, Wismar, Germany</t>
  </si>
  <si>
    <t>Alter Holzhafen 17 b</t>
  </si>
  <si>
    <t>23966</t>
  </si>
  <si>
    <t>Wismar</t>
  </si>
  <si>
    <t>H-OF-C AS</t>
  </si>
  <si>
    <t>SANDVIKSVEIEN 17, 1363, Bærum, Norwegen</t>
  </si>
  <si>
    <t>SANDVIKSVEIEN 17</t>
  </si>
  <si>
    <t>1363</t>
  </si>
  <si>
    <t>HØVIK</t>
  </si>
  <si>
    <t>HÖGHOLMEN FUTURE AB</t>
  </si>
  <si>
    <t>KUNGSVÄGEN 111, 302 70, Halland, Schweden</t>
  </si>
  <si>
    <t>KUNGSVÄGEN 111</t>
  </si>
  <si>
    <t>302 70</t>
  </si>
  <si>
    <t>HALMSTAD</t>
  </si>
  <si>
    <t>HOLMANESET H2 AS</t>
  </si>
  <si>
    <t>GRENSEVEIEN 21, 4313, Sandnes , Norwegen</t>
  </si>
  <si>
    <t>GRENSEVEIEN 21</t>
  </si>
  <si>
    <t>SANDNES</t>
  </si>
  <si>
    <t>HOLTHAUSEN CLEAN TECHNOLOGY B.V.</t>
  </si>
  <si>
    <t>PRODUKTIEWEG 2, 9601 MA, Midden-Groningen, Niederlande</t>
  </si>
  <si>
    <t>PRODUKTIEWEG 2</t>
  </si>
  <si>
    <t>9601 MA</t>
  </si>
  <si>
    <t>HOOGEZAND</t>
  </si>
  <si>
    <t>HOLTHAUSEN ENERGY POINTS B.V.</t>
  </si>
  <si>
    <t>HOLTROP S.L.P. TRANSACTION &amp; BUSINESS LAW</t>
  </si>
  <si>
    <t>Vía Augusta, 10, 3º, 08006, Barcelona</t>
  </si>
  <si>
    <t>Honda R&amp;D Europe (Deutschland) GmbH</t>
  </si>
  <si>
    <t>Carl-Legien-Strasse 30, Offenbach, 63073, Germany</t>
  </si>
  <si>
    <t>Hope Resources</t>
  </si>
  <si>
    <t>Westmead House, Westmead, Farnborough, GU14 7LP</t>
  </si>
  <si>
    <t>HOPHYDRO GMBH</t>
  </si>
  <si>
    <t>AGNES-PÜTREICH-STR., 93053, Regensburg, Deutschland</t>
  </si>
  <si>
    <t>AGNES-PÜTREICH-STR.</t>
  </si>
  <si>
    <t>93053</t>
  </si>
  <si>
    <t>REGENSBURG</t>
  </si>
  <si>
    <t>HOPIUM</t>
  </si>
  <si>
    <t>43 RUE DE LIEGE, 75008, Paris, Frankreich</t>
  </si>
  <si>
    <t>43 RUE DE LIEGE</t>
  </si>
  <si>
    <t>HORIBA Europe</t>
  </si>
  <si>
    <t>Hans Mess Str. 6, Oberursel, 61440, Germany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</si>
  <si>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</si>
  <si>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</si>
  <si>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</si>
  <si>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</si>
  <si>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Howden</t>
  </si>
  <si>
    <t>Havenlandseweg 8A, Rheden, 6991 GS, Netherlands</t>
  </si>
  <si>
    <t>HOWITZER ACQUISITION LIMITED</t>
  </si>
  <si>
    <t>HPC International</t>
  </si>
  <si>
    <t>Hôtel de Recherche – Centre Perharidy  29680 Roscoff</t>
  </si>
  <si>
    <t>HPL MOTORS GROUP LIMITED</t>
  </si>
  <si>
    <t>396 MANCHESTER ROAD, OL9 7PQ, Oldham, Vereinigtes Königreich</t>
  </si>
  <si>
    <t>396 MANCHESTER ROAD</t>
  </si>
  <si>
    <t>OL9 7PQ</t>
  </si>
  <si>
    <t>OLDHAM</t>
  </si>
  <si>
    <t>HPP SYSTEMS</t>
  </si>
  <si>
    <t>5, rue de Rambouillet – 59400 CAMBRAI</t>
  </si>
  <si>
    <t>HPS HOME POWER SOLUTIONS AG</t>
  </si>
  <si>
    <t>CARL-SCHEELE-STR. 16, 12489, Berlin, Deutschland</t>
  </si>
  <si>
    <t>CARL-SCHEELE-STR. 16</t>
  </si>
  <si>
    <t>HRS - Hydrogen Refueling Solutions</t>
  </si>
  <si>
    <t>Zone Artisanale des Viallards 38560 Champ-sur-Drac</t>
  </si>
  <si>
    <t>HSL Technologies 2</t>
  </si>
  <si>
    <t>Technopole de l'environnement de l'Arbois Bâtiment Lavoisier, Av. Louis Philibert, 13290 Aix-en-Provence, France</t>
  </si>
  <si>
    <t>H-TEC SYSTEMS</t>
  </si>
  <si>
    <t>Calle Pedro Teixeira 8, 10º   28020 Madrid, Spain</t>
  </si>
  <si>
    <t>H-TEC SYSTEMS GmbH</t>
  </si>
  <si>
    <t>Am Mittleren Moos 46, 86167, Augsburg, Germany</t>
  </si>
  <si>
    <t>Am Mittleren Moos 46</t>
  </si>
  <si>
    <t>86167</t>
  </si>
  <si>
    <t>Augsburg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</si>
  <si>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</si>
  <si>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</si>
  <si>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</si>
  <si>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</si>
  <si>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</si>
  <si>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HUDRO ENERGY B.V.</t>
  </si>
  <si>
    <t>DR. SCHAEPMANSTRAAT 47, 9402 AN, Assen, Niederlande</t>
  </si>
  <si>
    <t>DR. SCHAEPMANSTRAAT 47</t>
  </si>
  <si>
    <t>9402 AN</t>
  </si>
  <si>
    <t>ASSEN</t>
  </si>
  <si>
    <t>HULTEBERG CHEMISTRY &amp; ENGINEERING AB</t>
  </si>
  <si>
    <t>KRUSEGATAN 32, 212 25, Skåne, Schweden</t>
  </si>
  <si>
    <t>KRUSEGATAN 32</t>
  </si>
  <si>
    <t>212 25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</si>
  <si>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</si>
  <si>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</si>
  <si>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</si>
  <si>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</si>
  <si>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</si>
  <si>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HUMDA Hungarian Mobility Development Agency Private Limited Company</t>
  </si>
  <si>
    <t>Kálmán Imre street 1, Budapest, 1054, Hungary</t>
  </si>
  <si>
    <t>Hungarian Hydrogen and Fuel Cell Association</t>
  </si>
  <si>
    <t>Levél street 10, Budapest, 1023, Hungary</t>
  </si>
  <si>
    <t>Hungarian Hydrogen Technology Association</t>
  </si>
  <si>
    <t>Magyar Tudósok krt. 2, Budapest, 1117, Hungary</t>
  </si>
  <si>
    <t>Hutchinson</t>
  </si>
  <si>
    <t>Rue Gustave Nourry   45120 Chalette sur Loing</t>
  </si>
  <si>
    <t>Hüttentechnische Vereinigung der Deutschen Glasindustrie (HVG)</t>
  </si>
  <si>
    <t>Siemensstr. 45, 63071, Offenbach am Main, Germany</t>
  </si>
  <si>
    <t>Siemensstr. 45</t>
  </si>
  <si>
    <t>63071</t>
  </si>
  <si>
    <t>Offenbach am Main</t>
  </si>
  <si>
    <t>HVO SA</t>
  </si>
  <si>
    <t>ROUTE DE BUIX 61, 2915, Jura, Schweiz</t>
  </si>
  <si>
    <t>ROUTE DE BUIX 61</t>
  </si>
  <si>
    <t>2915</t>
  </si>
  <si>
    <t>BURE</t>
  </si>
  <si>
    <t>H-VULCAIN</t>
  </si>
  <si>
    <t>SITE PHELMA MINATEC, 3 PARVIS LOUIS NEEL, 38000, Isère, Frankreich</t>
  </si>
  <si>
    <t>SITE PHELMA MINATEC, 3 PARVIS LOUIS NEEL</t>
  </si>
  <si>
    <t>38000</t>
  </si>
  <si>
    <t>HY 4</t>
  </si>
  <si>
    <t>20 B RUE LOUIS PHILIPPE, 92200, Hauts-de-Seine, Frankreich</t>
  </si>
  <si>
    <t>20 B RUE LOUIS PHILIPPE</t>
  </si>
  <si>
    <t>92200</t>
  </si>
  <si>
    <t>NEUILLY SUR SEINE</t>
  </si>
  <si>
    <t>HY24</t>
  </si>
  <si>
    <t>69 rue de Richelieu 75002 Paris</t>
  </si>
  <si>
    <t>HY2B WASSERSTOFF GMBH</t>
  </si>
  <si>
    <t>HAUPTSTR. 8 B, 85630, München, Landkreis, Deutschland</t>
  </si>
  <si>
    <t>HAUPTSTR. 8 B</t>
  </si>
  <si>
    <t>85630</t>
  </si>
  <si>
    <t>GRASBRUNN</t>
  </si>
  <si>
    <t>HY2CHARGE GMBH</t>
  </si>
  <si>
    <t>ZUM HECKESHORN 42 K, 14109, Berlin, Deutschland</t>
  </si>
  <si>
    <t>ZUM HECKESHORN 42 K</t>
  </si>
  <si>
    <t>HY2GEN</t>
  </si>
  <si>
    <t>31 Parc du Golf 13593 Aix-en-Provence Cedex 3</t>
  </si>
  <si>
    <t>HY2GEN AG</t>
  </si>
  <si>
    <t>KLINGHOLZSTR. 7, 65189, Wiesbaden, Deutschland</t>
  </si>
  <si>
    <t>KLINGHOLZSTR. 7</t>
  </si>
  <si>
    <t>65189</t>
  </si>
  <si>
    <t>HY2GEN CONSEIL1 GMBH</t>
  </si>
  <si>
    <t>WILHELM-THEODOR-RÖMHELD-STR., 55130, Mainz, Deutschland</t>
  </si>
  <si>
    <t>WILHELM-THEODOR-RÖMHELD-STR.</t>
  </si>
  <si>
    <t>55130</t>
  </si>
  <si>
    <t>HY2GEN DEUTSCHLAND GMBH</t>
  </si>
  <si>
    <t>HY2GEN FRANCE</t>
  </si>
  <si>
    <t>132 BOULEVARD MICHELET, 13008, Bouches-du-Rhône, Frankreich</t>
  </si>
  <si>
    <t>132 BOULEVARD MICHELET</t>
  </si>
  <si>
    <t>13008</t>
  </si>
  <si>
    <t>HY2GEN NAUTILUS GMBH</t>
  </si>
  <si>
    <t>MOORSTR. 15, 26169, Niedersachsen, Deutschland</t>
  </si>
  <si>
    <t>MOORSTR. 15</t>
  </si>
  <si>
    <t>26169</t>
  </si>
  <si>
    <t>FRIESOYTHE</t>
  </si>
  <si>
    <t>HY2GEN NORGE AS</t>
  </si>
  <si>
    <t>HY2SERV GMBH</t>
  </si>
  <si>
    <t>AUBERGENVILLER ALLEE 65, 64807, Darmstadt-Dieburg, Deutschland</t>
  </si>
  <si>
    <t>AUBERGENVILLER ALLEE 65</t>
  </si>
  <si>
    <t>64807</t>
  </si>
  <si>
    <t>DIEBURG</t>
  </si>
  <si>
    <t>Hy5</t>
  </si>
  <si>
    <t>Calle Elcano 6, Bilbao, 48009, Spain</t>
  </si>
  <si>
    <t>HYBEC GmbH</t>
  </si>
  <si>
    <t>Peter Mitterbauer Staße 3, 4661, Roitham, Austria</t>
  </si>
  <si>
    <t>Peter Mitterbauer Staße 3</t>
  </si>
  <si>
    <t>4661</t>
  </si>
  <si>
    <t>Roitham</t>
  </si>
  <si>
    <t>Hycamite TCD Technologies Ltd</t>
  </si>
  <si>
    <t>Kemirantie 15, Kokkola, 67900, Finland</t>
  </si>
  <si>
    <t>HYCARGO</t>
  </si>
  <si>
    <t>11 rue Surcouf, 75007 Paris, FRANCE</t>
  </si>
  <si>
    <t>HYCC B.V.</t>
  </si>
  <si>
    <t>VAN ASCH VAN WIJCKSTRAAT 53, 3811 LP, Amersfoort, Niederlande</t>
  </si>
  <si>
    <t>VAN ASCH VAN WIJCKSTRAAT 53</t>
  </si>
  <si>
    <t>3811 LP</t>
  </si>
  <si>
    <t>HYCCO</t>
  </si>
  <si>
    <t>3 AVENUE DIDIER DAURAT, 31400, Haute-Garonne, Frankreich</t>
  </si>
  <si>
    <t>3 AVENUE DIDIER DAURAT</t>
  </si>
  <si>
    <t>HYCENTA RESEARCH GMBH</t>
  </si>
  <si>
    <t>INFFELDGASSE 15, 8010, Steiermark, Österreich</t>
  </si>
  <si>
    <t>INFFELDGASSE 15</t>
  </si>
  <si>
    <t>HYCHEM, QUÍMICA SUSTENTÁVEL, S.A.</t>
  </si>
  <si>
    <t>R. Eng. Clément Dumoulin, 2625-106 Póvoa de Santa Iria, Portugal</t>
  </si>
  <si>
    <t>HyCologne - Wasserstoff Region Rheinland e.V.</t>
  </si>
  <si>
    <t>Winterstrasse 2a, Hürth, 50354, Germany</t>
  </si>
  <si>
    <t>HYCOLOGNE - WASSERSTOFF REGION RHEINLAND E.V.</t>
  </si>
  <si>
    <t>GOLDENBERGSTR. 2, 50354, Rhein-Erft-Kreis, Deutschland</t>
  </si>
  <si>
    <t>GOLDENBERGSTR. 2</t>
  </si>
  <si>
    <t>50354</t>
  </si>
  <si>
    <t>HÜRTH</t>
  </si>
  <si>
    <t>HYCON ENERGY-SYSTEMS GMBH</t>
  </si>
  <si>
    <t>HATHUMARSTR. 16, 33098, Paderborn, Deutschland</t>
  </si>
  <si>
    <t>HATHUMARSTR. 16</t>
  </si>
  <si>
    <t>33098</t>
  </si>
  <si>
    <t>HYCRO AB</t>
  </si>
  <si>
    <t>SKAGVÄGEN 28 B, 65630, Ostrobothnia, Finnland</t>
  </si>
  <si>
    <t>SKAGVÄGEN 28 B</t>
  </si>
  <si>
    <t>65630</t>
  </si>
  <si>
    <t>KARPERÖ</t>
  </si>
  <si>
    <t>HYDAC BV</t>
  </si>
  <si>
    <t>Vossenbeemd 109, Helmond, 5705 CL</t>
  </si>
  <si>
    <t>Nikkelstraat 17a</t>
  </si>
  <si>
    <t>2984 AM</t>
  </si>
  <si>
    <t>Ridderkerk</t>
  </si>
  <si>
    <t>HYDAC Sp. z o.o.</t>
  </si>
  <si>
    <t>Reymonta 17, 43-190 Miko?ów</t>
  </si>
  <si>
    <t>Reymonta 17</t>
  </si>
  <si>
    <t>43-190 Miko?ów</t>
  </si>
  <si>
    <t>HYDAC TECHNOLOGY SL</t>
  </si>
  <si>
    <t>Solsones, 54, 08211, Castellar del Vallès (Barcelona)</t>
  </si>
  <si>
    <t>HyDepot GmbH</t>
  </si>
  <si>
    <t>Weisstraße 9, 6112, Wattens, Austria</t>
  </si>
  <si>
    <t>Weisstraße 9</t>
  </si>
  <si>
    <t>6112</t>
  </si>
  <si>
    <t>Wattens</t>
  </si>
  <si>
    <t>HYDGO PUBLIC LIMITED COMPANY</t>
  </si>
  <si>
    <t>9 PEMBROKE STREET UPPER, S203, D02 KR83, Dublin, Irland</t>
  </si>
  <si>
    <t>9 PEMBROKE STREET UPPER, S203</t>
  </si>
  <si>
    <t>D02 KR83</t>
  </si>
  <si>
    <t>Hydrasun</t>
  </si>
  <si>
    <t>GATEWAY BUSINESS PARK, MOSS ROAD, Aberdeen, AB123GQ, United Kingdom</t>
  </si>
  <si>
    <t>Hydrasun BV</t>
  </si>
  <si>
    <t>Nikkelstraat 17a, Ridderkerk, 2984 AM</t>
  </si>
  <si>
    <t>Archimedesweg 7</t>
  </si>
  <si>
    <t>8912 AK</t>
  </si>
  <si>
    <t>Leeuwarden</t>
  </si>
  <si>
    <t>HYDRI AB</t>
  </si>
  <si>
    <t>C/O CONVENDUM, STAMPGATAN 14, 411 01, Västra Götaland, Schweden</t>
  </si>
  <si>
    <t>C/O CONVENDUM, STAMPGATAN 14</t>
  </si>
  <si>
    <t>411 01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</si>
  <si>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</si>
  <si>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</si>
  <si>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</si>
  <si>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</si>
  <si>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</si>
  <si>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HYDRO ENERGI AS</t>
  </si>
  <si>
    <t>VÆKERØ DRAMMENSVEIEN 264, 0283, Oslo, Norwegen</t>
  </si>
  <si>
    <t>VÆKERØ DRAMMENSVEIEN 264</t>
  </si>
  <si>
    <t>HYDRO HAVRAND AS</t>
  </si>
  <si>
    <t>DRAMMENSVEIEN 264, 0283, Oslo, Norwegen</t>
  </si>
  <si>
    <t>DRAMMENSVEIEN 264</t>
  </si>
  <si>
    <t>HYDROCHEM ITALIA PARTECIPAZIONI S.R.L.</t>
  </si>
  <si>
    <t>VIA GIACOMO LEOPARDI 8, 20123, Milano, Italien</t>
  </si>
  <si>
    <t>VIA GIACOMO LEOPARDI 8</t>
  </si>
  <si>
    <t>20123</t>
  </si>
  <si>
    <t>MILANO</t>
  </si>
  <si>
    <t>HYDRODRIVE AS</t>
  </si>
  <si>
    <t>Székesfehérvár, 12570 33, 8000 Hungary</t>
  </si>
  <si>
    <t>Hydrofy GmbH</t>
  </si>
  <si>
    <t>Liechtensteinstr. 111-115, 1090, Wien, Austria</t>
  </si>
  <si>
    <t>Liechtensteinstr. 111-115</t>
  </si>
  <si>
    <t>HydroGain</t>
  </si>
  <si>
    <t>132 rue Bossuet  69006 Lyon</t>
  </si>
  <si>
    <t>HYDROGEN &amp; CCS AS</t>
  </si>
  <si>
    <t>HOPSNESVEGEN 127, 5232, Bergen, Norwegen</t>
  </si>
  <si>
    <t>HOPSNESVEGEN 127</t>
  </si>
  <si>
    <t>5232</t>
  </si>
  <si>
    <t>PARADIS</t>
  </si>
  <si>
    <t>Hydrogen Advisors</t>
  </si>
  <si>
    <t>Paris</t>
  </si>
  <si>
    <t>Hydrogen Afloat</t>
  </si>
  <si>
    <t>Mortimer House, 49 Church Street, Theale, Reading, RG7 5BX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</si>
  <si>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</si>
  <si>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</si>
  <si>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</si>
  <si>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</si>
  <si>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</si>
  <si>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</si>
  <si>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</si>
  <si>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</si>
  <si>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</si>
  <si>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HYDROGEN ELEKTRISKE BYGGEPLASSER AS</t>
  </si>
  <si>
    <t>NEDRE HØGÅSEN 18, 4440, Sirdal, Norwegen</t>
  </si>
  <si>
    <t>NEDRE HØGÅSEN 18</t>
  </si>
  <si>
    <t>4440</t>
  </si>
  <si>
    <t>TONSTAD</t>
  </si>
  <si>
    <t>Hydrogen Energy Association</t>
  </si>
  <si>
    <t>Lexden Road, West Bergholt, Colchester 108, Essex, CO6 3BW, United Kingdom</t>
  </si>
  <si>
    <t>HYDROGEN ENERGY SCANDINAVIA AB</t>
  </si>
  <si>
    <t>VENDEVÄGEN 87, 182 32, Stockholm, Schweden</t>
  </si>
  <si>
    <t>VENDEVÄGEN 87</t>
  </si>
  <si>
    <t>182 32</t>
  </si>
  <si>
    <t>DANDERYD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</si>
  <si>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</si>
  <si>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</si>
  <si>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</si>
  <si>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</si>
  <si>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</si>
  <si>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</si>
  <si>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</si>
  <si>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</si>
  <si>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</si>
  <si>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</si>
  <si>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Hydrogen Ireland Association</t>
  </si>
  <si>
    <t>Redcross. County, Wicklow, A67PD 29, Ireland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</si>
  <si>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</si>
  <si>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</si>
  <si>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</si>
  <si>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</si>
  <si>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</si>
  <si>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HYDROGEN NOW GMBH</t>
  </si>
  <si>
    <t>WEIGMANNSTR. 26, 91207, Nürnberger Land, Deutschland</t>
  </si>
  <si>
    <t>WEIGMANNSTR. 26</t>
  </si>
  <si>
    <t>91207</t>
  </si>
  <si>
    <t>LAUF</t>
  </si>
  <si>
    <t>HYDROGEN ONSITE SOCIEDAD LIMITADA.</t>
  </si>
  <si>
    <t>CAMINO GOGORRENA, 2, 48180, Vizcaya, Spanien</t>
  </si>
  <si>
    <t>CAMINO GOGORRENA, 2</t>
  </si>
  <si>
    <t>48180</t>
  </si>
  <si>
    <t>LOIU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</si>
  <si>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</si>
  <si>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</si>
  <si>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</si>
  <si>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</si>
  <si>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</si>
  <si>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Hydrogen Powered Solutions</t>
  </si>
  <si>
    <t>Archimedesweg 7, Leeuwarden, 8912 AK</t>
  </si>
  <si>
    <t>Koningsplein 18</t>
  </si>
  <si>
    <t>5712 MZ</t>
  </si>
  <si>
    <t>Asten</t>
  </si>
  <si>
    <t>HYDROGEN REFUELING SOLUTIONS</t>
  </si>
  <si>
    <t>283 RUE DES LAVIERES, 38800, Isère, Frankreich</t>
  </si>
  <si>
    <t>283 RUE DES LAVIERES</t>
  </si>
  <si>
    <t>38800</t>
  </si>
  <si>
    <t>CHAMPAGNIER</t>
  </si>
  <si>
    <t>Hydrogen Refueling Solutions Zone Artisanale</t>
  </si>
  <si>
    <t>Zone Artisanale des Viallards 38560 Champ- sur - Drac FRANCIA</t>
  </si>
  <si>
    <t>Hydrogen Refueling Station - ORLEN</t>
  </si>
  <si>
    <t>Murckowska 22, 40-001 Katowice</t>
  </si>
  <si>
    <t>Murckowska 22</t>
  </si>
  <si>
    <t>40-001 Katowice</t>
  </si>
  <si>
    <t>Hydrogen Refueling Station Bisku</t>
  </si>
  <si>
    <t>Biskupi?ska 2, 30-732 Kraków</t>
  </si>
  <si>
    <t>Biskupi?ska 2</t>
  </si>
  <si>
    <t>30-732 Kraków</t>
  </si>
  <si>
    <t>Hydrogen Refueling Station Budo</t>
  </si>
  <si>
    <t>Budowlanych 6, 44-200 Rybnik</t>
  </si>
  <si>
    <t>Budowlanych 6</t>
  </si>
  <si>
    <t>44-200 Rybnik</t>
  </si>
  <si>
    <t>Hydrogen Refueling Station Toru</t>
  </si>
  <si>
    <t>Toru?ska 71, 86-050 Solec Kujawski</t>
  </si>
  <si>
    <t>Toru?ska 71</t>
  </si>
  <si>
    <t>86-050 Solec Kujawski</t>
  </si>
  <si>
    <t>HYDROGEN RISE AG</t>
  </si>
  <si>
    <t>NYMPHENBURGER STR. 3, 80335, München, Landeshauptstadt, Deutschland</t>
  </si>
  <si>
    <t>NYMPHENBURGER STR. 3</t>
  </si>
  <si>
    <t>80335</t>
  </si>
  <si>
    <t>Hydrogen Safe</t>
  </si>
  <si>
    <t>1 Silk Street  Manchester GREATER MANCHESTER M4 6LZ</t>
  </si>
  <si>
    <t>HYDROGEN SOCIETY SWEDEN AB</t>
  </si>
  <si>
    <t>C/O ANDERS LINDVALL, RÖDBERGSVÄGEN 10, 752 41, Uppsala, Schweden</t>
  </si>
  <si>
    <t>C/O ANDERS LINDVALL, RÖDBERGSVÄGEN 10</t>
  </si>
  <si>
    <t>752 41</t>
  </si>
  <si>
    <t>HYDROGEN SOLUTIONS AS</t>
  </si>
  <si>
    <t>LØNNINGSÅSEN 2, 5417, Stord, Norwegen</t>
  </si>
  <si>
    <t>LØNNINGSÅSEN 2</t>
  </si>
  <si>
    <t>5417</t>
  </si>
  <si>
    <t>STORD</t>
  </si>
  <si>
    <t>HYDROGEN SOURCE AS</t>
  </si>
  <si>
    <t>KRONPRINSESSE MÄRTHAS PLASS 1, 0160, Oslo, Norwegen</t>
  </si>
  <si>
    <t>KRONPRINSESSE MÄRTHAS PLASS 1</t>
  </si>
  <si>
    <t>HYDROGEN STORAGE AS</t>
  </si>
  <si>
    <t>SKÅDALSVEIEN 19D, 0781, Oslo, Norwegen</t>
  </si>
  <si>
    <t>SKÅDALSVEIEN 19D</t>
  </si>
  <si>
    <t>0781</t>
  </si>
  <si>
    <t>Hydrogen technologies Ltd</t>
  </si>
  <si>
    <t>SeverVladislav Varnenchik, bul. "Tsar Osvoboditel" 253, 9009 Varna, Bulgaria</t>
  </si>
  <si>
    <t>Hydrogen UK</t>
  </si>
  <si>
    <t>RBS, PO Box 412, 62-63 Threadneedle St, London, EC2R 8LA, United Kingdom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</si>
  <si>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</si>
  <si>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</si>
  <si>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</si>
  <si>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</si>
  <si>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</si>
  <si>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</si>
  <si>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</si>
  <si>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</si>
  <si>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GLASGOW</t>
  </si>
  <si>
    <t>HYDROGEN VIKING AS</t>
  </si>
  <si>
    <t>VESTRE SKOSTREDET 2, 5017, Bergen, Norwegen</t>
  </si>
  <si>
    <t>VESTRE SKOSTREDET 2</t>
  </si>
  <si>
    <t>5017</t>
  </si>
  <si>
    <t>HYDROGEN ZERO AG</t>
  </si>
  <si>
    <t>ANGENSTEINERSTRASSE 21, 4052, Basel-City, Schweiz</t>
  </si>
  <si>
    <t>ANGENSTEINERSTRASSE 21</t>
  </si>
  <si>
    <t>Hydrogène de France (HDF)</t>
  </si>
  <si>
    <t>20 rue Jean Jaurès 33310 LORMONT</t>
  </si>
  <si>
    <t>HYDROGENE DECARBONE DE DOLE - HYDECADO</t>
  </si>
  <si>
    <t>HYDROGÈNE DU VALAIS SÀRL</t>
  </si>
  <si>
    <t>RUE DES DENTS-DU-MIDI 44, 1868, Valais, Schweiz</t>
  </si>
  <si>
    <t>RUE DES DENTS-DU-MIDI 44</t>
  </si>
  <si>
    <t>1868</t>
  </si>
  <si>
    <t>COLLOMBEY</t>
  </si>
  <si>
    <t>HYDROGENE NATUREL</t>
  </si>
  <si>
    <t>31 RUE RAYMOND QUENEAU, 92500, Hauts-de-Seine, Frankreich</t>
  </si>
  <si>
    <t>31 RUE RAYMOND QUENEAU</t>
  </si>
  <si>
    <t>HYDRO-GENERATION GMBH</t>
  </si>
  <si>
    <t>DAIMLERSTR. 2, 48432, Steinfurt, Deutschland</t>
  </si>
  <si>
    <t>DAIMLERSTR. 2</t>
  </si>
  <si>
    <t>48432</t>
  </si>
  <si>
    <t>RHEINE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</si>
  <si>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</si>
  <si>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</si>
  <si>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</si>
  <si>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</si>
  <si>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</si>
  <si>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HYDROGENICS EUROPE</t>
  </si>
  <si>
    <t>NIJVERHEIDSSTRAAT 48 C, 2260, Turnhout, Belgien</t>
  </si>
  <si>
    <t>NIJVERHEIDSSTRAAT 48 C</t>
  </si>
  <si>
    <t>2260</t>
  </si>
  <si>
    <t>OEVEL</t>
  </si>
  <si>
    <t>HYDROGENICS GMBH</t>
  </si>
  <si>
    <t>ALBERT-EINSTEIN-ALLEE 24- 28, 45699, Recklinghausen, Deutschland</t>
  </si>
  <si>
    <t>ALBERT-EINSTEIN-ALLEE 24- 28</t>
  </si>
  <si>
    <t>Hydrogenious (Demsterwold)</t>
  </si>
  <si>
    <t>Koningsplein 18, Asten, 5712 MZ</t>
  </si>
  <si>
    <t>Westervoortsedijk 71K</t>
  </si>
  <si>
    <t>HYDROGENIOUS LOHC TECHNOLOGIES GMBH</t>
  </si>
  <si>
    <t>WEIDENWEG 13, 91058, Erlangen, Deutschland</t>
  </si>
  <si>
    <t>WEIDENWEG 13</t>
  </si>
  <si>
    <t>ERLANGEN</t>
  </si>
  <si>
    <t>HYDROGENIUM ENERGY SYSTEMS B.V.</t>
  </si>
  <si>
    <t>HEEMRAADSSINGEL 30 A, 3021 DA, Rotterdam, Niederlande</t>
  </si>
  <si>
    <t>HEEMRAADSSINGEL 30 A</t>
  </si>
  <si>
    <t>3021 DA</t>
  </si>
  <si>
    <t>HYDROGENNOLL CO2 NORDIC AB</t>
  </si>
  <si>
    <t>C/O ERIK JONSSON, RÅDMANSGATAN 50, 113 57, Stockholm, Schweden</t>
  </si>
  <si>
    <t>C/O ERIK JONSSON, RÅDMANSGATAN 50</t>
  </si>
  <si>
    <t>113 57</t>
  </si>
  <si>
    <t>HYDROGENONE CAPITAL GROWTH PLC</t>
  </si>
  <si>
    <t>1 Poultry, London EC2R 8EJ, United Kingdom</t>
  </si>
  <si>
    <t>HYDROGENPRO ASA</t>
  </si>
  <si>
    <t>HYDROVEGEN 6, 3933, Porsgrunn, Norwegen</t>
  </si>
  <si>
    <t>HYDROVEGEN 6</t>
  </si>
  <si>
    <t>3933</t>
  </si>
  <si>
    <t>PORSGRUNN</t>
  </si>
  <si>
    <t>HYDROGENVEGEN AS</t>
  </si>
  <si>
    <t>OPHEIMSGATA 31, 5750, Ullensvang, Norwegen</t>
  </si>
  <si>
    <t>OPHEIMSGATA 31</t>
  </si>
  <si>
    <t>5750</t>
  </si>
  <si>
    <t>ODDA</t>
  </si>
  <si>
    <t>Hydrogreen Energy</t>
  </si>
  <si>
    <t>Avenida de la Industria, 13-15 Polígono Industrial Canastell 03690 San Vicente del Raspeig (Alicante)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</si>
  <si>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</si>
  <si>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</si>
  <si>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</si>
  <si>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</si>
  <si>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</si>
  <si>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HYDROHOLDING MANAGEMENT GMBH</t>
  </si>
  <si>
    <t>DONAULÄNDE, 2410, Niederösterreich, Österreich</t>
  </si>
  <si>
    <t>DONAULÄNDE</t>
  </si>
  <si>
    <t>2410</t>
  </si>
  <si>
    <t>HAINBURG AN DER DONAU</t>
  </si>
  <si>
    <t>HYDROHORIZON AB</t>
  </si>
  <si>
    <t>C/O SIRPA PERSSON, ERIKSLUSTVÄGEN 55, 217 73, Skåne, Schweden</t>
  </si>
  <si>
    <t>C/O SIRPA PERSSON, ERIKSLUSTVÄGEN 55</t>
  </si>
  <si>
    <t>217 73</t>
  </si>
  <si>
    <t>HYDROLOGIS</t>
  </si>
  <si>
    <t>8 RUE DE LA PAIX, 94600, Val-de-Marne, Frankreich</t>
  </si>
  <si>
    <t>8 RUE DE LA PAIX</t>
  </si>
  <si>
    <t>94600</t>
  </si>
  <si>
    <t>CHOISY LE ROI</t>
  </si>
  <si>
    <t>HYDROMAR AS</t>
  </si>
  <si>
    <t>Poolsterweg 2, 8938 AN Leeuwarden, Netherlands</t>
  </si>
  <si>
    <t>HYDROPOLE</t>
  </si>
  <si>
    <t>rue de l’Industrie 17, Sion, 1950, Switzerland</t>
  </si>
  <si>
    <t>HydroSolid GmbH</t>
  </si>
  <si>
    <t>Siedlerstrasse 31, 3150, Wilhelmsburg, Austria</t>
  </si>
  <si>
    <t>Siedlerstrasse 31</t>
  </si>
  <si>
    <t>3150</t>
  </si>
  <si>
    <t>Wilhelmsburg</t>
  </si>
  <si>
    <t>HYDRO-SOURCE LAUSITZ GMBH</t>
  </si>
  <si>
    <t>EWALD-HAASE-STR. 18, 03044, Cottbus, Deutschland</t>
  </si>
  <si>
    <t>EWALD-HAASE-STR. 18</t>
  </si>
  <si>
    <t>HYDROSPIDER AG</t>
  </si>
  <si>
    <t>WERKSTRASSE 63, 5013, Solothurn, Schweiz</t>
  </si>
  <si>
    <t>WERKSTRASSE 63</t>
  </si>
  <si>
    <t>5013</t>
  </si>
  <si>
    <t>NIEDERGÖSGEN</t>
  </si>
  <si>
    <t>Hydrotechnik UK Test Engineering Ltd</t>
  </si>
  <si>
    <t>Central Park, 1 Lenton Ln., Nottingham NG7 2NR, United Kingdom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</si>
  <si>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</si>
  <si>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</si>
  <si>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</si>
  <si>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</si>
  <si>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</si>
  <si>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HYDROX INNOVATIONS</t>
  </si>
  <si>
    <t>NOORDERRAK 20, 8604 GB, Sudwest Fryslan, Niederlande</t>
  </si>
  <si>
    <t>NOORDERRAK 20</t>
  </si>
  <si>
    <t>8604 GB</t>
  </si>
  <si>
    <t>SNEEK</t>
  </si>
  <si>
    <t>HYDRUI GMBH</t>
  </si>
  <si>
    <t>BIRNBAUMSMÜHLE, 15234, Frankfurt (Oder), Deutschland</t>
  </si>
  <si>
    <t>BIRNBAUMSMÜHLE</t>
  </si>
  <si>
    <t>15234</t>
  </si>
  <si>
    <t>Hydrus Engineering</t>
  </si>
  <si>
    <t>Leof. Mesogeion 515, Athina 153 43, Greece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</si>
  <si>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</si>
  <si>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</si>
  <si>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</si>
  <si>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</si>
  <si>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</si>
  <si>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HYDWEY</t>
  </si>
  <si>
    <t>37 AVENUE PIERRE 1ER DE SERBIE, 75008, Paris, Frankreich</t>
  </si>
  <si>
    <t>37 AVENUE PIERRE 1ER DE SERBIE</t>
  </si>
  <si>
    <t>HYED AS</t>
  </si>
  <si>
    <t>MELLOMGATA 21B, 3264, Larvik, Norwegen</t>
  </si>
  <si>
    <t>MELLOMGATA 21B</t>
  </si>
  <si>
    <t>3264</t>
  </si>
  <si>
    <t>LARVIK</t>
  </si>
  <si>
    <t>HyEnergy Consultancy</t>
  </si>
  <si>
    <t>Burg. J.G. Legroweg 45A, Eelde, 9761 TA, Netherlands</t>
  </si>
  <si>
    <t>HYENERGY TRANSSTORE B.V.</t>
  </si>
  <si>
    <t>BULTINGE 2, 7933 TZ, Hoogeveen, Niederlande</t>
  </si>
  <si>
    <t>BULTINGE 2</t>
  </si>
  <si>
    <t>7933 TZ</t>
  </si>
  <si>
    <t>PESSE</t>
  </si>
  <si>
    <t>HyEt BV</t>
  </si>
  <si>
    <t>Westervoortsedijk 71K, Arnhem, 6827 AV</t>
  </si>
  <si>
    <t>Postbus 5280</t>
  </si>
  <si>
    <t>6802 EG</t>
  </si>
  <si>
    <t>HYET ELECTROLYSIS B.V.</t>
  </si>
  <si>
    <t>WESTERVOORTSEDIJK 71 K, 6827 AV, Arnhem, Niederlande</t>
  </si>
  <si>
    <t>WESTERVOORTSEDIJK 71 K</t>
  </si>
  <si>
    <t>HYET HYDROGEN B.V.</t>
  </si>
  <si>
    <t>HYET HYDROGEN PROCESS LABORATORIES NETHERLANDS B.V.</t>
  </si>
  <si>
    <t>HYEX SAFETY AS</t>
  </si>
  <si>
    <t>Grindhaugvegen 57, 5259 Hjellestad, Norway</t>
  </si>
  <si>
    <t>HYFINDR GMBH</t>
  </si>
  <si>
    <t>EPPLESTR. 5 A, 70597, Stuttgart, Deutschland</t>
  </si>
  <si>
    <t>EPPLESTR. 5 A</t>
  </si>
  <si>
    <t>70597</t>
  </si>
  <si>
    <t>HyFIT</t>
  </si>
  <si>
    <t>299B route de la Plaine, 20220 Aregno</t>
  </si>
  <si>
    <t>HYFUEL AS</t>
  </si>
  <si>
    <t>BOTNANESET 24, 6900, Kinn, Norwegen</t>
  </si>
  <si>
    <t>BOTNANESET 24</t>
  </si>
  <si>
    <t>hyfuels GmbH</t>
  </si>
  <si>
    <t>Wittgensteiner Straße 14, 57076, Siegen, Germany</t>
  </si>
  <si>
    <t>Wittgensteiner Straße 14</t>
  </si>
  <si>
    <t>57076</t>
  </si>
  <si>
    <t>Siegen</t>
  </si>
  <si>
    <t>HYFUTURE GMBH</t>
  </si>
  <si>
    <t>AM MITTERFELD 20, 84028, Landshut, Deutschland</t>
  </si>
  <si>
    <t>AM MITTERFELD 20</t>
  </si>
  <si>
    <t>84028</t>
  </si>
  <si>
    <t>LANDSHUT</t>
  </si>
  <si>
    <t>HyGear</t>
  </si>
  <si>
    <t>Westenvoortsedijk 73, Arnhem, 6827, Netherlands</t>
  </si>
  <si>
    <t>HyGear BV</t>
  </si>
  <si>
    <t>Westervoortsedijk 73, 6827 AV Arnhem, Netherlands</t>
  </si>
  <si>
    <t>Westervoortsedijk 73BF</t>
  </si>
  <si>
    <t>HYGENOX GMBH</t>
  </si>
  <si>
    <t>SCHRENKSTR. 7, 80339, Bayern, Deutschland</t>
  </si>
  <si>
    <t>SCHRENKSTR. 7</t>
  </si>
  <si>
    <t>80339</t>
  </si>
  <si>
    <t>HYG-NATURE GMBH</t>
  </si>
  <si>
    <t>MARTINSTRASSE 4, 8854, Schwyz, Schweiz</t>
  </si>
  <si>
    <t>MARTINSTRASSE 4</t>
  </si>
  <si>
    <t>8854</t>
  </si>
  <si>
    <t>GALGENEN</t>
  </si>
  <si>
    <t>HYGRO BOEKELERMEER B.V.</t>
  </si>
  <si>
    <t>SATURNUSSTRAAT 95 UNIT 2.14, 2516 AG, S Gravenhage, Niederlande</t>
  </si>
  <si>
    <t>SATURNUSSTRAAT 95 UNIT 2.14</t>
  </si>
  <si>
    <t>2516 AG</t>
  </si>
  <si>
    <t>HYGRO ENERGY B.V.</t>
  </si>
  <si>
    <t>HYGRO TECHNOLOGY B.V.</t>
  </si>
  <si>
    <t>HYLIKO</t>
  </si>
  <si>
    <t>41 RUE FRANCOIS 1ER, 75008, Paris, Frankreich</t>
  </si>
  <si>
    <t>41 RUE FRANCOIS 1ER</t>
  </si>
  <si>
    <t>HYMATTERS OPERATIONS B.V.</t>
  </si>
  <si>
    <t>ROBERT DE VRIESSTRAAT 19, 6836 ML, Arnhem, Niederlande</t>
  </si>
  <si>
    <t>ROBERT DE VRIESSTRAAT 19</t>
  </si>
  <si>
    <t>6836 ML</t>
  </si>
  <si>
    <t>HYMATTERS RESEARCH &amp; CONSULTANCY B.V.</t>
  </si>
  <si>
    <t>Hymoov</t>
  </si>
  <si>
    <t>31 BD de Cadréan 44550 Montoir-de-Bretagne</t>
  </si>
  <si>
    <t>HyMove</t>
  </si>
  <si>
    <t>Hympulsion</t>
  </si>
  <si>
    <t>6 Rue Alexander Flemming, Lyon, 69007, France</t>
  </si>
  <si>
    <t>Hympulsion Hydrogen Station</t>
  </si>
  <si>
    <t>Rue d'Italie, 69125 Colombier-Saugnieu, France</t>
  </si>
  <si>
    <t>Hympulsion Hydrogen Station 2</t>
  </si>
  <si>
    <t>Av. Clément Ader, 69800 Saint-Priest, France</t>
  </si>
  <si>
    <t>HYMPULSION SAS</t>
  </si>
  <si>
    <t>LODGE URBAN GARDEN, 6 RUE ALEXANDER FLEMING, 69007, Rhône, Frankreich</t>
  </si>
  <si>
    <t>LODGE URBAN GARDEN, 6 RUE ALEXANDER FLEMING</t>
  </si>
  <si>
    <t>69007</t>
  </si>
  <si>
    <t>HYMPYR</t>
  </si>
  <si>
    <t>11 ALLEE DES TAILLADETTES, 31620, Haute-Garonne, Frankreich</t>
  </si>
  <si>
    <t>11 ALLEE DES TAILLADETTES</t>
  </si>
  <si>
    <t>31620</t>
  </si>
  <si>
    <t>LABASTIDE ST SERNIN</t>
  </si>
  <si>
    <t>HYNAMICS</t>
  </si>
  <si>
    <t>8 AVENUE DE L ARCHE, 92400, Hauts-de-Seine, Frankreich</t>
  </si>
  <si>
    <t>8 AVENUE DE L ARCHE</t>
  </si>
  <si>
    <t>Hynamics - Groupe EDF</t>
  </si>
  <si>
    <t>Carré Vert - rue Kléber 92300 Levallois-Perret</t>
  </si>
  <si>
    <t>Hynamics (EDF)</t>
  </si>
  <si>
    <t>Rue Kleber 45, LEVALLOIS PERRET, 92300, France</t>
  </si>
  <si>
    <t>HYNAMICS DEUTSCHLAND GMBH</t>
  </si>
  <si>
    <t>FRIEDRICHSTR. 94, 10117, Berlin, Deutschland</t>
  </si>
  <si>
    <t>FRIEDRICHSTR. 94</t>
  </si>
  <si>
    <t>HYNAT SA</t>
  </si>
  <si>
    <t>RUE DE LA COULOUVRENIÈRE 19, 1204, Geneva, Schweiz</t>
  </si>
  <si>
    <t>RUE DE LA COULOUVRENIÈRE 19</t>
  </si>
  <si>
    <t>Hynfra</t>
  </si>
  <si>
    <t>Smolna 40, Warsaw, 00-375, Poland</t>
  </si>
  <si>
    <t>HYNION AS</t>
  </si>
  <si>
    <t>HYNION SVERIGE AB</t>
  </si>
  <si>
    <t>NORAVÄGEN 1, 691 53, Örebro, Schweden</t>
  </si>
  <si>
    <t>NORAVÄGEN 1</t>
  </si>
  <si>
    <t>691 53</t>
  </si>
  <si>
    <t>Hynoé</t>
  </si>
  <si>
    <t>Les Docks, Atrium 10.2 Place de la Joliette 13002 Marseille</t>
  </si>
  <si>
    <t>HYNOLOGY SAS</t>
  </si>
  <si>
    <t>1 rue de l'Europe – 38640 CLAIX France</t>
  </si>
  <si>
    <t>HYNOMED</t>
  </si>
  <si>
    <t>236 BOULEVARD MARECHAL LECLERC, 83000, Var, Frankreich</t>
  </si>
  <si>
    <t>236 BOULEVARD MARECHAL LECLERC</t>
  </si>
  <si>
    <t>83000</t>
  </si>
  <si>
    <t>TOULON</t>
  </si>
  <si>
    <t>HYON AS</t>
  </si>
  <si>
    <t>STRØMSØ TORG 4, 3044, Drammen, Norwegen</t>
  </si>
  <si>
    <t>STRØMSØ TORG 4</t>
  </si>
  <si>
    <t>3044</t>
  </si>
  <si>
    <t>DRAMMEN</t>
  </si>
  <si>
    <t>HYPERION RENEWABLES</t>
  </si>
  <si>
    <t>Av. Eng. Duarte Pacheco 26 5º, 1070-110 Lisboa, Portugal</t>
  </si>
  <si>
    <t>HYPION</t>
  </si>
  <si>
    <t>HYPION GmbH</t>
  </si>
  <si>
    <t>Hamburger Hof 3, 25746, Heide, Germany</t>
  </si>
  <si>
    <t>Hamburger Hof 3</t>
  </si>
  <si>
    <t>HYPORT</t>
  </si>
  <si>
    <t>HYPTEC GMBH</t>
  </si>
  <si>
    <t>GEWERBEGEBIET WEST 20, 8403, Steiermark, Österreich</t>
  </si>
  <si>
    <t>GEWERBEGEBIET WEST 20</t>
  </si>
  <si>
    <t>8403</t>
  </si>
  <si>
    <t>LEBRING</t>
  </si>
  <si>
    <t>HYREN HIDRORENOVABLE S.L.U</t>
  </si>
  <si>
    <t>Calle de Alcalá, 81, Planta 1 Puerta A-B, Madrid, 28009, Spain</t>
  </si>
  <si>
    <t>HYREN RENOVABLES, S.L.U.</t>
  </si>
  <si>
    <t>C. de Alcalá, 81, 1ª Planta, Salamanca, 28009 Madrid, Spain</t>
  </si>
  <si>
    <t>HYREX AS</t>
  </si>
  <si>
    <t>CARL 15 GATE 19, 3150, Tønsberg, Norwegen</t>
  </si>
  <si>
    <t>CARL 15 GATE 19</t>
  </si>
  <si>
    <t>TOLVSRØD</t>
  </si>
  <si>
    <t>HY-SET</t>
  </si>
  <si>
    <t>RES ARENICE WORKING SPACE FACTORY, 455 PROMENADE DES ANGLAIS, 06000, Alpes-Maritimes, Frankreich</t>
  </si>
  <si>
    <t>06000</t>
  </si>
  <si>
    <t>HysetCo</t>
  </si>
  <si>
    <t>103 Rue Charles Michels, 93200 Saint-Denis, France</t>
  </si>
  <si>
    <t>95 RUE CHARLES MICHELS</t>
  </si>
  <si>
    <t>93200</t>
  </si>
  <si>
    <t>ST DENIS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</si>
  <si>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</si>
  <si>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</si>
  <si>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</si>
  <si>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</si>
  <si>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HYSOLAR B.V.</t>
  </si>
  <si>
    <t>GRONINGENHAVEN 7, 3433 PE, Nieuwegein, Niederlande</t>
  </si>
  <si>
    <t>GRONINGENHAVEN 7</t>
  </si>
  <si>
    <t>3433 PE</t>
  </si>
  <si>
    <t>NIEUWEGEIN</t>
  </si>
  <si>
    <t>HYSOLUTIONS GMBH</t>
  </si>
  <si>
    <t>BURCHARDSTR. 19 /21, 20095, Hamburg, Freie und Hansestadt, Deutschland</t>
  </si>
  <si>
    <t>BURCHARDSTR. 19 /21</t>
  </si>
  <si>
    <t>20095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</si>
  <si>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</si>
  <si>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</si>
  <si>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</si>
  <si>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</si>
  <si>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</si>
  <si>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HySow Ltd</t>
  </si>
  <si>
    <t>Mill Road Industrial Estate, Mill Rd, Linlithgow Bridge,, Linlithgow, EH49 7SF, United Kingdom</t>
  </si>
  <si>
    <t>Hystar AS</t>
  </si>
  <si>
    <t>Veritasveien 1, Høvik, 1363, Norway</t>
  </si>
  <si>
    <t>HYSTORSYS AS</t>
  </si>
  <si>
    <t>ARNSTEIN ARNEBERGS VEI 28, 1366, Bærum, Norwegen</t>
  </si>
  <si>
    <t>ARNSTEIN ARNEBERGS VEI 28</t>
  </si>
  <si>
    <t>HYSTREAM B.V.</t>
  </si>
  <si>
    <t>KANAALWEG 14 GEBOUW A5, 3526 KL, Utrecht, Niederlande</t>
  </si>
  <si>
    <t>KANAALWEG 14 GEBOUW A5</t>
  </si>
  <si>
    <t>3526 KL</t>
  </si>
  <si>
    <t>UTRECHT</t>
  </si>
  <si>
    <t>HYSYTECH</t>
  </si>
  <si>
    <t>Strada Del Drosso 33/18, Torino, 10135, Italy</t>
  </si>
  <si>
    <t>HYSYTECH S.R.L.</t>
  </si>
  <si>
    <t>V. Iᵒ Maggio, 5, 10043 Orbassano TO, Italy</t>
  </si>
  <si>
    <t>HYTING GMBH</t>
  </si>
  <si>
    <t>GALILEISTR. 4 A, 65193, Wiesbaden, Deutschland</t>
  </si>
  <si>
    <t>GALILEISTR. 4 A</t>
  </si>
  <si>
    <t>65193</t>
  </si>
  <si>
    <t>HYTRIB CORPORATION GMBH</t>
  </si>
  <si>
    <t>HIRSCHMATTENSTR. 1, 79111, Freiburg im Breisgau, Deutschland</t>
  </si>
  <si>
    <t>HIRSCHMATTENSTR. 1</t>
  </si>
  <si>
    <t>79111</t>
  </si>
  <si>
    <t>FREIBURG</t>
  </si>
  <si>
    <t>Hyundai France</t>
  </si>
  <si>
    <t>71 boulevard National La Garenne Colombes 92250 La Garenne Colombes</t>
  </si>
  <si>
    <t>Hyundai Germany</t>
  </si>
  <si>
    <t>Kaiserleipromenade 5, Offenbach, 63067, Germany</t>
  </si>
  <si>
    <t>Hyundai Import GmbH</t>
  </si>
  <si>
    <t>Richard Strauss Straße 14, 1230, Wien, Austria</t>
  </si>
  <si>
    <t>Richard Strauss Straße 14</t>
  </si>
  <si>
    <t>1230</t>
  </si>
  <si>
    <t>HYUNDAI MOTOR ESPAÑA SLU</t>
  </si>
  <si>
    <t>Calle Quintanapalla, 2, Madrid</t>
  </si>
  <si>
    <t>HYVIA</t>
  </si>
  <si>
    <t>42 ROUTE DE BEYNES, 78640, Yvelines, Frankreich</t>
  </si>
  <si>
    <t>42 ROUTE DE BEYNES</t>
  </si>
  <si>
    <t>78640</t>
  </si>
  <si>
    <t>VILLIERS ST FREDERIC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</si>
  <si>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</si>
  <si>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</si>
  <si>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</si>
  <si>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</si>
  <si>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</si>
  <si>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HYXOS</t>
  </si>
  <si>
    <t>80, rue Saint Lazare, 75009 Paris</t>
  </si>
  <si>
    <t>I.M.O.2S</t>
  </si>
  <si>
    <t>1 bis avenue François Adam 94100 Saint Maur des Fosses</t>
  </si>
  <si>
    <t>IBERDROLA</t>
  </si>
  <si>
    <t>PLAZA EUSKADI, 5 - TORRE IBERDROLA, 48009, BILBAO, BIZKAIA</t>
  </si>
  <si>
    <t>IBERDROLA STROM GMBH</t>
  </si>
  <si>
    <t>CHARLOTTENSTR. 63, 10117, Berlin, Deutschland</t>
  </si>
  <si>
    <t>CHARLOTTENSTR. 63</t>
  </si>
  <si>
    <t>IBERFLUID INSTRUMENTS S.A.</t>
  </si>
  <si>
    <t>Botánica 122, 08908 L'Hospitalet (Barcelona)</t>
  </si>
  <si>
    <t>IBG Automation GmbH</t>
  </si>
  <si>
    <t>Osemundstr. 14-22, 58809, Neuenrade, Germany</t>
  </si>
  <si>
    <t>Osemundstr. 14-22</t>
  </si>
  <si>
    <t>58809</t>
  </si>
  <si>
    <t>Neuenrade</t>
  </si>
  <si>
    <t>IBG Technology Hansestadt Lübeck GmbH</t>
  </si>
  <si>
    <t>An der Dänischburg 25, 23569, Lübeck, Germany</t>
  </si>
  <si>
    <t>An der Dänischburg 25</t>
  </si>
  <si>
    <t>23569</t>
  </si>
  <si>
    <t>Lübeck</t>
  </si>
  <si>
    <t>ICEBERG.ENGINEERING GMBH</t>
  </si>
  <si>
    <t>ZSCHORLAUER STR. 56, 08280, Erzgebirgskreis, Deutschland</t>
  </si>
  <si>
    <t>ZSCHORLAUER STR. 56</t>
  </si>
  <si>
    <t>08280</t>
  </si>
  <si>
    <t>AUE-BAD SCHLEMA</t>
  </si>
  <si>
    <t>ICEBERG.HYDROGEN GMBH</t>
  </si>
  <si>
    <t>ZSCHORLAUER STR. 56, 08280, Sachsen, Deutschland</t>
  </si>
  <si>
    <t>Icelandic New Energy</t>
  </si>
  <si>
    <t>Orkugarði, Grensásvegi 9, Reykjavík, 108, Iceland</t>
  </si>
  <si>
    <t>ICONICHEM WIDNES LIMITED</t>
  </si>
  <si>
    <t>Widnes WA8 0RU, United Kingdom</t>
  </si>
  <si>
    <t>ICS INDUSTRIECHEMIKALIEN SCHWEFELNATRIUM GMBH</t>
  </si>
  <si>
    <t>An d. Bahn 1, 06803 Bitterfeld-Wolfen, Germany</t>
  </si>
  <si>
    <t>IDEA ENERGIA</t>
  </si>
  <si>
    <t>C/ Balbino Marrón, 8 Edif. Viapol, Planta 6, Mod. 18, 41018 Sevilla, Spain</t>
  </si>
  <si>
    <t>IDEC ENERGY INVEST</t>
  </si>
  <si>
    <t>IDEC ENERGY SOLAR</t>
  </si>
  <si>
    <t>IDELAB Ingenieria SL</t>
  </si>
  <si>
    <t>Av. Blasco Ibáñez 10 - 46940 Manises (Valencia)</t>
  </si>
  <si>
    <t>IDESA Industrial Plants SLU</t>
  </si>
  <si>
    <t>PCTG - Edificio Felix Herreros C/Profesor Potter 105 33203 Gijón, Asturias. España</t>
  </si>
  <si>
    <t>IDOM</t>
  </si>
  <si>
    <t>Avda. Zarandoa, 23 48015 Bilbao</t>
  </si>
  <si>
    <t>IDROGEN ENGIADINAIS SA</t>
  </si>
  <si>
    <t>SAN BASTIAUN 55, 7503, Graubünden, Schweiz</t>
  </si>
  <si>
    <t>SAN BASTIAUN 55</t>
  </si>
  <si>
    <t>7503</t>
  </si>
  <si>
    <t>SAMEDAN</t>
  </si>
  <si>
    <t>IFP School</t>
  </si>
  <si>
    <t>228-232 avenue Napoléon Bonaparte 92500 Rueil Malmaison</t>
  </si>
  <si>
    <t>IFPEN</t>
  </si>
  <si>
    <t>Etablissement de Paris : 1 à 4 avenue de Bois Préau - 92852 Rueil Malmaison Cedex / Etablissement de Lyon : Rond-point de l'échangeur de Solaize - BP 3 - 69360 Solaize</t>
  </si>
  <si>
    <t>IGAT - INDUSTRIA GAS TECNICI SPA</t>
  </si>
  <si>
    <t>CSO VITTORIO EMANUELE 84, 80121, Napoli, Italien</t>
  </si>
  <si>
    <t>CSO VITTORIO EMANUELE 84</t>
  </si>
  <si>
    <t>80121</t>
  </si>
  <si>
    <t>NAPOLI</t>
  </si>
  <si>
    <t>IGNIS ENERGÍA</t>
  </si>
  <si>
    <t>C. de Cardenal Marcelo Spínola, 8, Chamartín, 28016 Madrid, Spain</t>
  </si>
  <si>
    <t>IHT INTERNATIONAL HYDROGEN TECHNOLOGIES AG</t>
  </si>
  <si>
    <t>STAATSSTRASSE 44, 9463, St. Gallen, Schweiz</t>
  </si>
  <si>
    <t>STAATSSTRASSE 44</t>
  </si>
  <si>
    <t>9463</t>
  </si>
  <si>
    <t>OBERRIET SG</t>
  </si>
  <si>
    <t>IJSFABRIEK STROMBEEK</t>
  </si>
  <si>
    <t>BROEKSTRAAT 70, 1860, Halle-Vilvoorde, Belgien</t>
  </si>
  <si>
    <t>BROEKSTRAAT 70</t>
  </si>
  <si>
    <t>1860</t>
  </si>
  <si>
    <t>MEISE</t>
  </si>
  <si>
    <t>IKAV Energy Spain S.L.U.</t>
  </si>
  <si>
    <t>Plaza Tirso de Molina 12, 1ºIzquierda</t>
  </si>
  <si>
    <t>ILF Consulting Engineers Austria Gmbh</t>
  </si>
  <si>
    <t>Würtzlerstraße 3/7, 1030, Wien, Austria</t>
  </si>
  <si>
    <t>Würtzlerstraße 3/7</t>
  </si>
  <si>
    <t>1030</t>
  </si>
  <si>
    <t>illwerke vkw AG</t>
  </si>
  <si>
    <t>Weidachstraße 6, 6900, Bregenz, Austria</t>
  </si>
  <si>
    <t>Weidachstraße 6</t>
  </si>
  <si>
    <t>Bregenz</t>
  </si>
  <si>
    <t>ILT TECNOLOGIE S.R.L.</t>
  </si>
  <si>
    <t>VIA TORINO 1, 56038, Pisa, Italien</t>
  </si>
  <si>
    <t>VIA TORINO 1</t>
  </si>
  <si>
    <t>56038</t>
  </si>
  <si>
    <t>PONSACCO</t>
  </si>
  <si>
    <t>Imagine SAS</t>
  </si>
  <si>
    <t>1258 CHEMIN DE LECHAUD, ST MARCEL DE FELINES, 42122, France</t>
  </si>
  <si>
    <t>IMC</t>
  </si>
  <si>
    <t>Stationspark 625, Sliedrecht, 3364 DA</t>
  </si>
  <si>
    <t>Imerys Graphite &amp; Carbon</t>
  </si>
  <si>
    <t>Strada Industriale 12, Bodio, 6743, Switzerland</t>
  </si>
  <si>
    <t>IMING</t>
  </si>
  <si>
    <t>41 rue Périer  92120 Montrouge</t>
  </si>
  <si>
    <t>imk Industrial Intelligence GmbH</t>
  </si>
  <si>
    <t>Amselgrund 30, 9128, Chemnitz, Germany</t>
  </si>
  <si>
    <t>Amselgrund 30</t>
  </si>
  <si>
    <t>9128</t>
  </si>
  <si>
    <t>Immaterial Limited</t>
  </si>
  <si>
    <t>25 Cambridge Science Park, Milton Road, Cambridge, CB4 0FW, United Kingdom</t>
  </si>
  <si>
    <t>IMPACT HYDROGEN B.V.</t>
  </si>
  <si>
    <t>ENGELBERTERWEG 61, 9723 EK, Groningen, Niederlande</t>
  </si>
  <si>
    <t>ENGELBERTERWEG 61</t>
  </si>
  <si>
    <t>9723 EK</t>
  </si>
  <si>
    <t>INAEL Electrical Systems, S.A.</t>
  </si>
  <si>
    <t>C. Río Jarama, 7, 45007 Toledo, Spain</t>
  </si>
  <si>
    <t>Incubateur technologique IMT Mines Albi</t>
  </si>
  <si>
    <t>Incubateur IMT Mines d’Albi 81000 Albi</t>
  </si>
  <si>
    <t>IndeLoop Ltd.</t>
  </si>
  <si>
    <t>Slavonska Avenija 22 G, Zagreb, 10000, Croatia</t>
  </si>
  <si>
    <t>INDOX ENERGY SYSTEM SL</t>
  </si>
  <si>
    <t>INDUFIL B.V.</t>
  </si>
  <si>
    <t>HYDROGRAAF 25, 6921 RS, Duiven, Niederlande</t>
  </si>
  <si>
    <t>HYDROGRAAF 25</t>
  </si>
  <si>
    <t>6921 RS</t>
  </si>
  <si>
    <t>DUIVEN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</si>
  <si>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</si>
  <si>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</si>
  <si>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</si>
  <si>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</si>
  <si>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</si>
  <si>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Industrie De Nora SpA</t>
  </si>
  <si>
    <t>Via Bistolfi 35, Milan, 20134, Italy</t>
  </si>
  <si>
    <t>INEA</t>
  </si>
  <si>
    <t>Stegne 11, Ljubljana, 1000, Slovenia</t>
  </si>
  <si>
    <t>INECO (Ingeniería y Economía del Transporte, SME MP SA)</t>
  </si>
  <si>
    <t>Paseo de la Habana, 138 28036 Madrid (España)</t>
  </si>
  <si>
    <t>INEOS</t>
  </si>
  <si>
    <t>NIEUWE WEG 1, 2070, Antwerp, Belgien</t>
  </si>
  <si>
    <t>NIEUWE WEG 1</t>
  </si>
  <si>
    <t>2070</t>
  </si>
  <si>
    <t>INEOS CHLOR ATLANTIK GMBH</t>
  </si>
  <si>
    <t>LUDWIGSTR. 12, 47495, Wesel, Deutschland</t>
  </si>
  <si>
    <t>LUDWIGSTR. 12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</si>
  <si>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</si>
  <si>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</si>
  <si>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</si>
  <si>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</si>
  <si>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INEOS KÖLN GMBH</t>
  </si>
  <si>
    <t>ALTE STR. 201, 50769, Köln, Deutschland</t>
  </si>
  <si>
    <t>ALTE STR. 201</t>
  </si>
  <si>
    <t>50769</t>
  </si>
  <si>
    <t>INEOS SALES NORGE AS</t>
  </si>
  <si>
    <t>ASDALSTRAND 291, 3962, Bamble, Norwegen</t>
  </si>
  <si>
    <t>ASDALSTRAND 291</t>
  </si>
  <si>
    <t>3962</t>
  </si>
  <si>
    <t>STATHELLE</t>
  </si>
  <si>
    <t>INERC BV</t>
  </si>
  <si>
    <t>J.F. Ankersmitstraat 3, 1068 JX Amsterdam, Netherlands</t>
  </si>
  <si>
    <t>INERCO</t>
  </si>
  <si>
    <t>A-2, 512, 7, 25218 Fonolleres, Lleida, Spain</t>
  </si>
  <si>
    <t>INERIS</t>
  </si>
  <si>
    <t>Parc Technologique ALATA - B.P. n° 2 60550 VERNEUIL-EN-HALATTE</t>
  </si>
  <si>
    <t>INERTIM RESEARCH SL.</t>
  </si>
  <si>
    <t>CALLE VITORIA, 9 PISO 1 A, 09004, Burgos, Spanien</t>
  </si>
  <si>
    <t>CALLE VITORIA, 9 PISO 1 A</t>
  </si>
  <si>
    <t>09004</t>
  </si>
  <si>
    <t>BURGOS</t>
  </si>
  <si>
    <t>Infineon Technologies AG F OP RD FO</t>
  </si>
  <si>
    <t>Am Campeon 1-15, 85579, Neubiberg, Germany</t>
  </si>
  <si>
    <t>Am Campeon 1-15</t>
  </si>
  <si>
    <t>Neubiberg</t>
  </si>
  <si>
    <t>INGENIA</t>
  </si>
  <si>
    <t>34 RUE DU PRIEURE, 50300, Manche, Frankreich</t>
  </si>
  <si>
    <t>34 RUE DU PRIEURE</t>
  </si>
  <si>
    <t>50300</t>
  </si>
  <si>
    <t>VAINS</t>
  </si>
  <si>
    <t>Ingenieurbüro Der Energiearchitekt</t>
  </si>
  <si>
    <t>Sonnendorf 36, 6334, Schwoich, Austria</t>
  </si>
  <si>
    <t>Sonnendorf 36</t>
  </si>
  <si>
    <t>6334</t>
  </si>
  <si>
    <t>Schwoich</t>
  </si>
  <si>
    <t>INGENOSTRUM S.L</t>
  </si>
  <si>
    <t>Av. de la Constitución, 34, 1º Izq, Casco Antiguo, 41001 Sevilla, Spain</t>
  </si>
  <si>
    <t>Ingérop</t>
  </si>
  <si>
    <t>11 Rue Verte, 63118 Cébazat</t>
  </si>
  <si>
    <t>INGETEAM POWER TECHNOLOGY</t>
  </si>
  <si>
    <t>Parque Tecnológico de Bizkaia, 106 - 48170 Zamudio (Bizkaia)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</si>
  <si>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</si>
  <si>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</si>
  <si>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</si>
  <si>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</si>
  <si>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Inherent Solutions Consult GmbH &amp; Co. KG und ISC Inspection GmbH</t>
  </si>
  <si>
    <t>Bemeroder Str. 71, 30559, Hannover, Germany</t>
  </si>
  <si>
    <t>Bemeroder Str. 71</t>
  </si>
  <si>
    <t>Hannover</t>
  </si>
  <si>
    <t>INKAT AS</t>
  </si>
  <si>
    <t>LIAFLATEN 2C, 5132, Bergen, Norwegen</t>
  </si>
  <si>
    <t>LIAFLATEN 2C</t>
  </si>
  <si>
    <t>5132</t>
  </si>
  <si>
    <t>NYBORG</t>
  </si>
  <si>
    <t>INNIO Jenbacher GmbH &amp; CO OG</t>
  </si>
  <si>
    <t>Achenseestraße 1-3, 6200, Jenbach, Austria</t>
  </si>
  <si>
    <t>Achenseestraße 1-3</t>
  </si>
  <si>
    <t>6200</t>
  </si>
  <si>
    <t>Jenbach</t>
  </si>
  <si>
    <t>Innovation Cluster HZwo</t>
  </si>
  <si>
    <t>Reichenhainer Strasse 70, Chemnitz, 9126, Germany</t>
  </si>
  <si>
    <t>Innovation Norway</t>
  </si>
  <si>
    <t>Grev Wedels Plass 9, 0151 Oslo, Norway</t>
  </si>
  <si>
    <t>INOCEL DEVELOPMENT</t>
  </si>
  <si>
    <t>​8 Rue de Rochepleine, 38120 Saint-Egrève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</si>
  <si>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</si>
  <si>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</si>
  <si>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</si>
  <si>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</si>
  <si>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</si>
  <si>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INOVYN MANUFACTURING BELGIUM</t>
  </si>
  <si>
    <t>RUE SOLVAY 39, 5190, Namur, Belgien</t>
  </si>
  <si>
    <t>RUE SOLVAY 39</t>
  </si>
  <si>
    <t>5190</t>
  </si>
  <si>
    <t>JEMEPPE-SUR-SAMBRE</t>
  </si>
  <si>
    <t>inpro Innovationsgesellschaft für fortgeschrittene Produktionssysteme in der Fahrzeugindustrie mbH</t>
  </si>
  <si>
    <t>Steinplatz 2, 10623, Berlin, Germany</t>
  </si>
  <si>
    <t>Steinplatz 2</t>
  </si>
  <si>
    <t>INRAG AG</t>
  </si>
  <si>
    <t>Auhafenstrasse 3a, 4132, Muttenz, Switzerland</t>
  </si>
  <si>
    <t>Auhafenstrasse 3a</t>
  </si>
  <si>
    <t>4132</t>
  </si>
  <si>
    <t>Muttenz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</si>
  <si>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</si>
  <si>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</si>
  <si>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</si>
  <si>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</si>
  <si>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</si>
  <si>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Institut für Klimaschutz, Energie und Mobilität - Recht, Ökonomie und Politik e.V.</t>
  </si>
  <si>
    <t>Magazinstr. 15 - 16, 10179, Berlin, Germany</t>
  </si>
  <si>
    <t>Magazinstr. 15 - 16</t>
  </si>
  <si>
    <t>Institut für Sicherheitstechnik/Schiffssicherheit e.V. (ISV)</t>
  </si>
  <si>
    <t>Friedrich-Barnewitz-Str. 4c, 18119, Rostock, Germany</t>
  </si>
  <si>
    <t>Friedrich-Barnewitz-Str. 4c</t>
  </si>
  <si>
    <t>INSTITUT NATIONAL DE LENVIRONNEMENT INDUSTRIEL ET DES RISQUES (Ineris)</t>
  </si>
  <si>
    <t>PARC TECHNOLOGIQUE ALATA - BP N°2, VERNEUIL-EN-HALATTE, 60550, France</t>
  </si>
  <si>
    <t>Institute for Research in Environment, Civil Engineering and Energy</t>
  </si>
  <si>
    <t>Drezdenska 52, Skopje, 1000, United States</t>
  </si>
  <si>
    <t>Institute of Aviation</t>
  </si>
  <si>
    <t>al. Krakowska 110/114, 02-256 Warszawa</t>
  </si>
  <si>
    <t>al. Krakowska 110/114</t>
  </si>
  <si>
    <t>02-256 Warszawa</t>
  </si>
  <si>
    <t>Institute of Energy and Fuel Processing Technology</t>
  </si>
  <si>
    <t>Zamkowa 1, 41-803 Zabrze</t>
  </si>
  <si>
    <t>Zamkowa 1</t>
  </si>
  <si>
    <t>41-803 Zabrze</t>
  </si>
  <si>
    <t>INSTITUTO NACIONAL DE TÉCNICA AEROESPACIAL (INTA)</t>
  </si>
  <si>
    <t>Carretera Torrejón a Ajalvir, km. 4, 28850 Torrejón de Ardoz, Madrid, Madrid, Spain</t>
  </si>
  <si>
    <t>INSTITUTUL NATIONAL DE CERCETARE-DEZVOLTARE PENTRU TEHNOLOGII CRIOGENICE SI IZOTOPICE - I.C.S.I. RAMNICU VALCEA</t>
  </si>
  <si>
    <t>Strada Uzinei, Râmnicu Vâlcea 240002, Romania</t>
  </si>
  <si>
    <t>INSTN</t>
  </si>
  <si>
    <t>INSTN – CEA – Centre de Grenoble – UEFG – 17 avenue des Martyrs, 38054 Grenoble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</si>
  <si>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</si>
  <si>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</si>
  <si>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</si>
  <si>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</si>
  <si>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</si>
  <si>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Instytut Ceramiki i Materia?ów Budowlanych - Sie? Badawcza ?ukasiewicz</t>
  </si>
  <si>
    <t>Toszecka 99, 44-100 Gliwice</t>
  </si>
  <si>
    <t>Toszecka 99</t>
  </si>
  <si>
    <t>Instytut Technik Innowacyjnych EMAG Sie? Badawcza ?ukasiewicz</t>
  </si>
  <si>
    <t>Leopolda 31, 40-189 Katowice</t>
  </si>
  <si>
    <t>Leopolda 31</t>
  </si>
  <si>
    <t>40-189 Katowice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</si>
  <si>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</si>
  <si>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</si>
  <si>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</si>
  <si>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</si>
  <si>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</si>
  <si>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</si>
  <si>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</si>
  <si>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</si>
  <si>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</si>
  <si>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</si>
  <si>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International Platinum Group Metals Association</t>
  </si>
  <si>
    <t>Schießstättstraße 30, 80339 München, Germany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</si>
  <si>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</si>
  <si>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</si>
  <si>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</si>
  <si>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</si>
  <si>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</si>
  <si>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INTERNEXCO GMBH</t>
  </si>
  <si>
    <t>DAMMSTRASSE 19, 6300, Zug, Schweiz</t>
  </si>
  <si>
    <t>DAMMSTRASSE 19</t>
  </si>
  <si>
    <t>Intertek Group Plc</t>
  </si>
  <si>
    <t>33 Cavendish Square, London, W1G OPS, United Kingdom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</si>
  <si>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</si>
  <si>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</si>
  <si>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</si>
  <si>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</si>
  <si>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</si>
  <si>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INTHY</t>
  </si>
  <si>
    <t>15 Bd de Brosses, 21000 Dijon, France</t>
  </si>
  <si>
    <t>INTHY DEVELOPPEMENT</t>
  </si>
  <si>
    <t>80 RUE SAINT LAZARE, 75009, Paris, Frankreich</t>
  </si>
  <si>
    <t>80 RUE SAINT LAZARE</t>
  </si>
  <si>
    <t>Invenergy</t>
  </si>
  <si>
    <t>Calle del Pinar, 5 28006 Madrid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</si>
  <si>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</si>
  <si>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</si>
  <si>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</si>
  <si>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</si>
  <si>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INWEBIT Sp. z o.o.</t>
  </si>
  <si>
    <t>Sk?adowa 5b, 61-888 Pozna?</t>
  </si>
  <si>
    <t>Sk?adowa 5b</t>
  </si>
  <si>
    <t>61-888 Pozna?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</si>
  <si>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</si>
  <si>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</si>
  <si>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</si>
  <si>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</si>
  <si>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IPT GMBH</t>
  </si>
  <si>
    <t>BÜDERICHER STR., 41460, Neuss, Deutschland</t>
  </si>
  <si>
    <t>BÜDERICHER STR.</t>
  </si>
  <si>
    <t>41460</t>
  </si>
  <si>
    <t>NEUSS</t>
  </si>
  <si>
    <t>IQONY GMBH</t>
  </si>
  <si>
    <t>RÜTTENSCHEIDER STR., 45128, Essen, Deutschland</t>
  </si>
  <si>
    <t>RÜTTENSCHEIDER STR.</t>
  </si>
  <si>
    <t>45128</t>
  </si>
  <si>
    <t>IRD Fuel Cells</t>
  </si>
  <si>
    <t>Emil Neckelmanns Vej 15A, Odense SE, 5220, Denmark</t>
  </si>
  <si>
    <t>ISGACAN, SOCIEDAD LIMITADA.</t>
  </si>
  <si>
    <t>C. los Olivos, 35118 Agüimes, Las Palmas, Spain</t>
  </si>
  <si>
    <t>ISLAND GAS LIMITED</t>
  </si>
  <si>
    <t>Barfields Ln, Wragby Rd, Lincoln LN2 2QX, United Kingdom</t>
  </si>
  <si>
    <t>ÍSLENSK NÝORKA EHF.</t>
  </si>
  <si>
    <t>Suðurlandsbraut 48, 108 Reykjavík, Iceland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</si>
  <si>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</si>
  <si>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</si>
  <si>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</si>
  <si>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</si>
  <si>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</si>
  <si>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ISRA VISION AG</t>
  </si>
  <si>
    <t>Industriestr. 14, 64297, Darmstadt, Germany</t>
  </si>
  <si>
    <t>Industriestr. 14</t>
  </si>
  <si>
    <t>64297</t>
  </si>
  <si>
    <t>Darmstadt</t>
  </si>
  <si>
    <t>ISTANBUL ENERGY COMPANY SA</t>
  </si>
  <si>
    <t>RUE ADHÉMAR-FABRI 6, 1201, Geneva, Schweiz</t>
  </si>
  <si>
    <t>RUE ADHÉMAR-FABRI 6</t>
  </si>
  <si>
    <t>1201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</si>
  <si>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</si>
  <si>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</si>
  <si>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</si>
  <si>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</si>
  <si>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</si>
  <si>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ITALIMPIANTI ORAFI S.P.A.</t>
  </si>
  <si>
    <t>VIA PROVINCIALE DI CIVITELLA 8, 52041, Arezzo, Italien</t>
  </si>
  <si>
    <t>VIA PROVINCIALE DI CIVITELLA 8</t>
  </si>
  <si>
    <t>ITM LINDE ELECTROLYSIS GMBH</t>
  </si>
  <si>
    <t>Dr.-Carl-von-Linde-Straße 6-14, 82049 Pullach im Isartal, Germany</t>
  </si>
  <si>
    <t>Munich</t>
  </si>
  <si>
    <t>ITM Linde Electrolysis GmbH und Linde GmbH</t>
  </si>
  <si>
    <t>Bodenbacher Str. 80, 1277, Dresden, Germany</t>
  </si>
  <si>
    <t>Bodenbacher Str. 80</t>
  </si>
  <si>
    <t>1277</t>
  </si>
  <si>
    <t>ITM POWER (TRADING) LIMITED</t>
  </si>
  <si>
    <t>2 BESSEMER PARK, S9 1DZ, Sheffield, Vereinigtes Königreich</t>
  </si>
  <si>
    <t>2 BESSEMER PARK</t>
  </si>
  <si>
    <t>S9 1DZ</t>
  </si>
  <si>
    <t>SHEFFIELD</t>
  </si>
  <si>
    <t>ITM Power France</t>
  </si>
  <si>
    <t>18 rue Franklin 92400 Courbevoie</t>
  </si>
  <si>
    <t>ITM Power GmbH</t>
  </si>
  <si>
    <t>Am Mühlgraben 6, 35410 Hungen, Germany</t>
  </si>
  <si>
    <t>Hungen</t>
  </si>
  <si>
    <t>ITM POWER PLC</t>
  </si>
  <si>
    <t>ITM Power Service GmbH</t>
  </si>
  <si>
    <t>Am Mühlgraben 6, 35410, Hungen, Germany</t>
  </si>
  <si>
    <t>Am Mühlgraben 6</t>
  </si>
  <si>
    <t>35410</t>
  </si>
  <si>
    <t>ITM Testing Spain S.L.</t>
  </si>
  <si>
    <t>C/ Francia 17, Puerto Real (Cádiz), 11519, España</t>
  </si>
  <si>
    <t>IVE S.R.L.</t>
  </si>
  <si>
    <t>VIA ARTURO TOSCANINI 53, 20831, Monza e della Brianza, Italien</t>
  </si>
  <si>
    <t>VIA ARTURO TOSCANINI 53</t>
  </si>
  <si>
    <t>20831</t>
  </si>
  <si>
    <t>SEREGNO</t>
  </si>
  <si>
    <t>Iveco Group NV (IVG)</t>
  </si>
  <si>
    <t>Via Puglia 35, Torino, 10156, Italy</t>
  </si>
  <si>
    <t>IVERO D.O.O.</t>
  </si>
  <si>
    <t>PLANINSKA ULICA 13, 10360, Zagrebačka, Kroatien</t>
  </si>
  <si>
    <t>PLANINSKA ULICA 13</t>
  </si>
  <si>
    <t>10360</t>
  </si>
  <si>
    <t>SESVETE</t>
  </si>
  <si>
    <t>IVERSON EFUELS AS</t>
  </si>
  <si>
    <t>IZES gGmbH</t>
  </si>
  <si>
    <t>Altenkesseler Str. 17 Geb. A1, 66115, Saarbrücken, Germany</t>
  </si>
  <si>
    <t>Altenkesseler Str. 17 Geb. A1</t>
  </si>
  <si>
    <t>66115</t>
  </si>
  <si>
    <t>Saarbrücken</t>
  </si>
  <si>
    <t>J T S JEAN TECHNIQUE SERVICE</t>
  </si>
  <si>
    <t>180 CHEMIN DE L ETANG, 69420, Rhône, Frankreich</t>
  </si>
  <si>
    <t>180 CHEMIN DE L ETANG</t>
  </si>
  <si>
    <t>69420</t>
  </si>
  <si>
    <t>AMPUIS</t>
  </si>
  <si>
    <t>J. RETTENMAIER &amp; SÖHNE GMBH + CO KG</t>
  </si>
  <si>
    <t>HOLZMÜHLE, 73494, Ostalbkreis, Deutschland</t>
  </si>
  <si>
    <t>HOLZMÜHLE</t>
  </si>
  <si>
    <t>73494</t>
  </si>
  <si>
    <t>ROSENBERG</t>
  </si>
  <si>
    <t>J.Schmalz GmbH</t>
  </si>
  <si>
    <t>Johannes-Schmalz-Str. 1, 72293, Glatten, Germany</t>
  </si>
  <si>
    <t>Johannes-Schmalz-Str. 1</t>
  </si>
  <si>
    <t>72293</t>
  </si>
  <si>
    <t>Glatten</t>
  </si>
  <si>
    <t>JAAN</t>
  </si>
  <si>
    <t>60 AVENUE MARCEAU HAMECHER, 82000, Tarn-et-Garonne, Frankreich</t>
  </si>
  <si>
    <t>60 AVENUE MARCEAU HAMECHER</t>
  </si>
  <si>
    <t>82000</t>
  </si>
  <si>
    <t>MONTAUBAN</t>
  </si>
  <si>
    <t>JACIR</t>
  </si>
  <si>
    <t>11 rue Jean Moulin 77348 Pontault Combault</t>
  </si>
  <si>
    <t>JAG HYDROGEN GMBH</t>
  </si>
  <si>
    <t>NEUWARMBÜCHENER STR., 30938, Hannover, Deutschland</t>
  </si>
  <si>
    <t>NEUWARMBÜCHENER STR.</t>
  </si>
  <si>
    <t>30938</t>
  </si>
  <si>
    <t>BURGWEDEL</t>
  </si>
  <si>
    <t>JA-GASTECHNOLOGY GMBH</t>
  </si>
  <si>
    <t>ALBRECHT-THAER-RING 9, 30938, Hannover, Deutschland</t>
  </si>
  <si>
    <t>ALBRECHT-THAER-RING 9</t>
  </si>
  <si>
    <t>JÄGER TECHNOLOGY CONSULTING GMBH</t>
  </si>
  <si>
    <t>LEHBERGRING 19, 86637, Günzburg, Deutschland</t>
  </si>
  <si>
    <t>LEHBERGRING 19</t>
  </si>
  <si>
    <t>86637</t>
  </si>
  <si>
    <t>ZUSAMALTHEIM</t>
  </si>
  <si>
    <t>JC FÁBRICA DE VÁLVULAS, S.A.U</t>
  </si>
  <si>
    <t>Av. del Segle XXI, 75, 08830 Sant Boi de Llobregat, Barcelona, Spain</t>
  </si>
  <si>
    <t>JCB EURO SERVICES</t>
  </si>
  <si>
    <t>3 RUE DU VIGNOLLE, 95200, Val-d'Oise, Frankreich</t>
  </si>
  <si>
    <t>3 RUE DU VIGNOLLE</t>
  </si>
  <si>
    <t>95200</t>
  </si>
  <si>
    <t>SARCELLES</t>
  </si>
  <si>
    <t>JCB SAS</t>
  </si>
  <si>
    <t>3 rue du Vignolle 95200 Sarcelles</t>
  </si>
  <si>
    <t>JD MESURE</t>
  </si>
  <si>
    <t>76, allée de Paris ZAC Les Playes 83500 LA SEYNE SUR MER (France)</t>
  </si>
  <si>
    <t>Jean Rouxel Institute of Materials in Nantes</t>
  </si>
  <si>
    <t>CNRS – Institut des matériaux Jean-Rouxel 44000 NANTES</t>
  </si>
  <si>
    <t>Jenbacher GmbH</t>
  </si>
  <si>
    <t>Carl-Benz-Str. 25, 67227, Frankenthal (Pfalz), Germany</t>
  </si>
  <si>
    <t>Carl-Benz-Str. 25</t>
  </si>
  <si>
    <t>67227</t>
  </si>
  <si>
    <t>Frankenthal (Pfalz)</t>
  </si>
  <si>
    <t>JERA LOW CARBON ENERGY EUROPE GMBH</t>
  </si>
  <si>
    <t>THEATINERSTR. 11, 80333, München, Landeshauptstadt, Deutschland</t>
  </si>
  <si>
    <t>THEATINERSTR. 11</t>
  </si>
  <si>
    <t>80333</t>
  </si>
  <si>
    <t>JET TANKSTELLEN DEUTSCHLAND GMBH</t>
  </si>
  <si>
    <t>CAFFAMACHERREIHE 1, 20355, Hamburg, Freie und Hansestadt, Deutschland</t>
  </si>
  <si>
    <t>CAFFAMACHERREIHE 1</t>
  </si>
  <si>
    <t>20355</t>
  </si>
  <si>
    <t>JFB Consulting</t>
  </si>
  <si>
    <t>26 Boulevard Jean Jaurès 92100 Boulogne</t>
  </si>
  <si>
    <t>JL&amp;P Engineering</t>
  </si>
  <si>
    <t>Technopole de Montesquieu  1 All. Jean Rostand  33650 Martillac</t>
  </si>
  <si>
    <t>JOANNEUM RESEARCH</t>
  </si>
  <si>
    <t>Leonhardstraße 59, 8010, Graz, Austria</t>
  </si>
  <si>
    <t>Leonhardstraße 59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</si>
  <si>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</si>
  <si>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</si>
  <si>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</si>
  <si>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</si>
  <si>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</si>
  <si>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John Cockerill</t>
  </si>
  <si>
    <t>Rue Jean Potier 1, 4100 Seraing, Belgium</t>
  </si>
  <si>
    <t>Johnson Matthey</t>
  </si>
  <si>
    <t>5th Floor, 25 Farringdon Street, London, EC4A 4AB</t>
  </si>
  <si>
    <t>JOHNSON MATTHEY CHEMICALS GMBH</t>
  </si>
  <si>
    <t>WARDSTR. 17, 46446, Kleve, Deutschland</t>
  </si>
  <si>
    <t>WARDSTR. 17</t>
  </si>
  <si>
    <t>46446</t>
  </si>
  <si>
    <t>EMMERICH</t>
  </si>
  <si>
    <t>Johnson Matthey Hydrogen Technologies</t>
  </si>
  <si>
    <t>Lydiard Fields, Great Western Way, Swindon SN5 8AT,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</si>
  <si>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</si>
  <si>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</si>
  <si>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</si>
  <si>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</si>
  <si>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Joltech Solutions S.L.</t>
  </si>
  <si>
    <t>Av. PAÏSOS CATALANS 16, Tarragona, 43007, Spain</t>
  </si>
  <si>
    <t>JOMI LEMAN</t>
  </si>
  <si>
    <t>1115 Route de Saint Thomas 26190 La Motte-Fanjas</t>
  </si>
  <si>
    <t>JONGKIND B.V.</t>
  </si>
  <si>
    <t>OOSTEINDERWEG 357, 1432 AX, Aalsmeer, Niederlande</t>
  </si>
  <si>
    <t>OOSTEINDERWEG 357</t>
  </si>
  <si>
    <t>1432 AX</t>
  </si>
  <si>
    <t>AALSMEER</t>
  </si>
  <si>
    <t>JRS PHARMA GMBH &amp; CO. KG</t>
  </si>
  <si>
    <t>JRS PROZEßTECHNIK GMBH &amp; CO. KG</t>
  </si>
  <si>
    <t>CALENBERGER MÜHLE, 30982, Hannover, Deutschland</t>
  </si>
  <si>
    <t>CALENBERGER MÜHLE</t>
  </si>
  <si>
    <t>30982</t>
  </si>
  <si>
    <t>PATTENSEN</t>
  </si>
  <si>
    <t>JSW Nowe Projekty S.A.</t>
  </si>
  <si>
    <t>Paderewskiego 41, 40-282 Katowice</t>
  </si>
  <si>
    <t>Paderewskiego 41</t>
  </si>
  <si>
    <t>40-282 Katowice</t>
  </si>
  <si>
    <t>JSW SA</t>
  </si>
  <si>
    <t>Aleja Jana Pawla II 4, Jastrzebie-Zdroj, 44-330, Poland</t>
  </si>
  <si>
    <t>JUMO AUTOMATION</t>
  </si>
  <si>
    <t>INDUSTRIESTRASSE 18, 4700, Verviers, Belgien</t>
  </si>
  <si>
    <t>INDUSTRIESTRASSE 18</t>
  </si>
  <si>
    <t>4700</t>
  </si>
  <si>
    <t>EUPEN</t>
  </si>
  <si>
    <t>Jumo Control S.A</t>
  </si>
  <si>
    <t>Calle Berlín, 15 Nave Polígono Ind Torres de La, 28813 Torres de la Alameda, Spain</t>
  </si>
  <si>
    <t>JUMO ITALIA S.R.L.</t>
  </si>
  <si>
    <t>VIA GIOSUE' CARDUCCI 221/54, 20099, Milano, Italien</t>
  </si>
  <si>
    <t>VIA GIOSUE' CARDUCCI 221/54</t>
  </si>
  <si>
    <t>20099</t>
  </si>
  <si>
    <t>SESTO SAN GIOVANNI</t>
  </si>
  <si>
    <t>JUNOVA VENTURES AG</t>
  </si>
  <si>
    <t>WILENSTRASSE 4, 8832, Schwyz, Schweiz</t>
  </si>
  <si>
    <t>WILENSTRASSE 4</t>
  </si>
  <si>
    <t>8832</t>
  </si>
  <si>
    <t>WOLLERAU</t>
  </si>
  <si>
    <t>JUSHAPE GMBH</t>
  </si>
  <si>
    <t>MITTLERER KUHBERG 39, 89077, Ulm, Deutschland</t>
  </si>
  <si>
    <t>MITTLERER KUHBERG 39</t>
  </si>
  <si>
    <t>89077</t>
  </si>
  <si>
    <t>ULM</t>
  </si>
  <si>
    <t>JUSTY INGENIERIE ENERGIES</t>
  </si>
  <si>
    <t>80 RUE SAINT LAZARE, 75008, Paris, Frankreich</t>
  </si>
  <si>
    <t>PARIS 08</t>
  </si>
  <si>
    <t>KALIES</t>
  </si>
  <si>
    <t>16 rue Louis Neel 59260 Lezennes</t>
  </si>
  <si>
    <t>Kalliopé</t>
  </si>
  <si>
    <t>98 Boulevard Malesherbes 75017 Paris</t>
  </si>
  <si>
    <t>KALLISTA BDR</t>
  </si>
  <si>
    <t>18 RUE TREILHARD, 75008, Paris, Frankreich</t>
  </si>
  <si>
    <t>18 RUE TREILHARD</t>
  </si>
  <si>
    <t>Kälte- und Systemtechnik GmbH</t>
  </si>
  <si>
    <t>Strassfeld 5, 3441, Freundorf, Austria</t>
  </si>
  <si>
    <t>Strassfeld 5</t>
  </si>
  <si>
    <t>3441</t>
  </si>
  <si>
    <t>Freundorf</t>
  </si>
  <si>
    <t>Kanda Consulting SAS</t>
  </si>
  <si>
    <t>7 Ruelle du Lavoir  78240 AIGREMONT</t>
  </si>
  <si>
    <t>KÄPPELI WASSERSTOFF AG</t>
  </si>
  <si>
    <t>RIEDMATTLI 3, 6423, Schwyz, Schweiz</t>
  </si>
  <si>
    <t>RIEDMATTLI 3</t>
  </si>
  <si>
    <t>6423</t>
  </si>
  <si>
    <t>SEEWEN SZ</t>
  </si>
  <si>
    <t>KÄRCHER ENERGY GMBH</t>
  </si>
  <si>
    <t>MOLTKESTR. 14, 76344, Karlsruhe, Landkreis, Deutschland</t>
  </si>
  <si>
    <t>MOLTKESTR. 14</t>
  </si>
  <si>
    <t>76344</t>
  </si>
  <si>
    <t>EGGENSTEIN-LEOPOLDSHAFEN</t>
  </si>
  <si>
    <t>Karlsruher Institut für Technologie (KIT)</t>
  </si>
  <si>
    <t>Adenauerring 20 b, 76131, Karlsruhe, Germany</t>
  </si>
  <si>
    <t>Adenauerring 20 b</t>
  </si>
  <si>
    <t>Karlsruher Institut für Technologie (KIT) - Institut für Kolbenmaschinen</t>
  </si>
  <si>
    <t>Rintheimer Querallee, 76131, Karlsruhe, Germany</t>
  </si>
  <si>
    <t>Rintheimer Querallee</t>
  </si>
  <si>
    <t>KARRGREEN LEXY</t>
  </si>
  <si>
    <t>PARK AVENUE, RUE LEON GRIFFON, 56890, Morbihan, Frankreich</t>
  </si>
  <si>
    <t>PARK AVENUE, RUE LEON GRIFFON</t>
  </si>
  <si>
    <t>56890</t>
  </si>
  <si>
    <t>ST AVE</t>
  </si>
  <si>
    <t>KARRGREEN MOREAC</t>
  </si>
  <si>
    <t>KARRGREEN PONTIVY</t>
  </si>
  <si>
    <t>Katowice Special Economic Zone</t>
  </si>
  <si>
    <t>Wojewódzka 42, 40-026 Katowice</t>
  </si>
  <si>
    <t>Wojewódzka 42</t>
  </si>
  <si>
    <t>40-026 Katowice</t>
  </si>
  <si>
    <t>KBSW-ENERGY GMBH</t>
  </si>
  <si>
    <t>ALTE DORFSTR. 4, 04808, Leipziger Land, Deutschland</t>
  </si>
  <si>
    <t>ALTE DORFSTR. 4</t>
  </si>
  <si>
    <t>04808</t>
  </si>
  <si>
    <t>THALLWITZ</t>
  </si>
  <si>
    <t>KCS Europe GmbH</t>
  </si>
  <si>
    <t>Am Handwerkerzentrum 6, 52156, Monschau, Germany</t>
  </si>
  <si>
    <t>Am Handwerkerzentrum 6</t>
  </si>
  <si>
    <t>52156</t>
  </si>
  <si>
    <t>Monschau</t>
  </si>
  <si>
    <t>keep it green gmbh</t>
  </si>
  <si>
    <t>Münchner Str. 19 a, 82319, Starnberg, Germany</t>
  </si>
  <si>
    <t>Münchner Str. 19 a</t>
  </si>
  <si>
    <t>82319</t>
  </si>
  <si>
    <t>Starnberg</t>
  </si>
  <si>
    <t>KEES IN 'T VEEN BEHEER B.V.</t>
  </si>
  <si>
    <t>MOEZELWEG 151, 3198 LS, Rotterdam, Niederlande</t>
  </si>
  <si>
    <t>MOEZELWEG 151</t>
  </si>
  <si>
    <t>3198 LS</t>
  </si>
  <si>
    <t>KEIRYO</t>
  </si>
  <si>
    <t>34 BOULEVARD DES ITALIENS, 75009, Paris, Frankreich</t>
  </si>
  <si>
    <t>34 BOULEVARD DES ITALIENS</t>
  </si>
  <si>
    <t>Kelvion Thermal Solutions</t>
  </si>
  <si>
    <t>25 rue du ranzai 44300 Nantes</t>
  </si>
  <si>
    <t>KEM ONE</t>
  </si>
  <si>
    <t>IMMEUBLE LE QUADRILLE, 19 RUE JACQUELINE AURIOL, 69008, Rhône, Frankreich</t>
  </si>
  <si>
    <t>IMMEUBLE LE QUADRILLE, 19 RUE JACQUELINE AURIOL</t>
  </si>
  <si>
    <t>69008</t>
  </si>
  <si>
    <t>KEMIRA WATER DANMARK A/S</t>
  </si>
  <si>
    <t>AMAGER STRANDVEJ 390, 2770, Tårnby, Dänemark</t>
  </si>
  <si>
    <t>AMAGER STRANDVEJ 390</t>
  </si>
  <si>
    <t>2770</t>
  </si>
  <si>
    <t>KASTRUP</t>
  </si>
  <si>
    <t>KENNOXHEAD WIND FARM LIMITED</t>
  </si>
  <si>
    <t>5 HOWICK PLACE, SW1P 1WG, London SW1P, Vereinigtes Königreich</t>
  </si>
  <si>
    <t>5 HOWICK PLACE</t>
  </si>
  <si>
    <t>SW1P 1WG</t>
  </si>
  <si>
    <t>Keolis</t>
  </si>
  <si>
    <t>34 Avenue Léonard De Vinci, Courbevoie, F-92400, France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</si>
  <si>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</si>
  <si>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</si>
  <si>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</si>
  <si>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</si>
  <si>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</si>
  <si>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KERAFOL Keramische Folien GmbH &amp; Co. KG</t>
  </si>
  <si>
    <t>Koppe-Platz 1, 92676, Eschenbach i.d.OPf., Germany</t>
  </si>
  <si>
    <t>Koppe-Platz 1</t>
  </si>
  <si>
    <t>92676</t>
  </si>
  <si>
    <t>Eschenbach i.d.OPf.</t>
  </si>
  <si>
    <t>KEYOU GmbH</t>
  </si>
  <si>
    <t>Arnulfstraße 60, Munich, 80335, Germany</t>
  </si>
  <si>
    <t>KIC InnoEnergy SE</t>
  </si>
  <si>
    <t>Kennispoort, John F. Kennedylaan 2, Eindhoven, 5612 AB, Netherlands</t>
  </si>
  <si>
    <t>KING &amp; WOOD MALLESONS SAP</t>
  </si>
  <si>
    <t>Calle de Goya, 6, 4ª, Salamanca, 28001 Madrid, Spain</t>
  </si>
  <si>
    <t>KION FINANCIAL SERVICES SWEDEN AB</t>
  </si>
  <si>
    <t>Maskingatan 2, 702 86 Örebro, Sweden</t>
  </si>
  <si>
    <t>KITZ CORPORATION OF EUROPE S.A.</t>
  </si>
  <si>
    <t>Carrer de Ramon Viñas, 8, 08930 Sant Adrià de Besòs, Barcelona, Spain</t>
  </si>
  <si>
    <t>Kiwa</t>
  </si>
  <si>
    <t>Sir Winston Churchillln 273, Rijswijk, 2288Ea, Netherlands</t>
  </si>
  <si>
    <t>Kiwa Energy</t>
  </si>
  <si>
    <t>Kiwa House, Malvern View Business Park, Bishops Cleeve, Cheltenham, GL52 7DQ</t>
  </si>
  <si>
    <t>Kiwa Expert B.V.</t>
  </si>
  <si>
    <t>Sir Winston Churchilllaan 273, 2288 EA Rijswijk, Netherlands</t>
  </si>
  <si>
    <t>Klaster Wodorowy - Regionalna Izba Gospodarcza Pomorza</t>
  </si>
  <si>
    <t>Aleja Grunwaldzka 82, 80-244 Gdańsk, Poland</t>
  </si>
  <si>
    <t>Al. Grunwaldzka 82</t>
  </si>
  <si>
    <t>80-244 Gda?sk</t>
  </si>
  <si>
    <t>KLIMATPROJEKT I MÄLARDALEN AB</t>
  </si>
  <si>
    <t>Kvartsgatan 13, 749 40 Enköping, Sweden</t>
  </si>
  <si>
    <t>KLINGER SPAIN</t>
  </si>
  <si>
    <t>Avenida del Llano Castellano 15 28034 Madrid</t>
  </si>
  <si>
    <t>KLOCKNER FAMILIEN GMBH</t>
  </si>
  <si>
    <t>JOHANNISBERG 6 A, 53578, Neuwied, Deutschland</t>
  </si>
  <si>
    <t>JOHANNISBERG 6 A</t>
  </si>
  <si>
    <t>53578</t>
  </si>
  <si>
    <t>WINDHAGEN</t>
  </si>
  <si>
    <t>KMW WIND TO GAS ENERGY GMBH &amp; CO. KG</t>
  </si>
  <si>
    <t>SCHLEUSENSTR. 10, 25541, Dithmarschen, Deutschland</t>
  </si>
  <si>
    <t>SCHLEUSENSTR. 10</t>
  </si>
  <si>
    <t>KNAPSACK POWER GMBH &amp; CO. KG</t>
  </si>
  <si>
    <t>DERENDORFER ALLEE 2 A, 40476, Düsseldorf, Deutschland</t>
  </si>
  <si>
    <t>DERENDORFER ALLEE 2 A</t>
  </si>
  <si>
    <t>KOMAG Institute of Mining Technology</t>
  </si>
  <si>
    <t>Pszczy?ska 37, 44-101 Gliwice</t>
  </si>
  <si>
    <t>Pszczy?ska 37</t>
  </si>
  <si>
    <t>44-101 Gliwice</t>
  </si>
  <si>
    <t>KOMPENZA (SCHWEIZ) AG</t>
  </si>
  <si>
    <t>RIEDHALDEN 3A, 8427, Zürich, Schweiz</t>
  </si>
  <si>
    <t>RIEDHALDEN 3A</t>
  </si>
  <si>
    <t>8427</t>
  </si>
  <si>
    <t>FREIENSTEIN</t>
  </si>
  <si>
    <t>Komunikacja Miejska P?ock Sp. z o.o.</t>
  </si>
  <si>
    <t>Przemys?owa 17, 09-400 P?ock</t>
  </si>
  <si>
    <t>Przemys?owa 17</t>
  </si>
  <si>
    <t>09-400 P?ock</t>
  </si>
  <si>
    <t>Kontron AIS GmbH</t>
  </si>
  <si>
    <t>Otto-Mohr-Str. 6, 1279, Dresden, Germany</t>
  </si>
  <si>
    <t>Otto-Mohr-Str. 6</t>
  </si>
  <si>
    <t>1279</t>
  </si>
  <si>
    <t>KOOLZUUR CENTRALE B.V.</t>
  </si>
  <si>
    <t>NUSTERWEG 64, 6136 XB, Sittard-Geleen, Niederlande</t>
  </si>
  <si>
    <t>NUSTERWEG 64</t>
  </si>
  <si>
    <t>6136 XB</t>
  </si>
  <si>
    <t>SITTARD</t>
  </si>
  <si>
    <t>KORGA AS</t>
  </si>
  <si>
    <t>AURDALSLIA 163, 5253, Bergen, Norwegen</t>
  </si>
  <si>
    <t>AURDALSLIA 163</t>
  </si>
  <si>
    <t>5253</t>
  </si>
  <si>
    <t>SANDSLI</t>
  </si>
  <si>
    <t>KORONA JV SP. Z O.O.</t>
  </si>
  <si>
    <t>PRZY BAŻANTARNI 11, 02-793, Warszawa, Polen</t>
  </si>
  <si>
    <t>PRZY BAŻANTARNI 11</t>
  </si>
  <si>
    <t>02-793</t>
  </si>
  <si>
    <t>KPMG S.A</t>
  </si>
  <si>
    <t>Paseo de la Castellana, 259 C  28046 Madrid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</si>
  <si>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</si>
  <si>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</si>
  <si>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</si>
  <si>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</si>
  <si>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</si>
  <si>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KRISTIANSUND ENERGIHUB AS</t>
  </si>
  <si>
    <t>INDUSTRIVEIEN 1, 6517, Kristiansund, Norwegen</t>
  </si>
  <si>
    <t>INDUSTRIVEIEN 1</t>
  </si>
  <si>
    <t>6517</t>
  </si>
  <si>
    <t>KRISTIANSUND N</t>
  </si>
  <si>
    <t>KROHNE Nederland B.V.</t>
  </si>
  <si>
    <t>Kerkeplaat 14, Dordrecht, 3313 LC</t>
  </si>
  <si>
    <t>KSB</t>
  </si>
  <si>
    <t>390 Rue Antoine Pinay, 69740 Genas, France</t>
  </si>
  <si>
    <t>KT - KINETICS TECHNOLOGY S.P.A. IN BREVE KT S.P.A</t>
  </si>
  <si>
    <t>Viale Castello della Magliana, 27, 00148 Roma RM, Italy</t>
  </si>
  <si>
    <t>Kujawski Klaster Wodorowy</t>
  </si>
  <si>
    <t>Gagarina 7, 87-100 Totu?</t>
  </si>
  <si>
    <t>Gagarina 7</t>
  </si>
  <si>
    <t>87-100 Totu?</t>
  </si>
  <si>
    <t>KURT SUTER IMMOBILIEN AG</t>
  </si>
  <si>
    <t>HERRENWISSTRASSE 20, 8180, Zürich, Schweiz</t>
  </si>
  <si>
    <t>HERRENWISSTRASSE 20</t>
  </si>
  <si>
    <t>8180</t>
  </si>
  <si>
    <t>BÜLACH</t>
  </si>
  <si>
    <t>Kuwait Petroleum Research and Technology</t>
  </si>
  <si>
    <t>Moezelweg 251, Europoort RT, 3198 LS, Netherlands</t>
  </si>
  <si>
    <t>KVINA ENERGY AS</t>
  </si>
  <si>
    <t>KVYREEN AG</t>
  </si>
  <si>
    <t>HOHLSTRASSE 188, 8004, Zürich, Schweiz</t>
  </si>
  <si>
    <t>HOHLSTRASSE 188</t>
  </si>
  <si>
    <t>8004</t>
  </si>
  <si>
    <t>KW ENERGIE GMBH</t>
  </si>
  <si>
    <t>UTHOFSTR. 40, 33442, Gütersloh, Deutschland</t>
  </si>
  <si>
    <t>UTHOFSTR. 40</t>
  </si>
  <si>
    <t>33442</t>
  </si>
  <si>
    <t>HERZEBROCK-CLARHOLZ</t>
  </si>
  <si>
    <t>KWR Water</t>
  </si>
  <si>
    <t>Groningenhaven 7, 3433 PE Nieuwegein, Netherlands</t>
  </si>
  <si>
    <t>KYROS HYDROGEN SOLUTIONS GMBH</t>
  </si>
  <si>
    <t>BAHNHOFSTR. 32 A, 96524, Sonneberg, Deutschland</t>
  </si>
  <si>
    <t>BAHNHOFSTR. 32 A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</si>
  <si>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</si>
  <si>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</si>
  <si>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</si>
  <si>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</si>
  <si>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</si>
  <si>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</si>
  <si>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</si>
  <si>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</si>
  <si>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</si>
  <si>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</si>
  <si>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LA ESTRELLA DE SEVILLA S.L.</t>
  </si>
  <si>
    <t>CALLE EFESO, S/N, 41007, Sevilla, Spanien</t>
  </si>
  <si>
    <t>CALLE EFESO, S/N</t>
  </si>
  <si>
    <t>41007</t>
  </si>
  <si>
    <t>La Métropole Européenne de Lille</t>
  </si>
  <si>
    <t>2, boulevard des Cités Unies CS 70043 59040, Cedex, 59800 Lille, France</t>
  </si>
  <si>
    <t>La Plateforme Verte</t>
  </si>
  <si>
    <t>9 rue Boissy d’Anglas 75008 Paris</t>
  </si>
  <si>
    <t>LA ROCHE SUR YON AGGLOMERATION</t>
  </si>
  <si>
    <t>54 Rue René Goscinny, 85000 La Roche-sur-Yon, France</t>
  </si>
  <si>
    <t>LAA France</t>
  </si>
  <si>
    <t>Bâtiment C, Rue de la Carrière de Bachasson, 13590 Meyreuil, France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</si>
  <si>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</si>
  <si>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</si>
  <si>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</si>
  <si>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</si>
  <si>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</si>
  <si>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Laboratoire Cofix</t>
  </si>
  <si>
    <t>3 rue de la Chocolaterie 41000 BLOIS 41000 Blois</t>
  </si>
  <si>
    <t>LADEWATT GMBH</t>
  </si>
  <si>
    <t>AM SANDWERDER 40, 14109, Berlin, Deutschland</t>
  </si>
  <si>
    <t>AM SANDWERDER 40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</si>
  <si>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</si>
  <si>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</si>
  <si>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</si>
  <si>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</si>
  <si>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</si>
  <si>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LANDI RENZO GROUP</t>
  </si>
  <si>
    <t>Via Nobel 2/4, Cavriago, 42025, Italy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</si>
  <si>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</si>
  <si>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</si>
  <si>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</si>
  <si>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</si>
  <si>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</si>
  <si>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Lannion-Trégor Communauté</t>
  </si>
  <si>
    <t>1 rue Gaspard Monge 22300 Lannion</t>
  </si>
  <si>
    <t>LAST MHYLE</t>
  </si>
  <si>
    <t>84 AVENUE DE LA REPUBLIQUE, 75011, Paris, Frankreich</t>
  </si>
  <si>
    <t>84 AVENUE DE LA REPUBLIQUE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</si>
  <si>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</si>
  <si>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</si>
  <si>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</si>
  <si>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</si>
  <si>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</si>
  <si>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Latvian Hydrogen Association</t>
  </si>
  <si>
    <t>Akademijas Laukums 1 Kab 1312, Riga, LV1050, Latvia</t>
  </si>
  <si>
    <t>LAUGUICONCEPT</t>
  </si>
  <si>
    <t>47 bis Rue Benoît Malon, 76300 Sotteville-lès-Rouen, France</t>
  </si>
  <si>
    <t>Laurent THERY</t>
  </si>
  <si>
    <t>7 Avenue De Camoens</t>
  </si>
  <si>
    <t>LAVO GERMANY GMBH</t>
  </si>
  <si>
    <t>MULACKSTR. 22, 10119, Berlin, Deutschland</t>
  </si>
  <si>
    <t>MULACKSTR. 22</t>
  </si>
  <si>
    <t>10119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</si>
  <si>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</si>
  <si>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</si>
  <si>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</si>
  <si>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</si>
  <si>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</si>
  <si>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LCH Ventures</t>
  </si>
  <si>
    <t>International House, 36-38 Cornhill, London EC3V 3NG, United Kingdom</t>
  </si>
  <si>
    <t>Le Havre Seine Métropole</t>
  </si>
  <si>
    <t>19 rue Georges Braque CS 70854 76085 Le Havre Cedex</t>
  </si>
  <si>
    <t>Le Mans Métropole</t>
  </si>
  <si>
    <t>16, avenue François-Mitterrand, au Mans 72039 Le Mans</t>
  </si>
  <si>
    <t>LE RELAIS DES FRANCHES SÀRL</t>
  </si>
  <si>
    <t>SOUS LA VELLE 17A, 2340, Jura, Schweiz</t>
  </si>
  <si>
    <t>SOUS LA VELLE 17A</t>
  </si>
  <si>
    <t>2340</t>
  </si>
  <si>
    <t>LE NOIRMONT</t>
  </si>
  <si>
    <t>LEA LandesEnergieAgentur Hessen GmbH</t>
  </si>
  <si>
    <t>Wettinerstraße 3, Wiesbaden, 65189, Germany</t>
  </si>
  <si>
    <t>Leak Control Benelux</t>
  </si>
  <si>
    <t>Leerparkpromenade 40, 3312 KW Dordrecht, Netherlands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</si>
  <si>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</si>
  <si>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</si>
  <si>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</si>
  <si>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</si>
  <si>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</si>
  <si>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LEC GmbH</t>
  </si>
  <si>
    <t>Inffeldgasse 19, 8010, Graz, Austria</t>
  </si>
  <si>
    <t>Inffeldgasse 19</t>
  </si>
  <si>
    <t>LECO INSTRUMENTOS SL</t>
  </si>
  <si>
    <t>PLAZA DE LA ENCINA, 10 NUCLEO 3 PISO 1 A, 28760, Madrid, Spanien</t>
  </si>
  <si>
    <t>PLAZA DE LA ENCINA, 10 NUCLEO 3 PISO 1 A</t>
  </si>
  <si>
    <t>Leibniz Universität Hannover</t>
  </si>
  <si>
    <t>Appelstr. 9 a, 30167, Hannover, Germany</t>
  </si>
  <si>
    <t>Appelstr. 9 a</t>
  </si>
  <si>
    <t>30167</t>
  </si>
  <si>
    <t>Leibniz-Institut für Festkörper- und Werkstoffforschung Dresden e.V.</t>
  </si>
  <si>
    <t>Helmholtzstr. 20, 1069, Dresden, Germany</t>
  </si>
  <si>
    <t>Helmholtzstr. 20</t>
  </si>
  <si>
    <t>Leibniz-Institut für Katalyse e.V.</t>
  </si>
  <si>
    <t>Albert-Einstein-Str. 29 a, 18059, Rostock, Germany</t>
  </si>
  <si>
    <t>Albert-Einstein-Str. 29 a</t>
  </si>
  <si>
    <t>Leibniz-Institut für Plasmaforschung und Technologie e.V.</t>
  </si>
  <si>
    <t>Felix-Hausdorff-Str. 2, 17489, Greifswald, Germany</t>
  </si>
  <si>
    <t>Felix-Hausdorff-Str. 2</t>
  </si>
  <si>
    <t>17489</t>
  </si>
  <si>
    <t>Greifswald</t>
  </si>
  <si>
    <t>LEMTA</t>
  </si>
  <si>
    <t>ENSEM - 2 Avenue de la Forêt de Haye - TSA 60604 54518 Vandoeuvre-lès-Nancy cedex</t>
  </si>
  <si>
    <t>LER SAS</t>
  </si>
  <si>
    <t>44 Rue Guillaume Cliton, Saint-Omer, 62500, France</t>
  </si>
  <si>
    <t>LESS COMMON METALS LIMITED</t>
  </si>
  <si>
    <t>Unit 2 Hooton Park, North Road, Ellesmere Port CH65 1BL, United Kingdom</t>
  </si>
  <si>
    <t>LETOMEC SRL</t>
  </si>
  <si>
    <t>Viale G.PISANO 55, Pisa, 56123, Italy</t>
  </si>
  <si>
    <t>let's dev GmbH &amp; Co. KG</t>
  </si>
  <si>
    <t>Alter Schlachthof 33, 76131, Karlsruhe, Germany</t>
  </si>
  <si>
    <t>Alter Schlachthof 33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</si>
  <si>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</si>
  <si>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</si>
  <si>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</si>
  <si>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</si>
  <si>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</si>
  <si>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LEUENDORFF GEBÄUDETECHNIK, ENERGIE- UND MINERALÖLHANDEL GMBH</t>
  </si>
  <si>
    <t>ALT-KAROW 28 A, 13125, Berlin, Deutschland</t>
  </si>
  <si>
    <t>ALT-KAROW 28 A</t>
  </si>
  <si>
    <t>13125</t>
  </si>
  <si>
    <t>LEVI</t>
  </si>
  <si>
    <t>43 RUE DES ESTUAIRES, 50220, Manche, Frankreich</t>
  </si>
  <si>
    <t>43 RUE DES ESTUAIRES</t>
  </si>
  <si>
    <t>50220</t>
  </si>
  <si>
    <t>ST QUENTIN SUR LE HOMME</t>
  </si>
  <si>
    <t>LH2 SHIPPING AS</t>
  </si>
  <si>
    <t>SOLLIEN 92, 5096, Bergen, Norwegen</t>
  </si>
  <si>
    <t>SOLLIEN 92</t>
  </si>
  <si>
    <t>5096</t>
  </si>
  <si>
    <t>LHYFE</t>
  </si>
  <si>
    <t>1 T MAIL PABLO PICASSO, 44000, Loire-Atlantique, Frankreich</t>
  </si>
  <si>
    <t>1 T MAIL PABLO PICASSO</t>
  </si>
  <si>
    <t>44000</t>
  </si>
  <si>
    <t>NANTES</t>
  </si>
  <si>
    <t>LHYFE NETHERLANDS B.V.</t>
  </si>
  <si>
    <t>ZUIDPLEIN 126 TOWER H, 15E, 1077 XV, Amsterdam, Niederlande</t>
  </si>
  <si>
    <t>ZUIDPLEIN 126 TOWER H, 15E</t>
  </si>
  <si>
    <t>1077 XV</t>
  </si>
  <si>
    <t>LHYFE NIEDERSACHSEN GMBH</t>
  </si>
  <si>
    <t>STAU 123, 26122, Oldenburg, Deutschland</t>
  </si>
  <si>
    <t>STAU 123</t>
  </si>
  <si>
    <t>LHYFE SOMBRERO</t>
  </si>
  <si>
    <t>LHYFE SWEDEN AB</t>
  </si>
  <si>
    <t>C/O THE WORKS SVERIGE AB, KLARABERGSGATAN 60, 111 21, Stockholm, Schweden</t>
  </si>
  <si>
    <t>C/O THE WORKS SVERIGE AB, KLARABERGSGATAN 60</t>
  </si>
  <si>
    <t>111 21</t>
  </si>
  <si>
    <t>LHYMO</t>
  </si>
  <si>
    <t>12 RUE RAOUL NORDLING, 92270, Hauts-de-Seine, Frankreich</t>
  </si>
  <si>
    <t>12 RUE RAOUL NORDLING</t>
  </si>
  <si>
    <t>92270</t>
  </si>
  <si>
    <t>BOIS COLOMBES</t>
  </si>
  <si>
    <t>LIDA</t>
  </si>
  <si>
    <t>95 AVENUE DES ARRIVAUX, 38070, Isère, Frankreich</t>
  </si>
  <si>
    <t>95 AVENUE DES ARRIVAUX</t>
  </si>
  <si>
    <t>38070</t>
  </si>
  <si>
    <t>ST QUENTIN FALLAVIER</t>
  </si>
  <si>
    <t>Liebherr</t>
  </si>
  <si>
    <t>Avenue Des Etats-Unis 408, Toulouse, 31200, France</t>
  </si>
  <si>
    <t>Liebherr-Elektronik GmbH</t>
  </si>
  <si>
    <t>Peter-Dornier-Str. 11, 88131, Lindau (Bodensee), Germany</t>
  </si>
  <si>
    <t>Peter-Dornier-Str. 11</t>
  </si>
  <si>
    <t>88131</t>
  </si>
  <si>
    <t>Lindau (Bodensee)</t>
  </si>
  <si>
    <t>Liebherr-Werk</t>
  </si>
  <si>
    <t>Dr. Hans Liebherr Straße 4, 5500, Bischofshofen, Austria</t>
  </si>
  <si>
    <t>Dr. Hans Liebherr Straße 4</t>
  </si>
  <si>
    <t>5500</t>
  </si>
  <si>
    <t>Bischofshofen</t>
  </si>
  <si>
    <t>LIFTE H2</t>
  </si>
  <si>
    <t>Potsdamer Platz 1, Berlin, 10785, Germany</t>
  </si>
  <si>
    <t>LIFTE H2-GMBH</t>
  </si>
  <si>
    <t>KRONENSTR. 63, 10117, Berlin, Deutschland</t>
  </si>
  <si>
    <t>KRONENSTR. 63</t>
  </si>
  <si>
    <t>LIMES</t>
  </si>
  <si>
    <t>21 ROUTE DU PLESSIS BOUCHET, 44800, Loire-Atlantique, Frankreich</t>
  </si>
  <si>
    <t>21 ROUTE DU PLESSIS BOUCHET</t>
  </si>
  <si>
    <t>Linde</t>
  </si>
  <si>
    <t>Seitnerstraße 70, Pullach, 82049, Germany</t>
  </si>
  <si>
    <t>Linde Aktiengesellschaft - Engineering</t>
  </si>
  <si>
    <t>Dr.-Carl-von-Linde-Str. 6-14, 82049, Pullach i. Isartal, Germany</t>
  </si>
  <si>
    <t>Dr.-Carl-von-Linde-Str. 6-14</t>
  </si>
  <si>
    <t>82049</t>
  </si>
  <si>
    <t>Pullach i. Isartal</t>
  </si>
  <si>
    <t>LINDE AMT ITALY S.R.L.</t>
  </si>
  <si>
    <t>VIA FLEMING ALEXANDER 3, 28100, Novara, Italien</t>
  </si>
  <si>
    <t>VIA FLEMING ALEXANDER 3</t>
  </si>
  <si>
    <t>28100</t>
  </si>
  <si>
    <t>NOVARA</t>
  </si>
  <si>
    <t>LINDE France</t>
  </si>
  <si>
    <t>Linde France S.A. Les Jardins du Lou – bâtiment 5, 70 avenue Tony Garnier, CS 70021 69304 Lyon Cedex 07</t>
  </si>
  <si>
    <t>LINDE GAS A.S.</t>
  </si>
  <si>
    <t>U TECHNOPLYNU 1324, 19800, Obvod Praha 14, Tschechische Republik</t>
  </si>
  <si>
    <t>U TECHNOPLYNU 1324</t>
  </si>
  <si>
    <t>19800</t>
  </si>
  <si>
    <t>PRAHA 9</t>
  </si>
  <si>
    <t>LINDE GAS A/S</t>
  </si>
  <si>
    <t>LAUTRUPHØJ 6, 2750, Ballerup, Dänemark</t>
  </si>
  <si>
    <t>LAUTRUPHØJ 6</t>
  </si>
  <si>
    <t>2750</t>
  </si>
  <si>
    <t>BALLERUP</t>
  </si>
  <si>
    <t>Linde Gas Abello</t>
  </si>
  <si>
    <t>Camino vecinal de Montmeló a Parets, s/n, 08150 Parets del Vallès, Barcelona, Spain</t>
  </si>
  <si>
    <t>Linde Gas Barcelona</t>
  </si>
  <si>
    <t>C/ de Balmes, 89 5º - Módulo 1, L'Eixample, 08008 Barcelona, Spain</t>
  </si>
  <si>
    <t>Research</t>
  </si>
  <si>
    <t>LINDE GAS BELGIUM</t>
  </si>
  <si>
    <t>BORSBEEKSEBRUG 34 B.1, 2600, Antwerp, Belgien</t>
  </si>
  <si>
    <t>BORSBEEKSEBRUG 34 B.1</t>
  </si>
  <si>
    <t>2600</t>
  </si>
  <si>
    <t>BERCHEM-ANTWERPEN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</si>
  <si>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</si>
  <si>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</si>
  <si>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</si>
  <si>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</si>
  <si>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</si>
  <si>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LINDE GAS GMBH</t>
  </si>
  <si>
    <t>CARL-VON-LINDE-PLATZ 1, 4651, Oberösterreich, Österreich</t>
  </si>
  <si>
    <t>CARL-VON-LINDE-PLATZ 1</t>
  </si>
  <si>
    <t>4651</t>
  </si>
  <si>
    <t>STADL-PAURA</t>
  </si>
  <si>
    <t>Linde Gas Rubi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</si>
  <si>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</si>
  <si>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</si>
  <si>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</si>
  <si>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</si>
  <si>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</si>
  <si>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</si>
  <si>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</si>
  <si>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</si>
  <si>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</si>
  <si>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</si>
  <si>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Linde GmbH - Gases Divison</t>
  </si>
  <si>
    <t>Seitnerstr. 70, 82049, Pullach i. Isartal, Germany</t>
  </si>
  <si>
    <t>Seitnerstr. 70</t>
  </si>
  <si>
    <t>Linde Hellas Ltd</t>
  </si>
  <si>
    <t>ΒΙ.ΠΕ. Σίνδου, 57022, 570 22, Greece</t>
  </si>
  <si>
    <t>LINDE HYDROGEN FUELTECH GMBH</t>
  </si>
  <si>
    <t>ERDBERGSTRAßE 197 -199, 1030, Wien, Österreich</t>
  </si>
  <si>
    <t>ERDBERGSTRAßE 197 -199</t>
  </si>
  <si>
    <t>LINDE KRYOTECHNIK AG</t>
  </si>
  <si>
    <t>DÄTTLIKONERSTRASSE 5, 8422, Zürich, Schweiz</t>
  </si>
  <si>
    <t>DÄTTLIKONERSTRASSE 5</t>
  </si>
  <si>
    <t>8422</t>
  </si>
  <si>
    <t>PFUNGEN</t>
  </si>
  <si>
    <t>LINDE ÖSTERREICH HOLDING GMBH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</si>
  <si>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</si>
  <si>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</si>
  <si>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</si>
  <si>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</si>
  <si>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</si>
  <si>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LINDE PUERTO RICO B.V.</t>
  </si>
  <si>
    <t>HAVENSTRAAT 23 A, 3115 HC, Schiedam, Niederlande</t>
  </si>
  <si>
    <t>HAVENSTRAAT 23 A</t>
  </si>
  <si>
    <t>3115 HC</t>
  </si>
  <si>
    <t>SCHIEDAM</t>
  </si>
  <si>
    <t>LINDE RUSSIA UK LIMITED</t>
  </si>
  <si>
    <t>LINDE SVERIGE AB</t>
  </si>
  <si>
    <t>RÄTTARVÄGEN 3, 169 68, Stockholm, Schweden</t>
  </si>
  <si>
    <t>RÄTTARVÄGEN 3</t>
  </si>
  <si>
    <t>169 68</t>
  </si>
  <si>
    <t>SOLNA</t>
  </si>
  <si>
    <t>LINZ AG</t>
  </si>
  <si>
    <t>Wiener Straße 151, 4021, Linz, Austria</t>
  </si>
  <si>
    <t>Wiener Straße 151</t>
  </si>
  <si>
    <t>Linz Center of Mechatronics GmbH</t>
  </si>
  <si>
    <t>Altenberger Straße 69, 4040, Linz, Austria</t>
  </si>
  <si>
    <t>Altenberger Straße 69</t>
  </si>
  <si>
    <t>4040</t>
  </si>
  <si>
    <t>LIQUILINE AS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</si>
  <si>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</si>
  <si>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</si>
  <si>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</si>
  <si>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</si>
  <si>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</si>
  <si>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Lithuanian hydrogen energy association</t>
  </si>
  <si>
    <t>Breslaujos Str. 3, Kaunas, 44403, Lithuania</t>
  </si>
  <si>
    <t>Lithuania</t>
  </si>
  <si>
    <t>LNE</t>
  </si>
  <si>
    <t>1, rue Gaston Boissier 75724 PARIS Cedex 15 75724 Paris Cedex 15</t>
  </si>
  <si>
    <t>LOADL B.V.</t>
  </si>
  <si>
    <t>DE TWEEDE GEERDEN 17, 5334 LH, Maasdriel, Niederlande</t>
  </si>
  <si>
    <t>DE TWEEDE GEERDEN 17</t>
  </si>
  <si>
    <t>5334 LH</t>
  </si>
  <si>
    <t>VELDDRIEL</t>
  </si>
  <si>
    <t>Logan Energy</t>
  </si>
  <si>
    <t>Wallyford Industrial Estate, 7, Edinburgh, Wallyford EH21 8QJ, United Kingdom</t>
  </si>
  <si>
    <t>LOGHYDROGEN TECHNOLOGY AG</t>
  </si>
  <si>
    <t>STÖCKLIWEG 15, 3604, Bern, Schweiz</t>
  </si>
  <si>
    <t>STÖCKLIWEG 15</t>
  </si>
  <si>
    <t>3604</t>
  </si>
  <si>
    <t>THUN</t>
  </si>
  <si>
    <t>LogisGreen</t>
  </si>
  <si>
    <t>C/ Marie Curie 5, Edificio Alfa. Planta 3. Oficina 3.5 28521 Rivas-Vaciamadrid – Madrid</t>
  </si>
  <si>
    <t>LOGOS ENERGIA</t>
  </si>
  <si>
    <t>C/ CALVO SOTELO 19 6º PLANTA 39002 SANTANDER</t>
  </si>
  <si>
    <t>LOHC INDUSTRIAL SOLUTIONS NRW GMBH</t>
  </si>
  <si>
    <t>HAMMFELDDAMM 4 A, 41460, Neuss, Deutschland</t>
  </si>
  <si>
    <t>HAMMFELDDAMM 4 A</t>
  </si>
  <si>
    <t>LOI-POLAND SP. Z O.O.</t>
  </si>
  <si>
    <t>ZAGÓRSKA 79, 42-680, Tarnogórski, Polen</t>
  </si>
  <si>
    <t>ZAGÓRSKA 79</t>
  </si>
  <si>
    <t>42-680</t>
  </si>
  <si>
    <t>TARNOWSKIE GÓRY</t>
  </si>
  <si>
    <t>Loop Energy</t>
  </si>
  <si>
    <t>Unit 13, The Glade Business Centre, Eastern Avenue, West Thurrock, Essex, RM20 3FH</t>
  </si>
  <si>
    <t>LORIENT AGGLOMERATION</t>
  </si>
  <si>
    <t>Lorient Agglomération 20001 56314 Lorient cedex</t>
  </si>
  <si>
    <t>LOTUS ENGINEERING LIMITED</t>
  </si>
  <si>
    <t>Potash Ln, Hethel, Norwich NR14 8EZ, United Kingdom</t>
  </si>
  <si>
    <t>LOXAM</t>
  </si>
  <si>
    <t>Rue Félix Pyat 92043 Puteaux La Défense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</si>
  <si>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</si>
  <si>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</si>
  <si>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</si>
  <si>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</si>
  <si>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</si>
  <si>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Ludwig-Bölkow-Systemtechnik GmbH (LBST)</t>
  </si>
  <si>
    <t>Daimlerstr. 15, Ottobrunn, 85521, Germany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</si>
  <si>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</si>
  <si>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</si>
  <si>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</si>
  <si>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</si>
  <si>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</si>
  <si>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LUMIKER</t>
  </si>
  <si>
    <t>Astondo Bidea Edif 614, Derio - Bizkaia, 48160, Spain</t>
  </si>
  <si>
    <t>Luxfer Gas Cylinders</t>
  </si>
  <si>
    <t>Colwick Industrial Estate, Nottinhgam, NG4 2BH, United Kingdom</t>
  </si>
  <si>
    <t>LUXFER GERMANY GMBH</t>
  </si>
  <si>
    <t>Breitscheider Weg 117A, 40885 Ratingen, Germany</t>
  </si>
  <si>
    <t>LUZO INVESTISSEMENT</t>
  </si>
  <si>
    <t>6 RUE DE BETHENCOURT, 17000, Charente-Maritime, Frankreich</t>
  </si>
  <si>
    <t>6 RUE DE BETHENCOURT</t>
  </si>
  <si>
    <t>LYCEE MARITIME DE BASTIA</t>
  </si>
  <si>
    <t>Lycée Maritime de Bastia - Liceu Marittimu di Bastia, Rue des Turquines, 20200 Bastia, France</t>
  </si>
  <si>
    <t>M. OTTEVANGER B.V.</t>
  </si>
  <si>
    <t>JACOB VAN DER BORCHSTR 45 BS, 3515 XB, Utrecht, Niederlande</t>
  </si>
  <si>
    <t>JACOB VAN DER BORCHSTR 45 BS</t>
  </si>
  <si>
    <t>3515 XB</t>
  </si>
  <si>
    <t>M.P. MONDINO - S.R.L.</t>
  </si>
  <si>
    <t>VIA DEL LAVORO 23, 14100, Asti, Italien</t>
  </si>
  <si>
    <t>VIA DEL LAVORO 23</t>
  </si>
  <si>
    <t>14100</t>
  </si>
  <si>
    <t>ASTI</t>
  </si>
  <si>
    <t>M.P.C. S.R.L.</t>
  </si>
  <si>
    <t>VIA DEL FOSSO CAVALLARO 9, 36014, Vicenza, Italien</t>
  </si>
  <si>
    <t>VIA DEL FOSSO CAVALLARO 9</t>
  </si>
  <si>
    <t>36014</t>
  </si>
  <si>
    <t>SANTORSO</t>
  </si>
  <si>
    <t>Mabanaft GmbH &amp; Co. KG</t>
  </si>
  <si>
    <t>Koreastraße 7, Hamburg, 20457, Germany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</si>
  <si>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</si>
  <si>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</si>
  <si>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</si>
  <si>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</si>
  <si>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</si>
  <si>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MACH SOLAR GMBH</t>
  </si>
  <si>
    <t>IM SAND 35, 65396, Rheingau-Taunus, Deutschland</t>
  </si>
  <si>
    <t>IM SAND 35</t>
  </si>
  <si>
    <t>65396</t>
  </si>
  <si>
    <t>WALLUF</t>
  </si>
  <si>
    <t>MACHINEFABRIEK TER APEL B.V.</t>
  </si>
  <si>
    <t>OUDE WEG 37, 9561 LA, Westerwolde, Niederlande</t>
  </si>
  <si>
    <t>OUDE WEG 37</t>
  </si>
  <si>
    <t>9561 LA</t>
  </si>
  <si>
    <t>TER APEL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</si>
  <si>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</si>
  <si>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</si>
  <si>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</si>
  <si>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</si>
  <si>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MADIC Group</t>
  </si>
  <si>
    <t>5 Impasse des Tourmalines 44300 Nantes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</si>
  <si>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</si>
  <si>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</si>
  <si>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</si>
  <si>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</si>
  <si>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</si>
  <si>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MADRILEÑA RED DE GAS S.A.U</t>
  </si>
  <si>
    <t>Centro Empresarial Arco, Calle Virgilio, 2B, 28223, Pozueño de Alarcón, Madrid</t>
  </si>
  <si>
    <t>MagnoTherm Solutions GmbH</t>
  </si>
  <si>
    <t>Alarich-Weiss-Straße 16, Darmstadt, 64287, Germany</t>
  </si>
  <si>
    <t>MAHLER AGS GMBH</t>
  </si>
  <si>
    <t>HEDELFINGER STR. 60, 70327, Stuttgart, Deutschland</t>
  </si>
  <si>
    <t>HEDELFINGER STR. 60</t>
  </si>
  <si>
    <t>70327</t>
  </si>
  <si>
    <t>MAHYTEC</t>
  </si>
  <si>
    <t>6 RUE LEON BEL, 39100, Jura, Frankreich</t>
  </si>
  <si>
    <t>6 RUE LEON BEL</t>
  </si>
  <si>
    <t>DOLE</t>
  </si>
  <si>
    <t>MAIMERI SRL</t>
  </si>
  <si>
    <t>VIA GIANNI MAIMERI 1, 20076, Milano, Italien</t>
  </si>
  <si>
    <t>VIA GIANNI MAIMERI 1</t>
  </si>
  <si>
    <t>20076</t>
  </si>
  <si>
    <t>MEDIGLIA</t>
  </si>
  <si>
    <t>Main-Automation GmbH</t>
  </si>
  <si>
    <t>Nordring 12, 63762, Großostheim, Germany</t>
  </si>
  <si>
    <t>Nordring 12</t>
  </si>
  <si>
    <t>63762</t>
  </si>
  <si>
    <t>Großostheim</t>
  </si>
  <si>
    <t>MaMi-Reifenzubehör e.U.</t>
  </si>
  <si>
    <t>Oberzeiss 20, 4212, Neumarkt, Austria</t>
  </si>
  <si>
    <t>Oberzeiss 20</t>
  </si>
  <si>
    <t>4212</t>
  </si>
  <si>
    <t>Neumarkt</t>
  </si>
  <si>
    <t>MAN Energy Solutions France SAS</t>
  </si>
  <si>
    <t>8 Av. Antoine Bourdelle, 44600 Saint-Nazaire, France</t>
  </si>
  <si>
    <t>MAN Energy Solutions SE</t>
  </si>
  <si>
    <t>Stadtbachstr. 1, 86153, Augsburg, Germany</t>
  </si>
  <si>
    <t>Stadtbachstr. 1</t>
  </si>
  <si>
    <t>86153</t>
  </si>
  <si>
    <t>MANERGY</t>
  </si>
  <si>
    <t>1 rue Séjourné 94000 Créteil</t>
  </si>
  <si>
    <t>Manitou Group</t>
  </si>
  <si>
    <t>430 RUE DE L'AUBINIÈRE 44150 ANCENIS-SAINT-GEREON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</si>
  <si>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</si>
  <si>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</si>
  <si>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</si>
  <si>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</si>
  <si>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</si>
  <si>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</si>
  <si>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</si>
  <si>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</si>
  <si>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</si>
  <si>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</si>
  <si>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MAREES CLEANERGY B.V.</t>
  </si>
  <si>
    <t>HAVENWEG 14, 1767 EC, Hollands Kroon, Niederlande</t>
  </si>
  <si>
    <t>HAVENWEG 14</t>
  </si>
  <si>
    <t>1767 EC</t>
  </si>
  <si>
    <t>KOLHORN</t>
  </si>
  <si>
    <t>MAROV B.V.</t>
  </si>
  <si>
    <t>PUCCINISTRAAT 13, 2992 RK, Barendrecht, Niederlande</t>
  </si>
  <si>
    <t>PUCCINISTRAAT 13</t>
  </si>
  <si>
    <t>2992 RK</t>
  </si>
  <si>
    <t>BARENDRECHT</t>
  </si>
  <si>
    <t>MARTEN S.R.L.</t>
  </si>
  <si>
    <t>ZIN LOCALITA CASALINUOVO, 89843, Vibo Valentia, Italien</t>
  </si>
  <si>
    <t>ZIN LOCALITA CASALINUOVO</t>
  </si>
  <si>
    <t>89843</t>
  </si>
  <si>
    <t>MAIERATO</t>
  </si>
  <si>
    <t>Marubeni Europower</t>
  </si>
  <si>
    <t>95 Gresham Street, London, EC2V 7AB</t>
  </si>
  <si>
    <t>MASSHYLIA HYDROGEN</t>
  </si>
  <si>
    <t>LA DEFENSE 6, 2 PLACE JEAN MILLIER, 92400, Hauts-de-Seine, Frankreich</t>
  </si>
  <si>
    <t>LA DEFENSE 6, 2 PLACE JEAN MILLIER</t>
  </si>
  <si>
    <t>MASTER TEC GMBH CHEMISCHE PRODUKTE</t>
  </si>
  <si>
    <t>LANDGRAFWEG 5, 95632, Wunsiedel, Deutschland</t>
  </si>
  <si>
    <t>LANDGRAFWEG 5</t>
  </si>
  <si>
    <t>MASUR ENERGIESYSTEME GMBH</t>
  </si>
  <si>
    <t>LÜTTMANNSTR., 48477, Steinfurt, Deutschland</t>
  </si>
  <si>
    <t>LÜTTMANNSTR.</t>
  </si>
  <si>
    <t>48477</t>
  </si>
  <si>
    <t>HÖRSTEL</t>
  </si>
  <si>
    <t>Materials Center Leoben Forschung GmbH</t>
  </si>
  <si>
    <t>Roseggerstrasse 12, 8700, Leoben, Austria</t>
  </si>
  <si>
    <t>Roseggerstrasse 12</t>
  </si>
  <si>
    <t>8700</t>
  </si>
  <si>
    <t>Leoben</t>
  </si>
  <si>
    <t>Materials Mates Italia srl</t>
  </si>
  <si>
    <t>Via Magenta 77/12A, Rho, 20017, Italy</t>
  </si>
  <si>
    <t>Matteco</t>
  </si>
  <si>
    <t>Carrer Noves Tecnologies, 6. 46980 Paterna, Valencia</t>
  </si>
  <si>
    <t>MAXIMATOR HYDROGEN GMBH</t>
  </si>
  <si>
    <t>PETRIBLICK 2, 99734, Nordhausen, Deutschland</t>
  </si>
  <si>
    <t>PETRIBLICK 2</t>
  </si>
  <si>
    <t>99734</t>
  </si>
  <si>
    <t>NORDHAUSEN</t>
  </si>
  <si>
    <t>Maximator-France</t>
  </si>
  <si>
    <t>17 rue Parmentier 60290 Rantigny</t>
  </si>
  <si>
    <t>Max-Planck-Institut für Chemische Energiekonversion</t>
  </si>
  <si>
    <t>Stiftstr. 34-36, 45470, Mülheim an der Ruhr, Germany</t>
  </si>
  <si>
    <t>Stiftstr. 34-36</t>
  </si>
  <si>
    <t>45470</t>
  </si>
  <si>
    <t>Mülheim an der Ruhr</t>
  </si>
  <si>
    <t>Max-Planck-Institut für chemische Physik fester Stoffe</t>
  </si>
  <si>
    <t>Nöthnitzer Str. 40, 1187, Dresden, Germany</t>
  </si>
  <si>
    <t>Nöthnitzer Str. 40</t>
  </si>
  <si>
    <t>Max-Planck-Institut für Eisenforschung GmbH</t>
  </si>
  <si>
    <t>Max-Planck-Str. 1, 40237, Düsseldorf, Germany</t>
  </si>
  <si>
    <t>Max-Planck-Str. 1</t>
  </si>
  <si>
    <t>40237</t>
  </si>
  <si>
    <t>Düsseldorf</t>
  </si>
  <si>
    <t>Max-Planck-Institut für Kohlenforschung</t>
  </si>
  <si>
    <t>Kaiser-Wilhelm-Platz 1, 45470, Mülheim an der Ruhr, Germany</t>
  </si>
  <si>
    <t>Kaiser-Wilhelm-Platz 1</t>
  </si>
  <si>
    <t>MAZARS</t>
  </si>
  <si>
    <t>61 rue Henri Regnault 92400 Courbevoie - France</t>
  </si>
  <si>
    <t>MB IMPIANTI SAGL</t>
  </si>
  <si>
    <t>CORSO SAN GOTTARDO 113A, 6830, Ticino, Schweiz</t>
  </si>
  <si>
    <t>CORSO SAN GOTTARDO 113A</t>
  </si>
  <si>
    <t>6830</t>
  </si>
  <si>
    <t>CHIASSO</t>
  </si>
  <si>
    <t>MCKINLEY INTERNATIONAL GMBH</t>
  </si>
  <si>
    <t>UNTER SAGI 6, 6362, Nidwalden, Schweiz</t>
  </si>
  <si>
    <t>UNTER SAGI 6</t>
  </si>
  <si>
    <t>6362</t>
  </si>
  <si>
    <t>STANSSTAD</t>
  </si>
  <si>
    <t>MCKINSEY &amp; COMPANY, S.L</t>
  </si>
  <si>
    <t>Calle de Sagasta, 33, 28004 Madrid</t>
  </si>
  <si>
    <t>McPhy</t>
  </si>
  <si>
    <t>Route De Saint Thomas 1115, La Motte Fanjas, ZA 26190, France</t>
  </si>
  <si>
    <t>MCPHY ENERGY</t>
  </si>
  <si>
    <t>79 RUE GENERAL MANGIN, 38100, Isère, Frankreich</t>
  </si>
  <si>
    <t>79 RUE GENERAL MANGIN</t>
  </si>
  <si>
    <t>MCPHY ENERGY DEUTSCHLAND GMBH</t>
  </si>
  <si>
    <t>SCHWARTZKOPFFSTR. 1, 15745, Dahme-Spreewald, Deutschland</t>
  </si>
  <si>
    <t>SCHWARTZKOPFFSTR. 1</t>
  </si>
  <si>
    <t>15745</t>
  </si>
  <si>
    <t>WILDAU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</si>
  <si>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</si>
  <si>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</si>
  <si>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</si>
  <si>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</si>
  <si>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</si>
  <si>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MDP NEUE ENERGIEN GMBH &amp; CO. KG</t>
  </si>
  <si>
    <t>ANGELIKASTR. 11, 01099, Dresden, Deutschland</t>
  </si>
  <si>
    <t>ANGELIKASTR. 11</t>
  </si>
  <si>
    <t>MEDIABUS MULTIMEDIA COACH SL.</t>
  </si>
  <si>
    <t>CALLE LAGUNA DEL MARQUESADO, 44 NAV L, 28021, Madrid, Spanien</t>
  </si>
  <si>
    <t>CALLE LAGUNA DEL MARQUESADO, 44 NAV L</t>
  </si>
  <si>
    <t>MEDICAIR ITALIA S.R.L.</t>
  </si>
  <si>
    <t>VIA MONTE ROSA 61, 20149, Milano, Italien</t>
  </si>
  <si>
    <t>VIA MONTE ROSA 61</t>
  </si>
  <si>
    <t>20149</t>
  </si>
  <si>
    <t>MEDIGAS ITALIA S.R.L.</t>
  </si>
  <si>
    <t>VIA THOMAS ALVA EDISON 6, 20057, Milano, Italien</t>
  </si>
  <si>
    <t>VIA THOMAS ALVA EDISON 6</t>
  </si>
  <si>
    <t>20057</t>
  </si>
  <si>
    <t>ASSAGO</t>
  </si>
  <si>
    <t>Médio Tejo 21</t>
  </si>
  <si>
    <t>R. Dom António Prior do Crato 115, 2200-086 Abrantes, Portugal</t>
  </si>
  <si>
    <t>MEDITERANA GMBH &amp; CO. KG</t>
  </si>
  <si>
    <t>LIMBURGER STR. 31, 61462, Hochtaunuskreis, Deutschland</t>
  </si>
  <si>
    <t>LIMBURGER STR. 31</t>
  </si>
  <si>
    <t>61462</t>
  </si>
  <si>
    <t>KÖNIGSTEIN</t>
  </si>
  <si>
    <t>Meije Development</t>
  </si>
  <si>
    <t>23 Le Clos Baptiste 44 rue de Vinde 70170 La Celle St Cloud</t>
  </si>
  <si>
    <t>MEITILL Solutions</t>
  </si>
  <si>
    <t>Stanis?awa Konarskiego 18c, 44-100 Gliwice</t>
  </si>
  <si>
    <t>Stanis?awa Konarskiego 18c</t>
  </si>
  <si>
    <t>MEITILL SOLUTIONS Sp z o.o.</t>
  </si>
  <si>
    <t>MER SKOPJE AD</t>
  </si>
  <si>
    <t>MAKSIM GORKI 11/1-3, 1000, Скопски, Nordmazedonien</t>
  </si>
  <si>
    <t>MAKSIM GORKI 11/1-3</t>
  </si>
  <si>
    <t>1000</t>
  </si>
  <si>
    <t>SKOPJE</t>
  </si>
  <si>
    <t>Bangladesh</t>
  </si>
  <si>
    <t>MERAKER HYDROGEN AS</t>
  </si>
  <si>
    <t>KOPPERÅVEIEN 268, 7533, Meråker, Norwegen</t>
  </si>
  <si>
    <t>KOPPERÅVEIEN 268</t>
  </si>
  <si>
    <t>7533</t>
  </si>
  <si>
    <t>KOPPERÅ</t>
  </si>
  <si>
    <t>MERIDIAN RESOURCES B.V.</t>
  </si>
  <si>
    <t>MERIDIAAN 26, 2801 DA, Gouda, Niederlande</t>
  </si>
  <si>
    <t>MERIDIAAN 26</t>
  </si>
  <si>
    <t>2801 DA</t>
  </si>
  <si>
    <t>GOUDA</t>
  </si>
  <si>
    <t>MESSER AUSTRIA GMBH</t>
  </si>
  <si>
    <t>INDUSTRIESTRAßE 5, 2352, Niederösterreich, Österreich</t>
  </si>
  <si>
    <t>INDUSTRIESTRAßE 5</t>
  </si>
  <si>
    <t>2352</t>
  </si>
  <si>
    <t>GUMPOLDSKIRCHEN</t>
  </si>
  <si>
    <t>MESSER B.V.</t>
  </si>
  <si>
    <t>MIDDENWEG 17, 4782 PM, Moerdijk, Niederlande</t>
  </si>
  <si>
    <t>MIDDENWEG 17</t>
  </si>
  <si>
    <t>4782 PM</t>
  </si>
  <si>
    <t>MOERDIJK</t>
  </si>
  <si>
    <t>MESSER CROATIA PLIN D.O.O.</t>
  </si>
  <si>
    <t>INDUSTRIJSKA ULICA 1, 10290, Zagrebačka, Kroatien</t>
  </si>
  <si>
    <t>INDUSTRIJSKA ULICA 1</t>
  </si>
  <si>
    <t>10290</t>
  </si>
  <si>
    <t>ZAPREŠIĆ</t>
  </si>
  <si>
    <t>Messer France</t>
  </si>
  <si>
    <t>24 Quai Gallieni - CS 90040 92156 Suresnes</t>
  </si>
  <si>
    <t>MESSER IBÉRICA DE GASES S.A.U.</t>
  </si>
  <si>
    <t>Autovía Tarragona-Salou, km. 3,8</t>
  </si>
  <si>
    <t>MESSER INDUSTRIE GMBH</t>
  </si>
  <si>
    <t>In d. Steinwiese 5, 57074 Siegen, Germany</t>
  </si>
  <si>
    <t>MESSER POLSKA SP. Z O.O.</t>
  </si>
  <si>
    <t>MESSER ROMANIA GAZ SRL</t>
  </si>
  <si>
    <t>ÎNTRE TARLALE NR. 102-112 SECT. 3, nan, Bucharest, Rumänien</t>
  </si>
  <si>
    <t>ÎNTRE TARLALE NR. 102-112 SECT. 3</t>
  </si>
  <si>
    <t>BUCUREŞTI SECTORUL 3</t>
  </si>
  <si>
    <t>MESSER SCHWEIZ AG</t>
  </si>
  <si>
    <t>SEONERSTRASSE 75, 5600, Aargau, Schweiz</t>
  </si>
  <si>
    <t>SEONERSTRASSE 75</t>
  </si>
  <si>
    <t>LENZBURG</t>
  </si>
  <si>
    <t>MESSER SE &amp; CO. KGAA</t>
  </si>
  <si>
    <t>Kleinewefersstraße 1, 47803 Krefeld, Germany</t>
  </si>
  <si>
    <t>Mestrole</t>
  </si>
  <si>
    <t>7 rue Gustave Eiffel ZI Jarny Giraumont 54800 Jarny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</si>
  <si>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</si>
  <si>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</si>
  <si>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</si>
  <si>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</si>
  <si>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</si>
  <si>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MET GERMANY HOLDING GMBH</t>
  </si>
  <si>
    <t>PAUL-TOSSE-STR. 8, 36132, Fulda, Deutschland</t>
  </si>
  <si>
    <t>PAUL-TOSSE-STR. 8</t>
  </si>
  <si>
    <t>36132</t>
  </si>
  <si>
    <t>EITERFELD</t>
  </si>
  <si>
    <t>Metacon AB</t>
  </si>
  <si>
    <t>Tomtebogatan 2, SE-703 43 Örebro, Sweden</t>
  </si>
  <si>
    <t>METACON AB (PUBL)</t>
  </si>
  <si>
    <t>DROTTNINGGATAN 1 B, 753 10, Örebro, Schweden</t>
  </si>
  <si>
    <t>DROTTNINGGATAN 1 B</t>
  </si>
  <si>
    <t>753 10</t>
  </si>
  <si>
    <t>METACON TECHNOLOGY AB</t>
  </si>
  <si>
    <t>DROTTNINGGATAN 1 B, 753 10, Uppsala, Schweden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</si>
  <si>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</si>
  <si>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</si>
  <si>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</si>
  <si>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</si>
  <si>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meteolytix GmbH</t>
  </si>
  <si>
    <t>Schauenburgerstr. 116, 24118, Kiel, Germany</t>
  </si>
  <si>
    <t>Schauenburgerstr. 116</t>
  </si>
  <si>
    <t>Meter-Q Solutions GmbH</t>
  </si>
  <si>
    <t>Robert-Bosch-Str. 10, 35510, Butzbach, Germany</t>
  </si>
  <si>
    <t>Robert-Bosch-Str. 10</t>
  </si>
  <si>
    <t>35510</t>
  </si>
  <si>
    <t>Butzbach</t>
  </si>
  <si>
    <t>METKA EGN SPAIN HOLDING 2 SL</t>
  </si>
  <si>
    <t>C. Dinamarca, 2, Bajo 2-B, Centro, 10005 Cáceres, Spain</t>
  </si>
  <si>
    <t>METRA</t>
  </si>
  <si>
    <t>15 Rue Gustave Eiffel, ZI Jarny Giraumont 54800 Jarny</t>
  </si>
  <si>
    <t>Métropole Aix-Marseille-Provence</t>
  </si>
  <si>
    <t>58, boulevard Charles Livon 13007 Marseille</t>
  </si>
  <si>
    <t>METROPOLE DE LYON</t>
  </si>
  <si>
    <t>20, rue du Lac CS 33569 69505 Lyon cedex 03</t>
  </si>
  <si>
    <t>Métropole Rouen Normandie</t>
  </si>
  <si>
    <t>14 bis avenue Pasteur CS 50589 76006 ROUEN CEDEX</t>
  </si>
  <si>
    <t>Metropolis GZM</t>
  </si>
  <si>
    <t>Barbary 21a, 40-053 Katowice</t>
  </si>
  <si>
    <t>Barbary 21a</t>
  </si>
  <si>
    <t>40-053 Katowice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</si>
  <si>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</si>
  <si>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</si>
  <si>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</si>
  <si>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</si>
  <si>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</si>
  <si>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</si>
  <si>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</si>
  <si>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</si>
  <si>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</si>
  <si>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MGH</t>
  </si>
  <si>
    <t>771 Avenue Alfred Sauvy - Les Corollys - 34470 PEROLS</t>
  </si>
  <si>
    <t>MH2 CONCEPT AG</t>
  </si>
  <si>
    <t>WEINGARTENSTRASSE 11, 8181, Zürich, Schweiz</t>
  </si>
  <si>
    <t>WEINGARTENSTRASSE 11</t>
  </si>
  <si>
    <t>HÖRI</t>
  </si>
  <si>
    <t>MICHELIN</t>
  </si>
  <si>
    <t>27, cours de l'île Seguin 92105 BOULOGNE BILLANCOURT CEDEX</t>
  </si>
  <si>
    <t>MICROPROGEL S.R.L.</t>
  </si>
  <si>
    <t>VIA ENRICO MATTEI 9, 35038, Padova, Italien</t>
  </si>
  <si>
    <t>VIA ENRICO MATTEI 9</t>
  </si>
  <si>
    <t>35038</t>
  </si>
  <si>
    <t>TORREGLIA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</si>
  <si>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</si>
  <si>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</si>
  <si>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</si>
  <si>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</si>
  <si>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</si>
  <si>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MILCOM SERVIS A.S.</t>
  </si>
  <si>
    <t>HOSTIVAŘSKÁ 538/56, 10200, Obvod Praha 15, Tschechische Republik</t>
  </si>
  <si>
    <t>HOSTIVAŘSKÁ 538/56</t>
  </si>
  <si>
    <t>10200</t>
  </si>
  <si>
    <t>PRAHA 10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</si>
  <si>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</si>
  <si>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</si>
  <si>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</si>
  <si>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</si>
  <si>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</si>
  <si>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MILTON ROY EUROPE</t>
  </si>
  <si>
    <t>10 GRANDE RUE, 27360, Eure, Frankreich</t>
  </si>
  <si>
    <t>10 GRANDE RUE</t>
  </si>
  <si>
    <t>27360</t>
  </si>
  <si>
    <t>PONT ST PIERRE</t>
  </si>
  <si>
    <t>MINCATEC ENERGY</t>
  </si>
  <si>
    <t>1 AVENUE DE LA GARE TGV, 90400, Territoire de Belfort, Frankreich</t>
  </si>
  <si>
    <t>1 AVENUE DE LA GARE TGV</t>
  </si>
  <si>
    <t>Ministry of the Environment, Climate Change and Energy Sector Baden-Württemberg</t>
  </si>
  <si>
    <t>Kernerplatz 9, Stuttgart, 70182, Germany</t>
  </si>
  <si>
    <t>MIPRO GROUP LTD OY</t>
  </si>
  <si>
    <t>KUNNANMÄKI 9, 50600, Southern Savo, Finnland</t>
  </si>
  <si>
    <t>KUNNANMÄKI 9</t>
  </si>
  <si>
    <t>50600</t>
  </si>
  <si>
    <t>MIKKELI</t>
  </si>
  <si>
    <t>Mission Hydrogène</t>
  </si>
  <si>
    <t>43 rue Bobby Sands - BP 80095 44814 SAINT-HERBLAIN CEDEX</t>
  </si>
  <si>
    <t>MISSION ZERO LEASING B.V.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</si>
  <si>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</si>
  <si>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</si>
  <si>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</si>
  <si>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</si>
  <si>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MKH VERWALTUNG AG</t>
  </si>
  <si>
    <t>KÖNIGSALLEE, 40212, Städteregion Aachen, Deutschland</t>
  </si>
  <si>
    <t>KÖNIGSALLEE</t>
  </si>
  <si>
    <t>ML SYSTEM S.A.</t>
  </si>
  <si>
    <t>Zaczernie 190G, 36-062 Zaczernie</t>
  </si>
  <si>
    <t>Zaczernie 190G</t>
  </si>
  <si>
    <t>36-062 Zaczernie</t>
  </si>
  <si>
    <t>MMM Energy</t>
  </si>
  <si>
    <t>Carrer de Miquel Torelló i Pagès, 25, 27, 08750 Molins de Rei, Barcelona, Spain</t>
  </si>
  <si>
    <t>MOAB PRODUKTER AKTIEBOLAG</t>
  </si>
  <si>
    <t>Smedens väg 4, 149 45 Nynäshamn, Sweden</t>
  </si>
  <si>
    <t>MOB HY</t>
  </si>
  <si>
    <t>3 PLACE GENERAL DE GAULLE, 88000, Vosges, Frankreich</t>
  </si>
  <si>
    <t>3 PLACE GENERAL DE GAULLE</t>
  </si>
  <si>
    <t>88000</t>
  </si>
  <si>
    <t>EPINAL</t>
  </si>
  <si>
    <t>MO-BE-LEAD</t>
  </si>
  <si>
    <t>13 ANCIENNE ROUTE NATIONALE 7, 69570, Rhône, Frankreich</t>
  </si>
  <si>
    <t>13 ANCIENNE ROUTE NATIONALE 7</t>
  </si>
  <si>
    <t>69570</t>
  </si>
  <si>
    <t>DARDILLY</t>
  </si>
  <si>
    <t>MOBELEC</t>
  </si>
  <si>
    <t>33 QUAI ARLOING, 69009, Rhône, Frankreich</t>
  </si>
  <si>
    <t>33 QUAI ARLOING</t>
  </si>
  <si>
    <t>69009</t>
  </si>
  <si>
    <t>MOBHY</t>
  </si>
  <si>
    <t>3 Place du Général de Gaulle 88000 Epinal</t>
  </si>
  <si>
    <t>MOBIHY B.V.</t>
  </si>
  <si>
    <t>NIJVERHEIDSWEG 28 A, 7081 AE, Oude Ijsselstreek, Niederlande</t>
  </si>
  <si>
    <t>NIJVERHEIDSWEG 28 A</t>
  </si>
  <si>
    <t>7081 AE</t>
  </si>
  <si>
    <t>GENDRINGEN</t>
  </si>
  <si>
    <t>MOBILIANS</t>
  </si>
  <si>
    <t>50 rue Rouget de Lisle 92158 SURESNES CEDEX</t>
  </si>
  <si>
    <t>MODULO MOBILITE DURABLE LOCALE</t>
  </si>
  <si>
    <t>12 RUE BLAISE PASCAL, 37000, Indre-et-Loire, Frankreich</t>
  </si>
  <si>
    <t>12 RUE BLAISE PASCAL</t>
  </si>
  <si>
    <t>37000</t>
  </si>
  <si>
    <t>TOURS</t>
  </si>
  <si>
    <t>MOL</t>
  </si>
  <si>
    <t>THOMAS MORE SQUARE 3, London, E1W 1WY, United Kingdom</t>
  </si>
  <si>
    <t>MOLGAS GREEN MOBILITY</t>
  </si>
  <si>
    <t>32 34 36 QUARTIER BOUCHAYER VIALLET, 32 RUE GUSTAVE EIFFEL, 38000, Isère, Frankreich</t>
  </si>
  <si>
    <t>32 34 36 QUARTIER BOUCHAYER VIALLET, 32 RUE GUSTAVE EIFFEL</t>
  </si>
  <si>
    <t>Monaco Engineering Solutions</t>
  </si>
  <si>
    <t>1 Pixham End, Dorking, Surrey, RH4 1GB</t>
  </si>
  <si>
    <t>Monolith Materials Inc.</t>
  </si>
  <si>
    <t>134 S 13th St., Suite 700, Lincoln, Nebraska, 68508, United States</t>
  </si>
  <si>
    <t>Montpellier Méditerranée Métropole</t>
  </si>
  <si>
    <t>50 place Zeus - CS 39556 34961 Montpellier cedex 02</t>
  </si>
  <si>
    <t>Montrel</t>
  </si>
  <si>
    <t>Autovía Sevilla-Cádiz, Km.6; 41703 Dos Hermanas (Sevilla, España)</t>
  </si>
  <si>
    <t>Moravian-Silesian Region</t>
  </si>
  <si>
    <t>28. října 11, Ostrava, 70218, Czech Republic</t>
  </si>
  <si>
    <t>Morbihan Energies</t>
  </si>
  <si>
    <t>27 rue de Luscanen 56010 VANNES</t>
  </si>
  <si>
    <t>Møre og Romsdal fylkeskommune</t>
  </si>
  <si>
    <t>Fylkeshuset, Postboks 2500, Molde, 6404, Norway</t>
  </si>
  <si>
    <t>MORGAN LOVELL PLC</t>
  </si>
  <si>
    <t>KENT HOUSE, 14-17 MARKET PLACE, W1W 8AJ, London W1W, Vereinigtes Königreich</t>
  </si>
  <si>
    <t>KENT HOUSE, 14-17 MARKET PLACE</t>
  </si>
  <si>
    <t>W1W 8AJ</t>
  </si>
  <si>
    <t>MOS ENERGIE GMBH</t>
  </si>
  <si>
    <t>MOSTOS, VINOS Y ALCOHOLES, S.A.</t>
  </si>
  <si>
    <t>Calle Mompó, 2, 13610 Campo de Criptana, Cdad. Real</t>
  </si>
  <si>
    <t>Mother Earth Shpk</t>
  </si>
  <si>
    <t>Rr. e Kosovareve, Pallati Dolcka, H.9, Kati 3, Tirana, 1000, Albania</t>
  </si>
  <si>
    <t>Motive Fuels</t>
  </si>
  <si>
    <t>Advanced Manufacturing Park Technology Centre, Brunel Way, Catcliffe, Rotherham S60 5WG, United Kingdom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</si>
  <si>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</si>
  <si>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</si>
  <si>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</si>
  <si>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</si>
  <si>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</si>
  <si>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MOTOR OIL (HELLAS)</t>
  </si>
  <si>
    <t>Irodou Attikou 12A, Maroussi, 15124, Greece</t>
  </si>
  <si>
    <t>MOTUSA</t>
  </si>
  <si>
    <t>Bo. Requejada, 11, 39312 Requejada, Cantabria, Spain</t>
  </si>
  <si>
    <t>MP DATA Technologies</t>
  </si>
  <si>
    <t>39 rue de la saussière 92100 Boulogne Billancourt</t>
  </si>
  <si>
    <t>MP Industries OU</t>
  </si>
  <si>
    <t>Harju maakond, Kesklinna linnaosa, Tornimäe tn 3/5/7, Tallinn, 10145, Estonia</t>
  </si>
  <si>
    <t>mPowerGreenTech</t>
  </si>
  <si>
    <t>Je?dziecka 1/11, 01-461 Warszawa</t>
  </si>
  <si>
    <t>Je?dziecka 1/11</t>
  </si>
  <si>
    <t>01-461 Warszawa</t>
  </si>
  <si>
    <t>MPREIS Warenvertriebs GmbH</t>
  </si>
  <si>
    <t>Landesstr 16, 6176, Völs, Austria</t>
  </si>
  <si>
    <t>Landesstr 16</t>
  </si>
  <si>
    <t>6176</t>
  </si>
  <si>
    <t>Völs</t>
  </si>
  <si>
    <t>MR H2 AG</t>
  </si>
  <si>
    <t>SPITALGASSE 5, 8001, Zürich, Schweiz</t>
  </si>
  <si>
    <t>SPITALGASSE 5</t>
  </si>
  <si>
    <t>MRS ENERGY INTERNATIONAL GMBH</t>
  </si>
  <si>
    <t>RUDOLFPLATZ 3, 50674, Köln, Deutschland</t>
  </si>
  <si>
    <t>RUDOLFPLATZ 3</t>
  </si>
  <si>
    <t>50674</t>
  </si>
  <si>
    <t>MSA SAFETY FRANCE</t>
  </si>
  <si>
    <t>Rue Pierre et Marie Curie, ZI Sud, BP 903, 01400 Châtillon sur Chalaronne</t>
  </si>
  <si>
    <t>MSR-Austria GmbH</t>
  </si>
  <si>
    <t>Stockerauer Straße 181, 2100, Korneuburg, Austria</t>
  </si>
  <si>
    <t>Stockerauer Straße 181</t>
  </si>
  <si>
    <t>2100</t>
  </si>
  <si>
    <t>Korneuburg</t>
  </si>
  <si>
    <t>MTP BHKW SERVICE GMBH</t>
  </si>
  <si>
    <t>GEWERBESTR. 12, 16540, Oberhavel, Deutschland</t>
  </si>
  <si>
    <t>GEWERBESTR. 12</t>
  </si>
  <si>
    <t>16540</t>
  </si>
  <si>
    <t>HOHEN NEUENDORF</t>
  </si>
  <si>
    <t>MTU Aero Engines</t>
  </si>
  <si>
    <t>Dachauer Str. 665, Munchen, 80995, Germany</t>
  </si>
  <si>
    <t>MULTI INDUSTRIEANLAGEN GMBH</t>
  </si>
  <si>
    <t>MULTICHEM S.R.L.</t>
  </si>
  <si>
    <t>VIA PAOLO SARPI 10/A, 31056, Treviso, Italien</t>
  </si>
  <si>
    <t>VIA PAOLO SARPI 10/A</t>
  </si>
  <si>
    <t>31056</t>
  </si>
  <si>
    <t>RONCADE</t>
  </si>
  <si>
    <t>MULTIPLY AG</t>
  </si>
  <si>
    <t>LEIPZIGER PLATZ 11, 10117, Berlin, Deutschland</t>
  </si>
  <si>
    <t>LEIPZIGER PLATZ 11</t>
  </si>
  <si>
    <t>MVM</t>
  </si>
  <si>
    <t>Szentendrei ut 207-209, Budapest, 1031, Hungary</t>
  </si>
  <si>
    <t>MY AUTO</t>
  </si>
  <si>
    <t>58 AVENUE JEAN MEDECIN, 06000, Alpes-Maritimes, Frankreich</t>
  </si>
  <si>
    <t>58 AVENUE JEAN MEDECIN</t>
  </si>
  <si>
    <t>MY BAG RENEWABLE ENERGIES S.R.L.</t>
  </si>
  <si>
    <t>Via Ulloa, 5, 30100 Marghera VE, Italy</t>
  </si>
  <si>
    <t>MYTILINEOS</t>
  </si>
  <si>
    <t>Artemidos Street 8, Athens, 15125, Greece</t>
  </si>
  <si>
    <t>NAE Normandie</t>
  </si>
  <si>
    <t>745 avenue de l’université – Bâtiment CRIANN 76800 St Etienne du Rouvray</t>
  </si>
  <si>
    <t>NÄF AGRO AG</t>
  </si>
  <si>
    <t>C/O MANFRED NAEF, RÜTIHOF 486, 5082, Aargau, Schweiz</t>
  </si>
  <si>
    <t>C/O MANFRED NAEF, RÜTIHOF 486</t>
  </si>
  <si>
    <t>5082</t>
  </si>
  <si>
    <t>KAISTEN</t>
  </si>
  <si>
    <t>NAITEC</t>
  </si>
  <si>
    <t>C. Tajonar, 20, 31006 Pamplona, Navarra</t>
  </si>
  <si>
    <t>NANO4ENERGY SL</t>
  </si>
  <si>
    <t>C. de José Gutiérrez Abascal, 2, Chamartín, 28006 Madrid, Spain</t>
  </si>
  <si>
    <t>NanoSUN</t>
  </si>
  <si>
    <t>NanoSUN Limited, Ground Floor, Building 6-7, Lancaster Business Park, 18 Mannin Way, Caton Road, Lancaster, LA1 3SW</t>
  </si>
  <si>
    <t>NANOWATER HYDROTECH AG</t>
  </si>
  <si>
    <t>WALDSTÄTTERSTRASSE 6, 6003, Lucerne, Schweiz</t>
  </si>
  <si>
    <t>WALDSTÄTTERSTRASSE 6</t>
  </si>
  <si>
    <t>6003</t>
  </si>
  <si>
    <t>LUZERN</t>
  </si>
  <si>
    <t>NANTES METROPOLE</t>
  </si>
  <si>
    <t>2 Cours du Champs de Mars - 44923 Nantes</t>
  </si>
  <si>
    <t>NAPOP AS</t>
  </si>
  <si>
    <t>VIKERSUNDGATA 18, 3370, Modum, Norwegen</t>
  </si>
  <si>
    <t>VIKERSUNDGATA 18</t>
  </si>
  <si>
    <t>3370</t>
  </si>
  <si>
    <t>VIKERSUND</t>
  </si>
  <si>
    <t>Nara Solar</t>
  </si>
  <si>
    <t>Calle López de Hoyos 15, 3º Dcha, 28006, Madrid</t>
  </si>
  <si>
    <t>NARVIK HYDROGEN AS</t>
  </si>
  <si>
    <t>FAGERNESVEIEN 2, 8514, Narvik, Norwegen</t>
  </si>
  <si>
    <t>FAGERNESVEIEN 2</t>
  </si>
  <si>
    <t>8514</t>
  </si>
  <si>
    <t>NARVIK</t>
  </si>
  <si>
    <t>NARVIK SUSTAINABLE TECHNOLOGIES AS</t>
  </si>
  <si>
    <t>ROMBAKSVEIEN 16, 8517, Narvik, Norwegen</t>
  </si>
  <si>
    <t>ROMBAKSVEIEN 16</t>
  </si>
  <si>
    <t>8517</t>
  </si>
  <si>
    <t>NASHEL B.V.</t>
  </si>
  <si>
    <t>AMBACHTSHOF 6, 2632 BB, Pijnacker-Nootdorp, Niederlande</t>
  </si>
  <si>
    <t>AMBACHTSHOF 6</t>
  </si>
  <si>
    <t>2632 BB</t>
  </si>
  <si>
    <t>National Nuclear Laboratory</t>
  </si>
  <si>
    <t>5th Floor, Chadwick House, Birchwood Park, Warrington, WA3 6AE</t>
  </si>
  <si>
    <t>NATUR ENERGIE NIEDERRHEIN GMBH</t>
  </si>
  <si>
    <t>WIESENSTR. 17 B, 46519, Wesel, Deutschland</t>
  </si>
  <si>
    <t>WIESENSTR. 17 B</t>
  </si>
  <si>
    <t>46519</t>
  </si>
  <si>
    <t>ALPEN</t>
  </si>
  <si>
    <t>NATUREO FINANCE</t>
  </si>
  <si>
    <t>21 rue du Faubourg Montmartre 75009 PARIS</t>
  </si>
  <si>
    <t>NATURGY ENERGY GROUP S.A.</t>
  </si>
  <si>
    <t>C/ Ibáñez de Bilbao, 28 - Tercero, 28303, Madrid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</si>
  <si>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</si>
  <si>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</si>
  <si>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</si>
  <si>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</si>
  <si>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</si>
  <si>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NAWA TECHNOLOGIES</t>
  </si>
  <si>
    <t>Avenue Louis Philibert Technopôle Arbois Méditerranée 13 100 Aix en Provence</t>
  </si>
  <si>
    <t>NEBBENES ENERGI AS</t>
  </si>
  <si>
    <t>ORMLIBAKKEN 32, 2074, Eidsvoll, Norwegen</t>
  </si>
  <si>
    <t>ORMLIBAKKEN 32</t>
  </si>
  <si>
    <t>2074</t>
  </si>
  <si>
    <t>EIDSVOLL VERK</t>
  </si>
  <si>
    <t>NEBULA TECHNOLOGIES</t>
  </si>
  <si>
    <t>37 RUE LA PEROUSE, 75116, Paris, Frankreich</t>
  </si>
  <si>
    <t>37 RUE LA PEROUSE</t>
  </si>
  <si>
    <t>75116</t>
  </si>
  <si>
    <t>NEDASTRA HOLDING B.V.</t>
  </si>
  <si>
    <t>AXELSEDAM 3 A, 4531 HH, Terneuzen, Niederlande</t>
  </si>
  <si>
    <t>AXELSEDAM 3 A</t>
  </si>
  <si>
    <t>4531 HH</t>
  </si>
  <si>
    <t>TERNEUZEN</t>
  </si>
  <si>
    <t>NEDERLANDSE INNOVATIE MAATSCHAPPIJ (NIM) B.V.</t>
  </si>
  <si>
    <t>NIKKELSTRAAT 37, 2984 AM, Ridderkerk, Niederlande</t>
  </si>
  <si>
    <t>NIKKELSTRAAT 37</t>
  </si>
  <si>
    <t>RIDDERKERK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</si>
  <si>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</si>
  <si>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</si>
  <si>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</si>
  <si>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</si>
  <si>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</si>
  <si>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Nedstack</t>
  </si>
  <si>
    <t>Westervoortsedijk 73, Po. Box 5167, Arnhem, 6802 E, Netherlands</t>
  </si>
  <si>
    <t>NedStack Fuel Cell technology B.V.</t>
  </si>
  <si>
    <t>Bijsterhuizen 2152</t>
  </si>
  <si>
    <t>6604 LG</t>
  </si>
  <si>
    <t>Wijchen</t>
  </si>
  <si>
    <t>NEIS GMBH</t>
  </si>
  <si>
    <t>RASIS BÜNDT 10, 6890, Vorarlberg, Österreich</t>
  </si>
  <si>
    <t>RASIS BÜNDT 10</t>
  </si>
  <si>
    <t>6890</t>
  </si>
  <si>
    <t>LUSTENAU</t>
  </si>
  <si>
    <t>NEL ASA</t>
  </si>
  <si>
    <t>KARENSLYST ALLÉ 49, 0279, Oslo, Norwegen</t>
  </si>
  <si>
    <t>KARENSLYST ALLÉ 49</t>
  </si>
  <si>
    <t>0279</t>
  </si>
  <si>
    <t>NEL FUEL AS</t>
  </si>
  <si>
    <t>KARENSLYST ALLÉ 20, 0278, Oslo, Norwegen</t>
  </si>
  <si>
    <t>KARENSLYST ALLÉ 20</t>
  </si>
  <si>
    <t>0278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</si>
  <si>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</si>
  <si>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</si>
  <si>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</si>
  <si>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</si>
  <si>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</si>
  <si>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</si>
  <si>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</si>
  <si>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NEL HYDROGEN ELECTROLYSER AS</t>
  </si>
  <si>
    <t>HEDDALSVEGEN 11, 3674, Notodden, Norwegen</t>
  </si>
  <si>
    <t>HEDDALSVEGEN 11</t>
  </si>
  <si>
    <t>3674</t>
  </si>
  <si>
    <t>NOTODDEN</t>
  </si>
  <si>
    <t>NEOBO FASTIGHETER AB (PUBL)</t>
  </si>
  <si>
    <t>MÄSTER SAMUELSGATAN 42, 111 57, Stockholm, Schweden</t>
  </si>
  <si>
    <t>MÄSTER SAMUELSGATAN 42</t>
  </si>
  <si>
    <t>111 57</t>
  </si>
  <si>
    <t>NEODYNE LIMITED</t>
  </si>
  <si>
    <t>10 EASTGATE AVENUE, CORK, LITTLE ISLAND, T45 PC63, Cork, Irland</t>
  </si>
  <si>
    <t>10 EASTGATE AVENUE, CORK, LITTLE ISLAND</t>
  </si>
  <si>
    <t>T45 PC63</t>
  </si>
  <si>
    <t>Neoelectra Green</t>
  </si>
  <si>
    <t>Carrer de Frederic Mompou, 5, 08960 Sant Just Desvern, Barcelona, Spain</t>
  </si>
  <si>
    <t>NEOLYSE IBBENBÜREN GMBH</t>
  </si>
  <si>
    <t>HAUPTSTR. 47, 49479, Steinfurt, Deutschland</t>
  </si>
  <si>
    <t>HAUPTSTR. 47</t>
  </si>
  <si>
    <t>49479</t>
  </si>
  <si>
    <t>IBBENBÜREN</t>
  </si>
  <si>
    <t>NEOMIX</t>
  </si>
  <si>
    <t>211 AVENUE DE LABARDE, 33300, Gironde, Frankreich</t>
  </si>
  <si>
    <t>211 AVENUE DE LABARDE</t>
  </si>
  <si>
    <t>Neopolia</t>
  </si>
  <si>
    <t>35 avenue du Général de Gaulle 44602 Saint-Nazaire</t>
  </si>
  <si>
    <t>Neot Green Mobility</t>
  </si>
  <si>
    <t>60 rue de la Chaussée d’Antin 75009 Paris</t>
  </si>
  <si>
    <t>NEPTHYNE S.A.</t>
  </si>
  <si>
    <t>Wielkopolska 403, Gdynia, 81531, Poland</t>
  </si>
  <si>
    <t>NERVION INDUSTRIES</t>
  </si>
  <si>
    <t>C/ Ibáñez de Bilbao, 28 - Tercero, 48009, Bilbao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</si>
  <si>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</si>
  <si>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</si>
  <si>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</si>
  <si>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</si>
  <si>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NEUE ENERGIEN PREMNITZ GMBH</t>
  </si>
  <si>
    <t>VISTRASTR. 7, 14727, Havelland, Deutschland</t>
  </si>
  <si>
    <t>VISTRASTR. 7</t>
  </si>
  <si>
    <t>14727</t>
  </si>
  <si>
    <t>PREMNITZ</t>
  </si>
  <si>
    <t>NEUMAN &amp; ESSER GROUP</t>
  </si>
  <si>
    <t>Werkstraße o. Nr, Uebach-Palenberg, 52531, Germany</t>
  </si>
  <si>
    <t>NEUWALME S.L.U</t>
  </si>
  <si>
    <t>Estrada Fragosiño, 32, 34, Sárdoma, 36214 Vigo, Pontevedra, Spain</t>
  </si>
  <si>
    <t>New Energy Coalition</t>
  </si>
  <si>
    <t>Nijenborgh 6, Groningen, 9747 AG, Netherlands</t>
  </si>
  <si>
    <t>Newcastle University</t>
  </si>
  <si>
    <t>Newcastle upon Tyne NE1 7RU, United Kingdom</t>
  </si>
  <si>
    <t>NEXTCHEM TECH S.P.A. IN FORMA ABBREVIATA NX S.P.A.</t>
  </si>
  <si>
    <t>VIA DI VANNINA 88, 00156, Roma, Italien</t>
  </si>
  <si>
    <t>VIA DI VANNINA 88</t>
  </si>
  <si>
    <t>00156</t>
  </si>
  <si>
    <t>NextEra Energy Global Holdings B.V.</t>
  </si>
  <si>
    <t>700 Universe Blvd, Juno Beach, FL, 33408, United States</t>
  </si>
  <si>
    <t>NGE</t>
  </si>
  <si>
    <t>Parc d’Activités de Laurade – 13103 St Etienne du Grès</t>
  </si>
  <si>
    <t>N-Gen Energy Solutions Limited</t>
  </si>
  <si>
    <t>3 More London Riverside, London, SE1 2AQ.</t>
  </si>
  <si>
    <t>NH2 SVERIGE AB</t>
  </si>
  <si>
    <t>BIRGER JARLSGATAN 2  5TR, 114 34, Stockholm, Schweden</t>
  </si>
  <si>
    <t>BIRGER JARLSGATAN 2  5TR</t>
  </si>
  <si>
    <t>114 34</t>
  </si>
  <si>
    <t>NHOA</t>
  </si>
  <si>
    <t>28 RUE DE LONDRES, 75009, Paris, Frankreich</t>
  </si>
  <si>
    <t>28 RUE DE LONDRES</t>
  </si>
  <si>
    <t>NIPPON GASES BELGIUM</t>
  </si>
  <si>
    <t>METROPOOLSTRAAT 17, 2900, Antwerp, Belgien</t>
  </si>
  <si>
    <t>METROPOOLSTRAAT 17</t>
  </si>
  <si>
    <t>2900</t>
  </si>
  <si>
    <t>SCHOTEN</t>
  </si>
  <si>
    <t>NIPPON GASES DANMARK A/S</t>
  </si>
  <si>
    <t>RØDEBANKE 120, 7000, Fredericia, Dänemark</t>
  </si>
  <si>
    <t>RØDEBANKE 120</t>
  </si>
  <si>
    <t>NIPPON GASES ESPAÑA S.L.U.</t>
  </si>
  <si>
    <t>Calle Orense, 11 5ª Planta. 28020 Madrid</t>
  </si>
  <si>
    <t>NIPPON GASES INDUSTRIAL S.R.L.</t>
  </si>
  <si>
    <t>VIA BENIGNO CRESPI 19, 20159, Milano, Italien</t>
  </si>
  <si>
    <t>VIA BENIGNO CRESPI 19</t>
  </si>
  <si>
    <t>20159</t>
  </si>
  <si>
    <t>NIPPON GASES NORGE AS</t>
  </si>
  <si>
    <t>RINGNESVEIEN 50, 0978, Oslo, Norwegen</t>
  </si>
  <si>
    <t>RINGNESVEIEN 50</t>
  </si>
  <si>
    <t>0978</t>
  </si>
  <si>
    <t>NITROGENCLEANUP B.V.</t>
  </si>
  <si>
    <t>MIMOSADREEF 7, 2631 HZ, Pijnacker-Nootdorp, Niederlande</t>
  </si>
  <si>
    <t>MIMOSADREEF 7</t>
  </si>
  <si>
    <t>2631 HZ</t>
  </si>
  <si>
    <t>NLHydrogen</t>
  </si>
  <si>
    <t>Weena 505, kamer 30.06, Rotterdam, 3013 AL, Netherlands</t>
  </si>
  <si>
    <t>NOBIAN COÖPERATIEF U.A.</t>
  </si>
  <si>
    <t>NOBIAN HOLDING B.V.</t>
  </si>
  <si>
    <t>NOLEK AKTIEBOLAG</t>
  </si>
  <si>
    <t>HANTVERKARVÄGEN 11, 145 63, Stockholm, Schweden</t>
  </si>
  <si>
    <t>HANTVERKARVÄGEN 11</t>
  </si>
  <si>
    <t>145 63</t>
  </si>
  <si>
    <t>NORSBORG</t>
  </si>
  <si>
    <t>NORD POWER AS</t>
  </si>
  <si>
    <t>Tulipanveien 57, 1475 Finstadjordet, Norway</t>
  </si>
  <si>
    <t>NORDCON ENERGY AS</t>
  </si>
  <si>
    <t>KOMPVEIEN 2668, 1940, Aurskog-Høland, Norwegen</t>
  </si>
  <si>
    <t>KOMPVEIEN 2668</t>
  </si>
  <si>
    <t>1940</t>
  </si>
  <si>
    <t>BJØRKELANGEN</t>
  </si>
  <si>
    <t>Nordex Energy Spain</t>
  </si>
  <si>
    <t>Polígono Industrial Barásoain, Parcela 2, 31395 Barásoain (Navarra), Spain</t>
  </si>
  <si>
    <t>NORDIC HYDROGEN SOLUTIONS AB</t>
  </si>
  <si>
    <t>LJUNGGATAN 5, 244 65, Skåne, Schweden</t>
  </si>
  <si>
    <t>LJUNGGATAN 5</t>
  </si>
  <si>
    <t>244 65</t>
  </si>
  <si>
    <t>FURULUND</t>
  </si>
  <si>
    <t>NORDIC TECHNOLOGY GROUP AS</t>
  </si>
  <si>
    <t>TOLLBUGATA 24, 0157, Oslo, Norwegen</t>
  </si>
  <si>
    <t>TOLLBUGATA 24</t>
  </si>
  <si>
    <t>0157</t>
  </si>
  <si>
    <t>NORDPFALZENERGIE EG</t>
  </si>
  <si>
    <t>RAIFFEISENSTR. 4, 67808, Donnersbergkreis, Deutschland</t>
  </si>
  <si>
    <t>RAIFFEISENSTR. 4</t>
  </si>
  <si>
    <t>67808</t>
  </si>
  <si>
    <t>IMSWEILER</t>
  </si>
  <si>
    <t>NORMANDIE ENERGIES</t>
  </si>
  <si>
    <t>C/o INSA Rouen Avenue de l’Université  BP 08 76800 Saint-Etienne-du-Rouvray</t>
  </si>
  <si>
    <t>Normandie Maritime</t>
  </si>
  <si>
    <t>8 rue leopold sedar senghor 14460 colombelles</t>
  </si>
  <si>
    <t>NORSK HYDRO ASA</t>
  </si>
  <si>
    <t>NORSK HYDROGEN AS</t>
  </si>
  <si>
    <t>NORTEGAS ENERGÍA DISTRIBUCIÓN</t>
  </si>
  <si>
    <t>Plaza de Euskadi, n.º 5 48009 Bilbao (Bizkaia)</t>
  </si>
  <si>
    <t>North Ammonia Arendal</t>
  </si>
  <si>
    <t>Langbryggen 9, 4841 Arendal, Norway</t>
  </si>
  <si>
    <t>NORTH AMMONIA AS</t>
  </si>
  <si>
    <t xml:space="preserve">Bryggegata 6, 0250 Oslo, Norway 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</si>
  <si>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</si>
  <si>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</si>
  <si>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</si>
  <si>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</si>
  <si>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</si>
  <si>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North Sea Port Netherlands</t>
  </si>
  <si>
    <t>Schelpenpad 2, Terneuzen, 4531 PD, Netherlands</t>
  </si>
  <si>
    <t>Northern Gas Networks</t>
  </si>
  <si>
    <t>1st Floor, 1 Emperor Way, Sunderland SR3 3XR, United Kingdom</t>
  </si>
  <si>
    <t>Northern Valve &amp; Fitting Company Ltd</t>
  </si>
  <si>
    <t>Unit D13 Rivington Court, Moss Industrial Estate, Leigh, Lancashire, WN7 3PT</t>
  </si>
  <si>
    <t>Pakistan</t>
  </si>
  <si>
    <t>Northland Power Inc.</t>
  </si>
  <si>
    <t>30 St. Clair Avenue West, 12th Floor, Toronto, ON M4V 3A1, Canada</t>
  </si>
  <si>
    <t>Norton Rose Fulbright</t>
  </si>
  <si>
    <t>40 rue de Courcelles 75008 Paris</t>
  </si>
  <si>
    <t>NORVENTO ENERXÍA</t>
  </si>
  <si>
    <t>Edificio CIne., Ramón Mª Aller Ulloa, 23, Pol. Ind. As Gándaras, 27003 Lugo, Spain</t>
  </si>
  <si>
    <t>NORWEGIAN HYDROGEN AS</t>
  </si>
  <si>
    <t>Norwegian Hydrogen Forum</t>
  </si>
  <si>
    <t>Gunnar Randers Vei 24, Kjeller, 2007, Norway</t>
  </si>
  <si>
    <t>NOURYON PULP AND PERFORMANCE CHEMICALS AB</t>
  </si>
  <si>
    <t>BOX 47067, 402 58, Västra Götaland, Schweden</t>
  </si>
  <si>
    <t>BOX 47067</t>
  </si>
  <si>
    <t>402 58</t>
  </si>
  <si>
    <t>NOVA SWISS</t>
  </si>
  <si>
    <t>31, rue Denis Papin 77240 CESSON</t>
  </si>
  <si>
    <t>NOVARES</t>
  </si>
  <si>
    <t>9/11 Rue des Poissonniers  62300 Lens</t>
  </si>
  <si>
    <t>NOVICHEM SP. Z O.O.</t>
  </si>
  <si>
    <t>Główna 4, 41-503 Chorzów, Poland</t>
  </si>
  <si>
    <t>NOW GMBH NATIONALE ORGANISATION WASSERSTOFF- UND BRENNSTOFFZELLENTECHNOLOGIE</t>
  </si>
  <si>
    <t>FASANENSTR. 5, 10623, Berlin, Deutschland</t>
  </si>
  <si>
    <t>FASANENSTR. 5</t>
  </si>
  <si>
    <t>Nowega GmbH</t>
  </si>
  <si>
    <t>Anton-Bruchausen-Str. 4, 48147, Münster, Germany</t>
  </si>
  <si>
    <t>Anton-Bruchausen-Str. 4</t>
  </si>
  <si>
    <t>48147</t>
  </si>
  <si>
    <t>Münster</t>
  </si>
  <si>
    <t>NPS NEW ENERGY POWER SYSTEMS GMBH</t>
  </si>
  <si>
    <t>POSTSTR. 11, 14552, Postdam-Mittelmark, Deutschland</t>
  </si>
  <si>
    <t>POSTSTR. 11</t>
  </si>
  <si>
    <t>14552</t>
  </si>
  <si>
    <t>MICHENDORF</t>
  </si>
  <si>
    <t>NRGSYNC VERTRIEBS GMBH</t>
  </si>
  <si>
    <t>MALLINCKRODTSTR. 320, 44147, Dortmund, Deutschland</t>
  </si>
  <si>
    <t>MALLINCKRODTSTR. 320</t>
  </si>
  <si>
    <t>44147</t>
  </si>
  <si>
    <t>DORTMUND</t>
  </si>
  <si>
    <t>NUEHYDROGEN UG (HAFTUNGSBESCHRÄNKT)</t>
  </si>
  <si>
    <t>FÜRTHER STR., 90429, Bayern, Deutschland</t>
  </si>
  <si>
    <t>FÜRTHER STR.</t>
  </si>
  <si>
    <t>90429</t>
  </si>
  <si>
    <t>NÜRNBERG</t>
  </si>
  <si>
    <t>NUEVAS TECNICAS DE AUTOMATIZACION INDUSTRIAL, S.L.</t>
  </si>
  <si>
    <t>Polígono Industrial l'Alteró, Avda. Palmar, nº9, 46460 Silla, Valencia</t>
  </si>
  <si>
    <t>NUOVA S.M.I. S.R.L.</t>
  </si>
  <si>
    <t>VIA PAVIA 39, 27039, Pavia, Italien</t>
  </si>
  <si>
    <t>VIA PAVIA 39</t>
  </si>
  <si>
    <t>27039</t>
  </si>
  <si>
    <t>SANNAZZARO DE' BURGONDI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</si>
  <si>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</si>
  <si>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</si>
  <si>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</si>
  <si>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</si>
  <si>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NWBA</t>
  </si>
  <si>
    <t>Regentesselaan 14, Amersfoort, 3818Hj, Netherlands</t>
  </si>
  <si>
    <t>NXT HYDROGEN B.V.</t>
  </si>
  <si>
    <t>VENNEWATERSWEG 2 B, 1852 PT, Heiloo, Niederlande</t>
  </si>
  <si>
    <t>VENNEWATERSWEG 2 B</t>
  </si>
  <si>
    <t>1852 PT</t>
  </si>
  <si>
    <t>HEILOO</t>
  </si>
  <si>
    <t>O SITO CLEAN</t>
  </si>
  <si>
    <t>22 RUE DE LA VERDERIE, 91720, Essonne, Frankreich</t>
  </si>
  <si>
    <t>22 RUE DE LA VERDERIE</t>
  </si>
  <si>
    <t>91720</t>
  </si>
  <si>
    <t>COURDIMANCHE SUR ESSONNE</t>
  </si>
  <si>
    <t>ÖAMTC</t>
  </si>
  <si>
    <t>Baumgasse 129, 1030, Wien, Austria</t>
  </si>
  <si>
    <t>Baumgasse 129</t>
  </si>
  <si>
    <t>OB SOLUTIONS CARAIBE SARL</t>
  </si>
  <si>
    <t>ZONE FRANCHE DE DILLON, 17 RUE GEORGES EUCHARIS, 97200, Martinique, Frankreich</t>
  </si>
  <si>
    <t>ZONE FRANCHE DE DILLON, 17 RUE GEORGES EUCHARIS</t>
  </si>
  <si>
    <t>97200</t>
  </si>
  <si>
    <t>FORT DE FRANCE</t>
  </si>
  <si>
    <t>OCA Global</t>
  </si>
  <si>
    <t>Avinguda Can Fatjó dels Aurons, 1 Sant Cugat,  08173 Barcelona</t>
  </si>
  <si>
    <t>OCI AGRO BELGIUM</t>
  </si>
  <si>
    <t>PANISWIJERSTRAAT 92, 3600, Hasselt, Belgien</t>
  </si>
  <si>
    <t>PANISWIJERSTRAAT 92</t>
  </si>
  <si>
    <t>3600</t>
  </si>
  <si>
    <t>GENK</t>
  </si>
  <si>
    <t>OCI METHANOL MARKETING B.V.</t>
  </si>
  <si>
    <t>WILLEMSPARKWEG 193, 1071 HA, Amsterdam, Niederlande</t>
  </si>
  <si>
    <t>WILLEMSPARKWEG 193</t>
  </si>
  <si>
    <t>1071 HA</t>
  </si>
  <si>
    <t>OCTOPUS HYDROGEN PRODUCTION 1 LIMITED</t>
  </si>
  <si>
    <t>UK HOUSE, 5TH FLOOR, 164-182 OXFORD STREET, W1D 1NN, London W1D, Vereinigtes Königreich</t>
  </si>
  <si>
    <t>UK HOUSE, 5TH FLOOR, 164-182 OXFORD STREET</t>
  </si>
  <si>
    <t>W1D 1NN</t>
  </si>
  <si>
    <t>ODENRA XXI SL</t>
  </si>
  <si>
    <t>C. Salcillo, 1, Local 2 Bis, 28932 Móstoles, Madrid, Spain</t>
  </si>
  <si>
    <t>ODZ Consultants</t>
  </si>
  <si>
    <t>63 Rue Andre Bollier 69007 Lyon</t>
  </si>
  <si>
    <t>OE POWER GMBH</t>
  </si>
  <si>
    <t>FORSTENRIEDER ALLEE 213 B, 81476, München, Landeshauptstadt, Deutschland</t>
  </si>
  <si>
    <t>FORSTENRIEDER ALLEE 213 B</t>
  </si>
  <si>
    <t>81476</t>
  </si>
  <si>
    <t>of Slovenia)</t>
  </si>
  <si>
    <t>Trdinova ulica 8, Ljubljana, 1000, Slovenia</t>
  </si>
  <si>
    <t>OFFIS e. V.</t>
  </si>
  <si>
    <t>Escherweg 2, 26121, Oldenburg, Germany</t>
  </si>
  <si>
    <t>Escherweg 2</t>
  </si>
  <si>
    <t>OFFSET Energy d.o.o.</t>
  </si>
  <si>
    <t>Tehnološki park 19, Ljubljana, 1000, Slovenia</t>
  </si>
  <si>
    <t>OG H2 B.V.</t>
  </si>
  <si>
    <t>PLUTO 3, 8448 CM, Heerenveen, Niederlande</t>
  </si>
  <si>
    <t>PLUTO 3</t>
  </si>
  <si>
    <t>8448 CM</t>
  </si>
  <si>
    <t>HEERENVEEN</t>
  </si>
  <si>
    <t>OHD OFFSHORE HYDROGEN DEVELOPMENT ADMINISTRATION TWO GMBH</t>
  </si>
  <si>
    <t>KRONENSTR. 73, 10117, Essen, Deutschland</t>
  </si>
  <si>
    <t>KRONENSTR. 73</t>
  </si>
  <si>
    <t>OHD OFFSHORE HYDROGEN DEVELOPMENT ONE GMBH</t>
  </si>
  <si>
    <t>RWE PLATZ 4, 45141, Essen, Deutschland</t>
  </si>
  <si>
    <t>RWE PLATZ 4</t>
  </si>
  <si>
    <t>Ohmium Europe, S.L.</t>
  </si>
  <si>
    <t>Ohmium Europe, S.L.U, Travessera de Gracia, 11, planta 5, 08021, Barcelona, Spain</t>
  </si>
  <si>
    <t>OHMIUM INTERNATIONAL, INC. WILMINGTON (DELAWARE) SUCCURSALE DI LUGANO</t>
  </si>
  <si>
    <t>C/O LARIS FIDUCIARIA SA, VIA GREINA 3, 6900, Ticino, Schweiz</t>
  </si>
  <si>
    <t>C/O LARIS FIDUCIARIA SA, VIA GREINA 3</t>
  </si>
  <si>
    <t>OIL &amp; ENERGY CONSULTING GMBH</t>
  </si>
  <si>
    <t>KIRCHWEG 8, 6375, Nidwalden, Schweiz</t>
  </si>
  <si>
    <t>KIRCHWEG 8</t>
  </si>
  <si>
    <t>6375</t>
  </si>
  <si>
    <t>BECKENRIED</t>
  </si>
  <si>
    <t>OIL AND GAS INSTITUTE National Research Institute</t>
  </si>
  <si>
    <t>Lubicz 25a, 31-503 Kraków</t>
  </si>
  <si>
    <t>Lubicz 25a</t>
  </si>
  <si>
    <t>31-503 Kraków</t>
  </si>
  <si>
    <t>Öko-Institut. Institut für angewandte Ökologie e.V.</t>
  </si>
  <si>
    <t>Rheinstr. 95, 64295, Darmstadt, Germany</t>
  </si>
  <si>
    <t>Rheinstr. 95</t>
  </si>
  <si>
    <t>64295</t>
  </si>
  <si>
    <t>OLF DEUTSCHLAND GMBH</t>
  </si>
  <si>
    <t>BROOK 2 /BLOCK H, 20457, Hamburg, Freie und Hansestadt, Deutschland</t>
  </si>
  <si>
    <t>BROOK 2 /BLOCK H</t>
  </si>
  <si>
    <t>OLGHAM</t>
  </si>
  <si>
    <t>56 route de Galembrun lieu-dit Thuin 31480 PELLEPORT</t>
  </si>
  <si>
    <t>OMV</t>
  </si>
  <si>
    <t>Trabrennstraße 6-8, Wien, 1020, Austria</t>
  </si>
  <si>
    <t>ONESEA ENERGY B.V.</t>
  </si>
  <si>
    <t>WESTPLANTSOEN 196, 2613 GS, Delft, Niederlande</t>
  </si>
  <si>
    <t>WESTPLANTSOEN 196</t>
  </si>
  <si>
    <t>2613 GS</t>
  </si>
  <si>
    <t>Ontras Gastransport</t>
  </si>
  <si>
    <t>Maximilianallee 4, Leipzig, 4123, Germany</t>
  </si>
  <si>
    <t>Open Grid Europe</t>
  </si>
  <si>
    <t>Kallenbergstraße 5, Essen, 45141, Germany</t>
  </si>
  <si>
    <t>Open Grid Europe GmbH</t>
  </si>
  <si>
    <t>Kallenbergstr. 5, 45141, Essen, Germany</t>
  </si>
  <si>
    <t>Kallenbergstr. 5</t>
  </si>
  <si>
    <t>OPmobility</t>
  </si>
  <si>
    <t>Rue Paul Vaillant Couturier 42, Levallois-Perret Cedex, 92593, France</t>
  </si>
  <si>
    <t>ORCEYRE</t>
  </si>
  <si>
    <t>LE BOURG, 15500, Cantal, Frankreich</t>
  </si>
  <si>
    <t>LE BOURG</t>
  </si>
  <si>
    <t>15500</t>
  </si>
  <si>
    <t>LA CHAPELLE LAURENT</t>
  </si>
  <si>
    <t>Orléans Métropole</t>
  </si>
  <si>
    <t>5 Place 6 juin 1944 45000 Orléans</t>
  </si>
  <si>
    <t>ORLEN Po?udnie – Zak?ad Trzebinia</t>
  </si>
  <si>
    <t>Fabryczna 22, 32-540 Trzebinia</t>
  </si>
  <si>
    <t>Fabryczna 22</t>
  </si>
  <si>
    <t>32-540 Trzebinia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</si>
  <si>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</si>
  <si>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</si>
  <si>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</si>
  <si>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</si>
  <si>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</si>
  <si>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ORLIDECOM</t>
  </si>
  <si>
    <t>MOULIN DE ROUET, 36360, Indre, Frankreich</t>
  </si>
  <si>
    <t>MOULIN DE ROUET</t>
  </si>
  <si>
    <t>36360</t>
  </si>
  <si>
    <t>VILLENTROIS FAVEROLLES EN BERRY</t>
  </si>
  <si>
    <t>ORSTED GIGASTACK LIMITED</t>
  </si>
  <si>
    <t>ORSTED HORNSEA 1 HOLDINGS LIMITED</t>
  </si>
  <si>
    <t>ORSTED HORNSEA TWO HOLDINGS LTD</t>
  </si>
  <si>
    <t>ORSTED HYDROGEN NETHERLANDS HOLDING B.V.</t>
  </si>
  <si>
    <t>KONINGINNEGRACHT 19, 2514 AB, S Gravenhage, Niederlande</t>
  </si>
  <si>
    <t>KONINGINNEGRACHT 19</t>
  </si>
  <si>
    <t>2514 AB</t>
  </si>
  <si>
    <t>ORSTED HYDROGEN UK HOLDING LIMITED</t>
  </si>
  <si>
    <t>ORSTED SALES GMBH</t>
  </si>
  <si>
    <t>VAN-DER-SMISSEN-STR. 9, 22767, Hamburg, Freie und Hansestadt, Deutschland</t>
  </si>
  <si>
    <t>VAN-DER-SMISSEN-STR. 9</t>
  </si>
  <si>
    <t>Ostbayerische Technische Hochschule Regensburg - Fakultät Maschinenbau</t>
  </si>
  <si>
    <t>Galgenbergstr. 30, 93053, Regensburg, Germany</t>
  </si>
  <si>
    <t>Galgenbergstr. 30</t>
  </si>
  <si>
    <t>Regensburg</t>
  </si>
  <si>
    <t>Österbottens förbund – Pohjanmaan liitto (Regional Council of Ostrobothnia)</t>
  </si>
  <si>
    <t>Hietasaarenkatu 6 B, Vaasa, 65101, Finland</t>
  </si>
  <si>
    <t>OSTERWALDER ST. GALLEN HOLDING AG</t>
  </si>
  <si>
    <t>OBERSTRASSE 141, 9000, St. Gallen, Schweiz</t>
  </si>
  <si>
    <t>OBERSTRASSE 141</t>
  </si>
  <si>
    <t>ST. GALLEN</t>
  </si>
  <si>
    <t>OTRAS PRODUCCIONES DE ENERGIA FOTOVOLTAICA SL</t>
  </si>
  <si>
    <t>Torre Spinola, Planta 5, C. de Cardenal Marcelo Spínola, 42, 28016 Madrid, Spain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</si>
  <si>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</si>
  <si>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</si>
  <si>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</si>
  <si>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</si>
  <si>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OWW OBERPFÄLZER WASSERSTOFFWERKE GMBH</t>
  </si>
  <si>
    <t>WALDECK 2, 92367, Bayern, Deutschland</t>
  </si>
  <si>
    <t>WALDECK 2</t>
  </si>
  <si>
    <t>92367</t>
  </si>
  <si>
    <t>PILSACH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</si>
  <si>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</si>
  <si>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</si>
  <si>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</si>
  <si>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</si>
  <si>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</si>
  <si>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OXIMESA S.L.U.</t>
  </si>
  <si>
    <t>CALLE ORENSE, 11 PLT 5, 28020, Madrid, Spanien</t>
  </si>
  <si>
    <t>CALLE ORENSE, 11 PLT 5</t>
  </si>
  <si>
    <t>28020</t>
  </si>
  <si>
    <t>OXYGENE ACETYLENE EXTREME ORIENT</t>
  </si>
  <si>
    <t>75 QUAI D ORSAY, 75007, Paris, Frankreich</t>
  </si>
  <si>
    <t>75 QUAI D ORSAY</t>
  </si>
  <si>
    <t>Oxygn</t>
  </si>
  <si>
    <t>6 rue trinquet 13002 Marseille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</si>
  <si>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</si>
  <si>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</si>
  <si>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</si>
  <si>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</si>
  <si>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</si>
  <si>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</si>
  <si>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P2X SOLUTIONS OY</t>
  </si>
  <si>
    <t>TEKNIIKANTIE 12, 02150, Uusimaa, Finnland</t>
  </si>
  <si>
    <t>TEKNIIKANTIE 12</t>
  </si>
  <si>
    <t>02150</t>
  </si>
  <si>
    <t>ESPOO</t>
  </si>
  <si>
    <t>P3 ENERGY SOLUTIONS GMBH</t>
  </si>
  <si>
    <t>WILHELM-WAGENFELD-STR. 22, 80807, München, Landkreis, Deutschland</t>
  </si>
  <si>
    <t>WILHELM-WAGENFELD-STR. 22</t>
  </si>
  <si>
    <t>80807</t>
  </si>
  <si>
    <t>Pacifico Energy Partners</t>
  </si>
  <si>
    <t>Leopoldstrasse 20, 80802 Munich, Alemania</t>
  </si>
  <si>
    <t>Pagoline Groupe</t>
  </si>
  <si>
    <t>Siège Social  3 Chemin des Pavillons 44800 SAINT HERBLAIN FRANCE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</si>
  <si>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</si>
  <si>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</si>
  <si>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</si>
  <si>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</si>
  <si>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</si>
  <si>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</si>
  <si>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</si>
  <si>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</si>
  <si>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</si>
  <si>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</si>
  <si>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</si>
  <si>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</si>
  <si>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</si>
  <si>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PANGAEA HOLDING GMBH</t>
  </si>
  <si>
    <t>ERNA-BERGER-STR. 5, 01097, Dresden, Deutschland</t>
  </si>
  <si>
    <t>ERNA-BERGER-STR. 5</t>
  </si>
  <si>
    <t>01097</t>
  </si>
  <si>
    <t>PANKE WIND GMBH</t>
  </si>
  <si>
    <t>RYKESTR. 3, 10405, Berlin, Deutschland</t>
  </si>
  <si>
    <t>RYKESTR. 3</t>
  </si>
  <si>
    <t>10405</t>
  </si>
  <si>
    <t>Pannell Hayes Consulting</t>
  </si>
  <si>
    <t>Unit 4 Wilmington Cl, Watford WD18 0FQ, United Kingdom</t>
  </si>
  <si>
    <t>Papiertechnische Stiftung (PTS)</t>
  </si>
  <si>
    <t>Pirnaer Str. 37, 1809, Heidenau, Germany</t>
  </si>
  <si>
    <t>Pirnaer Str. 37</t>
  </si>
  <si>
    <t>1809</t>
  </si>
  <si>
    <t>Heidenau</t>
  </si>
  <si>
    <t>PARAGON MOBILITY</t>
  </si>
  <si>
    <t>IMM LES AQUEDUCS BAT 3 SOPHIA ANTI, 535 ROUTE DES LUCIOLES, 06560, Alpes-Maritimes, Frankreich</t>
  </si>
  <si>
    <t>IMM LES AQUEDUCS BAT 3 SOPHIA ANTI, 535 ROUTE DES LUCIOLES</t>
  </si>
  <si>
    <t>Parker Hannefin Ltd.</t>
  </si>
  <si>
    <t>Parker Hannifin Ltd, Parker Sales UK, Tachbrook Park Drive, Warwick, CV34 6TU</t>
  </si>
  <si>
    <t>Parker Hannifin France SAS</t>
  </si>
  <si>
    <t>142 rue de la forêt 74130 Contamine sur Arve</t>
  </si>
  <si>
    <t>PARQUE EOLICO PERALEJO SA</t>
  </si>
  <si>
    <t>PAS Research Centre Energy Conversionand Renewable Resources</t>
  </si>
  <si>
    <t>Akademijna 27, 05-110 Jab?onna</t>
  </si>
  <si>
    <t>Akademijna 27</t>
  </si>
  <si>
    <t>05-110 Jab?onna</t>
  </si>
  <si>
    <t>PASCH Y CIA</t>
  </si>
  <si>
    <t>Gran Via Corts Catalanes 645, 2-1, 08010 Barcelona, España</t>
  </si>
  <si>
    <t>PATHEON HOLDINGS II B.V.</t>
  </si>
  <si>
    <t>TAKKEBIJSTERS 1, 4817 BL, Breda, Niederlande</t>
  </si>
  <si>
    <t>TAKKEBIJSTERS 1</t>
  </si>
  <si>
    <t>4817 BL</t>
  </si>
  <si>
    <t>Paul Wurth</t>
  </si>
  <si>
    <t>"Rue Dalsace 32", Luxembourg, 1122, Luxembourg</t>
  </si>
  <si>
    <t>PD Gas Technology B.V.</t>
  </si>
  <si>
    <t>Bijsterhuizen 2152, Wijchen, 6604 LG</t>
  </si>
  <si>
    <t>Beekstraat 8-A</t>
  </si>
  <si>
    <t>7227 NC</t>
  </si>
  <si>
    <t>Toldijk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</si>
  <si>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</si>
  <si>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</si>
  <si>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</si>
  <si>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</si>
  <si>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</si>
  <si>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</si>
  <si>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</si>
  <si>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</si>
  <si>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</si>
  <si>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</si>
  <si>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</si>
  <si>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</si>
  <si>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</si>
  <si>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</si>
  <si>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</si>
  <si>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Penspen</t>
  </si>
  <si>
    <t>Water Lane 3, Richmond, Surrey, TW9 1TJ, United Kingdom</t>
  </si>
  <si>
    <t>Permascand AB</t>
  </si>
  <si>
    <t>Folkets husvägen 50, 841 99 Ljungaverk, Sweden</t>
  </si>
  <si>
    <t>PESA Bydgoszcz SA</t>
  </si>
  <si>
    <t>Zygmunta Augusta 11, 85-082 Bydgoszcz</t>
  </si>
  <si>
    <t>Zygmunta Augusta 11</t>
  </si>
  <si>
    <t>85-082 Bydgoszcz</t>
  </si>
  <si>
    <t>PETRO ALACANT S.L.U.</t>
  </si>
  <si>
    <t>N-330, 7, 03007 Alicante, Spain</t>
  </si>
  <si>
    <t>PETROFAC DEUTSCHLAND GMBH</t>
  </si>
  <si>
    <t>NEUER WALL 50, 20354, Hamburg, Freie und Hansestadt, Deutschland</t>
  </si>
  <si>
    <t>NEUER WALL 50</t>
  </si>
  <si>
    <t>Petrofac Facilities Management Limited</t>
  </si>
  <si>
    <t>Duke’s Court, Duke Street, Woking, GU21 5BJ</t>
  </si>
  <si>
    <t>PETROL, SLOVENSKA ENERGETSKA DRUŽBA, D.D., LJUBLJANA</t>
  </si>
  <si>
    <t>DUNAJSKA CESTA 50, 1000, Osrednjeslovenska, Slovenien</t>
  </si>
  <si>
    <t>DUNAJSKA CESTA 50</t>
  </si>
  <si>
    <t>LJUBLJANA</t>
  </si>
  <si>
    <t>PETROLEUM OIL &amp; GAS ESPAÑA SA</t>
  </si>
  <si>
    <t>AVENIDA AMERICA, 38, 28028, Madrid, Spanien</t>
  </si>
  <si>
    <t>AVENIDA AMERICA, 38</t>
  </si>
  <si>
    <t>28028</t>
  </si>
  <si>
    <t>PETROLVALVES S.P.A.</t>
  </si>
  <si>
    <t>SS527 Bustese, Viale Giuseppe Borri, 42, 21053 Castellanza VA, Italy</t>
  </si>
  <si>
    <t>Petronor</t>
  </si>
  <si>
    <t>San Martin 5, Edificio Muñatones, 48550 Muskiz, Biscay, Spain</t>
  </si>
  <si>
    <t>PHILIPP GREBER GMBH</t>
  </si>
  <si>
    <t>SCHOPPERSTR. 29, 97421, Schweinfurt, Deutschland</t>
  </si>
  <si>
    <t>SCHOPPERSTR. 29</t>
  </si>
  <si>
    <t>97421</t>
  </si>
  <si>
    <t>SCHWEINFURT</t>
  </si>
  <si>
    <t>PHINIA Inc.</t>
  </si>
  <si>
    <t>Brunel Way, Stonehouse GL10 3SX, United Kingdom</t>
  </si>
  <si>
    <t>pHYnix</t>
  </si>
  <si>
    <t>25 rue des Mathurins 75008 Paris</t>
  </si>
  <si>
    <t>PHYNIX France</t>
  </si>
  <si>
    <t>6 SQUARE DE L OPERA LOUIS JOUVET, 75009, Paris, Frankreich</t>
  </si>
  <si>
    <t>6 SQUARE DE L OPERA LOUIS JOUVET</t>
  </si>
  <si>
    <t>PHYNIX IBERIA SL.</t>
  </si>
  <si>
    <t>CALLE VIA DE LOS POBLADOS, 1 ED E 3 A, 28033, Madrid, Spanien</t>
  </si>
  <si>
    <t>CALLE VIA DE LOS POBLADOS, 1 ED E 3 A</t>
  </si>
  <si>
    <t>pHYnix Spain</t>
  </si>
  <si>
    <t>Calle Lagasca 95, Madrid 28006</t>
  </si>
  <si>
    <t>PILZ</t>
  </si>
  <si>
    <t>Cami ral 130, 08401 Granollers (Barcelona)</t>
  </si>
  <si>
    <t>PIPE CONSTRUCT</t>
  </si>
  <si>
    <t>RUE DE L'EUROPE 17, 7080, Mons, Belgien</t>
  </si>
  <si>
    <t>RUE DE L'EUROPE 17</t>
  </si>
  <si>
    <t>7080</t>
  </si>
  <si>
    <t>FRAMERIES</t>
  </si>
  <si>
    <t>PIPELIFE HAFAB AKTIEBOLAG</t>
  </si>
  <si>
    <t>BOX 806, 953 28, Norrbotten, Schweden</t>
  </si>
  <si>
    <t>BOX 806</t>
  </si>
  <si>
    <t>953 28</t>
  </si>
  <si>
    <t>HAPARANDA</t>
  </si>
  <si>
    <t>PIPELIFE SVERIGE AKTIEBOLAG</t>
  </si>
  <si>
    <t>INDUSTRIVÄGEN 1, 524 41, Västra Götaland, Schweden</t>
  </si>
  <si>
    <t>INDUSTRIVÄGEN 1</t>
  </si>
  <si>
    <t>524 41</t>
  </si>
  <si>
    <t>LJUNG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</si>
  <si>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</si>
  <si>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</si>
  <si>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</si>
  <si>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</si>
  <si>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</si>
  <si>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</si>
  <si>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</si>
  <si>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</si>
  <si>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</si>
  <si>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</si>
  <si>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PKN Orlen</t>
  </si>
  <si>
    <t>Chemików 7, Płock, 09-411, Poland</t>
  </si>
  <si>
    <t>PKN ORLEN S.A.</t>
  </si>
  <si>
    <t>Chemików 7, 09-411 P?ock</t>
  </si>
  <si>
    <t>Chemików 7</t>
  </si>
  <si>
    <t>09-411 P?ock</t>
  </si>
  <si>
    <t>Placas Solares Madrid</t>
  </si>
  <si>
    <t>C. Juan Carlos I, 31, Local, 28660 Boadilla del Monte, Madrid, Spain</t>
  </si>
  <si>
    <t>Plagazi AB (publ)</t>
  </si>
  <si>
    <t>Volvovägen 8, Båstad, 26934, Sweden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</si>
  <si>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</si>
  <si>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</si>
  <si>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</si>
  <si>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</si>
  <si>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</si>
  <si>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PLAGAZI SWITZERLAND GMBH</t>
  </si>
  <si>
    <t>Technikumstrasse 92/94, 8400 Winterthur, Switzerland</t>
  </si>
  <si>
    <t>Planea Energía</t>
  </si>
  <si>
    <t>C. Teodoro Camino, 17, 02002 Albacete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</si>
  <si>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</si>
  <si>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</si>
  <si>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</si>
  <si>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</si>
  <si>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</si>
  <si>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PLASTIC OMNIUM</t>
  </si>
  <si>
    <t>42 rue Paul Vaillant-Couturier 92593 LEVALLOIS-PERRET</t>
  </si>
  <si>
    <t>PLASTIC OMNIUM NEW ENERGIES FRIBOURG SA</t>
  </si>
  <si>
    <t>PASSAGE DU CARDINAL 1, 1700, Fribourg, Schweiz</t>
  </si>
  <si>
    <t>PASSAGE DU CARDINAL 1</t>
  </si>
  <si>
    <t>Plug Power - HyPulsion</t>
  </si>
  <si>
    <t>Place Paul Verlaine 1, Boulogne-Billancourt, 92100, France</t>
  </si>
  <si>
    <t>PLUG POWER EUROPE</t>
  </si>
  <si>
    <t>Im Freihafen 8a, 47138 Duisburg, Germany</t>
  </si>
  <si>
    <t>PLUG POWER GERMANY GMBH</t>
  </si>
  <si>
    <t>IM FREIHAFEN 6 A, 47138, Duisburg, Deutschland</t>
  </si>
  <si>
    <t>IM FREIHAFEN 6 A</t>
  </si>
  <si>
    <t>47138</t>
  </si>
  <si>
    <t>DUISBURG</t>
  </si>
  <si>
    <t>PLUS-POHL GMBH</t>
  </si>
  <si>
    <t>LERCHENFELD 10, 24594, Rendsburg-Eckernförde, Deutschland</t>
  </si>
  <si>
    <t>LERCHENFELD 10</t>
  </si>
  <si>
    <t>24594</t>
  </si>
  <si>
    <t>HOHENWESTEDT</t>
  </si>
  <si>
    <t>PMR TECH UG (HAFTUNGSBESCHRÄNKT)</t>
  </si>
  <si>
    <t>HERZOGSTR. 18, 44651, Herne, Deutschland</t>
  </si>
  <si>
    <t>HERZOGSTR. 18</t>
  </si>
  <si>
    <t>44651</t>
  </si>
  <si>
    <t>HERNE</t>
  </si>
  <si>
    <t>PO LIGHTING POLAND SP. Z O.O.</t>
  </si>
  <si>
    <t>PAWIA 7, 31-154, Kraków, Polen</t>
  </si>
  <si>
    <t>PAWIA 7</t>
  </si>
  <si>
    <t>31-154</t>
  </si>
  <si>
    <t>POEZL</t>
  </si>
  <si>
    <t>30 rue Francis de Pressensé, 11100 Narbonne</t>
  </si>
  <si>
    <t>Pôle de Compétitivité DERBI</t>
  </si>
  <si>
    <t>52 avenue Paul Alduy 66860 PERPIGNAN</t>
  </si>
  <si>
    <t>Pôle de Compétitivité S2E2</t>
  </si>
  <si>
    <t>PÔLE S2E2 - C/O ST MICROELECTRONICS 10 Rue Thalès de Milet 37071 TOURS CEDEX 2</t>
  </si>
  <si>
    <t>Pôle de Plasturgie de l'Est</t>
  </si>
  <si>
    <t>Bâtiment C2, Europort 57500 SAINT-AVOLD</t>
  </si>
  <si>
    <t>Pôle Véhicule du Futur</t>
  </si>
  <si>
    <t>Centre d'affaires Technoland -                                                   15 rue Armand Japy - 25460 ETUPES</t>
  </si>
  <si>
    <t>Polenergia</t>
  </si>
  <si>
    <t>Krucza 24/26, Warsaw, 00-526, Poland</t>
  </si>
  <si>
    <t>Polenergia Elektrociep?ownia Nowa Sarzyna Sp. z o.o.</t>
  </si>
  <si>
    <t>ks. Popiełuszki 2, 37-310 Nowa Sarzyna, Poland</t>
  </si>
  <si>
    <t>ks. J. Popie?uszki 2</t>
  </si>
  <si>
    <t>37-310 Nowa Sarzyna</t>
  </si>
  <si>
    <t>POLENERGIE</t>
  </si>
  <si>
    <t>2508 route de l'écluse Trystram 59140 DUNKERQUE</t>
  </si>
  <si>
    <t>Poltraf Sp. z o.o.</t>
  </si>
  <si>
    <t>Bysewska 26c, 80-298 Gda?sk</t>
  </si>
  <si>
    <t>Bysewska 26c</t>
  </si>
  <si>
    <t>80-298 Gda?sk</t>
  </si>
  <si>
    <t>POOLE'S (MOIRA) LTD</t>
  </si>
  <si>
    <t>46 HILL STREET, BT1 2LB, Belfast, Vereinigtes Königreich</t>
  </si>
  <si>
    <t>46 HILL STREET</t>
  </si>
  <si>
    <t>BT1 2LB</t>
  </si>
  <si>
    <t>Poppe + Potthoff</t>
  </si>
  <si>
    <t>Dammstraße 17, Werther, 33824, Germany</t>
  </si>
  <si>
    <t>Port Network Authority of the North Tyrrhenian Sea</t>
  </si>
  <si>
    <t>Scali Rosciano 6/7, Livorno, 57123, Italy</t>
  </si>
  <si>
    <t>Port of Antwerp-Bruges</t>
  </si>
  <si>
    <t>Zaha Hadidplein 1, Antwerpen, 2000, Belgium</t>
  </si>
  <si>
    <t>Port of Galway</t>
  </si>
  <si>
    <t>New Docks, Galway, H91PD37, Ireland</t>
  </si>
  <si>
    <t>Port of Rotterdam</t>
  </si>
  <si>
    <t>Wilhelminakade 909, Rotterdam, 3072Ap, Netherlands</t>
  </si>
  <si>
    <t>PORTA SOLAR GMBH</t>
  </si>
  <si>
    <t>LÜBBECKER STR., 32429, Minden-Lübbecke, Deutschland</t>
  </si>
  <si>
    <t>LÜBBECKER STR.</t>
  </si>
  <si>
    <t>32429</t>
  </si>
  <si>
    <t>MINDEN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</si>
  <si>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</si>
  <si>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</si>
  <si>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</si>
  <si>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</si>
  <si>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</si>
  <si>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POSTE PRIVE DE MAINE ET LOIRE SUD</t>
  </si>
  <si>
    <t>188 RUE MAURICE BEJART, 34080, Hérault, Frankreich</t>
  </si>
  <si>
    <t>188 RUE MAURICE BEJART</t>
  </si>
  <si>
    <t>34080</t>
  </si>
  <si>
    <t>POSTE PRIVE DE MOSELLE SUD OUEST</t>
  </si>
  <si>
    <t>POSTE PRIVE DU GRELLE</t>
  </si>
  <si>
    <t>POURKIAN GROUP BETEILIGUNG GMBH</t>
  </si>
  <si>
    <t>KARLSTR. 1 A, 22085, Hamburg, Freie und Hansestadt, Deutschland</t>
  </si>
  <si>
    <t>KARLSTR. 1 A</t>
  </si>
  <si>
    <t>22085</t>
  </si>
  <si>
    <t>POWER FCA SAGL</t>
  </si>
  <si>
    <t>C/O TALENTURE SA, VIA CANOVA 9, 6900, Ticino, Schweiz</t>
  </si>
  <si>
    <t>C/O TALENTURE SA, VIA CANOVA 9</t>
  </si>
  <si>
    <t>POWER LINE UTILISING GRID B.V.</t>
  </si>
  <si>
    <t>CAREL VAN BYLANDTLAAN 30, 2596 HR, S Gravenhage, Niederlande</t>
  </si>
  <si>
    <t>CAREL VAN BYLANDTLAAN 30</t>
  </si>
  <si>
    <t>2596 HR</t>
  </si>
  <si>
    <t>POWER TO GREEN HYDROGEN MALLORCA SL.</t>
  </si>
  <si>
    <t>Carrer Sabaters, S/N, 07360 Lloseta, Illes Balears, Spain</t>
  </si>
  <si>
    <t>Powercell Group</t>
  </si>
  <si>
    <t>Ruskvädersgatan 12, Göteborg, 41838, Sweden</t>
  </si>
  <si>
    <t>POWERHOUSE ENERGY GROUP PLC</t>
  </si>
  <si>
    <t>Russell Court, Cottingley Business Park, 10b Wool Gate, Cottingley, Bingley BD16 1PE, United Kingdom</t>
  </si>
  <si>
    <t>PowiDian Energy</t>
  </si>
  <si>
    <t>Rue Marie De Lorraine 20, La Ville -Aux - Dames, 37700, France</t>
  </si>
  <si>
    <t>Pozna? Institute of Technology - ?ukasiewicz Research Network</t>
  </si>
  <si>
    <t>Ewarysta Estkowskiego 6, 61-755 Pozna?</t>
  </si>
  <si>
    <t>Ewarysta Estkowskiego 6</t>
  </si>
  <si>
    <t>61-755 Pozna?</t>
  </si>
  <si>
    <t>Pragma Industries</t>
  </si>
  <si>
    <t>ZA de la Négresse, 40 rue Chapelet 64200 BIARRITZ</t>
  </si>
  <si>
    <t>Prebet &amp; Fils</t>
  </si>
  <si>
    <t>14 Rue Pierre Copel, 42100 Saint-Étienne, France</t>
  </si>
  <si>
    <t>Pressure Tech</t>
  </si>
  <si>
    <t>Unit 24 Graphite Way, Hadfield, Glossop SK13 1QG, United Kingdom</t>
  </si>
  <si>
    <t>PRF - Hydrogen Solutions</t>
  </si>
  <si>
    <t>N356-1 8, 2400-828 Azoia, Portugal</t>
  </si>
  <si>
    <t>PRF Gas Solutions</t>
  </si>
  <si>
    <t>EN 356/1, Km 5.8, 2400-821, Azoia, Leiria, PORTUGAL</t>
  </si>
  <si>
    <t>Primagaz GmbH</t>
  </si>
  <si>
    <t>Europastraße 8, 6322, Kirchbichl, Austria</t>
  </si>
  <si>
    <t>Europastraße 8</t>
  </si>
  <si>
    <t>6322</t>
  </si>
  <si>
    <t>Kirchbichl</t>
  </si>
  <si>
    <t>PRIMALCHIT SOLUTIONS SOCIEDAD LIMITADA.</t>
  </si>
  <si>
    <t>CALLE RIBERA, 18, 46002, Valencia, Spanien</t>
  </si>
  <si>
    <t>CALLE RIBERA, 18</t>
  </si>
  <si>
    <t>PRISMA European Capacity Platform GmbH</t>
  </si>
  <si>
    <t>Reichsstrasse 1-9, Leipzig, 4109, Germany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</si>
  <si>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</si>
  <si>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</si>
  <si>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</si>
  <si>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</si>
  <si>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</si>
  <si>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PROCESS SENSING TECHNOLOGIES</t>
  </si>
  <si>
    <t>1 rue Monseigneur Ancel, Bâtiment C 69800 Saint-Priest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</si>
  <si>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</si>
  <si>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</si>
  <si>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</si>
  <si>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</si>
  <si>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</si>
  <si>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Productos de Instrumentación S.A.</t>
  </si>
  <si>
    <t>C. Montejo, 11, Nave 9, Villaverde, 28021 Madrid, Spain</t>
  </si>
  <si>
    <t>Proeuropean Trading Gmbh</t>
  </si>
  <si>
    <t>Munchner STR 22, Munich, 85221, Germany</t>
  </si>
  <si>
    <t>Projandspaw Sp. z o.o.</t>
  </si>
  <si>
    <t>Drobiarzy 5, 83-332 Mezowo</t>
  </si>
  <si>
    <t>Drobiarzy 5</t>
  </si>
  <si>
    <t>83-332 Mezowo</t>
  </si>
  <si>
    <t>Project Managers PM GmbH</t>
  </si>
  <si>
    <t>Dreifaltigkeitsplatz 23, 2724, Hohe Wand, Austria</t>
  </si>
  <si>
    <t>Dreifaltigkeitsplatz 23</t>
  </si>
  <si>
    <t>2724</t>
  </si>
  <si>
    <t>Hohe Wand</t>
  </si>
  <si>
    <t>PROMETHYS ENGEENERING</t>
  </si>
  <si>
    <t>33 rue, Jean Jaurès 38760 VARCES ALLIERES ET RISSET</t>
  </si>
  <si>
    <t>PROTIO POWER SL</t>
  </si>
  <si>
    <t>Camí Solicrup, 19, 08800 Vilanova i la Geltrú, Barcelona, Spain</t>
  </si>
  <si>
    <t>PROTIUM GREEN SOLUTIONS LIMITED</t>
  </si>
  <si>
    <t>UNIT 104 164-180 UNION STREET, SE1 0LH, London SE1, Vereinigtes Königreich</t>
  </si>
  <si>
    <t>UNIT 104 164-180 UNION STREET</t>
  </si>
  <si>
    <t>SE1 0LH</t>
  </si>
  <si>
    <t>Proton Motor</t>
  </si>
  <si>
    <t>Benzstraße 7, Puchheim, 82178, Germany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</si>
  <si>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</si>
  <si>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</si>
  <si>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</si>
  <si>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</si>
  <si>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Provence-Alpes-Côte dAzur</t>
  </si>
  <si>
    <t>27, place Jules Guesde, Marseille Cedex 20, 13481, France</t>
  </si>
  <si>
    <t>Provincie Drenthe</t>
  </si>
  <si>
    <t>Westerbrink 1, Assen, 9405 BJ, Netherlands</t>
  </si>
  <si>
    <t>Provincie Noord-Holland</t>
  </si>
  <si>
    <t>Dreef 3, Haarlem, 2012HR, Netherlands</t>
  </si>
  <si>
    <t>Provincie Oost-Vlaanderen</t>
  </si>
  <si>
    <t>Gouvernementstraat 1, Ghent, 9000, Belgium</t>
  </si>
  <si>
    <t>Provincie Zeeland</t>
  </si>
  <si>
    <t>Abdij 6, Middelburg, 4331 BK, Netherlands</t>
  </si>
  <si>
    <t>PROVIRIDIS</t>
  </si>
  <si>
    <t>TOURRENNE, 135 AVENUE VICTOIRE, 13790, Bouches-du-Rhône, Frankreich</t>
  </si>
  <si>
    <t>TOURRENNE, 135 AVENUE VICTOIRE</t>
  </si>
  <si>
    <t>PROXIGAZ</t>
  </si>
  <si>
    <t>75 RUE SAINT JEAN, 31130, Haute-Garonne, Frankreich</t>
  </si>
  <si>
    <t>75 RUE SAINT JEAN</t>
  </si>
  <si>
    <t>31130</t>
  </si>
  <si>
    <t>BALMA</t>
  </si>
  <si>
    <t>PROYECTOS RENOVABLES INNOVADORES, S.A.</t>
  </si>
  <si>
    <t>PRŮMYSLOVÉ MONTÁŽE S.R.O.</t>
  </si>
  <si>
    <t>PIKARTSKÁ 1343/68, 71600, Okres Ostrava-město, Tschechische Republik</t>
  </si>
  <si>
    <t>PIKARTSKÁ 1343/68</t>
  </si>
  <si>
    <t>71600</t>
  </si>
  <si>
    <t>PRUNA BETREIBER GMBH</t>
  </si>
  <si>
    <t>TÖLZER STR., 82031, München, Landkreis, Deutschland</t>
  </si>
  <si>
    <t>TÖLZER STR.</t>
  </si>
  <si>
    <t>PRZEDSIĘBIORSTWO HANDLOWE PADER SP. Z O.O.</t>
  </si>
  <si>
    <t>ALEJA PRYMASA TYSIĄCLECIA 46, 01-242, Warszawa, Polen</t>
  </si>
  <si>
    <t>ALEJA PRYMASA TYSIĄCLECIA 46</t>
  </si>
  <si>
    <t>01-242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</si>
  <si>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</si>
  <si>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</si>
  <si>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</si>
  <si>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</si>
  <si>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KĘDZIERZYN-KOŹLE</t>
  </si>
  <si>
    <t>PSA INGENIEROS CHEMICAL SERVICES &amp; SYSTEMS S.L</t>
  </si>
  <si>
    <t>C. Agustina de Aragón, 147, 28342 Valdemoro, Madrid, Spain</t>
  </si>
  <si>
    <t>PSL Technik GmbH</t>
  </si>
  <si>
    <t>Im Erlengrund 35, 46149, Oberhausen, Germany</t>
  </si>
  <si>
    <t>Im Erlengrund 35</t>
  </si>
  <si>
    <t>46149</t>
  </si>
  <si>
    <t>PTK KLJUČ DOO KLADOVO</t>
  </si>
  <si>
    <t>BUKATAREVIĆA 11, 19320, Bor, Serbien</t>
  </si>
  <si>
    <t>BUKATAREVIĆA 11</t>
  </si>
  <si>
    <t>19320</t>
  </si>
  <si>
    <t>KLADOVO</t>
  </si>
  <si>
    <t>PTX DEVELOPMENT GMBH</t>
  </si>
  <si>
    <t>LIMONENSTR. 14, 12203, Berlin, Deutschland</t>
  </si>
  <si>
    <t>LIMONENSTR. 14</t>
  </si>
  <si>
    <t>PUBLIC POWER CORPORATION</t>
  </si>
  <si>
    <t>Chalkokondili 30, Athina 104 32, Greece</t>
  </si>
  <si>
    <t>Puget Production Mécanique</t>
  </si>
  <si>
    <t>1313 Route de petit Condal 71480 Condal</t>
  </si>
  <si>
    <t>Punch Hydrocells</t>
  </si>
  <si>
    <t>Via Pier Carlo Boggio 59, Torino, 10138, Italy</t>
  </si>
  <si>
    <t>PURE ENERGIE OPSLAG B.V.</t>
  </si>
  <si>
    <t>HENGELOSESTRAAT 585, 7521 AG, Enschede, Niederlande</t>
  </si>
  <si>
    <t>HENGELOSESTRAAT 585</t>
  </si>
  <si>
    <t>7521 AG</t>
  </si>
  <si>
    <t>PUSULA ITHALAT IHRACAT VE PAZARLAMA ANONIM SIRKETI</t>
  </si>
  <si>
    <t>ISTOÇTPTNCLRÇAR16ADAASLNPLZK:4, MAHMUTBEY MAHALLESI, 34218, Istanbul, Türkei</t>
  </si>
  <si>
    <t>ISTOÇTPTNCLRÇAR16ADAASLNPLZK:4, MAHMUTBEY MAHALLESI</t>
  </si>
  <si>
    <t>34218</t>
  </si>
  <si>
    <t>BAGCILAR</t>
  </si>
  <si>
    <t>Pyrocontrole</t>
  </si>
  <si>
    <t>6 bis avenue du Docteur Schweitzer 69881 Meyzieu Cedex</t>
  </si>
  <si>
    <t>PYROTEK SCANDINAVIA AB</t>
  </si>
  <si>
    <t>Hökedalen 41, 668 92 Ed, Sweden</t>
  </si>
  <si>
    <t>PYROTEK SCANDINAVIA AKTIEBOLAG</t>
  </si>
  <si>
    <t>BOX 53, 668 21, Västra Götaland, Schweden</t>
  </si>
  <si>
    <t>BOX 53</t>
  </si>
  <si>
    <t>668 21</t>
  </si>
  <si>
    <t>ED</t>
  </si>
  <si>
    <t>PYUA B.V.</t>
  </si>
  <si>
    <t>BURCHTSTRAAT 16, 5328 CR, Maasdriel, Niederlande</t>
  </si>
  <si>
    <t>BURCHTSTRAAT 16</t>
  </si>
  <si>
    <t>5328 CR</t>
  </si>
  <si>
    <t>ROSSUM GLD</t>
  </si>
  <si>
    <t>Q ENERGY</t>
  </si>
  <si>
    <t>330 Rue du Mourelet, ZI de Courtine 84000 Avignon</t>
  </si>
  <si>
    <t>Q ENERGY EUROPE GMBH</t>
  </si>
  <si>
    <t>HILDEGARD-KNEF-PLATZ 3, 10829, Berlin, Deutschland</t>
  </si>
  <si>
    <t>HILDEGARD-KNEF-PLATZ 3</t>
  </si>
  <si>
    <t>Q ENERGY FRANCE</t>
  </si>
  <si>
    <t>RUE DU MOURELET, 84000, Vaucluse, Frankreich</t>
  </si>
  <si>
    <t>RUE DU MOURELET</t>
  </si>
  <si>
    <t>84000</t>
  </si>
  <si>
    <t>AVIGNON</t>
  </si>
  <si>
    <t>Q Energy GmbH</t>
  </si>
  <si>
    <t>Paseo de la Castellana 95, Planta 13, 28046 Madrid</t>
  </si>
  <si>
    <t>Q ENERGY SOLUTIONS SE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</si>
  <si>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</si>
  <si>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</si>
  <si>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</si>
  <si>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</si>
  <si>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</si>
  <si>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QAIR INVEST RENEWABLE GMBH</t>
  </si>
  <si>
    <t>ZIRKUS-KRONE-STR. 10, 80335, München, Landeshauptstadt, Deutschland</t>
  </si>
  <si>
    <t>ZIRKUS-KRONE-STR. 10</t>
  </si>
  <si>
    <t>Qairos Energies</t>
  </si>
  <si>
    <t>Lieu-dit Les Chênes 72540 Mareil-en-Champagne</t>
  </si>
  <si>
    <t>Q-en and Co Ltd.</t>
  </si>
  <si>
    <t>Fridtjof Nansen 9, Sofia, 1142, Bulgaria</t>
  </si>
  <si>
    <t>QIN CAPITAL AB</t>
  </si>
  <si>
    <t>C/O LING FAN, MARK 613, 702 86, Örebro, Schweden</t>
  </si>
  <si>
    <t>C/O LING FAN, MARK 613</t>
  </si>
  <si>
    <t>702 86</t>
  </si>
  <si>
    <t>ÖREBRO</t>
  </si>
  <si>
    <t>Qinomic</t>
  </si>
  <si>
    <t>994, rue de la gare  ZI La Touloubre, Bat.B  13770 Venelles</t>
  </si>
  <si>
    <t>QUAKER HOUGHTON B.V.</t>
  </si>
  <si>
    <t>INDUSTRIEWEG 7, 1422 AH, Uithoorn, Niederlande</t>
  </si>
  <si>
    <t>INDUSTRIEWEG 7</t>
  </si>
  <si>
    <t>1422 AH</t>
  </si>
  <si>
    <t>UITHOORN</t>
  </si>
  <si>
    <t>QUANT FINLAND OY</t>
  </si>
  <si>
    <t>ÄYRITIE 8 B, 01510, Uusimaa, Finnland</t>
  </si>
  <si>
    <t>ÄYRITIE 8 B</t>
  </si>
  <si>
    <t>01510</t>
  </si>
  <si>
    <t>QUANTRON AG</t>
  </si>
  <si>
    <t>KOBLENZER STR. 2, 86368, Unterallgäu, Deutschland</t>
  </si>
  <si>
    <t>86368</t>
  </si>
  <si>
    <t>GERSTHOFEN</t>
  </si>
  <si>
    <t>QUANTRON SWITZERLAND AG</t>
  </si>
  <si>
    <t>BIRKENSTRASSE 47, 6343, Zug, Schweiz</t>
  </si>
  <si>
    <t>BIRKENSTRASSE 47</t>
  </si>
  <si>
    <t>6343</t>
  </si>
  <si>
    <t>ROTKREUZ</t>
  </si>
  <si>
    <t>QUANTUM HYDROGEN SL.</t>
  </si>
  <si>
    <t>PASEO DEL CLUB DEPORTIVO, 1 2 ED 13, 28223, Madrid, Spanien</t>
  </si>
  <si>
    <t>PASEO DEL CLUB DEPORTIVO, 1 2 ED 13</t>
  </si>
  <si>
    <t>QUIMICAS MORALES SL</t>
  </si>
  <si>
    <t>CALLE MISIONES, 11, 35008, Las Palmas, Spanien</t>
  </si>
  <si>
    <t>CALLE MISIONES, 11</t>
  </si>
  <si>
    <t>35008</t>
  </si>
  <si>
    <t>R E Thompson</t>
  </si>
  <si>
    <t>51 Evingar Rd, Whitchurch RG28 7EU, United Kingdom</t>
  </si>
  <si>
    <t>R. BOON BEHEER B.V.</t>
  </si>
  <si>
    <t>KARPERDAAL 32, 2553 PH, S Gravenhage, Niederlande</t>
  </si>
  <si>
    <t>KARPERDAAL 32</t>
  </si>
  <si>
    <t>2553 PH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</si>
  <si>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</si>
  <si>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</si>
  <si>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</si>
  <si>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</si>
  <si>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</si>
  <si>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R.STAHL Limited</t>
  </si>
  <si>
    <t>Unit 11 Maybrook Business Park, Maybrook Road, Minworth, Birmingham, B76 1AL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</si>
  <si>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</si>
  <si>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</si>
  <si>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</si>
  <si>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</si>
  <si>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</si>
  <si>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</si>
  <si>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</si>
  <si>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RAASCH UND SCHÄFERS GMBH</t>
  </si>
  <si>
    <t>LADEMANNBOGEN 9, 22339, Hamburg, Freie und Hansestadt, Deutschland</t>
  </si>
  <si>
    <t>LADEMANNBOGEN 9</t>
  </si>
  <si>
    <t>22339</t>
  </si>
  <si>
    <t>RACE PARE BRISE</t>
  </si>
  <si>
    <t>13 ZA DE BEAUCHENE, 33250, Gironde, Frankreich</t>
  </si>
  <si>
    <t>13 ZA DE BEAUCHENE</t>
  </si>
  <si>
    <t>33250</t>
  </si>
  <si>
    <t>CISSAC MEDOC</t>
  </si>
  <si>
    <t>RAG Austria AG</t>
  </si>
  <si>
    <t>Schwarzenbergplatz 16, 1015, Wien, Austria</t>
  </si>
  <si>
    <t>Schwarzenbergplatz 16</t>
  </si>
  <si>
    <t>RAINOLDI S.P.A.</t>
  </si>
  <si>
    <t>VIA SAN CARLO BORROMEO 36, 24040, Bergamo, Italien</t>
  </si>
  <si>
    <t>VIA SAN CARLO BORROMEO 36</t>
  </si>
  <si>
    <t>24040</t>
  </si>
  <si>
    <t>LEVATE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</si>
  <si>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</si>
  <si>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</si>
  <si>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</si>
  <si>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</si>
  <si>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</si>
  <si>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Ranggertech GmbH</t>
  </si>
  <si>
    <t>Grabenweg 68, 6020, Innsbruck, Austria</t>
  </si>
  <si>
    <t>Grabenweg 68</t>
  </si>
  <si>
    <t>RAP Clean Vehicle Technology</t>
  </si>
  <si>
    <t>Beekstraat 8-A, Toldijk, 7227 NC</t>
  </si>
  <si>
    <t>Wijnhaven 23</t>
  </si>
  <si>
    <t>3011 WH</t>
  </si>
  <si>
    <t>Rotterdam</t>
  </si>
  <si>
    <t>RATP</t>
  </si>
  <si>
    <t>54 quai de la Rapée 750012 Paris</t>
  </si>
  <si>
    <t>RE:NAH2 GMBH</t>
  </si>
  <si>
    <t>BUNDESALLEE 187, 10717, Sachsen, Deutschland</t>
  </si>
  <si>
    <t>BUNDESALLEE 187</t>
  </si>
  <si>
    <t>10717</t>
  </si>
  <si>
    <t>REALLABOR BURGHAUSEN - CHEMDELTA BAVARIA GGMBH</t>
  </si>
  <si>
    <t>MARKTLER STR. 61, 84489, Altötting, Deutschland</t>
  </si>
  <si>
    <t>MARKTLER STR. 61</t>
  </si>
  <si>
    <t>RebelGroup</t>
  </si>
  <si>
    <t>Wijnhaven 23, Rotterdam, 3011 WH</t>
  </si>
  <si>
    <t>Duitslandlaan 1</t>
  </si>
  <si>
    <t>9403 DL</t>
  </si>
  <si>
    <t>Assen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</si>
  <si>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</si>
  <si>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</si>
  <si>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</si>
  <si>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</si>
  <si>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</si>
  <si>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Recurrent Energy</t>
  </si>
  <si>
    <t>Avenida General Peron, 27 10º planta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</si>
  <si>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</si>
  <si>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</si>
  <si>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</si>
  <si>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</si>
  <si>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</si>
  <si>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REDEXIS</t>
  </si>
  <si>
    <t>Calle Mahonia, 2, Planta Jardín, Edificio Pórtico, 28043 Madrid, Spain</t>
  </si>
  <si>
    <t>REDEXIS GLP SL.</t>
  </si>
  <si>
    <t>Redexis S.A.</t>
  </si>
  <si>
    <t>C/Mahonia 2, Madrid, 2804, Spain</t>
  </si>
  <si>
    <t>Redon Agglomération</t>
  </si>
  <si>
    <t>3 rue Charles Sillard 35600 Redon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</si>
  <si>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</si>
  <si>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</si>
  <si>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</si>
  <si>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</si>
  <si>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</si>
  <si>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REFRACENTRE</t>
  </si>
  <si>
    <t>ZI PRA DE SERRE, 63960, Puy-de-Dôme, Frankreich</t>
  </si>
  <si>
    <t>ZI PRA DE SERRE</t>
  </si>
  <si>
    <t>63960</t>
  </si>
  <si>
    <t>VEYRE MONTON</t>
  </si>
  <si>
    <t>REFUELS N.V.</t>
  </si>
  <si>
    <t>EVERT VAN DE BEEKSTRAAT 1 THE BASE B, 1118 CL, Haarlemmermeer, Niederlande</t>
  </si>
  <si>
    <t>EVERT VAN DE BEEKSTRAAT 1 THE BASE B</t>
  </si>
  <si>
    <t>1118 CL</t>
  </si>
  <si>
    <t>Reganosa</t>
  </si>
  <si>
    <t>Lugar Punta Promontoiro S/N</t>
  </si>
  <si>
    <t>REGAZ-BORDEAUX</t>
  </si>
  <si>
    <t>211 Avenue Labarde 33070 Bordeaux Cedex</t>
  </si>
  <si>
    <t>Région Auvergne-Rhône-Alpes</t>
  </si>
  <si>
    <t>1 esplanade François Mitterand 69269 Lyon Cedex 2</t>
  </si>
  <si>
    <t>Région Bourgogne Franche-Comté</t>
  </si>
  <si>
    <t>4, square Castan, Besançon, 25031, France</t>
  </si>
  <si>
    <t>Région Bourgogne-Franche-Comté</t>
  </si>
  <si>
    <t>17 boulevard de la Trémouille 21000 Dijon</t>
  </si>
  <si>
    <t>Région Centre-Val de Loire</t>
  </si>
  <si>
    <t>9 rue Saint Pierre Lentin, Orléans, 45000, France</t>
  </si>
  <si>
    <t>Région Grand Est</t>
  </si>
  <si>
    <t>1 place Adrien Zeller I BP 91006, Strasbourg, 67070, France</t>
  </si>
  <si>
    <t>Région Grand Est Hotel</t>
  </si>
  <si>
    <t>Place Gabriel Hocquard 57000 METZ</t>
  </si>
  <si>
    <t>Région Hauts-de-France</t>
  </si>
  <si>
    <t>151 Avenue du président Hoover 59555 Lille</t>
  </si>
  <si>
    <t>Région Ile-de-France</t>
  </si>
  <si>
    <t>2, rue Simone Veil 93400 Saint-Ouen</t>
  </si>
  <si>
    <t>REGION NORMANDIE</t>
  </si>
  <si>
    <t>Abbaye-aux-Dames, Pl. Reine Mathilde, 14000 Caen, France</t>
  </si>
  <si>
    <t>Région Normandie</t>
  </si>
  <si>
    <t>Abbaye-aux-Dames, Place Reine Mathilde, CS 50523 14035 CAEN CEDEX 1</t>
  </si>
  <si>
    <t>Région Nouvelle-Aquitaine</t>
  </si>
  <si>
    <t>27, boulevard de la Corderie 87000 Limoges</t>
  </si>
  <si>
    <t>Région Occitanie</t>
  </si>
  <si>
    <t>Hôtel de Région, 22 boulevard du Maréchal Juin, Toulouse, 31 406, France</t>
  </si>
  <si>
    <t>Région Occitanie / Pyrénées-Méditerranée</t>
  </si>
  <si>
    <t>AD'OCC  La Cité - 55 avenue Louis Bréguet  31400 Toulouse</t>
  </si>
  <si>
    <t>Région Pays-de-la-Loire</t>
  </si>
  <si>
    <t>1, rue de la Loire 44000 Nantes</t>
  </si>
  <si>
    <t>Région Sud / Provence-Alpes-Côte d’Azur</t>
  </si>
  <si>
    <t>Hôtel de Région - 27 place Jules Guesde 13000 Marseille</t>
  </si>
  <si>
    <t>Regione Emilia - Romagna</t>
  </si>
  <si>
    <t>Viale Aldo Moro 52, Bologna, 40127, Italy</t>
  </si>
  <si>
    <t>Regione Piemonte</t>
  </si>
  <si>
    <t>Piazza piemonte 1, Via Nizza, 330, 10122 Torino TO, Italy</t>
  </si>
  <si>
    <t>REGIONE UMBRIA</t>
  </si>
  <si>
    <t>Palazzo Donini Corso Vannucci, 96, Perugia, 6124, Italy</t>
  </si>
  <si>
    <t>RegO gmbh</t>
  </si>
  <si>
    <t>Industriestrasse 9, Gladenbach, 35075, Germany</t>
  </si>
  <si>
    <t>Régulateurs Georgin</t>
  </si>
  <si>
    <t>14-16 rue Pierre Sémard 92320 Chatillon</t>
  </si>
  <si>
    <t>REINERTSEN NEW ENERGY AS</t>
  </si>
  <si>
    <t>HAVNEGATA 9, 7010, Trondheim, Norwegen</t>
  </si>
  <si>
    <t>HAVNEGATA 9</t>
  </si>
  <si>
    <t>7010</t>
  </si>
  <si>
    <t>REKTOR LNG D.O.O.</t>
  </si>
  <si>
    <t>Željeznička ul. 23, 52215, Vodnjan, Croatia</t>
  </si>
  <si>
    <t>REN</t>
  </si>
  <si>
    <t>Av. dos Estados Unidos da América 55, 1000-003 Lisboa, Portugal</t>
  </si>
  <si>
    <t>RENALFA HYDROGENE GMBH</t>
  </si>
  <si>
    <t>SCHOTTENRING 16, 1010, Wien, Österreich</t>
  </si>
  <si>
    <t>SCHOTTENRING 16</t>
  </si>
  <si>
    <t>RENAULT SAS</t>
  </si>
  <si>
    <t>1 avenue du Golf, Guyancourt, 78288, France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</si>
  <si>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</si>
  <si>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</si>
  <si>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</si>
  <si>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</si>
  <si>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</si>
  <si>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RENERGIA S.P.A.</t>
  </si>
  <si>
    <t>VLE MILANOFIORI, 20057, Milano, Italien</t>
  </si>
  <si>
    <t>VLE MILANOFIORI</t>
  </si>
  <si>
    <t>Renew Power Private Limited (ReNew)</t>
  </si>
  <si>
    <t>"C/O Vistra (Uk) Ltd, 3rd Floor, 11-12 St. Jamess Square", London, SW1Y 4LB, United Kingdom</t>
  </si>
  <si>
    <t>Renewable Energy Hamburg Clusteragentur GmbH</t>
  </si>
  <si>
    <t>Wexstrasse 7, Hamburg, 20355, Germany</t>
  </si>
  <si>
    <t>RENEWABLE UK ASSOCIATION</t>
  </si>
  <si>
    <t>THE CONDUIT 6 LANGLEY STREET, WC2H 9JA, London WC2H, Vereinigtes Königreich</t>
  </si>
  <si>
    <t>THE CONDUIT 6 LANGLEY STREET</t>
  </si>
  <si>
    <t>WC2H 9JA</t>
  </si>
  <si>
    <t>Renewco Power</t>
  </si>
  <si>
    <t>TOMAS DE IBARRA, 15 ENTREPLANTA. 41001 SEVILLA</t>
  </si>
  <si>
    <t>Renishaw Ibérica S.A.U.</t>
  </si>
  <si>
    <t>Carrer de la Recerca, 7, 08850 Gavà, Barcelona,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</si>
  <si>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</si>
  <si>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</si>
  <si>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</si>
  <si>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</si>
  <si>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</si>
  <si>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Repsol</t>
  </si>
  <si>
    <t>MÉNDEZ ÁLVARO 44, Madrid, 28045, Spain</t>
  </si>
  <si>
    <t>REPSOL PERPETUAL NORGE AS</t>
  </si>
  <si>
    <t>VERVEN 4, 4014, Stavanger, Norwegen</t>
  </si>
  <si>
    <t>VERVEN 4</t>
  </si>
  <si>
    <t>4014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</si>
  <si>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</si>
  <si>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</si>
  <si>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</si>
  <si>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</si>
  <si>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RES RENEWABLE NORDEN AB</t>
  </si>
  <si>
    <t>LILLA BOMMEN 1, 411 04, Västra Götaland, Schweden</t>
  </si>
  <si>
    <t>LILLA BOMMEN 1</t>
  </si>
  <si>
    <t>411 04</t>
  </si>
  <si>
    <t>Resato Hydrogen Technology BV</t>
  </si>
  <si>
    <t>Duitslandlaan 1, Assen, 9403 DL</t>
  </si>
  <si>
    <t>Réseaux Gaz naturel de Strasbourg (R-GDS)</t>
  </si>
  <si>
    <t>14, place des Halles 67000 Strasbourg</t>
  </si>
  <si>
    <t>RETTENMAIER FRANCE SARL</t>
  </si>
  <si>
    <t>20 Q RUE SCHNAPPER, 78100, Yvelines, Frankreich</t>
  </si>
  <si>
    <t>20 Q RUE SCHNAPPER</t>
  </si>
  <si>
    <t>78100</t>
  </si>
  <si>
    <t>ST GERMAIN EN LAYE</t>
  </si>
  <si>
    <t>RETTENMAIER POLSKA SP. Z O.O.</t>
  </si>
  <si>
    <t>BITWY WARSZAWSKIEJ 1920 R. 7B, 02-366, Warszawa, Polen</t>
  </si>
  <si>
    <t>BITWY WARSZAWSKIEJ 1920 R. 7B</t>
  </si>
  <si>
    <t>02-366</t>
  </si>
  <si>
    <t>REUNIR</t>
  </si>
  <si>
    <t>81 rue saint Lazare 75009 Paris</t>
  </si>
  <si>
    <t>REUTER CHEMISCHE APPARATEBAU E.K.</t>
  </si>
  <si>
    <t>Engesserstraße 4B, 79108 Freiburg im Breisgau, Germany</t>
  </si>
  <si>
    <t>Reuther STC GmbH</t>
  </si>
  <si>
    <t>Fabrikstr. 8, 15517, Fürstenwalde/Spree, Germany</t>
  </si>
  <si>
    <t>Fabrikstr. 8</t>
  </si>
  <si>
    <t>15517</t>
  </si>
  <si>
    <t>Fürstenwalde/Spree</t>
  </si>
  <si>
    <t>REV/RETROFUTURE</t>
  </si>
  <si>
    <t>5 rue Cambon 75001 Paris</t>
  </si>
  <si>
    <t>Reynolds Logistics</t>
  </si>
  <si>
    <t>Titan Truck Park, Stoneness Road, West Thurrock, RM20 3AG</t>
  </si>
  <si>
    <t>RGR BAUWEGE CONCEPT GMBH</t>
  </si>
  <si>
    <t>WALDSÄNGERPFAD, 14129, Berlin, Deutschland</t>
  </si>
  <si>
    <t>WALDSÄNGERPFAD</t>
  </si>
  <si>
    <t>14129</t>
  </si>
  <si>
    <t>RH2</t>
  </si>
  <si>
    <t>AUXR LAB, RUE DES PLAINES DE L'YONNE, 89000 AUXERRE</t>
  </si>
  <si>
    <t>Rheinisch-Westfälische Technische Hochschule Aachen</t>
  </si>
  <si>
    <t>Forckenbeckstr. 51, 52074, Aachen, Germany</t>
  </si>
  <si>
    <t>Forckenbeckstr. 51</t>
  </si>
  <si>
    <t>RHizome2 Hydrogen Limited</t>
  </si>
  <si>
    <t>The Nucleus, Brunel Way, Dartford, DA1 5GA</t>
  </si>
  <si>
    <t>R-HYNOCA</t>
  </si>
  <si>
    <t>14 PLACE DES HALLES, 67000, Bas-Rhin, Frankreich</t>
  </si>
  <si>
    <t>14 PLACE DES HALLES</t>
  </si>
  <si>
    <t>RIC SUN INVESTMENTS SL</t>
  </si>
  <si>
    <t>Paseo de la Castellana 91. Planta 4. Ofic. 4.  28046. Madrid</t>
  </si>
  <si>
    <t>Ricardo</t>
  </si>
  <si>
    <t>Güglingstr. 66, Schwäbisch Gmünd, 73529, Germany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</si>
  <si>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</si>
  <si>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</si>
  <si>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</si>
  <si>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</si>
  <si>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</si>
  <si>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RIEßNER-GASE GMBH</t>
  </si>
  <si>
    <t>RUDOLF-DIESEL-STR. 5, 96215, Lichtenfels, Deutschland</t>
  </si>
  <si>
    <t>RUDOLF-DIESEL-STR. 5</t>
  </si>
  <si>
    <t>96215</t>
  </si>
  <si>
    <t>LICHTENFELS</t>
  </si>
  <si>
    <t>RIF Institut für Forschung und Transfer e. V.</t>
  </si>
  <si>
    <t>Joseph-von-Fraunhofer-Str. 20, 44227, Dortmund, Germany</t>
  </si>
  <si>
    <t>Joseph-von-Fraunhofer-Str. 20</t>
  </si>
  <si>
    <t>44227</t>
  </si>
  <si>
    <t>Dortmund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</si>
  <si>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</si>
  <si>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</si>
  <si>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</si>
  <si>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</si>
  <si>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</si>
  <si>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</si>
  <si>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</si>
  <si>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RINA</t>
  </si>
  <si>
    <t>Via Corsica 12, Genova, 16128, Italy</t>
  </si>
  <si>
    <t>RINA CONSULTING DEFENCE LTD</t>
  </si>
  <si>
    <t>RINA 1 SPRINGFIELD DRIVE, KT22 7AJ, Leatherhead, Vereinigtes Königreich</t>
  </si>
  <si>
    <t>RINA 1 SPRINGFIELD DRIVE</t>
  </si>
  <si>
    <t>KT22 7AJ</t>
  </si>
  <si>
    <t>RINGERIKSKRAFT PRODUKSJON AS</t>
  </si>
  <si>
    <t>HVERVENMOVEIEN 33, 3511, Ringerike, Norwegen</t>
  </si>
  <si>
    <t>HVERVENMOVEIEN 33</t>
  </si>
  <si>
    <t>3511</t>
  </si>
  <si>
    <t>HØNEFOSS</t>
  </si>
  <si>
    <t>Rissbacher Walter GmbH</t>
  </si>
  <si>
    <t>Innsbrucker Staße 47, 6230, Brixlegg, Austria</t>
  </si>
  <si>
    <t>Innsbrucker Staße 47</t>
  </si>
  <si>
    <t>6230</t>
  </si>
  <si>
    <t>Brixlegg</t>
  </si>
  <si>
    <t>RIVERSIDE ESTATE DEVELOPMENT GMBH</t>
  </si>
  <si>
    <t>ERICHSTR. 16, 31785, Hameln-Pyrmont, Deutschland</t>
  </si>
  <si>
    <t>ERICHSTR. 16</t>
  </si>
  <si>
    <t>31785</t>
  </si>
  <si>
    <t>HAMELN</t>
  </si>
  <si>
    <t>Riversimple Movement</t>
  </si>
  <si>
    <t>32, Ddole Road Industrial Estate, Unit 32 Ddole Rd Enterprise Park, Llandrindod Wells LD1 6DF, United Kingdom</t>
  </si>
  <si>
    <t>RMA Rheinau GmbH &amp; Co. KG</t>
  </si>
  <si>
    <t>Forsthausstr. 3, 77866, Rheinau, Germany</t>
  </si>
  <si>
    <t>Forsthausstr. 3</t>
  </si>
  <si>
    <t>77866</t>
  </si>
  <si>
    <t>Rheinau</t>
  </si>
  <si>
    <t>Robert Bosch</t>
  </si>
  <si>
    <t>Robert-Bosch-Platz 1, Gerlingen-Schillerhöhe, 70839, Germany</t>
  </si>
  <si>
    <t>Robert Bosch GmbH BMC/INS</t>
  </si>
  <si>
    <t>Robert-Bosch-Platz 1, 70839, Gerlingen, Germany</t>
  </si>
  <si>
    <t>Robert-Bosch-Platz 1</t>
  </si>
  <si>
    <t>70839</t>
  </si>
  <si>
    <t>Gerlingen</t>
  </si>
  <si>
    <t>Robert Bosch Holding Austria GmbH</t>
  </si>
  <si>
    <t>Göllnergasse 15-17, 1030, Wien, Austria</t>
  </si>
  <si>
    <t>Göllnergasse 15-17</t>
  </si>
  <si>
    <t>ROBERTSFORS HYDROGEN AB</t>
  </si>
  <si>
    <t>GREVGATAN 65  LGH 1501, 114 59, Stockholm, Schweden</t>
  </si>
  <si>
    <t>GREVGATAN 65  LGH 1501</t>
  </si>
  <si>
    <t>114 59</t>
  </si>
  <si>
    <t>ROCKFIN Sp. z o.o.</t>
  </si>
  <si>
    <t>Pa?acowa 9, 83-330 ?ukowo</t>
  </si>
  <si>
    <t>Pa?acowa 9</t>
  </si>
  <si>
    <t>83-330 ?ukowo</t>
  </si>
  <si>
    <t>Rocksoft OÜ</t>
  </si>
  <si>
    <t>Lõõtsa 5, Tallinn, 11415, Estonia</t>
  </si>
  <si>
    <t>Rolls Royce Fuel Cell Systems Ltd</t>
  </si>
  <si>
    <t>2b Tealgate, Hungerford RG17 0YT, United Kingdom</t>
  </si>
  <si>
    <t>Rolls-Royce Power Systems AG</t>
  </si>
  <si>
    <t>Maybachplatz 1, Friedrichshafen, 88045, Germany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</si>
  <si>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</si>
  <si>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</si>
  <si>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</si>
  <si>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</si>
  <si>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</si>
  <si>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ROOFSHARE GMBH</t>
  </si>
  <si>
    <t>MEROWINGERSTR. 71, 40225, Düsseldorf, Deutschland</t>
  </si>
  <si>
    <t>MEROWINGERSTR. 71</t>
  </si>
  <si>
    <t>40225</t>
  </si>
  <si>
    <t>RØRVIK HYDROGEN HUB AS</t>
  </si>
  <si>
    <t>SJØFARTSGATA 3, 7714, Steinkjer, Norwegen</t>
  </si>
  <si>
    <t>SJØFARTSGATA 3</t>
  </si>
  <si>
    <t>7714</t>
  </si>
  <si>
    <t>STEINKJER</t>
  </si>
  <si>
    <t>ROSEN Technology and Research Center GmbH</t>
  </si>
  <si>
    <t>Am Seitenkanal 8, 49811, Lingen (Ems), Germany</t>
  </si>
  <si>
    <t>Am Seitenkanal 8</t>
  </si>
  <si>
    <t>49811</t>
  </si>
  <si>
    <t>Lingen (Ems)</t>
  </si>
  <si>
    <t>ROSETTA TECHNOLOGY SOLUTIONS S.L.</t>
  </si>
  <si>
    <t>PASEO DE EUROPA 26, 1º OF.8 28703 SAN SEBASTIAN DE LOS REYES (MADRID)</t>
  </si>
  <si>
    <t>ROSTOCK ENERGYPORT COOPERATION GMBH</t>
  </si>
  <si>
    <t>AM KÜHLTURM, 18147, Rostock, Deutschland</t>
  </si>
  <si>
    <t>AM KÜHLTURM</t>
  </si>
  <si>
    <t>18147</t>
  </si>
  <si>
    <t>ROTH2</t>
  </si>
  <si>
    <t>43 Rue des Brosses 69780 Moins</t>
  </si>
  <si>
    <t>Rotork</t>
  </si>
  <si>
    <t>Rotork, Brassmill Lane, Bath, BA1 3JQ</t>
  </si>
  <si>
    <t>ROUEN VALLEE HYDROGENE</t>
  </si>
  <si>
    <t>177 BOULEVARD DE L YSER, 76000, Seine-Maritime, Frankreich</t>
  </si>
  <si>
    <t>177 BOULEVARD DE L YSER</t>
  </si>
  <si>
    <t>76000</t>
  </si>
  <si>
    <t>ROUEN</t>
  </si>
  <si>
    <t>Rouge H2 Engineering AG</t>
  </si>
  <si>
    <t>Reininghausstr. 13, 8020, Graz, Austria</t>
  </si>
  <si>
    <t>Reininghausstr. 13</t>
  </si>
  <si>
    <t>ROXTEC S&amp;P</t>
  </si>
  <si>
    <t>AVENIDA CIUDAD DE BARCELONA 81 2ª Planta 28007. MADRID</t>
  </si>
  <si>
    <t>RP Global</t>
  </si>
  <si>
    <t>Calle Caracas, 23, 4ª planta. 28010. Madrid</t>
  </si>
  <si>
    <t>Ruhr-Universität Bochum</t>
  </si>
  <si>
    <t>Universitätsstr. 150, 44801, Bochum, Germany</t>
  </si>
  <si>
    <t>Universitätsstr. 150</t>
  </si>
  <si>
    <t>RWE Generation</t>
  </si>
  <si>
    <t>RWE Platz 3, Essen, 45141, Germany</t>
  </si>
  <si>
    <t>RWE GENERATION HOLDING II B.V.</t>
  </si>
  <si>
    <t>AMERWEG 1, 4931 NC, Geertruidenberg, Niederlande</t>
  </si>
  <si>
    <t>AMERWEG 1</t>
  </si>
  <si>
    <t>4931 NC</t>
  </si>
  <si>
    <t>GEERTRUIDENBERG</t>
  </si>
  <si>
    <t>RWE Power Aktiengesellschaft - Forschung und Entwicklung - Werkstoffe und Analytik, RWE Generation SE und RWE Renewables GmbH und RWE Supply and Trading GmbH</t>
  </si>
  <si>
    <t>RWE Platz 2, 45141, Essen, Germany</t>
  </si>
  <si>
    <t>RWE Platz 2</t>
  </si>
  <si>
    <t>RWE Renouvelables</t>
  </si>
  <si>
    <t>50 rue Madame de Sanzillon  92110 Clichy</t>
  </si>
  <si>
    <t>RWEA</t>
  </si>
  <si>
    <t>Buzesti Street 75-77, Bucharest, 11013, Romania</t>
  </si>
  <si>
    <t>RWTH Aachen University</t>
  </si>
  <si>
    <t>Templergraben 55, Aachen, 52062, Germany</t>
  </si>
  <si>
    <t>Rzeszow University of Technology</t>
  </si>
  <si>
    <t>al. Powsta?ców Warszawy 12, 35-959 Rzeszów</t>
  </si>
  <si>
    <t>al. Powsta?ców Warszawy 12</t>
  </si>
  <si>
    <t>35-959 Rzeszów</t>
  </si>
  <si>
    <t>S2H2+BM CONCEPT AB</t>
  </si>
  <si>
    <t>Holländargatan 13, 111 36 Stockholm, Sweden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</si>
  <si>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</si>
  <si>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</si>
  <si>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</si>
  <si>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</si>
  <si>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SABIC UK PETROCHEMICALS LIMITED</t>
  </si>
  <si>
    <t>The Wilton Centre, Lazenby, Redcar TS10 4YA, United Kingdom</t>
  </si>
  <si>
    <t>SAFI Valves</t>
  </si>
  <si>
    <t>35 Holton Road, Holton Heath Trading Park, Poole, Dorset, BH16 6LT</t>
  </si>
  <si>
    <t>SAFRA</t>
  </si>
  <si>
    <t>18 RUE NICOLAS COPERNIC, 81000, Tarn, Frankreich</t>
  </si>
  <si>
    <t>18 RUE NICOLAS COPERNIC</t>
  </si>
  <si>
    <t>SAFRAN Group</t>
  </si>
  <si>
    <t>Rue Pierre Curie 61, PLAISIR Cedex, BP 1 78373, France</t>
  </si>
  <si>
    <t>SAGA - GAZ SP. Z O.O.</t>
  </si>
  <si>
    <t>BOHATERÓW WALK NAD BZURĄ 4A, 99-300, Kutnowski, Polen</t>
  </si>
  <si>
    <t>BOHATERÓW WALK NAD BZURĄ 4A</t>
  </si>
  <si>
    <t>99-300</t>
  </si>
  <si>
    <t>KUTNO</t>
  </si>
  <si>
    <t>SailH2 Ingeniería S.L.</t>
  </si>
  <si>
    <t>Calle Brasil 1, sótano A, Sevilla, 41013</t>
  </si>
  <si>
    <t>Saint Gobain</t>
  </si>
  <si>
    <t>Tour Saint-Gobain - 12 place de l’Iris, La Défense Cedex, 92096, France</t>
  </si>
  <si>
    <t>SAINT MALO AGGLOMERATION</t>
  </si>
  <si>
    <t>6 Rue de la Ville Jégu -bp 11 - 35260 Cancale</t>
  </si>
  <si>
    <t>Saipem</t>
  </si>
  <si>
    <t>Via Martiri Di Cefalonia 67, San Donato Milanese, 20097, Italy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</si>
  <si>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</si>
  <si>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</si>
  <si>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</si>
  <si>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</si>
  <si>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</si>
  <si>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</si>
  <si>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</si>
  <si>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</si>
  <si>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</si>
  <si>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</si>
  <si>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SALTHOLME SOUTH POWER LIMITED</t>
  </si>
  <si>
    <t>Salzgitter</t>
  </si>
  <si>
    <t>Eisenhuettenstrasse 99, Salzgitter, 38239, Germany</t>
  </si>
  <si>
    <t>Salzgitter Mannesmann Forschung GmbH</t>
  </si>
  <si>
    <t>Eisenhüttenstr. 99, 38239, Salzgitter, Germany</t>
  </si>
  <si>
    <t>Eisenhüttenstr. 99</t>
  </si>
  <si>
    <t>38239</t>
  </si>
  <si>
    <t>Salzgitter Mannesmann Forschung GmbH Duisburg</t>
  </si>
  <si>
    <t>Ehinger Str. 200, 47259, Duisburg, Germany</t>
  </si>
  <si>
    <t>Ehinger Str. 200</t>
  </si>
  <si>
    <t>47259</t>
  </si>
  <si>
    <t>SANAD DOO SANAD</t>
  </si>
  <si>
    <t>SVETOZARA MARKOVIĆA 2, 23331, North Banat, Serbien</t>
  </si>
  <si>
    <t>SVETOZARA MARKOVIĆA 2</t>
  </si>
  <si>
    <t>23331</t>
  </si>
  <si>
    <t>SANAD</t>
  </si>
  <si>
    <t>SAPAIC MOTEURS BERNARD</t>
  </si>
  <si>
    <t>17 Chem. de Champ Grillet, 69650 Quincieux, France</t>
  </si>
  <si>
    <t>SAPIO LIFE SRL</t>
  </si>
  <si>
    <t>VIA SILVIO PELLICO 48, 20900, Monza e della Brianza, Italien</t>
  </si>
  <si>
    <t>VIA SILVIO PELLICO 48</t>
  </si>
  <si>
    <t>20900</t>
  </si>
  <si>
    <t>MONZA</t>
  </si>
  <si>
    <t>SAPIO PLINI TEHNIČNI IN MEDICINSKI PLINI D.O.O.</t>
  </si>
  <si>
    <t>BUKOVŽLAK, 3000, Savinjska, Slovenien</t>
  </si>
  <si>
    <t>BUKOVŽLAK</t>
  </si>
  <si>
    <t>3000</t>
  </si>
  <si>
    <t>CELJE</t>
  </si>
  <si>
    <t>SAPIO PRODUZIONE IDROGENO OSSIGENO SRL</t>
  </si>
  <si>
    <t>VIA SAN MAURILIO 13, 20123, Milano, Italien</t>
  </si>
  <si>
    <t>VIA SAN MAURILIO 13</t>
  </si>
  <si>
    <t>SAPOTEC® GmbH</t>
  </si>
  <si>
    <t>Münchner Bundesstrasse 144, 5020, Salzburg, Austria</t>
  </si>
  <si>
    <t>Münchner Bundesstrasse 144</t>
  </si>
  <si>
    <t>5020</t>
  </si>
  <si>
    <t>Salzburg</t>
  </si>
  <si>
    <t>SAPPHIRE CLEAN ENERGY POWER2X B.V.</t>
  </si>
  <si>
    <t>TOLSTRAAT 201, 1074 VJ, Amsterdam, Niederlande</t>
  </si>
  <si>
    <t>TOLSTRAAT 201</t>
  </si>
  <si>
    <t>1074 VJ</t>
  </si>
  <si>
    <t>SARL GPO PNEUS 07</t>
  </si>
  <si>
    <t>LES PRES DE COUSSAC, 07320, Ardèche, Frankreich</t>
  </si>
  <si>
    <t>LES PRES DE COUSSAC</t>
  </si>
  <si>
    <t>07320</t>
  </si>
  <si>
    <t>ST AGREVE</t>
  </si>
  <si>
    <t>SARMENERGIE</t>
  </si>
  <si>
    <t>80 ROUTE NATIONALE 74, 21700, Côte-d'Or, Frankreich</t>
  </si>
  <si>
    <t>80 ROUTE NATIONALE 74</t>
  </si>
  <si>
    <t>21700</t>
  </si>
  <si>
    <t>VOSNE ROMANEE</t>
  </si>
  <si>
    <t>SARRALLE</t>
  </si>
  <si>
    <t>ORENDAUNDI KALEA 7 , 20730 AZPEITIA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</si>
  <si>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</si>
  <si>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</si>
  <si>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</si>
  <si>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</si>
  <si>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</si>
  <si>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SAS FREDERIK GUINODEAU</t>
  </si>
  <si>
    <t>11 PLACE MIREMONT, 38200, Isère, Frankreich</t>
  </si>
  <si>
    <t>11 PLACE MIREMONT</t>
  </si>
  <si>
    <t>38200</t>
  </si>
  <si>
    <t>VIENNE</t>
  </si>
  <si>
    <t>Sasol Germany GmbH</t>
  </si>
  <si>
    <t>Anckelmannsplatz 1, Hamburg, 20537, Germany</t>
  </si>
  <si>
    <t>SATA Group</t>
  </si>
  <si>
    <t>131, Rue du Pic Blanc, Alpe d’Huez, 38750, France</t>
  </si>
  <si>
    <t>SATOM SA</t>
  </si>
  <si>
    <t>ROUTE BOEUFERRANT-NORD 16, 1870, Valais, Schweiz</t>
  </si>
  <si>
    <t>ROUTE BOEUFERRANT-NORD 16</t>
  </si>
  <si>
    <t>1870</t>
  </si>
  <si>
    <t>MONTHEY</t>
  </si>
  <si>
    <t>Sauer Compressors</t>
  </si>
  <si>
    <t>Sauer Compressors UK Ltd, Sauer House, Lanswood Park, Broomfield Road, Elmstead Market, Colchester, Essex, CO7 7FD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</si>
  <si>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</si>
  <si>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</si>
  <si>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</si>
  <si>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</si>
  <si>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</si>
  <si>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SBB ENERGY S.A.</t>
  </si>
  <si>
    <t>?owicka 1, 45-324 Opole</t>
  </si>
  <si>
    <t>?owicka 1</t>
  </si>
  <si>
    <t>45-324 Opole</t>
  </si>
  <si>
    <t>SBT SERVICEGESELLSCHAFT FÜR DAS BERLINER TAXIGEWERBE GMBH</t>
  </si>
  <si>
    <t>EBERSSTR. 60, 10827, Berlin, Deutschland</t>
  </si>
  <si>
    <t>EBERSSTR. 60</t>
  </si>
  <si>
    <t>10827</t>
  </si>
  <si>
    <t>SCALE GAS SOLUTIONS SL.</t>
  </si>
  <si>
    <t>Scatec ASA</t>
  </si>
  <si>
    <t>Askekroken 11, Oslo, 559, Norway</t>
  </si>
  <si>
    <t>Schaeffler</t>
  </si>
  <si>
    <t>Industriestr. 1-3, Herzogenaurach, 91074, Germany</t>
  </si>
  <si>
    <t>Schaeffler Iberia, S.L.U.</t>
  </si>
  <si>
    <t>Ballibar Kalea, 1. 20870 Elgoibar</t>
  </si>
  <si>
    <t>Schaeffler Technologies AG &amp; Co. KG</t>
  </si>
  <si>
    <t>Industriestr. 1-3, 91074, Herzogenaurach, Germany</t>
  </si>
  <si>
    <t>Industriestr. 1-3</t>
  </si>
  <si>
    <t>Herzogenaurach</t>
  </si>
  <si>
    <t>SCHAKNAT ELEKTRONIK GMBH</t>
  </si>
  <si>
    <t>CARL-BENZ-STR. 12, 68649, Bergstraße, Deutschland</t>
  </si>
  <si>
    <t>CARL-BENZ-STR. 12</t>
  </si>
  <si>
    <t>68649</t>
  </si>
  <si>
    <t>GROß-ROHRHEIM</t>
  </si>
  <si>
    <t>SCHIFFSDIESELTECHNIK KIEL GmbH, Rendsburg</t>
  </si>
  <si>
    <t>Kieler Str. 177, 24768, Rendsburg, Germany</t>
  </si>
  <si>
    <t>Kieler Str. 177</t>
  </si>
  <si>
    <t>24768</t>
  </si>
  <si>
    <t>Rendsburg</t>
  </si>
  <si>
    <t>SCHLAICH DAUSS, S.L.P.</t>
  </si>
  <si>
    <t>Rambla de Cataluña, 52 4º 2ª 08007 Barcelona - C. Claucio Coello, 77 6º 28001 Madrid</t>
  </si>
  <si>
    <t>Schlumberger</t>
  </si>
  <si>
    <t>42 rue Saint Dominique 75007 Paris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</si>
  <si>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</si>
  <si>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</si>
  <si>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</si>
  <si>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</si>
  <si>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</si>
  <si>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</si>
  <si>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</si>
  <si>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</si>
  <si>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</si>
  <si>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</si>
  <si>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Schneider Electric</t>
  </si>
  <si>
    <t>35 rue Joseph Monier 92500 Ruel-Malmaison</t>
  </si>
  <si>
    <t>SCHNEPF RE.SOLUTIONS GMBH</t>
  </si>
  <si>
    <t>WERNER-VON-SIEMENS-STR. 4, 72202, Calw, Deutschland</t>
  </si>
  <si>
    <t>WERNER-VON-SIEMENS-STR. 4</t>
  </si>
  <si>
    <t>72202</t>
  </si>
  <si>
    <t>NAGOLD</t>
  </si>
  <si>
    <t>SCHRAND.ENERGY GMBH &amp; CO. KG</t>
  </si>
  <si>
    <t>JOHANNES-GUTENBERG-STR. 3, 49632, Cloppenburg, Deutschland</t>
  </si>
  <si>
    <t>JOHANNES-GUTENBERG-STR. 3</t>
  </si>
  <si>
    <t>49632</t>
  </si>
  <si>
    <t>Schwer Fittings</t>
  </si>
  <si>
    <t>Pol Indust Malpica Gregorio Quejido, Polígono Malpica, Nave, 31, 50016 Zaragoza, Spain</t>
  </si>
  <si>
    <t>Schwer Fittings GmbH</t>
  </si>
  <si>
    <t>Leanaustraße 12, 4020, Linz, Austria</t>
  </si>
  <si>
    <t>Leanaustraße 12</t>
  </si>
  <si>
    <t>4020</t>
  </si>
  <si>
    <t>Schwer Fittings Ltd.</t>
  </si>
  <si>
    <t>20 Wharf St, Warrington WA1 2HT, United Kingdom</t>
  </si>
  <si>
    <t>ScIDre Scientific Instruments Dresden GmbH</t>
  </si>
  <si>
    <t>Gutzkowstr. 30, 1069, Dresden, Germany</t>
  </si>
  <si>
    <t>Gutzkowstr. 30</t>
  </si>
  <si>
    <t>SCIOFLEX Hydrogen GmbH</t>
  </si>
  <si>
    <t>Haydnstr. 88, 7024, Hirm, Austria</t>
  </si>
  <si>
    <t>Haydnstr. 88</t>
  </si>
  <si>
    <t>7024</t>
  </si>
  <si>
    <t>Hirm</t>
  </si>
  <si>
    <t>Scottish Government</t>
  </si>
  <si>
    <t>"St. Andrews House Regent Road St. Andrews House", "Regent Road St. Andrews House, Regent Road", Edinburgh, EH1 3DG, United Kingdom</t>
  </si>
  <si>
    <t>SCOTTISHPOWER ENERGY RETAIL LIMITED</t>
  </si>
  <si>
    <t>320 ST. VINCENT STREET, G2   5AD, Glasgow, Vereinigtes Königreich</t>
  </si>
  <si>
    <t>320 ST. VINCENT STREET</t>
  </si>
  <si>
    <t>G2   5AD</t>
  </si>
  <si>
    <t>SCW ENERGY ALKMAAR B.V.</t>
  </si>
  <si>
    <t>DIAMANTWEG 36, 1812 RC, Alkmaar, Niederlande</t>
  </si>
  <si>
    <t>DIAMANTWEG 36</t>
  </si>
  <si>
    <t>1812 RC</t>
  </si>
  <si>
    <t>ALKMAAR</t>
  </si>
  <si>
    <t>SEACORRIDOR S.R.L.</t>
  </si>
  <si>
    <t>PZA EZIO VANONI 1, 20097, Milano, Italien</t>
  </si>
  <si>
    <t>PZA EZIO VANONI 1</t>
  </si>
  <si>
    <t>20097</t>
  </si>
  <si>
    <t>SAN DONATO MILANESE</t>
  </si>
  <si>
    <t>Seatech Engineering Sp. zo.o.</t>
  </si>
  <si>
    <t>Plac Porozumienia Gdanskiego 1, Gdansk, 80-864, Poland</t>
  </si>
  <si>
    <t>Sébastien Thomas</t>
  </si>
  <si>
    <t>ENTECH SE ZA de Menez Prat 11 allée Jean-François de la Pérouse</t>
  </si>
  <si>
    <t>SEED-Energy</t>
  </si>
  <si>
    <t>17 Rue de la Frise 38000 Grenoble - France</t>
  </si>
  <si>
    <t>SEEHG SECURING ENERGY FOR EUROPE HOLDING GMBH</t>
  </si>
  <si>
    <t>MARKGRAFENSTR. 23, 10117, Berlin, Deutschland</t>
  </si>
  <si>
    <t>MARKGRAFENSTR. 23</t>
  </si>
  <si>
    <t>SEEIT GAS SLU</t>
  </si>
  <si>
    <t>P.º de la Castellana, 74, PISO 1 A, Chamartín, 28046 Madrid, Spain</t>
  </si>
  <si>
    <t>SEIDL ENERGY GMBH</t>
  </si>
  <si>
    <t>UNGERNDORF 62, 2133, Niederösterreich, Österreich</t>
  </si>
  <si>
    <t>UNGERNDORF 62</t>
  </si>
  <si>
    <t>2133</t>
  </si>
  <si>
    <t>LAA/THAYA</t>
  </si>
  <si>
    <t>Seine Normandie Agglomération</t>
  </si>
  <si>
    <t>12  rue de la Mare à Jouy 27120 DOUAINS</t>
  </si>
  <si>
    <t>SEIYA Consulting</t>
  </si>
  <si>
    <t>1967 Chemin de la Vigne Ecole 82000 MONTAUBAN</t>
  </si>
  <si>
    <t>SELGAS SRL</t>
  </si>
  <si>
    <t>VIA BRUNO BUOZZI 12, 39100, Bolzano, Italien</t>
  </si>
  <si>
    <t>VIA BRUNO BUOZZI 12</t>
  </si>
  <si>
    <t>Semardel</t>
  </si>
  <si>
    <t>Rue Montaubert, 91810 Vert-le-Grand, France</t>
  </si>
  <si>
    <t>Semodia GmbH</t>
  </si>
  <si>
    <t>Meißner Str. 37, 1445, Radebeul, Germany</t>
  </si>
  <si>
    <t>Meißner Str. 37</t>
  </si>
  <si>
    <t>1445</t>
  </si>
  <si>
    <t>Radebeul</t>
  </si>
  <si>
    <t>Sener</t>
  </si>
  <si>
    <t>Severo Ochoa 4, Tres Cantos, 28760 Madrid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</si>
  <si>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</si>
  <si>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</si>
  <si>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</si>
  <si>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</si>
  <si>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</si>
  <si>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SERA HYDROGEN GMBH</t>
  </si>
  <si>
    <t>SERASTR. 1, 34376, Kassel, Landkreis, Deutschland</t>
  </si>
  <si>
    <t>SERASTR. 1</t>
  </si>
  <si>
    <t>34376</t>
  </si>
  <si>
    <t>IMMENHAUSEN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</si>
  <si>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</si>
  <si>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</si>
  <si>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</si>
  <si>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</si>
  <si>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</si>
  <si>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SERICA ENERGY (UK) LIMITED</t>
  </si>
  <si>
    <t>FIRST FLOOR 48 GEORGE STREET, W1U 7DY, London W1U, Vereinigtes Königreich</t>
  </si>
  <si>
    <t>FIRST FLOOR 48 GEORGE STREET</t>
  </si>
  <si>
    <t>W1U 7DY</t>
  </si>
  <si>
    <t>SERMA ENERGY</t>
  </si>
  <si>
    <t>14 RUE GALILEE, 33600, Gironde, Frankreich</t>
  </si>
  <si>
    <t>14 RUE GALILEE</t>
  </si>
  <si>
    <t>33600</t>
  </si>
  <si>
    <t>PESSAC</t>
  </si>
  <si>
    <t>SERTOGAL, S.L.</t>
  </si>
  <si>
    <t>C/RIO CONSO Nº 2, BAJO, 32001, OURENSE</t>
  </si>
  <si>
    <t>SERTRONIC</t>
  </si>
  <si>
    <t>Z.I. Nord, 3 rue des Ebénistes 77200 TORCY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</si>
  <si>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</si>
  <si>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</si>
  <si>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</si>
  <si>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</si>
  <si>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</si>
  <si>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SES Hydrogen Energy Sp. z o.o.</t>
  </si>
  <si>
    <t>Gdański Park Naukowo-Technologiczny, Trzy Lipy 3/budynek B, 80-172 Gdańsk, Poland</t>
  </si>
  <si>
    <t>al. Grunwaldzka 82</t>
  </si>
  <si>
    <t>SES Hydrogen S.A.</t>
  </si>
  <si>
    <t>Aleja Grunwaldzka 82, Gdańsk, 80-244, Poland</t>
  </si>
  <si>
    <t>SETRAM</t>
  </si>
  <si>
    <t>44 Avenue Pierre Piffault 72027 Le Mans</t>
  </si>
  <si>
    <t>SEVEN DISTRIBUTION</t>
  </si>
  <si>
    <t>SEVEN ENERGIES NOUVELLES</t>
  </si>
  <si>
    <t>c/o Working Space Factory – immeuble ARENICE- 6ème étage – 455 Promenade des Anglais – 06200 NICE</t>
  </si>
  <si>
    <t>SEVEN MOTORS</t>
  </si>
  <si>
    <t>CHEZ WORKING SPACE FACTORY IMMEUBLE AR, 455 PROMENADE DES ANGLAIS, 06000, Alpes-Maritimes, Frankreich</t>
  </si>
  <si>
    <t>SFA Oxford</t>
  </si>
  <si>
    <t>The Magdalen Centre, Robert Robinson Avenue, The Oxford Science Park, Oxford, OX4 4GA</t>
  </si>
  <si>
    <t>SFS UG (HAFTUNGSBESCHRÄNKT)</t>
  </si>
  <si>
    <t>KARL-MARX-STR. 22 A, 06242, Saalekreis, Deutschland</t>
  </si>
  <si>
    <t>KARL-MARX-STR. 22 A</t>
  </si>
  <si>
    <t>06242</t>
  </si>
  <si>
    <t>GROßKAYNA</t>
  </si>
  <si>
    <t>SGS</t>
  </si>
  <si>
    <t>29 Avenue Aristide Briand 94110 Arcueil</t>
  </si>
  <si>
    <t>S-H2 - SUSTAINABLE HYDROGEN GMBH</t>
  </si>
  <si>
    <t>LEIPZIGER STR. 96, 10117, Berlin, Deutschland</t>
  </si>
  <si>
    <t>LEIPZIGER STR. 96</t>
  </si>
  <si>
    <t>Shell</t>
  </si>
  <si>
    <t>Carel van Bylandtlaan 30, Den Haag, 2596 HR, Netherlands</t>
  </si>
  <si>
    <t>SHELL AUSTRIA GESELLSCHAFT M.B.H.</t>
  </si>
  <si>
    <t>TECH GATE DONAU-CITY-STRAßE 1, 1220, Wien, Österreich</t>
  </si>
  <si>
    <t>TECH GATE DONAU-CITY-STRAßE 1</t>
  </si>
  <si>
    <t>1220</t>
  </si>
  <si>
    <t>SHELL CATALYSTS &amp; TECHNOLOGIES LEUNA GMBH</t>
  </si>
  <si>
    <t>AM HAUPTTOR, 06237, Saalekreis, Deutschland</t>
  </si>
  <si>
    <t>AM HAUPTTOR</t>
  </si>
  <si>
    <t>06237</t>
  </si>
  <si>
    <t>LEUNA</t>
  </si>
  <si>
    <t>SHELL CHEMICALS U.K. LIMITED</t>
  </si>
  <si>
    <t>SHELL CENTRE, YORK ROAD, SE1 7NA, London SE1, Vereinigtes Königreich</t>
  </si>
  <si>
    <t>SHELL CENTRE, YORK ROAD</t>
  </si>
  <si>
    <t>SE1 7NA</t>
  </si>
  <si>
    <t>SHELL DEUTSCHLAND GMBH</t>
  </si>
  <si>
    <t>SUHRENKAMP 71-77, 22335, Hamburg, Freie und Hansestadt, Deutschland</t>
  </si>
  <si>
    <t>SUHRENKAMP 71-77</t>
  </si>
  <si>
    <t>22335</t>
  </si>
  <si>
    <t>SHELL EP OFFSHORE VENTURES LIMITED</t>
  </si>
  <si>
    <t>SHELL CENTRE, SE1 7NA, London SE1, Vereinigtes Königreich</t>
  </si>
  <si>
    <t>SHELL CENTRE</t>
  </si>
  <si>
    <t>SHELL ERDGAS BETEILIGUNGSGESELLSCHAFT MBH</t>
  </si>
  <si>
    <t>SHELL EXPLORATION AND PRODUCTION COLOMBIA GMBH</t>
  </si>
  <si>
    <t>SHELL FRANCE</t>
  </si>
  <si>
    <t>11 13 TOUR PACIFIC, 11 COURS VALMY, 92800, Hauts-de-Seine, Frankreich</t>
  </si>
  <si>
    <t>11 13 TOUR PACIFIC, 11 COURS VALMY</t>
  </si>
  <si>
    <t>SHELL GLOBAL SOLUTIONS (DEUTSCHLAND) GMBH</t>
  </si>
  <si>
    <t>HOHE-SCHAAR-STR. 36, 21107, Hamburg, Freie und Hansestadt, Deutschland</t>
  </si>
  <si>
    <t>HOHE-SCHAAR-STR. 36</t>
  </si>
  <si>
    <t>21107</t>
  </si>
  <si>
    <t>SHELL HYDROGEN DEUTSCHLAND GMBH</t>
  </si>
  <si>
    <t>SHELL INTERNATIONAL B.V.</t>
  </si>
  <si>
    <t>SHELL INTERNATIONAL LIMITED</t>
  </si>
  <si>
    <t>SHELL INTERNATIONALE RESEARCH MAATSCHAPPIJ B.V.</t>
  </si>
  <si>
    <t>SHELL OVERSEAS HOLDINGS LIMITED</t>
  </si>
  <si>
    <t>SHELL SERVICES OMAN B.V.</t>
  </si>
  <si>
    <t>SHELL TRADING ROTTERDAM B.V.</t>
  </si>
  <si>
    <t>WEENA 505, 3013 AL, Rotterdam, Niederlande</t>
  </si>
  <si>
    <t>WEENA 505</t>
  </si>
  <si>
    <t>SHELL VENTURES NEW ZEALAND LIMITED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</si>
  <si>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</si>
  <si>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</si>
  <si>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</si>
  <si>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</si>
  <si>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</si>
  <si>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SHG SUPREME HYDROGEN AB</t>
  </si>
  <si>
    <t>C/O HELIO, PETER MYNDES BACKE 16, 118 46, Stockholm, Schweden</t>
  </si>
  <si>
    <t>C/O HELIO, PETER MYNDES BACKE 16</t>
  </si>
  <si>
    <t>118 46</t>
  </si>
  <si>
    <t>Shimadzu HandelsgmbH</t>
  </si>
  <si>
    <t>Laaer Straße 7-9, 2100, Korneuburg, Austria</t>
  </si>
  <si>
    <t>Laaer Straße 7-9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</si>
  <si>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</si>
  <si>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</si>
  <si>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</si>
  <si>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</si>
  <si>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</si>
  <si>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SHIP ST</t>
  </si>
  <si>
    <t>58 avenue de la Perrière 56100 LORIENT</t>
  </si>
  <si>
    <t>SHS EUROPA B.V.</t>
  </si>
  <si>
    <t>HORNLEGER 14, 8431 HL, Ooststellingwerf, Niederlande</t>
  </si>
  <si>
    <t>HORNLEGER 14</t>
  </si>
  <si>
    <t>8431 HL</t>
  </si>
  <si>
    <t>OOSTERWOLDE FR</t>
  </si>
  <si>
    <t>SHV Energy</t>
  </si>
  <si>
    <t>Capellalaan 65, Hoofddorp, 2132JL, Netherlands</t>
  </si>
  <si>
    <t>SHYVA</t>
  </si>
  <si>
    <t>23 ALLEE GILBERT BECAUD, 34470, Hérault, Frankreich</t>
  </si>
  <si>
    <t>23 ALLEE GILBERT BECAUD</t>
  </si>
  <si>
    <t>34470</t>
  </si>
  <si>
    <t>PEROLS</t>
  </si>
  <si>
    <t>Sia Partners</t>
  </si>
  <si>
    <t>21 rue de Berri 75008 Paris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</si>
  <si>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</si>
  <si>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</si>
  <si>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</si>
  <si>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</si>
  <si>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SIEGFRIED EL MASNOU S.A.</t>
  </si>
  <si>
    <t>CALLE CAMIL FABRA, 58, 08320, Barcelona, Spanien</t>
  </si>
  <si>
    <t>CALLE CAMIL FABRA, 58</t>
  </si>
  <si>
    <t>08320</t>
  </si>
  <si>
    <t>EL MASNOU</t>
  </si>
  <si>
    <t>SIEIL Indre-et-Loire</t>
  </si>
  <si>
    <t>12-14 rue Blaise Pascal 37013 Tours Cedex 1</t>
  </si>
  <si>
    <t>SIEKMANN ECONOSTO GMBH</t>
  </si>
  <si>
    <t>LISSABONER ALLEE 3, 44269, Dortmund, Deutschland</t>
  </si>
  <si>
    <t>LISSABONER ALLEE 3</t>
  </si>
  <si>
    <t>44269</t>
  </si>
  <si>
    <t>SIEL-Territoire Energie Loire</t>
  </si>
  <si>
    <t>4 avenue Albert Raimond 42271 Saint-Priest-en-Jarez</t>
  </si>
  <si>
    <t>Siemens Energy Austria GmbH</t>
  </si>
  <si>
    <t>Siemensstrasse 90, 1210, Wien, Austria</t>
  </si>
  <si>
    <t>Siemensstrasse 90</t>
  </si>
  <si>
    <t>Siemens Energy France</t>
  </si>
  <si>
    <t>40 avenue des fruitiers 93527 Saint-Denis Cedex</t>
  </si>
  <si>
    <t>Siemens Energy Global GmbH &amp; Co. KG - Abt. SE NEB TP</t>
  </si>
  <si>
    <t>Freyeslebenstr. 1, 91058, Erlangen, Germany</t>
  </si>
  <si>
    <t>Freyeslebenstr. 1</t>
  </si>
  <si>
    <t>Siemens Energy Global GmbH &amp; Co. KG.</t>
  </si>
  <si>
    <t>Otto-Hahn-Ring 6, Munich, 81739, Germany</t>
  </si>
  <si>
    <t>SIEMENS ENERGY SP. Z O.O.</t>
  </si>
  <si>
    <t>ŻUPNICZA 11, 03-821, Warszawa, Polen</t>
  </si>
  <si>
    <t>ŻUPNICZA 11</t>
  </si>
  <si>
    <t>03-821</t>
  </si>
  <si>
    <t>SIEMENS ENERGY Spain</t>
  </si>
  <si>
    <t>Ronda de Europa 5. 28760 Tres Cantos. Madrid</t>
  </si>
  <si>
    <t>SIEMENS ENERGY, S.R.O.</t>
  </si>
  <si>
    <t>OLOMOUCKÁ 3419/7, 61800, Okres Brno-město, Tschechische Republik</t>
  </si>
  <si>
    <t>OLOMOUCKÁ 3419/7</t>
  </si>
  <si>
    <t>61800</t>
  </si>
  <si>
    <t>Siemens S.A.</t>
  </si>
  <si>
    <t>C. de Ramírez de Arellano, 37, Cdad. Lineal, 28043 Madrid, Spain</t>
  </si>
  <si>
    <t>SIGEIF</t>
  </si>
  <si>
    <t>64 bis rue de Monceau  75008 Paris</t>
  </si>
  <si>
    <t>Silesian University of Technology</t>
  </si>
  <si>
    <t>Akademicka 2a, 44-100 Gliwice</t>
  </si>
  <si>
    <t>Akademicka 2a</t>
  </si>
  <si>
    <t>Silesian-Lesser Poland Hydrogen Valley Association</t>
  </si>
  <si>
    <t>Miko?owska 100, 40-065 Katowice</t>
  </si>
  <si>
    <t>Miko?owska 100</t>
  </si>
  <si>
    <t>40-065 Katowice</t>
  </si>
  <si>
    <t>SILGAS SRL</t>
  </si>
  <si>
    <t>VIA CINO DEL DUCA 5, 20122, Milano, Italien</t>
  </si>
  <si>
    <t>VIA CINO DEL DUCA 5</t>
  </si>
  <si>
    <t>20122</t>
  </si>
  <si>
    <t>Sima Servicios Integrales Alonso S.L.</t>
  </si>
  <si>
    <t>Calle Dels Xofers, 17 - Polígono Industrial Alquería de Mina, 46200 Paiporta (Valencia)</t>
  </si>
  <si>
    <t>SIMON CARVES ENGINEERING LIMITED</t>
  </si>
  <si>
    <t>3A &amp; 3B, 2nd Floor, M.I.O.C, Styal Rd, Heald Green, Wythenshawe, Manchester M22 5WB, United Kingdom</t>
  </si>
  <si>
    <t>SIMOND SA</t>
  </si>
  <si>
    <t>CHEMIN DE VIMOULIN 1, 1302, Vaud, Schweiz</t>
  </si>
  <si>
    <t>CHEMIN DE VIMOULIN 1</t>
  </si>
  <si>
    <t>1302</t>
  </si>
  <si>
    <t>VUFFLENS-LA-VILLE</t>
  </si>
  <si>
    <t>Simple H2</t>
  </si>
  <si>
    <t>1 Maja 191, 25-646 Kielce</t>
  </si>
  <si>
    <t>1 Maja 191</t>
  </si>
  <si>
    <t>25-646 Kielce</t>
  </si>
  <si>
    <t>SINO WIN (EUROPE) GMBH</t>
  </si>
  <si>
    <t>FICHTENSTR. 3, 63628, Main-Kinzig, Deutschland</t>
  </si>
  <si>
    <t>FICHTENSTR. 3</t>
  </si>
  <si>
    <t>63628</t>
  </si>
  <si>
    <t>BAD SODEN-SALMÜNSTER</t>
  </si>
  <si>
    <t>SISTEMA INGENIERIA S.A.</t>
  </si>
  <si>
    <t>35002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</si>
  <si>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</si>
  <si>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</si>
  <si>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</si>
  <si>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</si>
  <si>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SITEC Industrietechnologie GmbH</t>
  </si>
  <si>
    <t>Bornaer Str. 192, Chemnitz, 9114, Germany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</si>
  <si>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</si>
  <si>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</si>
  <si>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</si>
  <si>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</si>
  <si>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</si>
  <si>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SLB</t>
  </si>
  <si>
    <t>Rue St Dominique 42, Paris, 75007, France</t>
  </si>
  <si>
    <t>Slovak National Hydrogen Association</t>
  </si>
  <si>
    <t>Budyšínska 36, Bratislava, 83102, Slovakia</t>
  </si>
  <si>
    <t>SLR Consulting Limited</t>
  </si>
  <si>
    <t>7 Wornal Park, Menmarsh Road, Worminghall, Aylesbury, Buckinghamshire, England, HP18 9PH</t>
  </si>
  <si>
    <t>SMA ALTENSO GMBH</t>
  </si>
  <si>
    <t>Sonnenallee 1, 34266 Niestetal, Germany</t>
  </si>
  <si>
    <t>SMA Solar Technology AG</t>
  </si>
  <si>
    <t>Sonnenallee 1, 34266, Niestetal, Germany</t>
  </si>
  <si>
    <t>Sonnenallee 1</t>
  </si>
  <si>
    <t>34266</t>
  </si>
  <si>
    <t>Niestetal</t>
  </si>
  <si>
    <t>Smart Engineering GmbH</t>
  </si>
  <si>
    <t>Faberstr. 47c Top 1, 6230, Brixlegg, Austria</t>
  </si>
  <si>
    <t>Faberstr. 47c Top 1</t>
  </si>
  <si>
    <t>Smartal Engineering OÜ</t>
  </si>
  <si>
    <t>Õismäe tee 80, 15513 Tallinn, Estonia</t>
  </si>
  <si>
    <t>Smartenergy</t>
  </si>
  <si>
    <t>Sihleggstrasse 17, Wollerau, 8832, Switzerland</t>
  </si>
  <si>
    <t>SMARTENERGY EPC SOLUTIONS AG</t>
  </si>
  <si>
    <t>SIHLEGGSTRASSE 17, 8832, Schwyz, Schweiz</t>
  </si>
  <si>
    <t>SIHLEGGSTRASSE 17</t>
  </si>
  <si>
    <t>Smartenergy Spain S.L.U.</t>
  </si>
  <si>
    <t>Plaza Ayuntamiento 27, puerta 4, 46002, Valencia</t>
  </si>
  <si>
    <t>Smiths Group plc</t>
  </si>
  <si>
    <t>"4th Floor, 11-12 St Jamess Square", London, SW1Y 4LB, United Kingdom</t>
  </si>
  <si>
    <t>SMT</t>
  </si>
  <si>
    <t>101 avenue des Erables - 94440 Santery - France</t>
  </si>
  <si>
    <t>SNAM</t>
  </si>
  <si>
    <t>Piazza Santa Barbara 7, San Donato Milanese, 20097, Italy</t>
  </si>
  <si>
    <t>SNCF 2</t>
  </si>
  <si>
    <t>Place Aux étoiles 2, La Plaine Saint-Denis, 93210, France</t>
  </si>
  <si>
    <t>SOCAR Turkey Araştırma Geliştirme ve İnovasyon Anonim Şirketi</t>
  </si>
  <si>
    <t>AYAZAĞA MAH. CENDERE CAD. VADİSTANBUL - SOCAR, PLAZA 1D BLOK NO: 109 E İÇ KAPI NO: 1, SARIYER/ İSTANBUL, 35800, Türkiye</t>
  </si>
  <si>
    <t>SOCIEDADE PORTUGUESA DE OXIGÉNIO, LDA</t>
  </si>
  <si>
    <t>RUA PROFESSOR ANTÓNIO MARQUES, 99, 4425-364, Maia, Portugal</t>
  </si>
  <si>
    <t>RUA PROFESSOR ANTÓNIO MARQUES, 99</t>
  </si>
  <si>
    <t>4425-364</t>
  </si>
  <si>
    <t>SOCIETA' SICILIANA GAS CRIOGENICI S.R.L.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</si>
  <si>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</si>
  <si>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</si>
  <si>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</si>
  <si>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</si>
  <si>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</si>
  <si>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</si>
  <si>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</si>
  <si>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</si>
  <si>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</si>
  <si>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</si>
  <si>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SOCIETE RHODANIENNE DES CARS GINHOUX</t>
  </si>
  <si>
    <t>CHEMIN DE LA PLAINE, 07200, Ardèche, Frankreich</t>
  </si>
  <si>
    <t>CHEMIN DE LA PLAINE</t>
  </si>
  <si>
    <t>07200</t>
  </si>
  <si>
    <t>AUBENAS</t>
  </si>
  <si>
    <t>Société Rhodanienne des Cars Ginhoux</t>
  </si>
  <si>
    <t>Chem. de la Plaine, 07200 Aubenas, France</t>
  </si>
  <si>
    <t>SOCOTEC</t>
  </si>
  <si>
    <t>5 Place des Frères Montgolfier 782870 Guyancourt</t>
  </si>
  <si>
    <t>SODECA S.L.U.</t>
  </si>
  <si>
    <t>Polígono Industrial La Barricona, Carrer del Metall, 2, 17500, Girona</t>
  </si>
  <si>
    <t>SODI INDUSTRIEPARK AG</t>
  </si>
  <si>
    <t>ZÜRCHERSTRASSE 42, 5330, Aargau, Schweiz</t>
  </si>
  <si>
    <t>ZÜRCHERSTRASSE 42</t>
  </si>
  <si>
    <t>5330</t>
  </si>
  <si>
    <t>BAD ZURZACH</t>
  </si>
  <si>
    <t>Software AG</t>
  </si>
  <si>
    <t>Uhlandstraße 12, Darmstadt, 64297, Germany</t>
  </si>
  <si>
    <t>SOGESTION</t>
  </si>
  <si>
    <t>SOGESTRAN</t>
  </si>
  <si>
    <t>3401 Rue du Pont V, 76080 Le Havre, France</t>
  </si>
  <si>
    <t>SÖHNER GMBH</t>
  </si>
  <si>
    <t>ZEILWEG 11, 74850, Neckar-Odenwald, Deutschland</t>
  </si>
  <si>
    <t>ZEILWEG 11</t>
  </si>
  <si>
    <t>74850</t>
  </si>
  <si>
    <t>SCHEFFLENZ</t>
  </si>
  <si>
    <t>SOL GAS PRIMARI S.R.L.</t>
  </si>
  <si>
    <t>VIA GEROLAMO BORGAZZI 27, 20900, Monza e della Brianza, Italien</t>
  </si>
  <si>
    <t>VIA GEROLAMO BORGAZZI 27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</si>
  <si>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</si>
  <si>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</si>
  <si>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</si>
  <si>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</si>
  <si>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</si>
  <si>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SOL NEDERLAND B.V.</t>
  </si>
  <si>
    <t>SWAARDVENSTRAAT 11, 5048 AV, Tilburg, Niederlande</t>
  </si>
  <si>
    <t>SWAARDVENSTRAAT 11</t>
  </si>
  <si>
    <t>5048 AV</t>
  </si>
  <si>
    <t>TILBURG</t>
  </si>
  <si>
    <t>SOL S.P.A.</t>
  </si>
  <si>
    <t>SOLADVENT</t>
  </si>
  <si>
    <t>18 IMPASSE SAINT SEBASTIEN, 75011, Paris, Frankreich</t>
  </si>
  <si>
    <t>18 IMPASSE SAINT SEBASTIEN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</si>
  <si>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</si>
  <si>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</si>
  <si>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</si>
  <si>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</si>
  <si>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</si>
  <si>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</si>
  <si>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</si>
  <si>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</si>
  <si>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</si>
  <si>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</si>
  <si>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SOLAR WIN</t>
  </si>
  <si>
    <t>6 B RUE DE BONDESIR, 37270, Indre-et-Loire, Frankreich</t>
  </si>
  <si>
    <t>6 B RUE DE BONDESIR</t>
  </si>
  <si>
    <t>37270</t>
  </si>
  <si>
    <t>MONTLOUIS SUR LOIRE</t>
  </si>
  <si>
    <t>SOLARIG GLOBAL SERVICES</t>
  </si>
  <si>
    <t>C. de la Ribera del Loira, 28, Barajas, 28042 Madrid, Spain</t>
  </si>
  <si>
    <t>SOLARIS Austria GmbH</t>
  </si>
  <si>
    <t>Robinigstraße 13, 5020, Salzburg, Austria</t>
  </si>
  <si>
    <t>Robinigstraße 13</t>
  </si>
  <si>
    <t>Solaris Bus &amp; Coach sp. z o.o.</t>
  </si>
  <si>
    <t>Obornicka 46, 62-005 Owi?ska</t>
  </si>
  <si>
    <t>Obornicka 46</t>
  </si>
  <si>
    <t>62-005 Owi?ska</t>
  </si>
  <si>
    <t>SOLARIS ITALIA S.R.L.</t>
  </si>
  <si>
    <t>VIA DI SETTEBAGNI 390, 00139, Roma, Italien</t>
  </si>
  <si>
    <t>VIA DI SETTEBAGNI 390</t>
  </si>
  <si>
    <t>00139</t>
  </si>
  <si>
    <t>SOLARPARK BRONKOW LUCKAITZTAL GMBH</t>
  </si>
  <si>
    <t>PARKGÜRTEL, 50823, Köln, Deutschland</t>
  </si>
  <si>
    <t>PARKGÜRTEL</t>
  </si>
  <si>
    <t>50823</t>
  </si>
  <si>
    <t>SOLARPARK HOCHKIPPE SALLGAST GMBH &amp; CO. KG</t>
  </si>
  <si>
    <t>SOLARPARK KLETTWITZ SÜD GMBH &amp; CO. KG</t>
  </si>
  <si>
    <t>Solartec</t>
  </si>
  <si>
    <t>C/Cascajales, 27 37184 Villares de la Reina, Salamanca</t>
  </si>
  <si>
    <t>SOLARVERTRIEB G &amp; W GMBH</t>
  </si>
  <si>
    <t>DORFPLATZ 7A, 6370, Nidwalden, Schweiz</t>
  </si>
  <si>
    <t>DORFPLATZ 7A</t>
  </si>
  <si>
    <t>6370</t>
  </si>
  <si>
    <t>STANS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</si>
  <si>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</si>
  <si>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</si>
  <si>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</si>
  <si>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</si>
  <si>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</si>
  <si>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</si>
  <si>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</si>
  <si>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</si>
  <si>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</si>
  <si>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</si>
  <si>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SOLHIDROGENO S.L.</t>
  </si>
  <si>
    <t>Calle Rio Sil, 32, Lugo, 27003, Lugo</t>
  </si>
  <si>
    <t>SOLIGON S.P.A.</t>
  </si>
  <si>
    <t>VIA FORESTO SUD 19, 31025, Treviso, Italien</t>
  </si>
  <si>
    <t>VIA FORESTO SUD 19</t>
  </si>
  <si>
    <t>31025</t>
  </si>
  <si>
    <t>SANTA LUCIA DI PIAVE</t>
  </si>
  <si>
    <t>SOLUTIO INGENIERIA</t>
  </si>
  <si>
    <t>EDIFICIO SINGULAR 2, CENTRO RESIDENCIAL OLIVEROS, C. Maestro Serrano, 9, 04004 Almería, Spain</t>
  </si>
  <si>
    <t>SOLUTION F</t>
  </si>
  <si>
    <t>299 ALLEE DU VERDON, 13770, Bouches-du-Rhône, Frankreich</t>
  </si>
  <si>
    <t>299 ALLEE DU VERDON</t>
  </si>
  <si>
    <t>13770</t>
  </si>
  <si>
    <t>VENELLES</t>
  </si>
  <si>
    <t>Solutions Hydrogène</t>
  </si>
  <si>
    <t>8 rue de Madrid 90000 Belfort</t>
  </si>
  <si>
    <t>SOLVAY</t>
  </si>
  <si>
    <t>RANSBEEKSTRAAT 310, 1120, Brussels-Capital Region, Belgien</t>
  </si>
  <si>
    <t>RANSBEEKSTRAAT 310</t>
  </si>
  <si>
    <t>BRUSSEL</t>
  </si>
  <si>
    <t>SOLVAY CHEMICALS FINLAND OY</t>
  </si>
  <si>
    <t>PL 1, 45911, Kymenlaakso, Finnland</t>
  </si>
  <si>
    <t>PL 1</t>
  </si>
  <si>
    <t>45911</t>
  </si>
  <si>
    <t>VOIKKAA</t>
  </si>
  <si>
    <t>SOLVAY CHEMIE B.V.</t>
  </si>
  <si>
    <t>SCHEPERSWEG 1, 6049 CV, Roermond, Niederlande</t>
  </si>
  <si>
    <t>SCHEPERSWEG 1</t>
  </si>
  <si>
    <t>6049 CV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</si>
  <si>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</si>
  <si>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</si>
  <si>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</si>
  <si>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</si>
  <si>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</si>
  <si>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SOLVAY OPERATIONS FRANCE</t>
  </si>
  <si>
    <t>9 RUE DES CUIRASSIERS, 69003, Rhône, Frankreich</t>
  </si>
  <si>
    <t>9 RUE DES CUIRASSIERS</t>
  </si>
  <si>
    <t>69003</t>
  </si>
  <si>
    <t>SOLVAY ÖSTERREICH GMBH</t>
  </si>
  <si>
    <t>BAHNHOFSTRAßE 22, 4802, Oberösterreich, Österreich</t>
  </si>
  <si>
    <t>BAHNHOFSTRAßE 22</t>
  </si>
  <si>
    <t>4802</t>
  </si>
  <si>
    <t>EBENSEE</t>
  </si>
  <si>
    <t>SOLVAY QUIMICA SLU</t>
  </si>
  <si>
    <t>AVENIDA ALBERTO I, S/N, 39300, Cantabria, Spanien</t>
  </si>
  <si>
    <t>AVENIDA ALBERTO I, S/N</t>
  </si>
  <si>
    <t>SolydEra</t>
  </si>
  <si>
    <t>Via Manfredi, 22, 38057 Pergine Valsugana TN, Italy</t>
  </si>
  <si>
    <t>SOMMER-LARSEN CONSULTING AS</t>
  </si>
  <si>
    <t>Sommer-Larsen Donevikveien 6, C/O Peter, 4048 Hafrsfjord</t>
  </si>
  <si>
    <t>Sondervermögen Großforschung beim Karlsruher Institut für Technologie (KIT)</t>
  </si>
  <si>
    <t>Hermann-von-Helmholtz-Platz 1, 76344, Eggenstein-Leopoldshafen, Germany</t>
  </si>
  <si>
    <t>Hermann-von-Helmholtz-Platz 1</t>
  </si>
  <si>
    <t>Eggenstein-Leopoldshafen</t>
  </si>
  <si>
    <t>SONNE TANKEN GMBH</t>
  </si>
  <si>
    <t>MANGENBERGER STR. 229, 42655, Solingen, Deutschland</t>
  </si>
  <si>
    <t>MANGENBERGER STR. 229</t>
  </si>
  <si>
    <t>42655</t>
  </si>
  <si>
    <t>SOLINGEN</t>
  </si>
  <si>
    <t>Sonnedix España Management S.L.U.</t>
  </si>
  <si>
    <t>C. del Príncipe de Vergara, 108, 6º &amp; 12º Piso, Chamartín, 28002 Madrid, Spain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</si>
  <si>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</si>
  <si>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</si>
  <si>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</si>
  <si>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</si>
  <si>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</si>
  <si>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Southern Lights</t>
  </si>
  <si>
    <t>Inteckningsvägen 15, 129 31 Hägersten</t>
  </si>
  <si>
    <t>SOWEN GROUP</t>
  </si>
  <si>
    <t>471 RUE CHARLES NUNGESSER, 34130, Hérault, Frankreich</t>
  </si>
  <si>
    <t>471 RUE CHARLES NUNGESSER</t>
  </si>
  <si>
    <t>34130</t>
  </si>
  <si>
    <t>MAUGUIO</t>
  </si>
  <si>
    <t>SPAC</t>
  </si>
  <si>
    <t>Immeuble Axe Seine – 1 rue du 1er mai 92752 Nanterre Cedex</t>
  </si>
  <si>
    <t>SPECIALTY MINERALS FRANCE</t>
  </si>
  <si>
    <t>121 AVENUE DES CHAMPS ELYSEES, 75008, Paris, Frankreich</t>
  </si>
  <si>
    <t>121 AVENUE DES CHAMPS ELYSEES</t>
  </si>
  <si>
    <t>SPEED OY</t>
  </si>
  <si>
    <t>RAHTARINKATU 5, 00980, Uusimaa, Finnland</t>
  </si>
  <si>
    <t>RAHTARINKATU 5</t>
  </si>
  <si>
    <t>00980</t>
  </si>
  <si>
    <t>HELSINKI</t>
  </si>
  <si>
    <t>SPEGNN</t>
  </si>
  <si>
    <t>1 rue du Général Leclerc, 92800 PUTEAUX</t>
  </si>
  <si>
    <t>Spie Batignolles</t>
  </si>
  <si>
    <t>8 rue Victor Noir 92521 Neuilly-sur-Seine Cedex</t>
  </si>
  <si>
    <t>SPIE Industrie</t>
  </si>
  <si>
    <t>4, avenue Jean Jaurès TSA 70017 69551 Feyzin</t>
  </si>
  <si>
    <t>SPP DEVELOPMENT UKRAINE</t>
  </si>
  <si>
    <t>Klovsky Descent 7, Business Center «Carnegie Tower»,, floor 6, office.7, Kyiv, 1021, Ukraine</t>
  </si>
  <si>
    <t>Ukraine</t>
  </si>
  <si>
    <t>SSE THERMAL GENERATION HOLDINGS LIMITED</t>
  </si>
  <si>
    <t>ONE FORBURY PLACE, 43 FORBURY ROAD, RG1 3JH, Reading, Vereinigtes Königreich</t>
  </si>
  <si>
    <t>ONE FORBURY PLACE, 43 FORBURY ROAD</t>
  </si>
  <si>
    <t>SSPI GMBH</t>
  </si>
  <si>
    <t>GROSSMATTE 4, 6014, Lucerne, Schweiz</t>
  </si>
  <si>
    <t>GROSSMATTE 4</t>
  </si>
  <si>
    <t>6014</t>
  </si>
  <si>
    <t>STADTWERKE DÜSSELDORF AG</t>
  </si>
  <si>
    <t>HÖHERWEG, 40233, Düsseldorf, Deutschland</t>
  </si>
  <si>
    <t>HÖHERWEG</t>
  </si>
  <si>
    <t>40233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</si>
  <si>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</si>
  <si>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</si>
  <si>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</si>
  <si>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</si>
  <si>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</si>
  <si>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STADTWERKE INGOLSTADT BETEILIGUNGEN GMBH</t>
  </si>
  <si>
    <t>RINGLERSTR. 28, 85057, Ingolstadt, Deutschland</t>
  </si>
  <si>
    <t>RINGLERSTR. 28</t>
  </si>
  <si>
    <t>INGOLSTADT</t>
  </si>
  <si>
    <t>STADTWERKE ZERBST GMBH</t>
  </si>
  <si>
    <t>STADTWERKE ZEVEN GMBH</t>
  </si>
  <si>
    <t>VITUS-PLATZ 1, 27404, Rotenburg, Deutschland</t>
  </si>
  <si>
    <t>VITUS-PLATZ 1</t>
  </si>
  <si>
    <t>STAM SRL</t>
  </si>
  <si>
    <t>Via Pareto 8R A, Genova, 16129, Italy</t>
  </si>
  <si>
    <t>STAR SCIENTIFIC EUROPE GMBH</t>
  </si>
  <si>
    <t>UNTERDORFSTRASSE 12, 8808, Schwyz, Schweiz</t>
  </si>
  <si>
    <t>UNTERDORFSTRASSE 12</t>
  </si>
  <si>
    <t>8808</t>
  </si>
  <si>
    <t>PFÄFFIKON SZ</t>
  </si>
  <si>
    <t>Stargate Hydrogen Solutions OÜ</t>
  </si>
  <si>
    <t>Valukoja 10, Tallinn, 11415, Estonia</t>
  </si>
  <si>
    <t>START POINT S.R.L.</t>
  </si>
  <si>
    <t>VIA GOBETTI 1, 73010, Lecce, Italien</t>
  </si>
  <si>
    <t>VIA GOBETTI 1</t>
  </si>
  <si>
    <t>73010</t>
  </si>
  <si>
    <t>SURBO</t>
  </si>
  <si>
    <t>STASTO Automation KG</t>
  </si>
  <si>
    <t>Feldstraße 9-11, 6020, Innsbruck, Austria</t>
  </si>
  <si>
    <t>Feldstraße 9-11</t>
  </si>
  <si>
    <t>STASTO Automation Sp. z o.o.</t>
  </si>
  <si>
    <t>?o?ny 32, 02-815 Warszawa</t>
  </si>
  <si>
    <t>?o?ny 32</t>
  </si>
  <si>
    <t>02-815 Warszawa</t>
  </si>
  <si>
    <t>state Saxony-Anhalt</t>
  </si>
  <si>
    <t>Leipziger Straße 58, Magdeburg, 39112, Germany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</si>
  <si>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</si>
  <si>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</si>
  <si>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</si>
  <si>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</si>
  <si>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</si>
  <si>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</si>
  <si>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Statkraft</t>
  </si>
  <si>
    <t>36c Carnegie Rd, Liverpool L13 7HY, United Kingdom</t>
  </si>
  <si>
    <t>Stäubli Electrical Connectors</t>
  </si>
  <si>
    <t>Stockbrunnenrain 8, Allschwil, 4123, Switzerland</t>
  </si>
  <si>
    <t>Stavanger Region European Office</t>
  </si>
  <si>
    <t>Postboks 130 Sentrum, Stavanger, 4001, Norway</t>
  </si>
  <si>
    <t>STEAG SOLAR ENERGY SOLUTIONS GMBH</t>
  </si>
  <si>
    <t>JOHAN CRUIJFF BOULEVARD 65, 1101 DL, Amsterdam, Niederlande</t>
  </si>
  <si>
    <t>JOHAN CRUIJFF BOULEVARD 65</t>
  </si>
  <si>
    <t>1101 DL</t>
  </si>
  <si>
    <t>SteelHy</t>
  </si>
  <si>
    <t>ZAC du Saut du Moine, 38800 Champagnier, France</t>
  </si>
  <si>
    <t>STELLANTIS</t>
  </si>
  <si>
    <t>Taurus avenue 1, Hoofddorp, 2132 LS, Netherlands</t>
  </si>
  <si>
    <t>STEP-HYPE</t>
  </si>
  <si>
    <t>STERIS DEUTSCHLAND GMBH</t>
  </si>
  <si>
    <t>EUPENER STR. 70, 50933, Köln, Deutschland</t>
  </si>
  <si>
    <t>EUPENER STR. 70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</si>
  <si>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</si>
  <si>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</si>
  <si>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</si>
  <si>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</si>
  <si>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</si>
  <si>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</si>
  <si>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</si>
  <si>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</si>
  <si>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</si>
  <si>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</si>
  <si>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Stichting Projecten Binnenvaart</t>
  </si>
  <si>
    <t>Vasteland 78, Rotterdam, 3011BN, Netherlands</t>
  </si>
  <si>
    <t>STIESDAL SKYCLEAN A/S</t>
  </si>
  <si>
    <t>VEJLEVEJ 270, 7323, Vejle, Dänemark</t>
  </si>
  <si>
    <t>VEJLEVEJ 270</t>
  </si>
  <si>
    <t>7323</t>
  </si>
  <si>
    <t>GIVE</t>
  </si>
  <si>
    <t>STIFTUNG SUSTAINABLE ENERGY SYSTEMS ENGADINE ST. MORITZ (SESES)</t>
  </si>
  <si>
    <t>C/O RBT AG, PLAZZA DAL MULIN 6, 7500, Graubünden, Schweiz</t>
  </si>
  <si>
    <t>C/O RBT AG, PLAZZA DAL MULIN 6</t>
  </si>
  <si>
    <t>STIWA Automation GmbH</t>
  </si>
  <si>
    <t>Salzburger Straße 52, 4800, Attnang-Puchheim, Austria</t>
  </si>
  <si>
    <t>Salzburger Straße 52</t>
  </si>
  <si>
    <t>4800</t>
  </si>
  <si>
    <t>Attnang-Puchheim</t>
  </si>
  <si>
    <t>STOCKLEX AG</t>
  </si>
  <si>
    <t>KÖNIGSBERGER STR., 69502, Rhein-Neckar, Deutschland</t>
  </si>
  <si>
    <t>KÖNIGSBERGER STR.</t>
  </si>
  <si>
    <t>69502</t>
  </si>
  <si>
    <t>HEMSBACH</t>
  </si>
  <si>
    <t>Stoelzle Oberglas GmbH</t>
  </si>
  <si>
    <t>Fabrikstraße 11, 8580, Köflach, Austria</t>
  </si>
  <si>
    <t>Fabrikstraße 11</t>
  </si>
  <si>
    <t>8580</t>
  </si>
  <si>
    <t>Köflach</t>
  </si>
  <si>
    <t>STONY ENERGY STORAGE LTD</t>
  </si>
  <si>
    <t>100 Bishopsgate, London EC2N 4AG, UK</t>
  </si>
  <si>
    <t>STORAG ETZEL - Etzel Cavern Storage</t>
  </si>
  <si>
    <t>Beim Postweg 2, Friedeburg, 26446, Germany</t>
  </si>
  <si>
    <t>STORD HYDROGEN AS</t>
  </si>
  <si>
    <t>STOREGGA LIMITED</t>
  </si>
  <si>
    <t>2ND FLOOR 1-2 HATFIELDS, SE1 9PG, London SE1, Vereinigtes Königreich</t>
  </si>
  <si>
    <t>2ND FLOOR 1-2 HATFIELDS</t>
  </si>
  <si>
    <t>SE1 9PG</t>
  </si>
  <si>
    <t>STORENGY</t>
  </si>
  <si>
    <t>Rue Raoul Nordling 12, Bois-Colombes, 92270, France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</si>
  <si>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</si>
  <si>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</si>
  <si>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</si>
  <si>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</si>
  <si>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Stowarzyszenie Grupy Przedsi?biorców Przemys?u Lotniczego "Dolina Lotnicza"</t>
  </si>
  <si>
    <t>Fryderyka Szopena 51, 35-959 Rzeszów</t>
  </si>
  <si>
    <t>Fryderyka Szopena 51</t>
  </si>
  <si>
    <t>Stowarzyszenie Hydrogen Poland</t>
  </si>
  <si>
    <t>Bagatela 10 / 11, Warsaw, 00-585, Poland</t>
  </si>
  <si>
    <t>Stowarzyszenie Podkarpacka Dolina Wodorowa</t>
  </si>
  <si>
    <t>Pozna?ska 2d, 35-084 Rzeszów</t>
  </si>
  <si>
    <t>Pozna?ska 2d</t>
  </si>
  <si>
    <t>35-084 Rzeszów</t>
  </si>
  <si>
    <t>STRING</t>
  </si>
  <si>
    <t>Nørregade 7B, Københaven, 1165, Denmark</t>
  </si>
  <si>
    <t>Strohm</t>
  </si>
  <si>
    <t>Monnickendamkade 1, Ijmuiden, 1976 EC, Netherlands</t>
  </si>
  <si>
    <t>STRYVO AS</t>
  </si>
  <si>
    <t>VIPEVEGEN 8, 6783, Stryn, Norwegen</t>
  </si>
  <si>
    <t>VIPEVEGEN 8</t>
  </si>
  <si>
    <t>6783</t>
  </si>
  <si>
    <t>STRYN</t>
  </si>
  <si>
    <t>SUBRA A/S</t>
  </si>
  <si>
    <t>Bygmarken 4, Farum, 3520 LP, Denmark</t>
  </si>
  <si>
    <t>Sud Robinetterie Industrie</t>
  </si>
  <si>
    <t>279-305 Boulevard Danielle Casanova 13014 Marseille</t>
  </si>
  <si>
    <t>SUEZ</t>
  </si>
  <si>
    <t>Tour CB21 - 16 Place de l'Iris 92400 Paris La Défense</t>
  </si>
  <si>
    <t>Suez Consulting</t>
  </si>
  <si>
    <t>SAFEGE SAS – 15/27 rue du Port 92 022 Nanterre Cedex</t>
  </si>
  <si>
    <t>SUMINISTROS INDUSTRIALES DIVERSOS SA</t>
  </si>
  <si>
    <t>C. Valportillo Segunda, 10, 28108 Alcobendas, Madrid, Spain</t>
  </si>
  <si>
    <t>Sumitomo Corporation España, S.A.</t>
  </si>
  <si>
    <t>Sumitomo Corporation Espana, S.A. C/ Infanta Mercedes, 90. Planta 7. 28020. Madrid. España</t>
  </si>
  <si>
    <t>SUMITOMO CORPORATION EUROPE</t>
  </si>
  <si>
    <t>Vintners Place, 68 UPPER THAMES STREET, London, EC4V 3BJ, United Kingdom</t>
  </si>
  <si>
    <t>Summit Engineering BV</t>
  </si>
  <si>
    <t>Burgemeester Legroweg 45A, Eelde, 9761 TA</t>
  </si>
  <si>
    <t>SUN2H AG</t>
  </si>
  <si>
    <t>MARKTGASSE 11, 8302, Zürich, Schweiz</t>
  </si>
  <si>
    <t>MARKTGASSE 11</t>
  </si>
  <si>
    <t>8302</t>
  </si>
  <si>
    <t>KLOTEN</t>
  </si>
  <si>
    <t>SUNCO Capital</t>
  </si>
  <si>
    <t>Calle Goya, 6 · 2 28001 · Madrid · España</t>
  </si>
  <si>
    <t>Sundyne International S.A.</t>
  </si>
  <si>
    <t>13-15 Boulevard Eiffel 21604 Longvic</t>
  </si>
  <si>
    <t>SUNFARMING WEST GMBH</t>
  </si>
  <si>
    <t>ZUM WASSERWERK 11, 15537, Oder-Spree, Deutschland</t>
  </si>
  <si>
    <t>ZUM WASSERWERK 11</t>
  </si>
  <si>
    <t>15537</t>
  </si>
  <si>
    <t>ERKNER</t>
  </si>
  <si>
    <t>Sunfire</t>
  </si>
  <si>
    <t>Gasantaltstraße 2, Dresden, 1237, Germany</t>
  </si>
  <si>
    <t>5F9X+JJV, Ballafletcher Farm Rd, Douglas, Isle of Man IM4 4RA, Isle of Man</t>
  </si>
  <si>
    <t>Isle of Man</t>
  </si>
  <si>
    <t>SUNFIRE GMBH</t>
  </si>
  <si>
    <t>GASANSTALTSTR. 2, 01237, Dresden, Deutschland</t>
  </si>
  <si>
    <t>GASANSTALTSTR. 2</t>
  </si>
  <si>
    <t>01237</t>
  </si>
  <si>
    <t>SUNGROW ITALY S.R.L.</t>
  </si>
  <si>
    <t>Via Copernico, 38, 20125 Milano MI</t>
  </si>
  <si>
    <t>SUNGROW POWER UK LIMITED</t>
  </si>
  <si>
    <t>Moorgate House, 201 Silbury Blvd, Milton Keynes MK9 1LZ 767999, Service: 01908, United Kingdom</t>
  </si>
  <si>
    <t>SUNHORSE TRADING GMBH ("STG")</t>
  </si>
  <si>
    <t>MARIA-GOEPPERT-STR. 3, 23562, Lübeck, Deutschland</t>
  </si>
  <si>
    <t>MARIA-GOEPPERT-STR. 3</t>
  </si>
  <si>
    <t>23562</t>
  </si>
  <si>
    <t>LÜBECK</t>
  </si>
  <si>
    <t>SUNKET NETHERLANDS B.V.</t>
  </si>
  <si>
    <t>SUNRHYSE</t>
  </si>
  <si>
    <t>SUNTEC INDUSTRIES</t>
  </si>
  <si>
    <t>1 Rue Lavoisier CS 60102 F-21603 LONGVIC CEDEX</t>
  </si>
  <si>
    <t>SUOMEN LAATUAKUT OY</t>
  </si>
  <si>
    <t>RAISIONKAARI 50, 21200, 21200, Finland Proper, Finnland</t>
  </si>
  <si>
    <t>RAISIONKAARI 50, 21200</t>
  </si>
  <si>
    <t>21200</t>
  </si>
  <si>
    <t>RAISIO</t>
  </si>
  <si>
    <t>SUPERHY EUROPE AB</t>
  </si>
  <si>
    <t>C/O TORKEL ELGH, RÖRSTRANDSGATAN 40, 113 40, Stockholm, Schweden</t>
  </si>
  <si>
    <t>C/O TORKEL ELGH, RÖRSTRANDSGATAN 40</t>
  </si>
  <si>
    <t>113 40</t>
  </si>
  <si>
    <t>SUPERSONNIG GMBH</t>
  </si>
  <si>
    <t>ESSENER STR. 18, 49152, Osnabrück, Landkreis, Deutschland</t>
  </si>
  <si>
    <t>ESSENER STR. 18</t>
  </si>
  <si>
    <t>49152</t>
  </si>
  <si>
    <t>BAD ESSEN</t>
  </si>
  <si>
    <t>SUSGEN</t>
  </si>
  <si>
    <t>33 Cavendish Square, London W1G 0PW, United Kingdom</t>
  </si>
  <si>
    <t>SUSTAINABLE CONSULTING LTD</t>
  </si>
  <si>
    <t>17 HARPURS, KT20 5UD, Tadworth, Vereinigtes Königreich</t>
  </si>
  <si>
    <t>17 HARPURS</t>
  </si>
  <si>
    <t>KT20 5UD</t>
  </si>
  <si>
    <t>TADWORTH</t>
  </si>
  <si>
    <t>SUSTAINABLE ENERGY VENTURES</t>
  </si>
  <si>
    <t>OUDE GRAANMARKT 63, 1000, Brussels-Capital Region, Belgien</t>
  </si>
  <si>
    <t>OUDE GRAANMARKT 63</t>
  </si>
  <si>
    <t>SUSTAINABLE FUELS AND ENERGY PROJECTS GMBH</t>
  </si>
  <si>
    <t>SÜDREDDER, 21465, Lauenburg, Deutschland</t>
  </si>
  <si>
    <t>SÜDREDDER</t>
  </si>
  <si>
    <t>21465</t>
  </si>
  <si>
    <t>WENTORF</t>
  </si>
  <si>
    <t>SUVIC AB</t>
  </si>
  <si>
    <t>C/O METRIC, KUNGSGATAN 59, 111 22, Stockholm, Schweden</t>
  </si>
  <si>
    <t>C/O METRIC, KUNGSGATAN 59</t>
  </si>
  <si>
    <t>111 22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</si>
  <si>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</si>
  <si>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</si>
  <si>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</si>
  <si>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</si>
  <si>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</si>
  <si>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Swagelok Ibérica</t>
  </si>
  <si>
    <t>Parque Empresarial Cervelló. C/ Xarelo, 2, 08758, Cervelló, Barcelona</t>
  </si>
  <si>
    <t>SWAGELOK Lyon</t>
  </si>
  <si>
    <t>4 rue Armand Peugeot, 69740 Genas</t>
  </si>
  <si>
    <t>Swagelok Manchester</t>
  </si>
  <si>
    <t>Birchwood Park, 205 Cavendish Pl, Birchwood, Risley, Warrington WA3 6WU, United Kingdom</t>
  </si>
  <si>
    <t>SWAGELOK PARIS</t>
  </si>
  <si>
    <t>24 avenue de la Baltique, 91140 Villebon sur Yvette</t>
  </si>
  <si>
    <t>SWAN Analytische Instrumente</t>
  </si>
  <si>
    <t>Schoellergasse 5, 2630, Ternitz, Austria</t>
  </si>
  <si>
    <t>Schoellergasse 5</t>
  </si>
  <si>
    <t>Ternitz</t>
  </si>
  <si>
    <t>Świętokrzyska Grupa Przemysłowa INDUSTRIA S.A.</t>
  </si>
  <si>
    <t>Na Ługach 7, Kielce, 25-803, Poland</t>
  </si>
  <si>
    <t>SWIFT</t>
  </si>
  <si>
    <t>22 rue Vernier 75017 Paris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</si>
  <si>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</si>
  <si>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</si>
  <si>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</si>
  <si>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</si>
  <si>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</si>
  <si>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SWISS QUANTENERGO SA</t>
  </si>
  <si>
    <t>RUE DU GRAND-CHÊNE 5, 1003, Vaud, Schweiz</t>
  </si>
  <si>
    <t>RUE DU GRAND-CHÊNE 5</t>
  </si>
  <si>
    <t>SWITCH2 B.V.</t>
  </si>
  <si>
    <t>Stationsplein 45, 3013 AK Rotterdam, Netherlands</t>
  </si>
  <si>
    <t>SYDEV</t>
  </si>
  <si>
    <t>3 rue du Maréchal Juin - CS 80040 85036 LA ROCHE-SUR-YON CEDEX</t>
  </si>
  <si>
    <t>SYDKRAFT HYDROGEN AB</t>
  </si>
  <si>
    <t>BOX 94, 201 20, Skåne, Schweden</t>
  </si>
  <si>
    <t>BOX 94</t>
  </si>
  <si>
    <t>201 20</t>
  </si>
  <si>
    <t>Syensqo</t>
  </si>
  <si>
    <t>Rue de la Fusée 98, Brussels, 1130, Belgium</t>
  </si>
  <si>
    <t>Sylfen</t>
  </si>
  <si>
    <t>Sylfen - 266 avenue de Savoie  38570 Le Cheylas</t>
  </si>
  <si>
    <t>SYMBASE SPÓŁKA AKCYJNA</t>
  </si>
  <si>
    <t>Firmowa 16, Robakowo, 62023, Poland</t>
  </si>
  <si>
    <t>SYMBIO</t>
  </si>
  <si>
    <t>10 RUE SPÉCIA, 69190, Rhône, Frankreich</t>
  </si>
  <si>
    <t>10 RUE SPÉCIA</t>
  </si>
  <si>
    <t>ST FONS</t>
  </si>
  <si>
    <t>SYMBIO ACADEMY</t>
  </si>
  <si>
    <t>SYMBIO FRANCE</t>
  </si>
  <si>
    <t>SYMBIO FRANCE SAS</t>
  </si>
  <si>
    <t>5 RUE SIMONE VEIL, VENISSIEUX, 69200, France</t>
  </si>
  <si>
    <t>SYMBIONIK GMBH</t>
  </si>
  <si>
    <t>BERCKHUSENSTR. 33, 30625, Niedersachsen, Deutschland</t>
  </si>
  <si>
    <t>BERCKHUSENSTR. 33</t>
  </si>
  <si>
    <t>30625</t>
  </si>
  <si>
    <t>SYNC NEURAL GENESIS AG</t>
  </si>
  <si>
    <t>ALPENSTRASSE 9, 6004, Lucerne, Schweiz</t>
  </si>
  <si>
    <t>ALPENSTRASSE 9</t>
  </si>
  <si>
    <t>6004</t>
  </si>
  <si>
    <t>Syndicat Départemental de la Manche</t>
  </si>
  <si>
    <t>11 rue Dame Denise 50008 Saint Lo Cedex</t>
  </si>
  <si>
    <t>SYNDICAT DEPARTEMENTAL D'ENERGIES DU TARN-TE81</t>
  </si>
  <si>
    <t>2 rue Gustave Eiffel – Zone Albitech 81000 ALBI</t>
  </si>
  <si>
    <t>Syndicat Mixte des Transports Artois-Gohelle</t>
  </si>
  <si>
    <t>39 rue du 14 juillet 62000 Lens</t>
  </si>
  <si>
    <t>Syndicat Mixte des Transports Urbains de Pau</t>
  </si>
  <si>
    <t>Hôtel de France - 2, bis place Royale 64000 Pau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</si>
  <si>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</si>
  <si>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</si>
  <si>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</si>
  <si>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</si>
  <si>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</si>
  <si>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SYNKERO B.V.</t>
  </si>
  <si>
    <t>PARADIJSPLEIN 1, 1093 NJ, Amsterdam, Niederlande</t>
  </si>
  <si>
    <t>PARADIJSPLEIN 1</t>
  </si>
  <si>
    <t>1093 NJ</t>
  </si>
  <si>
    <t>SYNOPS CONSEIL</t>
  </si>
  <si>
    <t>7 place de Darcy – 21000 DIJON</t>
  </si>
  <si>
    <t>SYNREFORM GMBH</t>
  </si>
  <si>
    <t>Syntec Ingénierie</t>
  </si>
  <si>
    <t>148 Boulevard Haussmann 75008 Paris</t>
  </si>
  <si>
    <t>SYNTHEC FUELS GMBH</t>
  </si>
  <si>
    <t>NEUER ZOLLHOF 3, 40221, Düsseldorf, Deutschland</t>
  </si>
  <si>
    <t>NEUER ZOLLHOF 3</t>
  </si>
  <si>
    <t>SYNTHEC FUELS S.A.</t>
  </si>
  <si>
    <t>C/O GP FIDUCIAIRE SA, ROUTE DE FRONTENEX 86BIS, 1208, Geneva, Schweiz</t>
  </si>
  <si>
    <t>C/O GP FIDUCIAIRE SA, ROUTE DE FRONTENEX 86BIS</t>
  </si>
  <si>
    <t>1208</t>
  </si>
  <si>
    <t>SYSTEM C</t>
  </si>
  <si>
    <t>2 allée de Chamillé ZI du, Bois des Lots BP 60038, 26130 Saint-Paul-Trois-Châteaux, France</t>
  </si>
  <si>
    <t>T.EN NETHERLANDS B.V.</t>
  </si>
  <si>
    <t>AFRIKAWEG 30, 2713 AW, Zoetermeer, Niederlande</t>
  </si>
  <si>
    <t>AFRIKAWEG 30</t>
  </si>
  <si>
    <t>2713 AW</t>
  </si>
  <si>
    <t>ZOETERMEER</t>
  </si>
  <si>
    <t>Tachycon GmbH</t>
  </si>
  <si>
    <t>Hofholzallee 63, 24109, Kiel, Germany</t>
  </si>
  <si>
    <t>Hofholzallee 63</t>
  </si>
  <si>
    <t>24109</t>
  </si>
  <si>
    <t>Taiichio &amp; Wolf Projects SL</t>
  </si>
  <si>
    <t>C/Puerto Rico, 3 pta. 5    46006 VALENCIA</t>
  </si>
  <si>
    <t>TANK 'N' GO GMBH</t>
  </si>
  <si>
    <t>WIESENSTRASSE 17, 9327, St. Gallen, Schweiz</t>
  </si>
  <si>
    <t>WIESENSTRASSE 17</t>
  </si>
  <si>
    <t>9327</t>
  </si>
  <si>
    <t>TÜBACH</t>
  </si>
  <si>
    <t>TAOSUN GMBH</t>
  </si>
  <si>
    <t>GEORG-SASSE-STR. 24, 22949, Stormarn, Deutschland</t>
  </si>
  <si>
    <t>GEORG-SASSE-STR. 24</t>
  </si>
  <si>
    <t>22949</t>
  </si>
  <si>
    <t>AMMERSBEK</t>
  </si>
  <si>
    <t>TAP Trans Adriatic Pipeline AG</t>
  </si>
  <si>
    <t>Lindenstrasse 2, Baar, 6340, Switzerland</t>
  </si>
  <si>
    <t>TARRAGONA HYDROGEN NETWORK SL.</t>
  </si>
  <si>
    <t>TAURON INWESTYCJE SPÓŁKA Z OGRANICZONĄ ODPOWIEDZIALNOŚCIĄ</t>
  </si>
  <si>
    <t>Pokoju 14, Będzin, 42-504, Poland</t>
  </si>
  <si>
    <t>TAYLOR CONSTRUCTION PLANT LIMITED</t>
  </si>
  <si>
    <t>Quayside Industrial Park, Bates Rd, Maldon CM9 5FA, United Kingdom</t>
  </si>
  <si>
    <t>TCA Técnicas de Control y Análisis, S.A.</t>
  </si>
  <si>
    <t>Carrer de la Mora, 40, 08918 Badalona, Barcelona, Spain</t>
  </si>
  <si>
    <t>TC-Hydraulik GmbH</t>
  </si>
  <si>
    <t>Rüsdorfer Str. 8, 25746, Heide, Germany</t>
  </si>
  <si>
    <t>Rüsdorfer Str. 8</t>
  </si>
  <si>
    <t>TCI GECOMP SL</t>
  </si>
  <si>
    <t>Rambla Belén 8, Entresuelo, 04008, Almería, España</t>
  </si>
  <si>
    <t>TEC4FUELS GmbH</t>
  </si>
  <si>
    <t>Kaiserstr. 100, 52134, Herzogenrath, Germany</t>
  </si>
  <si>
    <t>Kaiserstr. 100</t>
  </si>
  <si>
    <t>52134</t>
  </si>
  <si>
    <t>Herzogenrath</t>
  </si>
  <si>
    <t>Technical Fibre Products Ltd</t>
  </si>
  <si>
    <t>Technical Fibre Products Ltd, Burneside Mills, Kendal, Cumbria, LA9 6PZ</t>
  </si>
  <si>
    <t>Technip Energies</t>
  </si>
  <si>
    <t>WTC Almeda Park - Edificio 8 4ª Planta - 08940 Cornellà de Llobregat (Barcelona)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</si>
  <si>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</si>
  <si>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</si>
  <si>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</si>
  <si>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</si>
  <si>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</si>
  <si>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</si>
  <si>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</si>
  <si>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Technische Universität Bergakademie Freiberg</t>
  </si>
  <si>
    <t>Lampadiusstr. 4, 9599, Freiberg, Germany</t>
  </si>
  <si>
    <t>Lampadiusstr. 4</t>
  </si>
  <si>
    <t>Technische Universität Berlin</t>
  </si>
  <si>
    <t>Straße des 17. Juni 135, 10623, Berlin, Germany</t>
  </si>
  <si>
    <t>Straße des 17. Juni 135</t>
  </si>
  <si>
    <t>Technische Universität Carolo-Wilhelmina zu Braunschweig</t>
  </si>
  <si>
    <t>Langer Kamp 19 B, 38106, Braunschweig, Germany</t>
  </si>
  <si>
    <t>Langer Kamp 19 B</t>
  </si>
  <si>
    <t>38106</t>
  </si>
  <si>
    <t>Braunschweig</t>
  </si>
  <si>
    <t>Technische Universität Clausthal</t>
  </si>
  <si>
    <t>Am Stollen 19A, 38640, Goslar, Germany</t>
  </si>
  <si>
    <t>Am Stollen 19A</t>
  </si>
  <si>
    <t>38640</t>
  </si>
  <si>
    <t>Technische Universität Darmstadt</t>
  </si>
  <si>
    <t>Alarich-Weiss-Str. 8, 64287, Darmstadt, Germany</t>
  </si>
  <si>
    <t>Alarich-Weiss-Str. 8</t>
  </si>
  <si>
    <t>64287</t>
  </si>
  <si>
    <t>Technische Universität Dresden</t>
  </si>
  <si>
    <t>Helmholtzstrasse 10, Dresden, 1069, Germany</t>
  </si>
  <si>
    <t>Technische Universität Dresden - Fakultät Maschinenwesen - Institut für Energietechnik - Bitzer-Stiftungsprofessur für Kälte-, Kryo- und Kompressorentechnik</t>
  </si>
  <si>
    <t>Münchner Platz 3, 1187, Dresden, Germany</t>
  </si>
  <si>
    <t>Münchner Platz 3</t>
  </si>
  <si>
    <t>Technische Universität Hamburg</t>
  </si>
  <si>
    <t>Denickestr. 17, 21073, Hamburg, Germany</t>
  </si>
  <si>
    <t>Denickestr. 17</t>
  </si>
  <si>
    <t>21073</t>
  </si>
  <si>
    <t>Technische Universität Ilmenau</t>
  </si>
  <si>
    <t>Gustav-Kirchhoff-Str. 6, 98693, Ilmenau, Germany</t>
  </si>
  <si>
    <t>Gustav-Kirchhoff-Str. 6</t>
  </si>
  <si>
    <t>98693</t>
  </si>
  <si>
    <t>Ilmenau</t>
  </si>
  <si>
    <t>Technische Universität München</t>
  </si>
  <si>
    <t>Boltzmannstr. 15, 85748, Garching b. München, Germany</t>
  </si>
  <si>
    <t>Boltzmannstr. 15</t>
  </si>
  <si>
    <t>85748</t>
  </si>
  <si>
    <t>Garching b. München</t>
  </si>
  <si>
    <t>Technische Universität München Straubing</t>
  </si>
  <si>
    <t>Am Essigberg 3, 94315, Straubing, Germany</t>
  </si>
  <si>
    <t>Am Essigberg 3</t>
  </si>
  <si>
    <t>94315</t>
  </si>
  <si>
    <t>Straubing</t>
  </si>
  <si>
    <t>Technokrati LTD</t>
  </si>
  <si>
    <t>Ul. 20-ti April 13, Sofia, 1606, Bulgaria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</si>
  <si>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</si>
  <si>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</si>
  <si>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</si>
  <si>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</si>
  <si>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</si>
  <si>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TECHNOLOGY AND RELATED SCIENCES</t>
  </si>
  <si>
    <t>Mekelweg 4, 2628 CD Delft, Netherlands</t>
  </si>
  <si>
    <t>TECNALIA</t>
  </si>
  <si>
    <t>Mikeletegi Pasealekua 2 Parque Científico y Tecnológico de Gipuzkoa, 20009 Donostia-San Sebastian, Gipuzkoa, Spain</t>
  </si>
  <si>
    <t>Tecnatom</t>
  </si>
  <si>
    <t>Avenida Montes de Oca 1, San Sebastián de los Reyes (Madrid)</t>
  </si>
  <si>
    <t>TECNICA DE FLUIDOS S.L.U.</t>
  </si>
  <si>
    <t>Av. de las Palmeras 18 Naves A-7-8-9, 28350-Ciempozuelos (Madrid)</t>
  </si>
  <si>
    <t>Técnicas Reunidas S.A.</t>
  </si>
  <si>
    <t>Avda. de Burgos, 89 Adequa Edificio, 6 28050 Madrid (España)</t>
  </si>
  <si>
    <t>TECNO PROJECT INDUSTRIALE S.R.L.</t>
  </si>
  <si>
    <t>VIA ENRICO FERMI 40, 24035, Bergamo, Italien</t>
  </si>
  <si>
    <t>VIA ENRICO FERMI 40</t>
  </si>
  <si>
    <t>24035</t>
  </si>
  <si>
    <t>CURNO</t>
  </si>
  <si>
    <t>TECO 2030</t>
  </si>
  <si>
    <t>Lysaker Torg 12, Lysaker, 1366, Norway</t>
  </si>
  <si>
    <t>TECO 2030 ASA</t>
  </si>
  <si>
    <t>LYSAKER TORG 45, 1366, Bærum, Norwegen</t>
  </si>
  <si>
    <t>LYSAKER TORG 45</t>
  </si>
  <si>
    <t>TECO 2030 INNOVATION CENTER AS</t>
  </si>
  <si>
    <t>TEKNOLOGIVEIEN 6, 8517, Narvik, Norwegen</t>
  </si>
  <si>
    <t>TEKNOLOGIVEIEN 6</t>
  </si>
  <si>
    <t>TECO2030 POWER SYSTEMS AS</t>
  </si>
  <si>
    <t>Teesing BV</t>
  </si>
  <si>
    <t>Verrijn Stuartlaan 7, 2288 EK Rijswijk, Netherlands</t>
  </si>
  <si>
    <t>TEIGA TMI SL</t>
  </si>
  <si>
    <t>Rúa Parroquia de Guísamo, 7B, 15166 Bergondo, A Coruña, Spain</t>
  </si>
  <si>
    <t>Teijin Holdings Europe</t>
  </si>
  <si>
    <t>Would Trade Canter Tower B-9th floor, Strawinskylaan 925, Amsterdam, 1077XX, Netherlands</t>
  </si>
  <si>
    <t>TEKNISKE AS</t>
  </si>
  <si>
    <t>CRAME HARALD HÅRFAGRES GATE 2A, 3116, Tønsberg, Norwegen</t>
  </si>
  <si>
    <t>CRAME HARALD HÅRFAGRES GATE 2A</t>
  </si>
  <si>
    <t>3116</t>
  </si>
  <si>
    <t>TØNSBERG</t>
  </si>
  <si>
    <t>TEKSIS Ileri Teknolojiler Kimya İmlalat ve Dis Ticaret Ltd. Sti.</t>
  </si>
  <si>
    <t>ODTU Teknokent Silikon Blok No:29 Cankaya, Ankara, 6800, Türkiye</t>
  </si>
  <si>
    <t>Telam Partners</t>
  </si>
  <si>
    <t>bis, Av. Diagonal, 463, 08036 Barcelona, Spain</t>
  </si>
  <si>
    <t>TELCO INFRASTRUCTURE, S.R.O.</t>
  </si>
  <si>
    <t>DUHOVÁ 1531/3, 14000, Obvod Praha 4, Tschechische Republik</t>
  </si>
  <si>
    <t>DUHOVÁ 1531/3</t>
  </si>
  <si>
    <t>14000</t>
  </si>
  <si>
    <t>PRAHA 4</t>
  </si>
  <si>
    <t>Teledyne Oldham Simtronics</t>
  </si>
  <si>
    <t>Zi Est, Rue Mathieu Orfila, 62000 Arras France</t>
  </si>
  <si>
    <t>TeleUnicom SA</t>
  </si>
  <si>
    <t>Ploutarhou 21, Pallini, 15351, Greece</t>
  </si>
  <si>
    <t>Tenaris</t>
  </si>
  <si>
    <t>Piazza Caduti 6 Luglio 1944 1, Dalmine, 24044, Italy</t>
  </si>
  <si>
    <t>TENERRDIS</t>
  </si>
  <si>
    <t>19 Rue des Berges, Grenoble, 38000, France</t>
  </si>
  <si>
    <t>Tercofin Barging SA</t>
  </si>
  <si>
    <t>Rue de Renory 501, Liège, 4031, Belgium</t>
  </si>
  <si>
    <t>Terega</t>
  </si>
  <si>
    <t>8 rue de l 'Hôtel de Ville 92200 NEUILLY SUR SEINE</t>
  </si>
  <si>
    <t>Teréga</t>
  </si>
  <si>
    <t>"Avenue De Leurope 40", PAU Cedex, 64010, France</t>
  </si>
  <si>
    <t>TEREGA SOLUTIONS</t>
  </si>
  <si>
    <t>40 Av. de l'Europe, 64000 Pau, France</t>
  </si>
  <si>
    <t>TERRAVENT MANAGEMENT GMBH</t>
  </si>
  <si>
    <t>AM NESSEUFER 40, 26789, Leer, Deutschland</t>
  </si>
  <si>
    <t>AM NESSEUFER 40</t>
  </si>
  <si>
    <t>26789</t>
  </si>
  <si>
    <t>LEER</t>
  </si>
  <si>
    <t>TERRITOIRES X LHYFE</t>
  </si>
  <si>
    <t>TES - Tree Energy Solutions</t>
  </si>
  <si>
    <t>Da Vincilaan 9, Zaventem, 1930, Belgium</t>
  </si>
  <si>
    <t>TESA MANUFACTURING HAMBURG GMBH</t>
  </si>
  <si>
    <t>SCHNACKENBURGALLEE 160, 22525, Hamburg, Freie und Hansestadt, Deutschland</t>
  </si>
  <si>
    <t>SCHNACKENBURGALLEE 160</t>
  </si>
  <si>
    <t>TEST-FUCHS GmbH</t>
  </si>
  <si>
    <t>Test-Fuchs Straße 1-5, 3812, Groß-Siegharts, Austria</t>
  </si>
  <si>
    <t>Test-Fuchs Straße 1-5</t>
  </si>
  <si>
    <t>3812</t>
  </si>
  <si>
    <t>Groß-Siegharts</t>
  </si>
  <si>
    <t>TESTNET ENGINEERING GMBH</t>
  </si>
  <si>
    <t>ESCHENALLEE 11, 85445, Erding, Deutschland</t>
  </si>
  <si>
    <t>ESCHENALLEE 11</t>
  </si>
  <si>
    <t>85445</t>
  </si>
  <si>
    <t>OBERDING</t>
  </si>
  <si>
    <t>Tewis Projektmanagement GmbH</t>
  </si>
  <si>
    <t>Harburger Schloßstr., 21079, Hamburg, Germany</t>
  </si>
  <si>
    <t>Harburger Schloßstr.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</si>
  <si>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</si>
  <si>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</si>
  <si>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</si>
  <si>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</si>
  <si>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</si>
  <si>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</si>
  <si>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</si>
  <si>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</si>
  <si>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</si>
  <si>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The Economic and Social Research Institute</t>
  </si>
  <si>
    <t>Whitaker Square, Sir John Rogerson Quay, Dublin, D02K138, Ireland</t>
  </si>
  <si>
    <t>THE EUROPEAN MARINE ENERGY CENTRE LIMITED</t>
  </si>
  <si>
    <t>The Charles Clouston Building ORIC, Back Rd, Stromness KW16 3AW, United Kingdom</t>
  </si>
  <si>
    <t>THE GREEN ENERGY COMPANY B.V.</t>
  </si>
  <si>
    <t>JULIANALAAN 18, 3626 AM, Stichtse Vecht, Niederlande</t>
  </si>
  <si>
    <t>JULIANALAAN 18</t>
  </si>
  <si>
    <t>3626 AM</t>
  </si>
  <si>
    <t>NIEUWER TER AA</t>
  </si>
  <si>
    <t>THE HYDROGEN COMPANY B.V.</t>
  </si>
  <si>
    <t>PROFESSOR CARASSOHOF 34, 5617 BP, Eindhoven, Niederlande</t>
  </si>
  <si>
    <t>PROFESSOR CARASSOHOF 34</t>
  </si>
  <si>
    <t>5617 BP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</si>
  <si>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</si>
  <si>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</si>
  <si>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</si>
  <si>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</si>
  <si>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</si>
  <si>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</si>
  <si>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</si>
  <si>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</si>
  <si>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</si>
  <si>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THE SHELL TRANSPORT AND TRADING COMPANY LIMITED</t>
  </si>
  <si>
    <t>Theo Pouw BV</t>
  </si>
  <si>
    <t>Isotopenweg 29, Utrecht, 3542AS, Netherlands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</si>
  <si>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</si>
  <si>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</si>
  <si>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</si>
  <si>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</si>
  <si>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</si>
  <si>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Theoreme - A Howden Company</t>
  </si>
  <si>
    <t>13 Rue La Fayette, 75009 Paris, France</t>
  </si>
  <si>
    <t>Theva Dünnschichttechnik GmbH</t>
  </si>
  <si>
    <t>Rote-Kreuz-Str. 8, 85737, Ismaning, Germany</t>
  </si>
  <si>
    <t>Rote-Kreuz-Str. 8</t>
  </si>
  <si>
    <t>85737</t>
  </si>
  <si>
    <t>Ismaning</t>
  </si>
  <si>
    <t>THIOT INGENIERIE</t>
  </si>
  <si>
    <t>830 Rue nationale, 46130 Puybrun, France</t>
  </si>
  <si>
    <t>Thüga</t>
  </si>
  <si>
    <t>Nymphenburger Str. 39, München, 80335, Germany</t>
  </si>
  <si>
    <t>Thüga Aktiengesellschaft</t>
  </si>
  <si>
    <t>Nymphenburger Str. 39, 80335, München, Germany</t>
  </si>
  <si>
    <t>Nymphenburger Str. 39</t>
  </si>
  <si>
    <t>Thyssengas GmbH</t>
  </si>
  <si>
    <t>Emil-Moog-Platz 13, Dortmund, 44137, Germany</t>
  </si>
  <si>
    <t>Thyssenkrupp nucera</t>
  </si>
  <si>
    <t>Vosskuhle 38, Dortmund, 44141, Germany</t>
  </si>
  <si>
    <t>thyssenkrupp nucera AG &amp; Co. KGaA</t>
  </si>
  <si>
    <t>Voßkuhle 38, 44141, Dortmund, Germany</t>
  </si>
  <si>
    <t>Voßkuhle 38</t>
  </si>
  <si>
    <t>44141</t>
  </si>
  <si>
    <t>Thyssenkrupp Steel</t>
  </si>
  <si>
    <t>Kaiser-Wilhelm-Strasse 100, Duisburg, 47166, Germany</t>
  </si>
  <si>
    <t>TITUS messtechnik GmbH</t>
  </si>
  <si>
    <t>Leopold Rupp Gasse 9, 2325, Himberg, Austria</t>
  </si>
  <si>
    <t>Leopold Rupp Gasse 9</t>
  </si>
  <si>
    <t>2325</t>
  </si>
  <si>
    <t>Himberg</t>
  </si>
  <si>
    <t>TIWAG-Next Energy Solutions GmbH</t>
  </si>
  <si>
    <t>Eduard-Wallnöfer-Platz 2, 6020, Innsbruck, Austria</t>
  </si>
  <si>
    <t>Eduard-Wallnöfer-Platz 2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</si>
  <si>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</si>
  <si>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</si>
  <si>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</si>
  <si>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</si>
  <si>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</si>
  <si>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</si>
  <si>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</si>
  <si>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</si>
  <si>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</si>
  <si>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</si>
  <si>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TOP INDUSTRIE</t>
  </si>
  <si>
    <t>79 rue Marinoni 77013 Vaux-le-Penil</t>
  </si>
  <si>
    <t>TOPSOE A/S</t>
  </si>
  <si>
    <t>HALDOR TOPSØES ALLÉ 1, 2800, Lyngby-Tårbæk, Dänemark</t>
  </si>
  <si>
    <t>HALDOR TOPSØES ALLÉ 1</t>
  </si>
  <si>
    <t>2800</t>
  </si>
  <si>
    <t>KGSLYNGBY</t>
  </si>
  <si>
    <t>Toray Industries</t>
  </si>
  <si>
    <t>Am Gfild 6, Neufahrn b. Freising, 85375, Germany</t>
  </si>
  <si>
    <t>TORPEDO H2 TECHNOLOGIES GMBH</t>
  </si>
  <si>
    <t>KARL-LIEBKNECHT-STR. 12, 04107, Leipzig, Deutschland</t>
  </si>
  <si>
    <t>KARL-LIEBKNECHT-STR. 12</t>
  </si>
  <si>
    <t>04107</t>
  </si>
  <si>
    <t>LEIPZIG</t>
  </si>
  <si>
    <t>Torrent Power Limited</t>
  </si>
  <si>
    <t>Samanvay, 600, Tapovan, Ambawadi, Ahmedabad, 380015, India</t>
  </si>
  <si>
    <t>TOTAL ENERGY B.V.</t>
  </si>
  <si>
    <t>HOOFDWEG-NOORD 9 T, 2913 LB, Zuidplas, Niederlande</t>
  </si>
  <si>
    <t>HOOFDWEG-NOORD 9 T</t>
  </si>
  <si>
    <t>2913 LB</t>
  </si>
  <si>
    <t>NIEUWERKERK AD IJSSEL</t>
  </si>
  <si>
    <t>TOTALENERGIES EP COLOMBIE</t>
  </si>
  <si>
    <t>2 PLACE JEAN MILLIER, 92400, Hauts-de-Seine, Frankreich</t>
  </si>
  <si>
    <t>2 PLACE JEAN MILLIER</t>
  </si>
  <si>
    <t>TOTALENERGIES GAS MOBILITY B.V.</t>
  </si>
  <si>
    <t>GELDERLANDHAVEN 4, 3433 PG, Nieuwegein, Niederlande</t>
  </si>
  <si>
    <t>GELDERLANDHAVEN 4</t>
  </si>
  <si>
    <t>3433 PG</t>
  </si>
  <si>
    <t>TOTALENERGIES MARKETING SERVICES</t>
  </si>
  <si>
    <t>TOUR TOTAL, 24 COURS MICHELET, 92800, Hauts-de-Seine, Frankreich</t>
  </si>
  <si>
    <t>TOUR TOTAL, 24 COURS MICHELET</t>
  </si>
  <si>
    <t>TOTALHY B.V.</t>
  </si>
  <si>
    <t>HEMELSLEUTEL 5, 5931 TJ, Venlo, Niederlande</t>
  </si>
  <si>
    <t>HEMELSLEUTEL 5</t>
  </si>
  <si>
    <t>5931 TJ</t>
  </si>
  <si>
    <t>TEGELEN</t>
  </si>
  <si>
    <t>TOULOUSE METROPOLE</t>
  </si>
  <si>
    <t>6 rue René Leduc- BP 35821- 31505 TOULOUSE Cedex 5</t>
  </si>
  <si>
    <t>Tours Métropole</t>
  </si>
  <si>
    <t>60 avenue Marcel Dassault 37206 Tours Cedex 3</t>
  </si>
  <si>
    <t>TOX PRESSOTECHNIK INTERNATIONAL GMBH &amp; CO. KG</t>
  </si>
  <si>
    <t>RIEDSTR. 4, 88250, Ravensburg, Deutschland</t>
  </si>
  <si>
    <t>RIEDSTR. 4</t>
  </si>
  <si>
    <t>WEINGARTEN</t>
  </si>
  <si>
    <t>TOYOTA ESPAÑA S.L.U.</t>
  </si>
  <si>
    <t>Avenida de Bruselas, 22. 28108 Alcobendas (Madrid)</t>
  </si>
  <si>
    <t>Toyota Motor Europe</t>
  </si>
  <si>
    <t>Av Du Bourget/bourgetlaan 60, Brussels, 1140, Belgium</t>
  </si>
  <si>
    <t>Trafag España, S.L.</t>
  </si>
  <si>
    <t>Parque Tecnológico de Bizkaia, Edificio 208, 48170 Zamudio, Bizkaia</t>
  </si>
  <si>
    <t>Trafag GmbH</t>
  </si>
  <si>
    <t>Konrad-Doppelmayr -Straße 17, 6922, Wolfurt, Austria</t>
  </si>
  <si>
    <t>Konrad-Doppelmayr -Straße 17</t>
  </si>
  <si>
    <t>6922</t>
  </si>
  <si>
    <t>Wolfurt</t>
  </si>
  <si>
    <t>TRAMITACION DE EXPROPIACIONES SL</t>
  </si>
  <si>
    <t>CALLE JORGE JUAN, 137, 28028, Madrid, Spanien</t>
  </si>
  <si>
    <t>CALLE JORGE JUAN, 137</t>
  </si>
  <si>
    <t>TRANSCA</t>
  </si>
  <si>
    <t>AVENUE LOUISE 489, 1050, Brussels-Capital Region, Belgien</t>
  </si>
  <si>
    <t>AVENUE LOUISE 489</t>
  </si>
  <si>
    <t>1050</t>
  </si>
  <si>
    <t>Transdev</t>
  </si>
  <si>
    <t>3 Allée de Grenelle 92130 ISSY-LES-MOULINEAUX</t>
  </si>
  <si>
    <t>Trans-Grau, S.L.</t>
  </si>
  <si>
    <t>Camí Vell Onda - Castelló, s/n. Apartado de correos 169. 12540 Vila-real (Castellón)</t>
  </si>
  <si>
    <t>TRANSHYDROGEN ALLIANCE B.V.</t>
  </si>
  <si>
    <t>KAREL DOORMANWEG 5, 3115 JD, Schiedam, Niederlande</t>
  </si>
  <si>
    <t>KAREL DOORMANWEG 5</t>
  </si>
  <si>
    <t>3115 JD</t>
  </si>
  <si>
    <t>TRANSITION HYDROGENE</t>
  </si>
  <si>
    <t>Transitus Energy</t>
  </si>
  <si>
    <t>71 - 75 Shelton Street, Covent Garden, London, WC2H 9JQ, United Kingdom</t>
  </si>
  <si>
    <t>TRANSPORTES LASARTE, S.A.</t>
  </si>
  <si>
    <t>Bo. San Pedro, V-2, 39312 Rumoroso, Cantabria, Spain</t>
  </si>
  <si>
    <t>Transports en commun de l'Agglomération Troyenne (TCAT)</t>
  </si>
  <si>
    <t>20 rue aux Moines 10901 Troyes</t>
  </si>
  <si>
    <t>TRANSPORTS LTR-VIALON</t>
  </si>
  <si>
    <t>ZAIN RUE ANDRE TURCAT, ANDREZIEUX BOUTHEON, 42160, France</t>
  </si>
  <si>
    <t>TRAPIL</t>
  </si>
  <si>
    <t>2-3 Cr du Triangle, 92800 Puteaux, France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</si>
  <si>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</si>
  <si>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</si>
  <si>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</si>
  <si>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</si>
  <si>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</si>
  <si>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Trelleborg Sealing Solutions</t>
  </si>
  <si>
    <t>Schockenriedstr. 1, Stuttgart, 70565, Germany</t>
  </si>
  <si>
    <t>TRESCA INGENIERÍA</t>
  </si>
  <si>
    <t>Edificio Usos Comunes, Calle Julia Morros, Acceso Parque Tecnológico de León, s/n, 2ª Planta, 24009 León, Spain</t>
  </si>
  <si>
    <t>TRIA ENERGY GMBH</t>
  </si>
  <si>
    <t>Hintere Dorfstraße 21, 78554 Aldingen, Germany</t>
  </si>
  <si>
    <t>TRIALIS ENERGY B.V.</t>
  </si>
  <si>
    <t>INDUSTRIEWEG 25, 7951 CX, Staphorst, Niederlande</t>
  </si>
  <si>
    <t>INDUSTRIEWEG 25</t>
  </si>
  <si>
    <t>7951 CX</t>
  </si>
  <si>
    <t>STAPHORST</t>
  </si>
  <si>
    <t>Trifyl</t>
  </si>
  <si>
    <t>Route de Sieurac 81300 Labessière-Candeil</t>
  </si>
  <si>
    <t>TRIVEDA GMBH</t>
  </si>
  <si>
    <t>JUSTUS-LIEBIG-STR. 3, 99087, Erfurt, Deutschland</t>
  </si>
  <si>
    <t>JUSTUS-LIEBIG-STR. 3</t>
  </si>
  <si>
    <t>99087</t>
  </si>
  <si>
    <t>ERFURT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</si>
  <si>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</si>
  <si>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</si>
  <si>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</si>
  <si>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</si>
  <si>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</si>
  <si>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TSK ELECTRONICA Y ELECTRICIDAD S.A.</t>
  </si>
  <si>
    <t>PARQUE CIENTIFICO Y TECNOLOGICO, C/Ada Byron 220, 33203 Gijón (Asturias)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</si>
  <si>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</si>
  <si>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</si>
  <si>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</si>
  <si>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</si>
  <si>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</si>
  <si>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</si>
  <si>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</si>
  <si>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</si>
  <si>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TU Darmstadt, Technical University of Darmstadt, Functional Materials</t>
  </si>
  <si>
    <t>Alarich-Weiss-Str. 16, Darmstadt, 64287, Germany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</si>
  <si>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</si>
  <si>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</si>
  <si>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</si>
  <si>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</si>
  <si>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</si>
  <si>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TUNUR (UK) LTD</t>
  </si>
  <si>
    <t>Peachey &amp; Co, 95 Aldwych, London, WC2B 4JF</t>
  </si>
  <si>
    <t>Turkish Wind Energy Association</t>
  </si>
  <si>
    <t>Mutlukent Mah. 2038. Sokak No.15, Ankara, 6800, Türkiye</t>
  </si>
  <si>
    <t>TURN ENERGY GMBH</t>
  </si>
  <si>
    <t>LEOPOLDSTR. 173 E, 80804, München, Landeshauptstadt, Deutschland</t>
  </si>
  <si>
    <t>LEOPOLDSTR. 173 E</t>
  </si>
  <si>
    <t>80804</t>
  </si>
  <si>
    <t>TURNEO GMBH</t>
  </si>
  <si>
    <t>HELGOLÄNDER KAI, 27472, Oldenburg, Deutschland</t>
  </si>
  <si>
    <t>TURQUOISE EVENTS</t>
  </si>
  <si>
    <t>TÜV AUSTRIA GmbH</t>
  </si>
  <si>
    <t>Dr. Franz-Werner-Straße 36/ 3, 6020, Innsbruck, Austria</t>
  </si>
  <si>
    <t>Dr. Franz-Werner-Straße 36/ 3</t>
  </si>
  <si>
    <t>TÜV Nord Group</t>
  </si>
  <si>
    <t>Am Tuv 1, Hamburg, 30519, Germany</t>
  </si>
  <si>
    <t>TÜV Rheinland Industrie Service GmbH</t>
  </si>
  <si>
    <t>Am Grauen Stein, 51105, Köln, Germany</t>
  </si>
  <si>
    <t>Am Grauen Stein</t>
  </si>
  <si>
    <t>51105</t>
  </si>
  <si>
    <t>TÜV SÜD</t>
  </si>
  <si>
    <t>Westendstr 199, Munich, 80686, Germany</t>
  </si>
  <si>
    <t>TÜV SÜD FRANCE</t>
  </si>
  <si>
    <t>42 Chemin du Moulin Carron, 69130 Écully</t>
  </si>
  <si>
    <t>TÜV SÜD Polska Sp. z o.o.</t>
  </si>
  <si>
    <t>Podwale 17, 00-252 Warszawa</t>
  </si>
  <si>
    <t>Podwale 17</t>
  </si>
  <si>
    <t>00-252 Warszawa</t>
  </si>
  <si>
    <t>TÜV SÜD Spain</t>
  </si>
  <si>
    <t>Ronda de Poniente, 4 Planta Baja y Primera, Parque Empresarial Euronova, C.P. 28760 Tres Cantos, Madrid</t>
  </si>
  <si>
    <t>Tuyaux Flexibles Rudolph</t>
  </si>
  <si>
    <t>1 à 15 rue du Fiant 78500 Sartrouville</t>
  </si>
  <si>
    <t>TW Consultores Eficiencia Energética, SL</t>
  </si>
  <si>
    <t>Lloc Veïnat de Sant Daniel, 90</t>
  </si>
  <si>
    <t>Tyczka Group</t>
  </si>
  <si>
    <t>Blumenstraße 5, Geretsried, 82538, Germany</t>
  </si>
  <si>
    <t>TYPSA, Técnica y Proyectos S.A.</t>
  </si>
  <si>
    <t>c/ Gomera 9, 28703, San Sebastián de los Reyes, Madrid, España</t>
  </si>
  <si>
    <t>UAB BANG &amp; BONSOMER</t>
  </si>
  <si>
    <t>PERKŪNKIEMIO G. 5, 12129, Vilniaus M. Sav., Litauen</t>
  </si>
  <si>
    <t>PERKŪNKIEMIO G. 5</t>
  </si>
  <si>
    <t>12129</t>
  </si>
  <si>
    <t>VILNIAUS M.</t>
  </si>
  <si>
    <t>UAR FCLab</t>
  </si>
  <si>
    <t>2 Rue Édouard Belin, 90000 Belfort, France</t>
  </si>
  <si>
    <t>UBIQUITY</t>
  </si>
  <si>
    <t>ECOPARC, 361 AVENUE DES ROMARINS, 34130, Hérault, Frankreich</t>
  </si>
  <si>
    <t>ECOPARC, 361 AVENUE DES ROMARINS</t>
  </si>
  <si>
    <t>ST AUNES</t>
  </si>
  <si>
    <t>UCL Electrochemical Innovation Lab</t>
  </si>
  <si>
    <t>Department of Chemical Engineering, University College London, London, WC1E 7JE</t>
  </si>
  <si>
    <t>UCT Fluid Solutions - Ham-Let France</t>
  </si>
  <si>
    <t>2736 Route de Ravel  69440 Mornant</t>
  </si>
  <si>
    <t>UDGEN B.V.</t>
  </si>
  <si>
    <t>ELSTHOF 10, 5651 HS, Eindhoven, Niederlande</t>
  </si>
  <si>
    <t>ELSTHOF 10</t>
  </si>
  <si>
    <t>5651 HS</t>
  </si>
  <si>
    <t>Ufi Innovation Center</t>
  </si>
  <si>
    <t>Via Europa 26, Porto Mantovano, 46047, Italy</t>
  </si>
  <si>
    <t>Ufip Énergies et Mobilités</t>
  </si>
  <si>
    <t>Les collines de l'Arche - Opéra C 76 route de la Demi-Lune 92800 Puteaux</t>
  </si>
  <si>
    <t>ÚJV ŘEŽ, A. S.</t>
  </si>
  <si>
    <t>HLAVNÍ 130, 25068, Okres Praha-východ, Tschechische Republik</t>
  </si>
  <si>
    <t>HLAVNÍ 130</t>
  </si>
  <si>
    <t>25068</t>
  </si>
  <si>
    <t>HUSINEC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</si>
  <si>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</si>
  <si>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</si>
  <si>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</si>
  <si>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</si>
  <si>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</si>
  <si>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Ulemco</t>
  </si>
  <si>
    <t>Aintree Retail &amp; Business Park, Unit 7F Topham Dr, Aintree, Liverpool L9 5AL, United Kingdom</t>
  </si>
  <si>
    <t>UMICORE</t>
  </si>
  <si>
    <t>Broekstraat 31, Brussels, 1000, Belgium</t>
  </si>
  <si>
    <t>Umicore AG &amp; Co. KG</t>
  </si>
  <si>
    <t>Rodenbacher Chaussee 4, 63457, Hanau, Germany</t>
  </si>
  <si>
    <t>Rodenbacher Chaussee 4</t>
  </si>
  <si>
    <t>63457</t>
  </si>
  <si>
    <t>Hanau</t>
  </si>
  <si>
    <t>UMICORE SPECIALTY POWDERS FRANCE</t>
  </si>
  <si>
    <t>54 AVENUE RHIN ET DANUBE, 38100, Isère, Frankreich</t>
  </si>
  <si>
    <t>54 AVENUE RHIN ET DANUBE</t>
  </si>
  <si>
    <t>UMWELT MANAGEMENT AKTIENGESELLSCHAFT UMAAG</t>
  </si>
  <si>
    <t>Alter Weg 23, 27478 Cuxhaven, Germany</t>
  </si>
  <si>
    <t>UNDERGROUND ENERGY STORAGE TECHNOLOGIES GMBH</t>
  </si>
  <si>
    <t>SCHWARZENBERGPLATZ 16, 1010, Wien, Österreich</t>
  </si>
  <si>
    <t>SCHWARZENBERGPLATZ 16</t>
  </si>
  <si>
    <t>UNICHIMICA S.P.A.</t>
  </si>
  <si>
    <t>VIA ROMA 292, 36040, Vicenza, Italien</t>
  </si>
  <si>
    <t>VIA ROMA 292</t>
  </si>
  <si>
    <t>36040</t>
  </si>
  <si>
    <t>TORRI DI QUARTESOLO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</si>
  <si>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</si>
  <si>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</si>
  <si>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</si>
  <si>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</si>
  <si>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</si>
  <si>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UNI-MASZ H.M.JUSZCZUK SP.J.</t>
  </si>
  <si>
    <t>CHMIELOWA 6, 21-002, Lubelski, Polen</t>
  </si>
  <si>
    <t>CHMIELOWA 6</t>
  </si>
  <si>
    <t>21-002</t>
  </si>
  <si>
    <t>PANIEŃSZCZYZNA</t>
  </si>
  <si>
    <t>UNIMOT S.A.</t>
  </si>
  <si>
    <t>?wierkla?ska 2a, 47-120 Zawadzkie</t>
  </si>
  <si>
    <t>?wierkla?ska 2a</t>
  </si>
  <si>
    <t>47-120 Zawadzkie</t>
  </si>
  <si>
    <t>UNION INTERNATIONALE DU GAZ</t>
  </si>
  <si>
    <t>AVENUE DU GÉNÉRAL GUISAN 4, 1800, Vaud, Schweiz</t>
  </si>
  <si>
    <t>AVENUE DU GÉNÉRAL GUISAN 4</t>
  </si>
  <si>
    <t>1800</t>
  </si>
  <si>
    <t>VEVEY</t>
  </si>
  <si>
    <t>Uniper</t>
  </si>
  <si>
    <t>Ruhrallee, Essen, 45136, Germany</t>
  </si>
  <si>
    <t>Uniper Hydrogen GmbH</t>
  </si>
  <si>
    <t>Holzstraße 6, 40221, Düsseldorf, Germany</t>
  </si>
  <si>
    <t>Holzstraße 6</t>
  </si>
  <si>
    <t>UNIPER SYSTEMSTABILITÄT GMBH</t>
  </si>
  <si>
    <t>Uniqate Sp. z o. o.</t>
  </si>
  <si>
    <t>Pogodna 3, 05-083 Wiktorów</t>
  </si>
  <si>
    <t>Pogodna 3</t>
  </si>
  <si>
    <t>05-083 Wiktorów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</si>
  <si>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</si>
  <si>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</si>
  <si>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</si>
  <si>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</si>
  <si>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</si>
  <si>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UNITED WORLD BUSINESS GMBH</t>
  </si>
  <si>
    <t>BUTZWEILERHOF-ALLEE 3, 50829, Köln, Deutschland</t>
  </si>
  <si>
    <t>BUTZWEILERHOF-ALLEE 3</t>
  </si>
  <si>
    <t>UNIVERGY SOLAR</t>
  </si>
  <si>
    <t>C. de Serrano, 41, Salamanca, 28001 Madrid, Spain</t>
  </si>
  <si>
    <t>UNIVERS GMBH</t>
  </si>
  <si>
    <t>LEOPOLDSTR. 248, 80807, München, Landeshauptstadt, Deutschland</t>
  </si>
  <si>
    <t>LEOPOLDSTR. 248</t>
  </si>
  <si>
    <t>UNIVERS OPERATIONS GMBH</t>
  </si>
  <si>
    <t>Universal H2</t>
  </si>
  <si>
    <t>Rua Guerra Junqueiro 473 4150-387 Porto, Portugal</t>
  </si>
  <si>
    <t>UNIVERSAL HYDROGEN EUROPE</t>
  </si>
  <si>
    <t>35 RUE GABRIEL CLERC, 31700, Haute-Garonne, Frankreich</t>
  </si>
  <si>
    <t>35 RUE GABRIEL CLERC</t>
  </si>
  <si>
    <t>BLAGNAC</t>
  </si>
  <si>
    <t>Universidad de Burgos</t>
  </si>
  <si>
    <t>C. Prta Romeros, 5, 09001 Burgos, Spain</t>
  </si>
  <si>
    <t>Universidad de Sevilla</t>
  </si>
  <si>
    <t>CALLE SAN FERNANDO 4, Seville, 41004, Spain</t>
  </si>
  <si>
    <t>Universidad Loyola</t>
  </si>
  <si>
    <t>Av. de las Universidades, 2, 41704 Dos Hermanas, Sevilla, Spain</t>
  </si>
  <si>
    <t>Universität Bayreuth</t>
  </si>
  <si>
    <t>Universitätsstr. 30, 95447, Bayreuth, Germany</t>
  </si>
  <si>
    <t>Universitätsstr. 30</t>
  </si>
  <si>
    <t>95447</t>
  </si>
  <si>
    <t>Bayreuth</t>
  </si>
  <si>
    <t>Universität Duisburg-Essen</t>
  </si>
  <si>
    <t>Carl-Benz-Str. 199, 47057, Duisburg, Germany</t>
  </si>
  <si>
    <t>Carl-Benz-Str. 199</t>
  </si>
  <si>
    <t>Universität Kassel - Fachbereich 16 Elektrotechnik / Informatik</t>
  </si>
  <si>
    <t>Wilhelmshöher Allee 71-73, 34121, Kassel, Germany</t>
  </si>
  <si>
    <t>Wilhelmshöher Allee 71-73</t>
  </si>
  <si>
    <t>34121</t>
  </si>
  <si>
    <t>Universität Potsdam - Mathematisch-Naturwissenschaftliche Fakultät - Institut für Chemie</t>
  </si>
  <si>
    <t>Karl-Liebknecht-Str. 24-25, Haus 25, 14476, Potsdam, Germany</t>
  </si>
  <si>
    <t>Karl-Liebknecht-Str. 24-25, Haus 25</t>
  </si>
  <si>
    <t>Universität Rostock</t>
  </si>
  <si>
    <t>Albert-Einstein-Str. 2, 18059, Rostock, Germany</t>
  </si>
  <si>
    <t>Albert-Einstein-Str. 2</t>
  </si>
  <si>
    <t>UNIVERSITAT ROVIRA I VIRGILI</t>
  </si>
  <si>
    <t>Carrer de l'Escorxador, 43003 Tarragona, Spain</t>
  </si>
  <si>
    <t>Université Bretagne Sud</t>
  </si>
  <si>
    <t>Université Bretagne-Sud 56100 Lorient</t>
  </si>
  <si>
    <t>Université de Corse</t>
  </si>
  <si>
    <t>Centre Scientifique de Vignola, Route des Sanguinaires 20000 AJACCIO</t>
  </si>
  <si>
    <t>UNIVERSITE MOHAMMED 6 POLYTECHNIQUE</t>
  </si>
  <si>
    <t>19 RUE DE L’AMIRAL HAMELIN 75016 PARIS</t>
  </si>
  <si>
    <t>University of Birmingham</t>
  </si>
  <si>
    <t>Summer Row, Birmingham B3 1JB, United Kingdom</t>
  </si>
  <si>
    <t>University of Nottingham</t>
  </si>
  <si>
    <t>Nottingham NG7 2RD, United Kingdom</t>
  </si>
  <si>
    <t>University of Silesia</t>
  </si>
  <si>
    <t>Bankowa 12, 40-007 Katowice</t>
  </si>
  <si>
    <t>Bankowa 12</t>
  </si>
  <si>
    <t>40-007 Katowice</t>
  </si>
  <si>
    <t>University of Ulster</t>
  </si>
  <si>
    <t>University of Ulster, Cromore Road, Coleraine, BT52 1SA</t>
  </si>
  <si>
    <t>University of Warsaw</t>
  </si>
  <si>
    <t>Krakowskie Przedmie?cie 26/28, 00-927 Warszawa</t>
  </si>
  <si>
    <t>Krakowskie Przedmie?cie 26/28</t>
  </si>
  <si>
    <t>00-927 Warszawa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</si>
  <si>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</si>
  <si>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</si>
  <si>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</si>
  <si>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</si>
  <si>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</si>
  <si>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URBAS ENERGY</t>
  </si>
  <si>
    <t>Calle del Prof. Potter, 126, Periurbano - Rural, 33394 Gijón, Asturias, Spain</t>
  </si>
  <si>
    <t>Urbasolar</t>
  </si>
  <si>
    <t>75 Allée Wilhelm Roentgen 34000 Montpellier</t>
  </si>
  <si>
    <t>URVA FLUIDOS INDUSTRIALES, S.L.</t>
  </si>
  <si>
    <t>C/ Papiro Nº28, PPol Ind. La Negrilla 41016 Sevilla</t>
  </si>
  <si>
    <t>UST UMWELTSENSORTECHNIK GMBH</t>
  </si>
  <si>
    <t>Dieselstraße 2/4, 99331 Geratal, Germany</t>
  </si>
  <si>
    <t>Ústí Region</t>
  </si>
  <si>
    <t>Velká Hradební 3118/48, Ústí nad Labem, 400 01, Czech Republic</t>
  </si>
  <si>
    <t>UTAC</t>
  </si>
  <si>
    <t>Autodrome de Linas-Montlhéry, Avenue Georges Boillot 91310 Linas</t>
  </si>
  <si>
    <t>UTAC UK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</si>
  <si>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</si>
  <si>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</si>
  <si>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</si>
  <si>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</si>
  <si>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</si>
  <si>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UTP D. O. O.</t>
  </si>
  <si>
    <t>Ul. Svetog Polikarpa 4, 52100, Pula, Croatia</t>
  </si>
  <si>
    <t>V GAS SUD EST</t>
  </si>
  <si>
    <t>135 AVENUE VICTOIRE, 13790, Bouches-du-Rhône, Frankreich</t>
  </si>
  <si>
    <t>135 AVENUE VICTOIRE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</si>
  <si>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</si>
  <si>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</si>
  <si>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</si>
  <si>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</si>
  <si>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</si>
  <si>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VABECK® GMBH</t>
  </si>
  <si>
    <t>AM ZEPPELINPARK 22, 13591, Berlin, Deutschland</t>
  </si>
  <si>
    <t>AM ZEPPELINPARK 22</t>
  </si>
  <si>
    <t>13591</t>
  </si>
  <si>
    <t>VAF Gesellschaft für Verkettungsanlagen, Automationseinrichtungen und Fördertechnik mbH</t>
  </si>
  <si>
    <t>Bergstr. 13, 73441, Bopfingen, Germany</t>
  </si>
  <si>
    <t>Bergstr. 13</t>
  </si>
  <si>
    <t>73441</t>
  </si>
  <si>
    <t>Bopfingen</t>
  </si>
  <si>
    <t>VAISALA OYJ</t>
  </si>
  <si>
    <t>VANHA NURMIJÄRVENTIE 21, 01670, Uusimaa, Finnland</t>
  </si>
  <si>
    <t>VANHA NURMIJÄRVENTIE 21</t>
  </si>
  <si>
    <t>01670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</si>
  <si>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</si>
  <si>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</si>
  <si>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</si>
  <si>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</si>
  <si>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</si>
  <si>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VALCAT DESARROLLOS RENOVABLES</t>
  </si>
  <si>
    <t>Calle Marconi 4-5 Polígono industrial Avanzado. Ciudad Real CP 13005</t>
  </si>
  <si>
    <t>Valeco</t>
  </si>
  <si>
    <t>188 rue maurice béjart 34184 MONTPELLIER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</si>
  <si>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</si>
  <si>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</si>
  <si>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</si>
  <si>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</si>
  <si>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</si>
  <si>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Vallourec</t>
  </si>
  <si>
    <t>12 rue de la Verrerie 92190 Meudon</t>
  </si>
  <si>
    <t>Vallourec Tubes</t>
  </si>
  <si>
    <t>12 Rue de la Verrerie, Meudon, 91290, France</t>
  </si>
  <si>
    <t>VALOCARB</t>
  </si>
  <si>
    <t>35 RUE LEONCE MOTELAY, 33100, Gironde, Frankreich</t>
  </si>
  <si>
    <t>35 RUE LEONCE MOTELAY</t>
  </si>
  <si>
    <t>Valorem</t>
  </si>
  <si>
    <t>213 COURS VICTOR HUGO 33130 Bègles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</si>
  <si>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</si>
  <si>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</si>
  <si>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</si>
  <si>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</si>
  <si>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</si>
  <si>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VALVES2 AS</t>
  </si>
  <si>
    <t>NORDRE NATTLANDSFJELLET 14, 5098, Bergen, Norwegen</t>
  </si>
  <si>
    <t>NORDRE NATTLANDSFJELLET 14</t>
  </si>
  <si>
    <t>5098</t>
  </si>
  <si>
    <t>VÁLVULAS PHIVAL, S.L</t>
  </si>
  <si>
    <t>AVENIDA MONTSENY, 11B 08812 SANT PERE DE RIBES (BARCELONA)</t>
  </si>
  <si>
    <t>Van Hool</t>
  </si>
  <si>
    <t>Bernard Van Hoolstraat 58, Lier, 2500, Belgium</t>
  </si>
  <si>
    <t>VANZETTI ENGINEERING-RESEARCH &amp; DEVELOPMENT GMBH</t>
  </si>
  <si>
    <t>HEISSGLÄNDSTRASSE 26, 4132, Basel-Country, Schweiz</t>
  </si>
  <si>
    <t>HEISSGLÄNDSTRASSE 26</t>
  </si>
  <si>
    <t>MUTTENZ</t>
  </si>
  <si>
    <t>VAREGGA ENERGY AS</t>
  </si>
  <si>
    <t>LANGEDALEN 522, 5268, Bergen, Norwegen</t>
  </si>
  <si>
    <t>LANGEDALEN 522</t>
  </si>
  <si>
    <t>5268</t>
  </si>
  <si>
    <t>HAUKELAND</t>
  </si>
  <si>
    <t>Varo Energy</t>
  </si>
  <si>
    <t>Neuhofstrasse 22, Baar, 6340, Switzerland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</si>
  <si>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</si>
  <si>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</si>
  <si>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</si>
  <si>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</si>
  <si>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VASCO PARTNERS</t>
  </si>
  <si>
    <t>142 boulevard Pereire 75017 Paris</t>
  </si>
  <si>
    <t>Vatgas Sverige</t>
  </si>
  <si>
    <t>Drottninggatan 21, Gothenburg, 411 14, Sweden</t>
  </si>
  <si>
    <t>VDE Renewables GmbH</t>
  </si>
  <si>
    <t>Merianstraße 28, Offenbach am Main, 63069, Germany</t>
  </si>
  <si>
    <t>VDEh-Betriebsforschungsinstitut Gesellschaft mit beschränkter Haftung</t>
  </si>
  <si>
    <t>Sohnstr. 69, 40237, Düsseldorf, Germany</t>
  </si>
  <si>
    <t>Sohnstr. 69</t>
  </si>
  <si>
    <t>VDL</t>
  </si>
  <si>
    <t>De Vest 7 5555 Xl P. O. Box 645, Valkenswaard, 5550 AP, Netherlands</t>
  </si>
  <si>
    <t>VDL HYDROGEN SYSTEMS B.V.</t>
  </si>
  <si>
    <t>HOEVENWEG 1, 5652 AW, Eindhoven, Niederlande</t>
  </si>
  <si>
    <t>HOEVENWEG 1</t>
  </si>
  <si>
    <t>5652 AW</t>
  </si>
  <si>
    <t>VDN H2</t>
  </si>
  <si>
    <t>4 avenue Laurent Cély 92600 ASNIERES SUR SEINE</t>
  </si>
  <si>
    <t>VECTOR RENEWABLES ITALIA S.R.L.</t>
  </si>
  <si>
    <t>Via Privata Miramare, 15, 20126 Milano MI</t>
  </si>
  <si>
    <t>VENDEE HYDROGENE</t>
  </si>
  <si>
    <t>3 RUE DU MARECHAL JUIN, 85000, Vendée, Frankreich</t>
  </si>
  <si>
    <t>3 RUE DU MARECHAL JUIN</t>
  </si>
  <si>
    <t>85000</t>
  </si>
  <si>
    <t>LA ROCHE SUR YON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</si>
  <si>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</si>
  <si>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</si>
  <si>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</si>
  <si>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</si>
  <si>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</si>
  <si>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VENETA MINERARIA S.P.A.</t>
  </si>
  <si>
    <t>Via Atheste, 16, 35042 Este PD</t>
  </si>
  <si>
    <t>VENTOGENE GMBH</t>
  </si>
  <si>
    <t>RAFFINERIESTR. 100, 93333, Kelheim, Deutschland</t>
  </si>
  <si>
    <t>RAFFINERIESTR. 100</t>
  </si>
  <si>
    <t>93333</t>
  </si>
  <si>
    <t>NEUSTADT</t>
  </si>
  <si>
    <t>Ventolines</t>
  </si>
  <si>
    <t>P.J. Oudweg 4 (WTC Almere 25th floor), Almere, 1314 CH</t>
  </si>
  <si>
    <t>Enschotsebaan 2C</t>
  </si>
  <si>
    <t>5056 ST</t>
  </si>
  <si>
    <t>Berkel-Enschot</t>
  </si>
  <si>
    <t>Ventos-Compressors</t>
  </si>
  <si>
    <t>VIA ALBERT EINSTEIN 5, Perugia, 6135, Italy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</si>
  <si>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</si>
  <si>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</si>
  <si>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</si>
  <si>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</si>
  <si>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</si>
  <si>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Verband Deutscher Maschinen- und Anlagenbau e.V. (VDMA)</t>
  </si>
  <si>
    <t>Lyoner Str. 18, 60528, Frankfurt am Main, Germany</t>
  </si>
  <si>
    <t>Lyoner Str. 18</t>
  </si>
  <si>
    <t>60528</t>
  </si>
  <si>
    <t>Verbund</t>
  </si>
  <si>
    <t>Europaplatz 2, Wien, 1150, Austria</t>
  </si>
  <si>
    <t>VERBUND GREEN HYDROGEN SALES GMBH</t>
  </si>
  <si>
    <t>AM HOF 6 A, 1010, Wien, Österreich</t>
  </si>
  <si>
    <t>AM HOF 6 A</t>
  </si>
  <si>
    <t>VERDEMOBIL BIOGAZ</t>
  </si>
  <si>
    <t>10 RUE AUGUSTIN FRESNEL, 85600, Vendée, Frankreich</t>
  </si>
  <si>
    <t>10 RUE AUGUSTIN FRESNEL</t>
  </si>
  <si>
    <t>85600</t>
  </si>
  <si>
    <t>MONTAIGU VENDEE</t>
  </si>
  <si>
    <t>VERDEMOBIL BIOH2</t>
  </si>
  <si>
    <t>VERDI FLOATING HOTELS B.V.</t>
  </si>
  <si>
    <t>MAINHAVENWEG 17, 1043 AL, Amsterdam, Niederlande</t>
  </si>
  <si>
    <t>MAINHAVENWEG 17</t>
  </si>
  <si>
    <t>1043 AL</t>
  </si>
  <si>
    <t>VERDIBUS TERRITOIRES</t>
  </si>
  <si>
    <t>72 AVENUE PIERRE MENDES FRANCE, 75013, Paris, Frankreich</t>
  </si>
  <si>
    <t>72 AVENUE PIERRE MENDES FRANCE</t>
  </si>
  <si>
    <t>75013</t>
  </si>
  <si>
    <t>VERDIPAPIRFONDET STOREBRAND RENEWABLE ENERGY</t>
  </si>
  <si>
    <t>PROFESSOR KOHTS VEI 9, 1366, Bærum, Norwegen</t>
  </si>
  <si>
    <t>PROFESSOR KOHTS VEI 9</t>
  </si>
  <si>
    <t>Verenigde Tankrederij BV</t>
  </si>
  <si>
    <t>Nijmegenstraat 1, Rotterdam, 3087CD, Netherlands</t>
  </si>
  <si>
    <t>Vereniging van Tankinstallateurs</t>
  </si>
  <si>
    <t>Enschotsebaan 2C, Berkel-Enschot, 5056 ST</t>
  </si>
  <si>
    <t>VERNCONEX AG</t>
  </si>
  <si>
    <t>VERSO ENERGY</t>
  </si>
  <si>
    <t>49 B AVENUE FRANKLIN DELANO ROOSEVELT, 75008, Paris, Frankreich</t>
  </si>
  <si>
    <t>49 B AVENUE FRANKLIN DELANO ROOSEVELT</t>
  </si>
  <si>
    <t>VERTIGE</t>
  </si>
  <si>
    <t>5 RUE BAPTISTE MARCET, 37250, Indre-et-Loire, Frankreich</t>
  </si>
  <si>
    <t>5 RUE BAPTISTE MARCET</t>
  </si>
  <si>
    <t>37250</t>
  </si>
  <si>
    <t>MONTBAZON</t>
  </si>
  <si>
    <t>VESKIM KIMYEVI MADDE ITHALAT IHRACAT ANONIM SIRKETI</t>
  </si>
  <si>
    <t>PARK PLAZA KAT:20 MASLAK, ESKI BÜYÜKDERE CADDESI, RESITPASA MAHALLESI, 34467, Istanbul, Türkei</t>
  </si>
  <si>
    <t>PARK PLAZA KAT:20 MASLAK, ESKI BÜYÜKDERE CADDESI, RESITPASA MAHALLESI</t>
  </si>
  <si>
    <t>34467</t>
  </si>
  <si>
    <t>SARIYER</t>
  </si>
  <si>
    <t>VESTFORSYNING VAND A/S</t>
  </si>
  <si>
    <t>NUPARK 51, 7500, Holstebro, Dänemark</t>
  </si>
  <si>
    <t>NUPARK 51</t>
  </si>
  <si>
    <t>HOLSTEBRO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</si>
  <si>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</si>
  <si>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</si>
  <si>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</si>
  <si>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</si>
  <si>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</si>
  <si>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</si>
  <si>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</si>
  <si>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</si>
  <si>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</si>
  <si>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</si>
  <si>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V-GAS PUGET</t>
  </si>
  <si>
    <t>VGBE ENERGY SERVICE GMBH</t>
  </si>
  <si>
    <t>DEILBACHTAL 173, 45257, Essen, Deutschland</t>
  </si>
  <si>
    <t>DEILBACHTAL 173</t>
  </si>
  <si>
    <t>45257</t>
  </si>
  <si>
    <t>VGPlanet</t>
  </si>
  <si>
    <t>Ronda Auguste y Louis Lumière, 6, 46980 Paterna, Valencia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</si>
  <si>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</si>
  <si>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</si>
  <si>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</si>
  <si>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</si>
  <si>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</si>
  <si>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VIAR VALVOLE S.R.L.</t>
  </si>
  <si>
    <t>Via Sandroni, 38/A, 21040 Sumirago VA, Italy</t>
  </si>
  <si>
    <t>VIA-REK, A.S.</t>
  </si>
  <si>
    <t>OL. BLAŽKA 145, 67902, Okres Blansko, Tschechische Republik</t>
  </si>
  <si>
    <t>OL. BLAŽKA 145</t>
  </si>
  <si>
    <t>67902</t>
  </si>
  <si>
    <t>RÁJEC-JESTŘEBÍ</t>
  </si>
  <si>
    <t>VIAWA GMBH</t>
  </si>
  <si>
    <t>ANNOSTR. 64, 53773, Rhein-Sieg, Deutschland</t>
  </si>
  <si>
    <t>ANNOSTR. 64</t>
  </si>
  <si>
    <t>53773</t>
  </si>
  <si>
    <t>HENNEF</t>
  </si>
  <si>
    <t>VICAT</t>
  </si>
  <si>
    <t>4 Rue Aristide Bergès 38080 L'Isle d'Abeau</t>
  </si>
  <si>
    <t>VICI SCHWEIZ AG</t>
  </si>
  <si>
    <t>SARBACHSTRASSE 5, 6345, Zug, Schweiz</t>
  </si>
  <si>
    <t>SARBACHSTRASSE 5</t>
  </si>
  <si>
    <t>6345</t>
  </si>
  <si>
    <t>NEUHEIM</t>
  </si>
  <si>
    <t>Viessmann</t>
  </si>
  <si>
    <t>Viessmannstrasse 1, Allendorf (Eder), 35108, Germany</t>
  </si>
  <si>
    <t>VIGO BIOENERGY GMBH</t>
  </si>
  <si>
    <t>KURFÜRSTENDAMM, 10711, Berlin, Deutschland</t>
  </si>
  <si>
    <t>10711</t>
  </si>
  <si>
    <t>VIGO BIOENERGY SA</t>
  </si>
  <si>
    <t>PLACE DES BERGUES 3, 1201, Geneva, Schweiz</t>
  </si>
  <si>
    <t>PLACE DES BERGUES 3</t>
  </si>
  <si>
    <t>VIGORHYDROGEN AG</t>
  </si>
  <si>
    <t>RUDOWER CHAUSSEE 29, 12489, Berlin, Deutschland</t>
  </si>
  <si>
    <t>RUDOWER CHAUSSEE 29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</si>
  <si>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</si>
  <si>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</si>
  <si>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</si>
  <si>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</si>
  <si>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</si>
  <si>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Vinci Construction Grands Projets</t>
  </si>
  <si>
    <t>5 cours Ferdinand de Lesseps 92500 Rueil-Malmaison</t>
  </si>
  <si>
    <t>VINCI ENERGIES</t>
  </si>
  <si>
    <t>2169 Bd de la Défense, 92000 Nanterre</t>
  </si>
  <si>
    <t>VINCI Energies España, S.A.U.</t>
  </si>
  <si>
    <t>Paseo de la Castellana 41, 2ªPlanta, 28046, Madrid</t>
  </si>
  <si>
    <t>VINCI SA</t>
  </si>
  <si>
    <t>1973 Boulevard de la Défense, CS 10268, Nanterre, 92757, France</t>
  </si>
  <si>
    <t>VIRHTECH GMBH</t>
  </si>
  <si>
    <t>OFFAKAMP 9 F, 22529, Pinneberg, Deutschland</t>
  </si>
  <si>
    <t>OFFAKAMP 9 F</t>
  </si>
  <si>
    <t>22529</t>
  </si>
  <si>
    <t>Viridi RE</t>
  </si>
  <si>
    <t>Werner-von-Siemens-Allee 1, Neckarsulm, 74172, Germany</t>
  </si>
  <si>
    <t>Viro Vlaardingen BV</t>
  </si>
  <si>
    <t>Karel Doormanweg 27A, 3115 JD Schiedam, Netherlands</t>
  </si>
  <si>
    <t>Virtual Vehicle Research GmbH</t>
  </si>
  <si>
    <t>Inffeldgasse 21A, 8010, Graz, Austria</t>
  </si>
  <si>
    <t>Inffeldgasse 21A</t>
  </si>
  <si>
    <t>Virya Energy</t>
  </si>
  <si>
    <t>Villalaan 96, Halle, 1500, Belgium</t>
  </si>
  <si>
    <t>VISA S.R.L.</t>
  </si>
  <si>
    <t>VIA BERGAMO, 27027, Pavia, Italien</t>
  </si>
  <si>
    <t>VIA BERGAMO</t>
  </si>
  <si>
    <t>27027</t>
  </si>
  <si>
    <t>GROPELLO CAIROLI</t>
  </si>
  <si>
    <t>VISION DIRECT EUROPE LTD</t>
  </si>
  <si>
    <t>1 WRIGHTS LANE, W8 5RY, London W8, Vereinigtes Königreich</t>
  </si>
  <si>
    <t>1 WRIGHTS LANE</t>
  </si>
  <si>
    <t>W8 5RY</t>
  </si>
  <si>
    <t>Vision Electric Super Conductors GmbH</t>
  </si>
  <si>
    <t>Morlauterer Str. 21, 67657, Kaiserslautern, Germany</t>
  </si>
  <si>
    <t>Morlauterer Str. 21</t>
  </si>
  <si>
    <t>67657</t>
  </si>
  <si>
    <t>Kaiserslautern</t>
  </si>
  <si>
    <t>VNG AG</t>
  </si>
  <si>
    <t>Braunstr. 7, 4347, Leipzig, Germany</t>
  </si>
  <si>
    <t>Braunstr. 7</t>
  </si>
  <si>
    <t>4347</t>
  </si>
  <si>
    <t>VODIK GREEN ENERGY</t>
  </si>
  <si>
    <t>Edificio Niza, C. de Caleruega, 81, 4ºA, 28033 Madrid</t>
  </si>
  <si>
    <t>voestalpine</t>
  </si>
  <si>
    <t>Voestalpine-Strasse 1, Linz, 4020, Austria</t>
  </si>
  <si>
    <t>Voies Navigables de France</t>
  </si>
  <si>
    <t>175 Rue Ludovic Boutleux 62400 Béthune</t>
  </si>
  <si>
    <t>VOITH</t>
  </si>
  <si>
    <t>St. Poeltnerstr. 43, Heidenheim an der Brenz, 89522, Germany</t>
  </si>
  <si>
    <t>VOLLENHOVEN B.V.</t>
  </si>
  <si>
    <t>GOIRKEKANAALDIJK 221, 5048 AA, Tilburg, Niederlande</t>
  </si>
  <si>
    <t>GOIRKEKANAALDIJK 221</t>
  </si>
  <si>
    <t>5048 AA</t>
  </si>
  <si>
    <t>VOLLENHOVEN DUURZAME MOBILITEIT B.V.</t>
  </si>
  <si>
    <t>VOLT ENERGY B.V.</t>
  </si>
  <si>
    <t>STATENSINGEL 2, 6217 KD, Maastricht, Niederlande</t>
  </si>
  <si>
    <t>STATENSINGEL 2</t>
  </si>
  <si>
    <t>6217 KD</t>
  </si>
  <si>
    <t>MAASTRICHT</t>
  </si>
  <si>
    <t>VOLTH2 ESSEN GMBH</t>
  </si>
  <si>
    <t>RUHRALLEE 185, 45136, Nordrhein-Westfalen, Deutschland</t>
  </si>
  <si>
    <t>RUHRALLEE 185</t>
  </si>
  <si>
    <t>45136</t>
  </si>
  <si>
    <t>VOLTH2 OPERATING GERMANY GMBH</t>
  </si>
  <si>
    <t>Het Groot Arsenaal, Rijtuigweg 44, 4611 EK Bergen op Zoom, Netherlands</t>
  </si>
  <si>
    <t>VOLTH2 TERNEUZEN B.V.</t>
  </si>
  <si>
    <t>RIJTUIGWEG 44, 4611 EL, Bergen Op Zoom, Niederlande</t>
  </si>
  <si>
    <t>RIJTUIGWEG 44</t>
  </si>
  <si>
    <t>4611 EL</t>
  </si>
  <si>
    <t>BERGEN OP ZOOM</t>
  </si>
  <si>
    <t>VOLTH2 VLISSINGEN B.V.</t>
  </si>
  <si>
    <t>VOL-V SAS</t>
  </si>
  <si>
    <t>1350 avenue Albert Einstein, PAT Bât. 2 34000 Montpellier</t>
  </si>
  <si>
    <t>Volvo Group</t>
  </si>
  <si>
    <t>Gropegårdsgatan 2, 417 10 Göteborg, Sweden</t>
  </si>
  <si>
    <t>VON ARDENNE CORPORATION MANAGEMENT GMBH</t>
  </si>
  <si>
    <t>AM HAHNWEG 8, 01328, Dresden, Deutschland</t>
  </si>
  <si>
    <t>AM HAHNWEG 8</t>
  </si>
  <si>
    <t>01328</t>
  </si>
  <si>
    <t>VOPAK</t>
  </si>
  <si>
    <t>Westerlaan 16, Rotterdam, 3016Ck, Netherlands</t>
  </si>
  <si>
    <t>VOSS HOLDING GMBH + CO. KG</t>
  </si>
  <si>
    <t>LEIERSMÜHLE, 51688, Oberbergischer Kreis, Deutschland</t>
  </si>
  <si>
    <t>LEIERSMÜHLE</t>
  </si>
  <si>
    <t>51688</t>
  </si>
  <si>
    <t>WIPPERFÜRTH</t>
  </si>
  <si>
    <t>VÚTS, a.s.</t>
  </si>
  <si>
    <t>Svárovská 619, Liberec, 46001, Czech Republic</t>
  </si>
  <si>
    <t>VYNOVA RUNCORN LIMITED</t>
  </si>
  <si>
    <t>W.L. Gore &amp; Associates</t>
  </si>
  <si>
    <t>Hermann-Oberth-Str. 26, Putzbrunn, 85640, Germany</t>
  </si>
  <si>
    <t>WALDORF SERVICES LIMITED</t>
  </si>
  <si>
    <t>ONE ST PETER'S SQUARE, M2 3DE, Manchester, Vereinigtes Königreich</t>
  </si>
  <si>
    <t>ONE ST PETER'S SQUARE</t>
  </si>
  <si>
    <t>M2 3DE</t>
  </si>
  <si>
    <t>WALL COLMONOY LIMITED</t>
  </si>
  <si>
    <t>Alloy Industrial Estate, Pontardawe, Swansea SA8 4HL, United Kingdom</t>
  </si>
  <si>
    <t>WALTER MÜLLER (GMBH &amp; CO.KG)</t>
  </si>
  <si>
    <t>OEHLECKERRING 15, 22419, Hamburg, Freie und Hansestadt, Deutschland</t>
  </si>
  <si>
    <t>OEHLECKERRING 15</t>
  </si>
  <si>
    <t>22419</t>
  </si>
  <si>
    <t>Walter Tosto SPA</t>
  </si>
  <si>
    <t>Via Erasmo Piaggio 62, Chieti, 66100, Italy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</si>
  <si>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</si>
  <si>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</si>
  <si>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</si>
  <si>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</si>
  <si>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</si>
  <si>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WÄRMEVERSORGUNG REGION HEIDE GMBH</t>
  </si>
  <si>
    <t>POSTELWEG 1, 25746, Dithmarschen, Deutschland</t>
  </si>
  <si>
    <t>POSTELWEG 1</t>
  </si>
  <si>
    <t>Warsaw University of Technology</t>
  </si>
  <si>
    <t>Plac Politechniki 1, 00-661 Warszawa</t>
  </si>
  <si>
    <t>Plac Politechniki 1</t>
  </si>
  <si>
    <t>00-661 Warszawa</t>
  </si>
  <si>
    <t>WasaGroup Oy</t>
  </si>
  <si>
    <t>Kvartsikatu 2, 65300 Vaasa, Finland</t>
  </si>
  <si>
    <t>WASSERSTOFF BAR GMBH</t>
  </si>
  <si>
    <t>BADENSTR. 24 /25, 18439, Vorpommern-Rügen, Deutschland</t>
  </si>
  <si>
    <t>BADENSTR. 24 /25</t>
  </si>
  <si>
    <t>18439</t>
  </si>
  <si>
    <t>STRALSUND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</si>
  <si>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</si>
  <si>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</si>
  <si>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</si>
  <si>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</si>
  <si>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</si>
  <si>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WASSERSTOFF ENTWICKLUNGS GMBH &amp; CO. KG</t>
  </si>
  <si>
    <t>HOHER WEG 2, 48683, Borken, Deutschland</t>
  </si>
  <si>
    <t>HOHER WEG 2</t>
  </si>
  <si>
    <t>48683</t>
  </si>
  <si>
    <t>AHAUS</t>
  </si>
  <si>
    <t>WASSERSTOFF WEIßENFELS GMBH</t>
  </si>
  <si>
    <t>NIKOLAISTR. 12, 06667, Burgenlandkreis, Deutschland</t>
  </si>
  <si>
    <t>NIKOLAISTR. 12</t>
  </si>
  <si>
    <t>06667</t>
  </si>
  <si>
    <t>WEIßENFELS</t>
  </si>
  <si>
    <t>WASSERSTOFF-GESELLSCHAFT HAMBURG E.V.</t>
  </si>
  <si>
    <t>ADOLPHSPLATZ 1, 20457, Hamburg, Freie und Hansestadt, Deutschland</t>
  </si>
  <si>
    <t>ADOLPHSPLATZ 1</t>
  </si>
  <si>
    <t>WASSERSTOFFPRODUKTION OSTSCHWEIZ AG</t>
  </si>
  <si>
    <t>Water2kW</t>
  </si>
  <si>
    <t>Avenida de Brasil nº6 , -1º,  28020 Madrid</t>
  </si>
  <si>
    <t>WATER2KW, SOCIEDAD LIMITADA.</t>
  </si>
  <si>
    <t>CALLE CARVAJAL, 12 PISO 6 A, 35004, Las Palmas, Spanien</t>
  </si>
  <si>
    <t>CALLE CARVAJAL, 12 PISO 6 A</t>
  </si>
  <si>
    <t>35004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</si>
  <si>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</si>
  <si>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</si>
  <si>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</si>
  <si>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</si>
  <si>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</si>
  <si>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WATERSTOFFABRIEK TER APEL B.V.</t>
  </si>
  <si>
    <t>WaterstofNet</t>
  </si>
  <si>
    <t>Slachthuisstraat 112 Bus 1, Turnhout, 2300, Belgium</t>
  </si>
  <si>
    <t>Watson Farley &amp; Williams</t>
  </si>
  <si>
    <t>28 avenue Victor Hugo 75116 Paris</t>
  </si>
  <si>
    <t>WEBER FRANCE</t>
  </si>
  <si>
    <t>AVENUE LA VIEILLE HOUSSAYE, 56300, Morbihan, Frankreich</t>
  </si>
  <si>
    <t>AVENUE LA VIEILLE HOUSSAYE</t>
  </si>
  <si>
    <t>56300</t>
  </si>
  <si>
    <t>ST THURIAU</t>
  </si>
  <si>
    <t>Wellington</t>
  </si>
  <si>
    <t>170 Boulevard de la Villette 75019 Paris</t>
  </si>
  <si>
    <t>WEPOWER ENERGY B.V.</t>
  </si>
  <si>
    <t>GOUDZEELT 3, 1722 HS, Noord-Holland, Niederlande</t>
  </si>
  <si>
    <t>GOUDZEELT 3</t>
  </si>
  <si>
    <t>1722 HS</t>
  </si>
  <si>
    <t>ZUID-SCHARWOUDE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</si>
  <si>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</si>
  <si>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</si>
  <si>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</si>
  <si>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</si>
  <si>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</si>
  <si>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WESTENERGIE NETZSERVICE GMBH</t>
  </si>
  <si>
    <t>FLORIANSTR. 15- 21, 44139, Dortmund, Deutschland</t>
  </si>
  <si>
    <t>FLORIANSTR. 15- 21</t>
  </si>
  <si>
    <t>44139</t>
  </si>
  <si>
    <t>Westfalen Gassen Nederland BV</t>
  </si>
  <si>
    <t>Rigastraat 20, 7418 EW Deventer, Netherlands</t>
  </si>
  <si>
    <t>WESTGASS INTERNASJONAL AS</t>
  </si>
  <si>
    <t>KIRKEGATA 13, 4006, Stavanger, Norwegen</t>
  </si>
  <si>
    <t>KIRKEGATA 13</t>
  </si>
  <si>
    <t>4006</t>
  </si>
  <si>
    <t>WESTHOLSTEIN WÄRME GMBH</t>
  </si>
  <si>
    <t>EDDELAKER STR. 123 D, 25541, Dithmarschen, Deutschland</t>
  </si>
  <si>
    <t>EDDELAKER STR. 123 D</t>
  </si>
  <si>
    <t>WESTLAKE COMPOUNDS ITALY S.R.L.</t>
  </si>
  <si>
    <t>VIA MILANO 201, 21017, Varese, Italien</t>
  </si>
  <si>
    <t>VIA MILANO 201</t>
  </si>
  <si>
    <t>21017</t>
  </si>
  <si>
    <t>SAMARATE</t>
  </si>
  <si>
    <t>Westport Fuel Systems Italia</t>
  </si>
  <si>
    <t>Via La Morra, 1, Cherasco, 12062, Italy</t>
  </si>
  <si>
    <t>WEW GMBH</t>
  </si>
  <si>
    <t>FELICITASSTR. 2, 44263, Dortmund, Deutschland</t>
  </si>
  <si>
    <t>FELICITASSTR. 2</t>
  </si>
  <si>
    <t>44263</t>
  </si>
  <si>
    <t>WHITE HYDROGEN GMBH</t>
  </si>
  <si>
    <t>BACHSTRASSE 56, 8200, Schaffhausen, Schweiz</t>
  </si>
  <si>
    <t>BACHSTRASSE 56</t>
  </si>
  <si>
    <t>8200</t>
  </si>
  <si>
    <t>SCHAFFHAUSEN</t>
  </si>
  <si>
    <t>WHITE SUMMIT CAPITAL</t>
  </si>
  <si>
    <t>Calle Serrano 21, 28001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</si>
  <si>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</si>
  <si>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</si>
  <si>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</si>
  <si>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</si>
  <si>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</si>
  <si>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</si>
  <si>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</si>
  <si>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</si>
  <si>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</si>
  <si>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</si>
  <si>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Wielkopolska Region</t>
  </si>
  <si>
    <t>al. Niepodległości 34, Poznan, 61-714, Poland</t>
  </si>
  <si>
    <t>Wien Energie GmbH</t>
  </si>
  <si>
    <t>Thomas-Klestil-Platz 14, 1030, Wien, Austria</t>
  </si>
  <si>
    <t>Thomas-Klestil-Platz 14</t>
  </si>
  <si>
    <t>Wiener Stadtwerke</t>
  </si>
  <si>
    <t>Thomas-Klestil-Platz 13, Wien, 1030, Austria</t>
  </si>
  <si>
    <t>WIENER WASSERSTOFF GMBH</t>
  </si>
  <si>
    <t>ERDBERGSTRAßE 236, 1110, Wien, Österreich</t>
  </si>
  <si>
    <t>ERDBERGSTRAßE 236</t>
  </si>
  <si>
    <t>WIGA</t>
  </si>
  <si>
    <t>Friedrich-Ebert-Strasse 160, Kassel, 34119, Germany</t>
  </si>
  <si>
    <t>WILLER UNTERNEHMENSBETEILIGUNG GMBH</t>
  </si>
  <si>
    <t>GUTENBERGSTR. 80-86, 24118, Kiel, Deutschland</t>
  </si>
  <si>
    <t>GUTENBERGSTR. 80-86</t>
  </si>
  <si>
    <t>KIEL</t>
  </si>
  <si>
    <t>WILLER VERWALTUNGSGESELLSCHAFT MBH</t>
  </si>
  <si>
    <t>WINDGAS HAßFURT GMBH &amp; CO. KG</t>
  </si>
  <si>
    <t>AUGSFELDER STR. 6, 97437, Hassberge, Deutschland</t>
  </si>
  <si>
    <t>AUGSFELDER STR. 6</t>
  </si>
  <si>
    <t>97437</t>
  </si>
  <si>
    <t>HAßFURT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</si>
  <si>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</si>
  <si>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</si>
  <si>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</si>
  <si>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</si>
  <si>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</si>
  <si>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WINDPARK SCHIMMENDORF GMBH &amp; CO. KG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</si>
  <si>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</si>
  <si>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</si>
  <si>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</si>
  <si>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</si>
  <si>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</si>
  <si>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Wirtgen Limited</t>
  </si>
  <si>
    <t>Wirtgen Group House, Godfrey Dr, Coddington, Newark NG24 2UA, United Kingdom</t>
  </si>
  <si>
    <t>WIRTZ MEYER GMBH</t>
  </si>
  <si>
    <t>MANDAUSTR. 14, 02763, Görlitz, Deutschland</t>
  </si>
  <si>
    <t>MANDAUSTR. 14</t>
  </si>
  <si>
    <t>02763</t>
  </si>
  <si>
    <t>ZITTAU</t>
  </si>
  <si>
    <t>WITZENMANN</t>
  </si>
  <si>
    <t>Calle Livorno s/n. P.I. Henares. 19004, Guadalajara.</t>
  </si>
  <si>
    <t>Woikoski</t>
  </si>
  <si>
    <t>Virransalmentie 2023, Woikoski, 52020, Finland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</si>
  <si>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</si>
  <si>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</si>
  <si>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</si>
  <si>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</si>
  <si>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</si>
  <si>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Wolftank Iberia</t>
  </si>
  <si>
    <t>C. Andalucía, 14, 28864 Ajalvir, Madrid</t>
  </si>
  <si>
    <t>Wolftank-Adisa Holding AG</t>
  </si>
  <si>
    <t>Grabenweg 58, 6020, Innsbruck, Austria</t>
  </si>
  <si>
    <t>Grabenweg 58</t>
  </si>
  <si>
    <t>WOLTU ENERGY GMBH</t>
  </si>
  <si>
    <t>DELLENFELD 25, 42653, Solingen, Deutschland</t>
  </si>
  <si>
    <t>DELLENFELD 25</t>
  </si>
  <si>
    <t>42653</t>
  </si>
  <si>
    <t>WOOD ITALIANA S.R.L.</t>
  </si>
  <si>
    <t>VIA SEBASTIANO CABOTO 15, 20094, Milano, Italien</t>
  </si>
  <si>
    <t>VIA SEBASTIANO CABOTO 15</t>
  </si>
  <si>
    <t>20094</t>
  </si>
  <si>
    <t>CORSICO</t>
  </si>
  <si>
    <t>Woodside Energy Ltd</t>
  </si>
  <si>
    <t>1st Floor, Sackville House, 143-149 Fenchurch Street, London, EC3M 6BN, United Kingdom</t>
  </si>
  <si>
    <t>WORLEY</t>
  </si>
  <si>
    <t>Paseo de la Castellana 182-184 | Madrid 28046, Spain</t>
  </si>
  <si>
    <t>Worley España SLU</t>
  </si>
  <si>
    <t>Paseo de la Castellana 182-184, Madrid, 28046, Spain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</si>
  <si>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</si>
  <si>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</si>
  <si>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</si>
  <si>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</si>
  <si>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</si>
  <si>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WOW GREEN HOUSE S.R.L.</t>
  </si>
  <si>
    <t>VIA CICERONE 51, 81031, Caserta, Italien</t>
  </si>
  <si>
    <t>VIA CICERONE 51</t>
  </si>
  <si>
    <t>81031</t>
  </si>
  <si>
    <t>AVERSA</t>
  </si>
  <si>
    <t>WS SLOT SA</t>
  </si>
  <si>
    <t>C/O DYN SA, RUE DE LA GROTTE 6, 1003, Vaud, Schweiz</t>
  </si>
  <si>
    <t>C/O DYN SA, RUE DE LA GROTTE 6</t>
  </si>
  <si>
    <t>WTE AG</t>
  </si>
  <si>
    <t>AN DER ALSTER 6, 20099, Hamburg, Deutschland</t>
  </si>
  <si>
    <t>AN DER ALSTER 6</t>
  </si>
  <si>
    <t>WUN H2 GMBH</t>
  </si>
  <si>
    <t>XBLUE VISION AG</t>
  </si>
  <si>
    <t>TULLASTR. 89, 79108, Freiburg im Breisgau, Deutschland</t>
  </si>
  <si>
    <t>TULLASTR. 89</t>
  </si>
  <si>
    <t>XCALIBUR MULTIPHYSICS GROUP SL.</t>
  </si>
  <si>
    <t>AVENIDA PARTENON, 10, 28042, Madrid, Spanien</t>
  </si>
  <si>
    <t>AVENIDA PARTENON, 10</t>
  </si>
  <si>
    <t>28042</t>
  </si>
  <si>
    <t>XCAPE AS</t>
  </si>
  <si>
    <t>HOLMENVEGEN 8, 7820, Namsos , Norwegen</t>
  </si>
  <si>
    <t>HOLMENVEGEN 8</t>
  </si>
  <si>
    <t>7820</t>
  </si>
  <si>
    <t>SPILLUM</t>
  </si>
  <si>
    <t>X-ELIO</t>
  </si>
  <si>
    <t>Calle del Poeta Joan Maragall, 1, Madrid, 28020, Spain</t>
  </si>
  <si>
    <t>XENON Automatisierungstechnik GmbH</t>
  </si>
  <si>
    <t>Pforzheimer Str. 16, 1189, Dresden, Germany</t>
  </si>
  <si>
    <t>Pforzheimer Str. 16</t>
  </si>
  <si>
    <t>1189</t>
  </si>
  <si>
    <t>XYDROGEN</t>
  </si>
  <si>
    <t>ZI TECHNOLAND 1  - 75 Avenue Oehmichen - 25460 ETUPES (FRANCE)</t>
  </si>
  <si>
    <t>Yanmar Europe</t>
  </si>
  <si>
    <t>Brugplein 11, Almere, 1332BS, Netherlands</t>
  </si>
  <si>
    <t>YARA</t>
  </si>
  <si>
    <t>Drammensveien 131, Oslo, 277, Norway</t>
  </si>
  <si>
    <t>YARA CLEAN AMMONIA AS</t>
  </si>
  <si>
    <t>DRAMMENSVEIEN 131, 0277, Oslo, Norwegen</t>
  </si>
  <si>
    <t>DRAMMENSVEIEN 131</t>
  </si>
  <si>
    <t>YARA CLEAN AMMONIA HEGRA AS</t>
  </si>
  <si>
    <t>YARA CLEAN AMMONIA NORGE AS</t>
  </si>
  <si>
    <t>YARA SLUISKIL B.V.</t>
  </si>
  <si>
    <t>INDUSTRIEWEG 10, 4541 HJ, Terneuzen, Niederlande</t>
  </si>
  <si>
    <t>INDUSTRIEWEG 10</t>
  </si>
  <si>
    <t>4541 HJ</t>
  </si>
  <si>
    <t>SLUISKIL</t>
  </si>
  <si>
    <t>YE</t>
  </si>
  <si>
    <t>22 RUE PAUL VALERY, 94450, Val-de-Marne, Frankreich</t>
  </si>
  <si>
    <t>22 RUE PAUL VALERY</t>
  </si>
  <si>
    <t>94450</t>
  </si>
  <si>
    <t>LIMEIL BREVANNES</t>
  </si>
  <si>
    <t>YEO HYDROGEN GMBH</t>
  </si>
  <si>
    <t>TAUNUSTOR 1, 60310, Frankfurt am Main, Deutschland</t>
  </si>
  <si>
    <t>TAUNUSTOR 1</t>
  </si>
  <si>
    <t>60310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</si>
  <si>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</si>
  <si>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</si>
  <si>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</si>
  <si>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</si>
  <si>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YOKOGAWA IBERIA S.A.</t>
  </si>
  <si>
    <t>C/ JULIAN CAMARILLO 29, EDIF. E1 PLANTA 2 28037 MADRID</t>
  </si>
  <si>
    <t>Ysubsidie BV</t>
  </si>
  <si>
    <t>Automotive Campus 30, Helmond, 5708 JZ</t>
  </si>
  <si>
    <t>Paardenmarkt 1</t>
  </si>
  <si>
    <t>2611 PA</t>
  </si>
  <si>
    <t>Delft</t>
  </si>
  <si>
    <t>YUAN SU AUTOMOTIV GMBH</t>
  </si>
  <si>
    <t>ERNA-ECKSTEIN-STR. 14, 40225, Düsseldorf, Deutschland</t>
  </si>
  <si>
    <t>ERNA-ECKSTEIN-STR. 14</t>
  </si>
  <si>
    <t>ZAMENHOF EXPLOITATION SAS T/A Group Jacky Perrenot</t>
  </si>
  <si>
    <t>335 Avenue Raymond Pavon, "Saint Donat sur lHerbasse, 26260", France</t>
  </si>
  <si>
    <t>ZE PAK S.A.</t>
  </si>
  <si>
    <t>Kazimierska 45, 62-510 Konin</t>
  </si>
  <si>
    <t>Kazimierska 45</t>
  </si>
  <si>
    <t>62-510 Konin</t>
  </si>
  <si>
    <t>ZEBETONMIXER4ALL</t>
  </si>
  <si>
    <t>WAALBANDIJK 1, 4053 JB, Neder-Betuwe, Niederlande</t>
  </si>
  <si>
    <t>WAALBANDIJK 1</t>
  </si>
  <si>
    <t>4053 JB</t>
  </si>
  <si>
    <t>IJZENDOORN</t>
  </si>
  <si>
    <t>ZEG POWER AS</t>
  </si>
  <si>
    <t>VOLLSVEIEN 2B, 1366, Bærum, Norwegen</t>
  </si>
  <si>
    <t>VOLLSVEIEN 2B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</si>
  <si>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</si>
  <si>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</si>
  <si>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</si>
  <si>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</si>
  <si>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</si>
  <si>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Zentrum für Brennstoffzellen-Technik GmbH</t>
  </si>
  <si>
    <t>Carl-Benz-Str. 201, 47057, Duisburg, Germany</t>
  </si>
  <si>
    <t>Carl-Benz-Str. 201</t>
  </si>
  <si>
    <t>Zepp Solutions</t>
  </si>
  <si>
    <t>Paardenmarkt 1, Delft, 2611 PA</t>
  </si>
  <si>
    <t>ZERO EMISSION CARRIERS AS</t>
  </si>
  <si>
    <t>BISKOP GUNNERUS' GATE 14A, 0185, Oslo, Norwegen</t>
  </si>
  <si>
    <t>BISKOP GUNNERUS' GATE 14A</t>
  </si>
  <si>
    <t>0185</t>
  </si>
  <si>
    <t>ZeroAvia</t>
  </si>
  <si>
    <t>Hangar 2, Cotswold Airport, Kemble, Cirencester GL7 6BA, United Kingdom</t>
  </si>
  <si>
    <t>ZEROAVIA B.V.</t>
  </si>
  <si>
    <t>ZEROAVIA LTD</t>
  </si>
  <si>
    <t>ZF Friedrichshafen AG</t>
  </si>
  <si>
    <t>Löwentaler Str 20, Friedrichshafen, 88046, Germany</t>
  </si>
  <si>
    <t>ZIEGLERVERBAND</t>
  </si>
  <si>
    <t>Anastasius-Grün-Straße 20, 4020, Linz, Austria</t>
  </si>
  <si>
    <t>Anastasius-Grün-Straße 20</t>
  </si>
  <si>
    <t>ZIEMER CHODELKA DIAMOND TECHNOLOGIES AG</t>
  </si>
  <si>
    <t>ALLMENDSTRASSE 11, 2562, Bern, Schweiz</t>
  </si>
  <si>
    <t>ALLMENDSTRASSE 11</t>
  </si>
  <si>
    <t>2562</t>
  </si>
  <si>
    <t>PORT</t>
  </si>
  <si>
    <t>ZKLASTER</t>
  </si>
  <si>
    <t>Daszy?skiego 54a, 59-900 Zgorzelec</t>
  </si>
  <si>
    <t>Daszy?skiego 54a</t>
  </si>
  <si>
    <t>59-900 Zgorzelec</t>
  </si>
  <si>
    <t>ZN2H2 GMBH</t>
  </si>
  <si>
    <t>Kocherbachweg 42A, 50374 Erftstadt, Germany</t>
  </si>
  <si>
    <t>ZSIS/SIPLIN</t>
  </si>
  <si>
    <t>Karlovska Cesta 3, Ljubljana, 1000, Slovenia</t>
  </si>
  <si>
    <t>ZSW-TECHNOLOGIETRANSFER UND SERVICE GMBH</t>
  </si>
  <si>
    <t>MEITNERSTR. 1, 70563, Stuttgart, Deutschland</t>
  </si>
  <si>
    <t>MEITNERSTR. 1</t>
  </si>
  <si>
    <t>70563</t>
  </si>
  <si>
    <t>ZUKUNFT ERDGAS E. V.</t>
  </si>
  <si>
    <t>NEUSTÄDTISCHE KIRCHSTR., 10117, Berlin, Deutschland</t>
  </si>
  <si>
    <t>NEUSTÄDTISCHE KIRCHSTR.</t>
  </si>
  <si>
    <t>ZUKUNFT GAS GMBH</t>
  </si>
  <si>
    <t>ZwickRoell GmbH &amp; Co. KG</t>
  </si>
  <si>
    <t>August-Nagel-Str. 11, 89079, Ulm, Germany</t>
  </si>
  <si>
    <t>August-Nagel-Str. 11</t>
  </si>
  <si>
    <t>89079</t>
  </si>
  <si>
    <t>Ulm</t>
  </si>
  <si>
    <t>ZwickRoell, S.L.</t>
  </si>
  <si>
    <t>Av.Corts Catalanes, 5-7, 2-1 08173 Sant Cugat del Vallès (Barcelona)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</si>
  <si>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</si>
  <si>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</si>
  <si>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</si>
  <si>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</si>
  <si>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</si>
  <si>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</si>
  <si>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</si>
  <si>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</si>
  <si>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</si>
  <si>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</si>
  <si>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</si>
  <si>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</si>
  <si>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</si>
  <si>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</si>
  <si>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</si>
  <si>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АГРОПРОМИСЛОВА КОМПАНІЯ САВИНСЬКА ТОВ</t>
  </si>
  <si>
    <t>ВУЛ. САВИНСЬКЕ ШОСЕ 1, БАЛАКЛІЙСЬКИЙ Р-Н, ХАРКІВСЬКА ОБЛ., 64270, ХАРЬКОВСКАЯ ОБЛАСТЬ, Ukraine</t>
  </si>
  <si>
    <t>ВУЛ. САВИНСЬКЕ ШОСЕ 1, БАЛАКЛІЙСЬКИЙ Р-Н, ХАРКІВСЬКА ОБЛ.</t>
  </si>
  <si>
    <t>64270</t>
  </si>
  <si>
    <t>САВИНЦІ</t>
  </si>
  <si>
    <t>АКЦИОНЕРНОЕ ОБЩЕСТВО БАЗА №1 ХИМРЕАКТИВОВ</t>
  </si>
  <si>
    <t>УЛ. ДОРОЖНАЯ Д. 1/9, ПОМ.62, 142450, Московская область, Russische Föderation</t>
  </si>
  <si>
    <t>УЛ. ДОРОЖНАЯ Д. 1/9, ПОМ.62</t>
  </si>
  <si>
    <t>142450</t>
  </si>
  <si>
    <t>СТАРАЯ КУПАВНА</t>
  </si>
  <si>
    <t>Russia</t>
  </si>
  <si>
    <t>АКЦИОНЕРНОЕ ОБЩЕСТВО ВОЛГОДОНСКМЕЖРАЙГАЗ</t>
  </si>
  <si>
    <t>ПЕР. КОММУНИСТИЧЕСКИЙ Д.12, 347360, Ростовская область, Russische Föderation</t>
  </si>
  <si>
    <t>ПЕР. КОММУНИСТИЧЕСКИЙ Д.12</t>
  </si>
  <si>
    <t>347360</t>
  </si>
  <si>
    <t>ВОЛГОДОНСК</t>
  </si>
  <si>
    <t>АКЦИОНЕРНОЕ ОБЩЕСТВО ГАЗПРОМ ГАЗОРАСПРЕДЕЛЕНИЕ ВОЛОГДА</t>
  </si>
  <si>
    <t>УЛ. САММЕРА Д.4А, 160014, Вологодская область, Russische Föderation</t>
  </si>
  <si>
    <t>УЛ. САММЕРА Д.4А</t>
  </si>
  <si>
    <t>160014</t>
  </si>
  <si>
    <t>ВОЛОГДА</t>
  </si>
  <si>
    <t>АКЦИОНЕРНОЕ ОБЩЕСТВО ГАЗПРОМ ГАЗОРАСПРЕДЕЛЕНИЕ ПЕРМЬ</t>
  </si>
  <si>
    <t>УЛ. ПЕТРОПАВЛОВСКАЯ Д. 43, 614000, Пермский край, Russische Föderation</t>
  </si>
  <si>
    <t>УЛ. ПЕТРОПАВЛОВСКАЯ Д. 43</t>
  </si>
  <si>
    <t>614000</t>
  </si>
  <si>
    <t>ПЕРМЬ</t>
  </si>
  <si>
    <t>АКЦИОНЕРНОЕ ОБЩЕСТВО ГАЗПРОМ ГАЗОРАСПРЕДЕЛЕНИЕ САРАНСК</t>
  </si>
  <si>
    <t>УЛ. МОСКОВСКАЯ Д.115, 430010, Мордовская Республика, Russische Föderation</t>
  </si>
  <si>
    <t>УЛ. МОСКОВСКАЯ Д.115</t>
  </si>
  <si>
    <t>430010</t>
  </si>
  <si>
    <t>САРАНСК</t>
  </si>
  <si>
    <t>АКЦИОНЕРНОЕ ОБЩЕСТВО ГАЗСБЫТСЕРВИС</t>
  </si>
  <si>
    <t>УЛ. ШЕЛКОВИЧНАЯ ЗД 177, СТР 2, 410071, Саратовская область, Russische Föderation</t>
  </si>
  <si>
    <t>УЛ. ШЕЛКОВИЧНАЯ ЗД 177, СТР 2</t>
  </si>
  <si>
    <t>410071</t>
  </si>
  <si>
    <t>САРАТОВ</t>
  </si>
  <si>
    <t>АКЦИОНЕРНОЕ ОБЩЕСТВО ЗАВОД ХИМРЕАКТИВКОМПЛЕКТ</t>
  </si>
  <si>
    <t>УЛ. ДОРОЖНАЯ Д. 1/4, СТР. 1, 142450, Московская область, Russische Föderation</t>
  </si>
  <si>
    <t>УЛ. ДОРОЖНАЯ Д. 1/4, СТР. 1</t>
  </si>
  <si>
    <t>АКЦИОНЕРНОЕ ОБЩЕСТВО КРИОГЕННОГО МАШИНОСТРОЕНИЯ</t>
  </si>
  <si>
    <t>ПР-КТ ЛЕНИНА Д.67, 143907, Московская область, Russische Föderation</t>
  </si>
  <si>
    <t>ПР-КТ ЛЕНИНА Д.67</t>
  </si>
  <si>
    <t>143907</t>
  </si>
  <si>
    <t>БАЛАШИХА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</si>
  <si>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</si>
  <si>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УЛ. ДАЛЯ Д. 10, 197376, г.Санкт-Петербург, Russische Föderation</t>
  </si>
  <si>
    <t>УЛ. ДАЛЯ Д. 10</t>
  </si>
  <si>
    <t>197376</t>
  </si>
  <si>
    <t>САНКТ-ПЕТЕРБУРГ</t>
  </si>
  <si>
    <t>АКЦИОНЕРНОЕ ОБЩЕСТВО НАУЧНО-ПРОИЗВОДСТВЕННОЕ ОБЪЕДИНЕНИЕ ТЯЖПРОМАРМАТУРА</t>
  </si>
  <si>
    <t>УЛ. МОЛДАВСКАЯ Д. 5, 121467, г.Москва, Russische Föderation</t>
  </si>
  <si>
    <t>УЛ. МОЛДАВСКАЯ Д. 5</t>
  </si>
  <si>
    <t>121467</t>
  </si>
  <si>
    <t>МОСКВА</t>
  </si>
  <si>
    <t>АКЦИОНЕРНОЕ ОБЩЕСТВО РЕАТЭКС</t>
  </si>
  <si>
    <t>УЛ. УГРЕШСКАЯ Д. 33, 115088, г.Москва, Russische Föderation</t>
  </si>
  <si>
    <t>УЛ. УГРЕШСКАЯ Д. 33</t>
  </si>
  <si>
    <t>115088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</si>
  <si>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</si>
  <si>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12, 129226, г.Москва, Russische Föderation</t>
  </si>
  <si>
    <t>УЛ. СЕЛЬСКОХОЗЯЙСТВЕННАЯ Д. 12</t>
  </si>
  <si>
    <t>129226</t>
  </si>
  <si>
    <t>АКЦИОНЕРНОЕ ОБЩЕСТВО ТАТЕХ</t>
  </si>
  <si>
    <t>УЛ. МАЯКОВСКОГО Д.116, 423450, Республика Татарстан (Татарстан), Russische Föderation</t>
  </si>
  <si>
    <t>УЛ. МАЯКОВСКОГО Д.116</t>
  </si>
  <si>
    <t>423450</t>
  </si>
  <si>
    <t>АЛЬМЕТЬЕВСК</t>
  </si>
  <si>
    <t>АКЦИОНЕРНОЕ ОБЩЕСТВО ТРАНСКЕМИКЛ-ЭКСПРЕСС</t>
  </si>
  <si>
    <t>УЛ. НАБЕРЕЖНАЯ Д.6, 140207, Московская область, Russische Föderation</t>
  </si>
  <si>
    <t>УЛ. НАБЕРЕЖНАЯ Д.6</t>
  </si>
  <si>
    <t>140207</t>
  </si>
  <si>
    <t>ВОСКРЕСЕНСК, ДЕР. РАТМИРОВО</t>
  </si>
  <si>
    <t>АКЦИОНЕРНОЕ ОБЩЕСТВО ТРАНСНЕФТЬ-ПРИВОЛГА</t>
  </si>
  <si>
    <t>УЛ. ЛЕНИНСКАЯ Д.100, 443020, Самарская область, Russische Föderation</t>
  </si>
  <si>
    <t>УЛ. ЛЕНИНСКАЯ Д.100</t>
  </si>
  <si>
    <t>443020</t>
  </si>
  <si>
    <t>САМАРА</t>
  </si>
  <si>
    <t>Belarus</t>
  </si>
  <si>
    <t>БЕРГАУФ РАМЕНСКОЕ</t>
  </si>
  <si>
    <t>УЛИЦА МИХАЛЕВИЧА, 140101, Московская область, Russische Föderation</t>
  </si>
  <si>
    <t>УЛИЦА МИХАЛЕВИЧА</t>
  </si>
  <si>
    <t>140101</t>
  </si>
  <si>
    <t>РАМЕНСКОЕ</t>
  </si>
  <si>
    <t>ВАРАНДЕЙСКИЙ ТЕРМИНАЛ</t>
  </si>
  <si>
    <t>УЛ. РОССИХИНА Д. 4, 166700, Ненецкий автономный округ, Russische Föderation</t>
  </si>
  <si>
    <t>УЛ. РОССИХИНА Д. 4</t>
  </si>
  <si>
    <t>166700</t>
  </si>
  <si>
    <t>РП ИСКАТЕЛЕЙ</t>
  </si>
  <si>
    <t>ВЗОР</t>
  </si>
  <si>
    <t>УЛ. ГЕРОЯ ЕЛИСЕЕВА Д.7 КВ.24, 603009, Нижегородская область, Russische Föderation</t>
  </si>
  <si>
    <t>УЛ. ГЕРОЯ ЕЛИСЕЕВА Д.7 КВ.24</t>
  </si>
  <si>
    <t>603009</t>
  </si>
  <si>
    <t>НИЖНИЙ НОВГОРОД</t>
  </si>
  <si>
    <t>ВОРЛЕНД ТРЕЙДІНГ ПП</t>
  </si>
  <si>
    <t>ВУЛ. БЕЛЕЛЮБСЬКОГО АКАДЕМІКА 68, КОРП. 2, 49019, ДНЕПРОПЕТРОВСКАЯ ОБЛАСТЬ, Ukraine</t>
  </si>
  <si>
    <t>ВУЛ. БЕЛЕЛЮБСЬКОГО АКАДЕМІКА 68, КОРП. 2</t>
  </si>
  <si>
    <t>49019</t>
  </si>
  <si>
    <t>ДНІПРО</t>
  </si>
  <si>
    <t>ГАЗОКОНДЕНСАТНЕ РОДОВИЩЕ ДЕНИСІВСЬКЕ ТОВ</t>
  </si>
  <si>
    <t>ПРОСП. ШЕВЧЕНКА Т 7, 79005, ЛЬВОВСКАЯ ОБЛАСТЬ, Ukraine</t>
  </si>
  <si>
    <t>ПРОСП. ШЕВЧЕНКА Т 7</t>
  </si>
  <si>
    <t>79005</t>
  </si>
  <si>
    <t>ЛЬВІВ</t>
  </si>
  <si>
    <t>ГАЗПРОМ МЕЖРЕГИОНГАЗ ОРЁЛ</t>
  </si>
  <si>
    <t>УЛ ЛЕНИНА Д.30, 302028, Орловская область, Russische Föderation</t>
  </si>
  <si>
    <t>УЛ ЛЕНИНА Д.30</t>
  </si>
  <si>
    <t>302028</t>
  </si>
  <si>
    <t>ОРЕЛ</t>
  </si>
  <si>
    <t>ГАЗПРОМ СЖИЖЕННЫЙ ГАЗ</t>
  </si>
  <si>
    <t>УЛ. ДУБРАВНАЯ Д. 53 „А, 420138, Республика Татарстан (Татарстан), Russische Föderation</t>
  </si>
  <si>
    <t>УЛ. ДУБРАВНАЯ Д. 53 „А</t>
  </si>
  <si>
    <t>420138</t>
  </si>
  <si>
    <t>КАЗАНЬ</t>
  </si>
  <si>
    <t>ГАЗТРОН-УКРАЇНА ТОВ</t>
  </si>
  <si>
    <t>ВУЛ. ЄВГЕНА КОНОВАЛЬЦЯ 36 Д, ОФ. 45 А, 01133, КИЕВ, Ukraine</t>
  </si>
  <si>
    <t>ВУЛ. ЄВГЕНА КОНОВАЛЬЦЯ 36 Д, ОФ. 45 А</t>
  </si>
  <si>
    <t>01133</t>
  </si>
  <si>
    <t>КИЇВ</t>
  </si>
  <si>
    <t>ДАГЕСТАНСКАЯ КОМПАНИЯ ПО РЕАЛИЗАЦИИ СЖИЖЕННЫХ УГЛЕВОДОРОДНЫХ ГАЗОВ</t>
  </si>
  <si>
    <t>ПРОИЗВОДСТВЕННАЯ БАЗА ООО НЕФТЕГАЗСИНТЕЗ, 367025, Республика Дагестан, Russische Föderation</t>
  </si>
  <si>
    <t>ПРОИЗВОДСТВЕННАЯ БАЗА ООО НЕФТЕГАЗСИНТЕЗ</t>
  </si>
  <si>
    <t>367025</t>
  </si>
  <si>
    <t>РП МАНАС</t>
  </si>
  <si>
    <t>ДАРИ ПРИРОДИ ТОВ</t>
  </si>
  <si>
    <t>ВУЛ. ЕНГЕЛЬСА 110, ДОНЕЦЬКА ОБЛ., 84206, ДОНЕЦКАЯ ОБЛАСТЬ, Ukraine</t>
  </si>
  <si>
    <t>ВУЛ. ЕНГЕЛЬСА 110, ДОНЕЦЬКА ОБЛ.</t>
  </si>
  <si>
    <t>84206</t>
  </si>
  <si>
    <t>ДРУЖКІВКА</t>
  </si>
  <si>
    <t>ЗАКРЫТОЕ АКЦИОНЕРНОЕ ОБЩЕСТВО КАЗАНСКАЯ ФАРМАЦЕВТИЧЕСКАЯ ФАБРИКА</t>
  </si>
  <si>
    <t>УЛ.АДОРАТСКОГО Д.12, 420133, Республика Татарстан (Татарстан), Russische Föderation</t>
  </si>
  <si>
    <t>УЛ.АДОРАТСКОГО Д.12</t>
  </si>
  <si>
    <t>420133</t>
  </si>
  <si>
    <t>ЗАКРЫТОЕ АКЦИОНЕРНОЕ ОБЩЕСТВО ХИМГАЗСЕРВИС</t>
  </si>
  <si>
    <t>ПР-Д 1-Й ДОРОЖНЫЙ Д.6, СТР 3, 117545, г.Москва, Russische Föderation</t>
  </si>
  <si>
    <t>ПР-Д 1-Й ДОРОЖНЫЙ Д.6, СТР 3</t>
  </si>
  <si>
    <t>117545</t>
  </si>
  <si>
    <t>ЗАКРЫТОЕ АКЦИОНЕРНОЕ ОБЩЕСТВО ХИТ Р</t>
  </si>
  <si>
    <t>УЛ. РАДИЩЕВА Д. 55, 423450, Республика Татарстан (Татарстан), Russische Föderation</t>
  </si>
  <si>
    <t>УЛ. РАДИЩЕВА Д. 55</t>
  </si>
  <si>
    <t>ИННОВАЦИЯ</t>
  </si>
  <si>
    <t>УЛ.25 ОКТЯБРЯ Д.31 КАБ 100, 394000, Воронежская область, Russische Föderation</t>
  </si>
  <si>
    <t>УЛ.25 ОКТЯБРЯ Д.31 КАБ 100</t>
  </si>
  <si>
    <t>394000</t>
  </si>
  <si>
    <t>ВОРОНЕЖ</t>
  </si>
  <si>
    <t>ИНПК ТРЕЙДИНГ</t>
  </si>
  <si>
    <t>УЛ. КРАСНОАРМЕЙСКАЯ Д. 141/128, 344000, Ростовская область, Russische Föderation</t>
  </si>
  <si>
    <t>УЛ. КРАСНОАРМЕЙСКАЯ Д. 141/128</t>
  </si>
  <si>
    <t>344000</t>
  </si>
  <si>
    <t>РОСТОВ-НА-ДОНУ</t>
  </si>
  <si>
    <t>Kosovo</t>
  </si>
  <si>
    <t>ИНСТИТУТ ФИЗИКО-ТЕХНОЛОГИЧЕСКИХ ИССЛЕДОВАНИЙ (ИФТИ)</t>
  </si>
  <si>
    <t>УЛ. ПУШКИНА ДОМ 7, СТРОЕНИЕ 1, ИФТИ, 143903, Московская область, Russische Föderation</t>
  </si>
  <si>
    <t>УЛ. ПУШКИНА ДОМ 7, СТРОЕНИЕ 1, ИФТИ</t>
  </si>
  <si>
    <t>143903</t>
  </si>
  <si>
    <t>БАЛАШИХА-3</t>
  </si>
  <si>
    <t>ІНТЕР-СИНТЕЗ ТОВ</t>
  </si>
  <si>
    <t>ВУЛ. ТРУСКАВЕЦЬКА 125, ЛЬВІВСЬКА ОБЛ., 82300, ЛЬВОВСКАЯ ОБЛАСТЬ, Ukraine</t>
  </si>
  <si>
    <t>ВУЛ. ТРУСКАВЕЦЬКА 125, ЛЬВІВСЬКА ОБЛ.</t>
  </si>
  <si>
    <t>82300</t>
  </si>
  <si>
    <t>БОРИСЛАВ</t>
  </si>
  <si>
    <t>КОИМ ИСТ ЮРОП</t>
  </si>
  <si>
    <t>УЛ. ЛЕНИНСКАЯ СЛОБОДА Д. 19, 115280, г.Москва, Russische Föderation</t>
  </si>
  <si>
    <t>УЛ. ЛЕНИНСКАЯ СЛОБОДА Д. 19</t>
  </si>
  <si>
    <t>115280</t>
  </si>
  <si>
    <t>КРИОГАЗ</t>
  </si>
  <si>
    <t>УЛ МАРШРУТНАЯ Д. 18, 614010, Пермский край, Russische Föderation</t>
  </si>
  <si>
    <t>УЛ МАРШРУТНАЯ Д. 18</t>
  </si>
  <si>
    <t>614010</t>
  </si>
  <si>
    <t>КРИОР</t>
  </si>
  <si>
    <t>УЛ. АВТОЗАВОДСКАЯ Д. 25, 115280, г.Москва, Russische Föderation</t>
  </si>
  <si>
    <t>УЛ. АВТОЗАВОДСКАЯ Д. 25</t>
  </si>
  <si>
    <t>ЛИНДЕ ИНЖИНИРИНГ РУС</t>
  </si>
  <si>
    <t>УЛ. ГАЛАКТИОНОВСКАЯ Д. 102, 443001, Самарская область, Russische Föderation</t>
  </si>
  <si>
    <t>УЛ. ГАЛАКТИОНОВСКАЯ Д. 102</t>
  </si>
  <si>
    <t>443001</t>
  </si>
  <si>
    <t>ЛУКОЙЛ-ИНЖИНИРИНГ</t>
  </si>
  <si>
    <t>Б-Р ПОКРОВСКИЙ Д. 3, СТР. 1, 109028, г.Москва, Russische Föderation</t>
  </si>
  <si>
    <t>Б-Р ПОКРОВСКИЙ Д. 3, СТР. 1</t>
  </si>
  <si>
    <t>109028</t>
  </si>
  <si>
    <t>МАСТЕР КЕМИКАЛЗ</t>
  </si>
  <si>
    <t>УЛ. ЗИНИНА Д. 8, 420097, Республика Татарстан (Татарстан), Russische Föderation</t>
  </si>
  <si>
    <t>УЛ. ЗИНИНА Д. 8</t>
  </si>
  <si>
    <t>420097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</si>
  <si>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</si>
  <si>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</si>
  <si>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</si>
  <si>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</si>
  <si>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СОФИЯ</t>
  </si>
  <si>
    <t>МЕССЕР УКРАЇНА ДП</t>
  </si>
  <si>
    <t>ВУЛ. ДНІПРОСТАЛІВСЬКА 22 К, 49051, ДНЕПРОПЕТРОВСКАЯ ОБЛАСТЬ, Ukraine</t>
  </si>
  <si>
    <t>ВУЛ. ДНІПРОСТАЛІВСЬКА 22 К</t>
  </si>
  <si>
    <t>49051</t>
  </si>
  <si>
    <t>ДНІПРО (ДНІПРОПЕТРОВСЬК)</t>
  </si>
  <si>
    <t>МИКРОСЕНСОРНАЯ ТЕХНИКА</t>
  </si>
  <si>
    <t>УЛ.РЯБИНОВАЯ Д.43, 121471, г.Москва, Russische Föderation</t>
  </si>
  <si>
    <t>УЛ.РЯБИНОВАЯ Д.43</t>
  </si>
  <si>
    <t>121471</t>
  </si>
  <si>
    <t>НЕФТЕХИМСЕРВИС-САМАРА</t>
  </si>
  <si>
    <t>УЛ УРИЦКОГО Д 19, ОФИС 6, 443030, Самарская область, Russische Föderation</t>
  </si>
  <si>
    <t>УЛ УРИЦКОГО Д 19, ОФИС 6</t>
  </si>
  <si>
    <t>443030</t>
  </si>
  <si>
    <t>НИКОХИМ</t>
  </si>
  <si>
    <t>УЛ. 40 ЛЕТ ВЛКСМ Д. 57, 400097, Волгоградская область, Russische Föderation</t>
  </si>
  <si>
    <t>УЛ. 40 ЛЕТ ВЛКСМ Д. 57</t>
  </si>
  <si>
    <t>400097</t>
  </si>
  <si>
    <t>ВОЛГОГРАД</t>
  </si>
  <si>
    <t>ОДЕСАГАЗ АТ</t>
  </si>
  <si>
    <t>ВУЛ. ОДАРІЯ 1, 65003, ОДЕССКАЯ ОБЛАСТЬ, Ukraine</t>
  </si>
  <si>
    <t>ВУЛ. ОДАРІЯ 1</t>
  </si>
  <si>
    <t>65003</t>
  </si>
  <si>
    <t>ОДЕСА</t>
  </si>
  <si>
    <t>ОРБИТА-СВЕТ</t>
  </si>
  <si>
    <t>УЛ. ПИОНЕРСКАЯ Д. 12, 430904, Мордовская Республика, Russische Föderation</t>
  </si>
  <si>
    <t>УЛ. ПИОНЕРСКАЯ Д. 12</t>
  </si>
  <si>
    <t>430904</t>
  </si>
  <si>
    <t>САРАНСК, РП ЯЛГА</t>
  </si>
  <si>
    <t>ОТКРЫТОЕ АКЦИОНЕРНОЕ ОБЩЕСТВО ЗАВОД ГОРНОГО ВОСКА</t>
  </si>
  <si>
    <t>UL. PARTIZANSKAYA 2, 222823, Пуховичский, Weißrussland</t>
  </si>
  <si>
    <t>UL. PARTIZANSKAYA 2</t>
  </si>
  <si>
    <t>222823</t>
  </si>
  <si>
    <t>SVISLOCH'</t>
  </si>
  <si>
    <t>ПЕРМНЕФТЕОТДАЧА</t>
  </si>
  <si>
    <t>УЛ. ТРУХИНА Д.70, 618703, Пермский край, Russische Föderation</t>
  </si>
  <si>
    <t>УЛ. ТРУХИНА Д.70</t>
  </si>
  <si>
    <t>618703</t>
  </si>
  <si>
    <t>ДОБРЯНКА, ПГТ.ПОЛАЗНА</t>
  </si>
  <si>
    <t>ПРОЕКТ +</t>
  </si>
  <si>
    <t>УЛ.СТРОИТЕЛЕЙ 5-В, 440028, Пензенская область, Russische Föderation</t>
  </si>
  <si>
    <t>УЛ.СТРОИТЕЛЕЙ 5-В</t>
  </si>
  <si>
    <t>440028</t>
  </si>
  <si>
    <t>ПЕНЗА</t>
  </si>
  <si>
    <t>ПРОИЗВОДСТВЕННАЯ ФИРМА ЛИВАМ</t>
  </si>
  <si>
    <t>ПР-КТ Б.ХМЕЛЬНИЦКОГО Д.134 А, 308023, Белгородская область, Russische Föderation</t>
  </si>
  <si>
    <t>ПР-КТ Б.ХМЕЛЬНИЦКОГО Д.134 А</t>
  </si>
  <si>
    <t>308023</t>
  </si>
  <si>
    <t>БЕЛГОРОД</t>
  </si>
  <si>
    <t>Kazakhstan</t>
  </si>
  <si>
    <t>ПРОИЗВОДСТВЕННОЕ РЕСПУБЛИКАНСКОЕ УНИТАРНОЕ ПРЕДПРИЯТИЕ МОЛОДЕЧНЕНСКИЙ ЗАВОД ПОРОШКОВОЙ МЕТАЛЛУРГИИ</t>
  </si>
  <si>
    <t>UL. YA.KUPALY 130, 222310, Молодечненский, Weißrussland</t>
  </si>
  <si>
    <t>UL. YA.KUPALY 130</t>
  </si>
  <si>
    <t>222310</t>
  </si>
  <si>
    <t>MOLODECHNO</t>
  </si>
  <si>
    <t>РОСТИС</t>
  </si>
  <si>
    <t>УЛ ДВОР ЗАВОДА Д 1, 446500, Самарская область, Russische Föderation</t>
  </si>
  <si>
    <t>УЛ ДВОР ЗАВОДА Д 1</t>
  </si>
  <si>
    <t>446500</t>
  </si>
  <si>
    <t>С ТИМАШЕВО</t>
  </si>
  <si>
    <t>СЕВЕРХИМПРОМ</t>
  </si>
  <si>
    <t>МОСКОВСКИЙ ПР-Т Д.49, ОФИС 18, 162606, Вологодская область, Russische Föderation</t>
  </si>
  <si>
    <t>МОСКОВСКИЙ ПР-Т Д.49, ОФИС 18</t>
  </si>
  <si>
    <t>162606</t>
  </si>
  <si>
    <t>ЧЕРЕПОВЕЦ</t>
  </si>
  <si>
    <t>СРЕДНЕВОЛЖСКАЯ ГАЗОВАЯ КОМПАНИЯ</t>
  </si>
  <si>
    <t>УЛ. ЛЬВА ТОЛСТОГО, 18 А СТР. 7, 443010, Самарская область, Russische Föderation</t>
  </si>
  <si>
    <t>УЛ. ЛЬВА ТОЛСТОГО, 18 А СТР. 7</t>
  </si>
  <si>
    <t>443010</t>
  </si>
  <si>
    <t>СТИРОЛБІОФАРМ ТОВ</t>
  </si>
  <si>
    <t>ВУЛ. ВАСИЛЯ КАСІЯНА 1, ГОЛОСІЇВСЬКИЙ Р-Н, 03191, КИЕВ, Ukraine</t>
  </si>
  <si>
    <t>ВУЛ. ВАСИЛЯ КАСІЯНА 1, ГОЛОСІЇВСЬКИЙ Р-Н</t>
  </si>
  <si>
    <t>03191</t>
  </si>
  <si>
    <t>ТАЙГА ЭНЕРДЖИ</t>
  </si>
  <si>
    <t>ПЕР. БОЛЬШОЙ САВВИНСКИЙ Д. 12, СТР. 5, ЭТ Ц ПОМ.III КОМ 1, 119435, г.Москва, Russische Föderation</t>
  </si>
  <si>
    <t>ПЕР. БОЛЬШОЙ САВВИНСКИЙ Д. 12, СТР. 5, ЭТ Ц ПОМ.III КОМ 1</t>
  </si>
  <si>
    <t>119435</t>
  </si>
  <si>
    <t>ТЕГАС</t>
  </si>
  <si>
    <t>УЛ. МИЧУРИНА Д. 41Б, 353201, Краснодарский край, Russische Föderation</t>
  </si>
  <si>
    <t>УЛ. МИЧУРИНА Д. 41Б</t>
  </si>
  <si>
    <t>353201</t>
  </si>
  <si>
    <t>СТ-ЦА ДИНСКАЯ</t>
  </si>
  <si>
    <t>ФИРМА АЛЬФА БАССЕНС</t>
  </si>
  <si>
    <t>УЛ.КРАСНОКАЗАРМЕННАЯ Д.14, КОРП. И, 111250, г.Москва, Russische Föderation</t>
  </si>
  <si>
    <t>УЛ.КРАСНОКАЗАРМЕННАЯ Д.14, КОРП. И</t>
  </si>
  <si>
    <t>111250</t>
  </si>
  <si>
    <t>ФІРМА КРІОГЕНСЕРВІС ТОВ</t>
  </si>
  <si>
    <t>ВУЛ. КИЇВСЬКА 29 К, КИЇВСЬКА ОБЛ., 08132, КИЕВСКАЯ ОБЛАСТЬ, Ukraine</t>
  </si>
  <si>
    <t>ВУЛ. КИЇВСЬКА 29 К, КИЇВСЬКА ОБЛ.</t>
  </si>
  <si>
    <t>08132</t>
  </si>
  <si>
    <t>ПЕТРІВСЬКЕ</t>
  </si>
  <si>
    <t>ФОСАГРО-СТАВРОПОЛЬ</t>
  </si>
  <si>
    <t>УЛ. ЛЕРМОНТОВА Д.189/1, 355000, Ставропольский край, Russische Föderation</t>
  </si>
  <si>
    <t>УЛ. ЛЕРМОНТОВА Д.189/1</t>
  </si>
  <si>
    <t>355000</t>
  </si>
  <si>
    <t>СТАВРОПОЛЬ</t>
  </si>
  <si>
    <t>ХИМОПТТОРГ</t>
  </si>
  <si>
    <t>УЛ. ЗЕМЛЯЧКИ Д.21, 394033, Воронежская область, Russische Föderation</t>
  </si>
  <si>
    <t>УЛ. ЗЕМЛЯЧКИ Д.21</t>
  </si>
  <si>
    <t>394033</t>
  </si>
  <si>
    <t>ЦЕНТР ТЕХНИЧЕСКОГО СЕРВИСА</t>
  </si>
  <si>
    <t>ПЕР. ТРАНСПОРТНЫЙ Д. 1, 618703, Пермский край, Russische Föderation</t>
  </si>
  <si>
    <t>ПЕР. ТРАНСПОРТНЫЙ Д. 1</t>
  </si>
  <si>
    <t>ДОБРЯНКА, ПГТ ПОЛАЗНА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</si>
  <si>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</si>
  <si>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Д.2, 125438, г.Москва, Russische Föderation</t>
  </si>
  <si>
    <t>УЛ. АВТОМОТОРНАЯ Д.2</t>
  </si>
  <si>
    <t>125438</t>
  </si>
  <si>
    <t>ЧАСТНОЕ ЛЕЧЕБНО-ПРОФИЛАКТИЧЕСКОЕ УЧРЕЖДЕНИЕ САНАТОРИЙ ХИЛОВО</t>
  </si>
  <si>
    <t>УЛ. ЦЕНТРАЛЬНАЯ Д. 1, 182651, Псковская область, Russische Föderation</t>
  </si>
  <si>
    <t>УЛ. ЦЕНТРАЛЬНАЯ Д. 1</t>
  </si>
  <si>
    <t>182651</t>
  </si>
  <si>
    <t>Д. ХИЛОВО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</si>
  <si>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</si>
  <si>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</si>
  <si>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</si>
  <si>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</si>
  <si>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ЭВОНИК ХИМИЯ</t>
  </si>
  <si>
    <t>УЛ. КОЖЕВНИЧЕСКАЯ Д. 14, СТР. 5, 115114, г.Москва, Russische Föderation</t>
  </si>
  <si>
    <t>УЛ. КОЖЕВНИЧЕСКАЯ Д. 14, СТР. 5</t>
  </si>
  <si>
    <t>115114</t>
  </si>
  <si>
    <t>ЭСТАФЕТА</t>
  </si>
  <si>
    <t>УЛ.КИРОВА Д.29, 142450, Московская область, Russische Föderation</t>
  </si>
  <si>
    <t>УЛ.КИРОВА Д.29</t>
  </si>
  <si>
    <t>ЮГТРАНЗИТ</t>
  </si>
  <si>
    <t>УЛ. ЕВДОКИМОВА Д.39, 344068, Ростовская область, Russische Föderation</t>
  </si>
  <si>
    <t>УЛ. ЕВДОКИМОВА Д.39</t>
  </si>
  <si>
    <t>344068</t>
  </si>
  <si>
    <t>Aberdeen Kittybrewster HRS</t>
  </si>
  <si>
    <t>Aberdeen</t>
  </si>
  <si>
    <t>Hydrogen Production | European Hydrogen Observatory (europa.eu)</t>
  </si>
  <si>
    <t>Ambès Nouryon</t>
  </si>
  <si>
    <t>Ambès</t>
  </si>
  <si>
    <t>Aquamarine</t>
  </si>
  <si>
    <t>Kardoskut</t>
  </si>
  <si>
    <t>Hydrogen Production and Consumption Projects | European Hydrogen Observatory (europa.eu)</t>
  </si>
  <si>
    <t>Arbikie Distrillery</t>
  </si>
  <si>
    <t>Montrose</t>
  </si>
  <si>
    <t>ASKO Midt-Norge HRS</t>
  </si>
  <si>
    <t>Trondheim</t>
  </si>
  <si>
    <t>Assemini EniChem</t>
  </si>
  <si>
    <t>Assemini</t>
  </si>
  <si>
    <t>Audi e-gas</t>
  </si>
  <si>
    <t>Werlte</t>
  </si>
  <si>
    <t>Augusta Sonatrach</t>
  </si>
  <si>
    <t>Augusta</t>
  </si>
  <si>
    <t>AuxHyGen/Auxr H2</t>
  </si>
  <si>
    <t>Auxerre</t>
  </si>
  <si>
    <t>Aviles Nippon Gases Europe</t>
  </si>
  <si>
    <t>Aviles</t>
  </si>
  <si>
    <t>Basque Hydrogen Corridor/BH2C - Muskiz refinery (Phase 1)</t>
  </si>
  <si>
    <t>Muskiz</t>
  </si>
  <si>
    <t>Bergen op Zoom Air Liquide</t>
  </si>
  <si>
    <t>Bergen op Zoom</t>
  </si>
  <si>
    <t>Bergen op Zoom Sabic EuroPetrochemicals</t>
  </si>
  <si>
    <t>Berre l’Etang LyondellBasell</t>
  </si>
  <si>
    <t>Berre l’Etang</t>
  </si>
  <si>
    <t>BIG HIT</t>
  </si>
  <si>
    <t>Balfour, Shapinsay</t>
  </si>
  <si>
    <t>Birmingham Tyseley Energy Park HRS</t>
  </si>
  <si>
    <t>Birmingham</t>
  </si>
  <si>
    <t>Blachownia Solveco SA</t>
  </si>
  <si>
    <t>Blachownia</t>
  </si>
  <si>
    <t>Bochnia Stalprodukt</t>
  </si>
  <si>
    <t>Bochnia</t>
  </si>
  <si>
    <t>Bolzano HRS (CHIC)</t>
  </si>
  <si>
    <t>Bolzano</t>
  </si>
  <si>
    <t>Botlek-Rotterdam Air Liquide</t>
  </si>
  <si>
    <t>Botlek</t>
  </si>
  <si>
    <t>Botlek-Rotterdam Air Products</t>
  </si>
  <si>
    <t>Botlek-Rotterdam ExxonMobil Chemical</t>
  </si>
  <si>
    <t>Botlek-Rotterdam Nobian</t>
  </si>
  <si>
    <t>Bremanger Elkem ASA, Silicon Division</t>
  </si>
  <si>
    <t>Bremanger</t>
  </si>
  <si>
    <t>Brescia Industrie Chimiche Caffaro</t>
  </si>
  <si>
    <t>Brescia</t>
  </si>
  <si>
    <t>Brindisi Versalis</t>
  </si>
  <si>
    <t>Brindisi</t>
  </si>
  <si>
    <t>Brzeg Dolny Zaklady Chemiczne/PCC Rokita</t>
  </si>
  <si>
    <t>Brzeg Dolny</t>
  </si>
  <si>
    <t>BÜKKABRÁNY PtG</t>
  </si>
  <si>
    <t>Bükkábrányi</t>
  </si>
  <si>
    <t>Busalla Iplom Spa</t>
  </si>
  <si>
    <t>Busalla</t>
  </si>
  <si>
    <t>Bussi sul Tirino Ausimont SpA</t>
  </si>
  <si>
    <t>Bussi sul Tirino</t>
  </si>
  <si>
    <t>Campochiaro Fater</t>
  </si>
  <si>
    <t>Campochiaro</t>
  </si>
  <si>
    <t>Carbon2Chem</t>
  </si>
  <si>
    <t>Cartagena Linde</t>
  </si>
  <si>
    <t>Cartagena</t>
  </si>
  <si>
    <t>Cartagena Repsol</t>
  </si>
  <si>
    <t>Castellon de la Plana BP</t>
  </si>
  <si>
    <t>Castellon de la Plana</t>
  </si>
  <si>
    <t>Catania Air Liquide</t>
  </si>
  <si>
    <t>Catania</t>
  </si>
  <si>
    <t>Centrale Électrique de l’Ouest Guyanais (CEOG)</t>
  </si>
  <si>
    <t>French Guiana</t>
  </si>
  <si>
    <t>Chalampe Linde</t>
  </si>
  <si>
    <t>Chalampe</t>
  </si>
  <si>
    <t>Copenhagen Hydrogen Partnership/Green Fuels for Denmark (Phase 1)</t>
  </si>
  <si>
    <t>Copenhagen</t>
  </si>
  <si>
    <t>Decentralized energy supply for Lubesse</t>
  </si>
  <si>
    <t>Lubesse</t>
  </si>
  <si>
    <t>Delfzijl BioMCN</t>
  </si>
  <si>
    <t>Delfzijl</t>
  </si>
  <si>
    <t>Delfzijl Nobian</t>
  </si>
  <si>
    <t>Dijon Metropole Smart Energy Nord</t>
  </si>
  <si>
    <t>Dijon</t>
  </si>
  <si>
    <t>Djeva PtH</t>
  </si>
  <si>
    <t>Monthey</t>
  </si>
  <si>
    <t>Donges Total</t>
  </si>
  <si>
    <t>Donges</t>
  </si>
  <si>
    <t>Dorset Green H2</t>
  </si>
  <si>
    <t>Poole</t>
  </si>
  <si>
    <t>Dunkerque Versalis (Eni Group)</t>
  </si>
  <si>
    <t>Dunkerque</t>
  </si>
  <si>
    <t>E-CO2MET Raffinerie Mitteldeutschland</t>
  </si>
  <si>
    <t>Leuna</t>
  </si>
  <si>
    <t>Energiepark Mainz</t>
  </si>
  <si>
    <t>Mainz</t>
  </si>
  <si>
    <t>Energiepark Pirmasens-Winzeln</t>
  </si>
  <si>
    <t>Pirmasens</t>
  </si>
  <si>
    <t>Energy Park Wunsiedel</t>
  </si>
  <si>
    <t>Wunsiedel</t>
  </si>
  <si>
    <t>Europoort Rotterdam BP</t>
  </si>
  <si>
    <t>Europoort Rotterdam</t>
  </si>
  <si>
    <t>Fairfuel Atmosfair – PtL in Werlte</t>
  </si>
  <si>
    <t>Falconara Marittima/Ancona Anonima Petroli Italiana S.p.A.</t>
  </si>
  <si>
    <t>Falconara Marittima</t>
  </si>
  <si>
    <t>Falconara Marittima/Ancona Api Energia SpA</t>
  </si>
  <si>
    <t>Farrandina Sapio</t>
  </si>
  <si>
    <t>Farrandina</t>
  </si>
  <si>
    <t>Ferrara YARA</t>
  </si>
  <si>
    <t>Ferrara</t>
  </si>
  <si>
    <t>Feyzin Total</t>
  </si>
  <si>
    <t>Feyzin</t>
  </si>
  <si>
    <t>FlagshipOne                      </t>
  </si>
  <si>
    <t>Örnsköldsvik</t>
  </si>
  <si>
    <t>Fos AGA Gas</t>
  </si>
  <si>
    <t>Fos</t>
  </si>
  <si>
    <t>Fos sur Mer ExxonMobil</t>
  </si>
  <si>
    <t>Fos sur Mer</t>
  </si>
  <si>
    <t>Fos sur Mer Kem One</t>
  </si>
  <si>
    <t>Fos Tonkin Air Liquide</t>
  </si>
  <si>
    <t>Fos Tonkin</t>
  </si>
  <si>
    <t>Gajano Air Liquide</t>
  </si>
  <si>
    <t>Gajano</t>
  </si>
  <si>
    <t>Gdansk Grupa Lotos</t>
  </si>
  <si>
    <t>Gdansk</t>
  </si>
  <si>
    <t>Gela Praoil</t>
  </si>
  <si>
    <t>Gela</t>
  </si>
  <si>
    <t>Geleen DSM</t>
  </si>
  <si>
    <t>Limburg</t>
  </si>
  <si>
    <t>Geleen OCI Nitrogen</t>
  </si>
  <si>
    <t>Geleen</t>
  </si>
  <si>
    <t>Geleen Sabic EuroPetrochemicals</t>
  </si>
  <si>
    <t>Genova Ansaldo</t>
  </si>
  <si>
    <t>Genova</t>
  </si>
  <si>
    <t>George Olah CO2 to methanol plant</t>
  </si>
  <si>
    <t>Grindavik</t>
  </si>
  <si>
    <t>GetH2 RWE Lingen (Phase 0) (ALK)</t>
  </si>
  <si>
    <t>Lingen</t>
  </si>
  <si>
    <t>GetH2 RWE Lingen (Phase 0) (PEM)</t>
  </si>
  <si>
    <t>Gonfreville L'Orcher Total</t>
  </si>
  <si>
    <t>Gonfreville L'Orcher</t>
  </si>
  <si>
    <t>Gonfreville L'Orcher Total/Air Liquide</t>
  </si>
  <si>
    <t>Grandpuits-Bailly-Carrois Borealis</t>
  </si>
  <si>
    <t>Grandpuits-Bailly-Carrois</t>
  </si>
  <si>
    <t>Grand-Quevilly Borealis</t>
  </si>
  <si>
    <t>Grand-Quevilly</t>
  </si>
  <si>
    <t>Green H2 hub Haren</t>
  </si>
  <si>
    <t>Twist</t>
  </si>
  <si>
    <t>Green Hydrogen Esslingen (P2G2P)</t>
  </si>
  <si>
    <t>Esslingen</t>
  </si>
  <si>
    <t>Green Hysland/Power to Green Hydrogen Mallorca (Phase 1)</t>
  </si>
  <si>
    <t>Lloseta</t>
  </si>
  <si>
    <t>Greenlab Skive</t>
  </si>
  <si>
    <t>Skive</t>
  </si>
  <si>
    <t>GrInHy2.0</t>
  </si>
  <si>
    <t>H&amp;R Ölwerke Schindler Hamburg-Neuhof</t>
  </si>
  <si>
    <t>Hamburg-Neuhof</t>
  </si>
  <si>
    <t>H2 Creteil</t>
  </si>
  <si>
    <t>Creteil</t>
  </si>
  <si>
    <t>H2 for Ovako steel mill</t>
  </si>
  <si>
    <t>Hofors</t>
  </si>
  <si>
    <t>H2 Green Steel (H2GS)  (Phase 1)</t>
  </si>
  <si>
    <t>Boden</t>
  </si>
  <si>
    <t>H2 Wyhlen (Power-to-Gas Baden-Württemberg) (Phase 1)</t>
  </si>
  <si>
    <t>Wyhlen</t>
  </si>
  <si>
    <t>H2BER (Berlin airport)</t>
  </si>
  <si>
    <t>H2F (Phase 1)</t>
  </si>
  <si>
    <t>Puertollano</t>
  </si>
  <si>
    <t>H2FUTURE (Phase 1)</t>
  </si>
  <si>
    <t>H2GO Energy Park Oude-Tonge (Phase 1)/Greenpoint HRS</t>
  </si>
  <si>
    <t>Oude-Tonge</t>
  </si>
  <si>
    <t>H2orizon</t>
  </si>
  <si>
    <t>Lampoldshausen</t>
  </si>
  <si>
    <t>H2RES</t>
  </si>
  <si>
    <t>Avedore</t>
  </si>
  <si>
    <t>H2W</t>
  </si>
  <si>
    <t>Wuppertal</t>
  </si>
  <si>
    <t>HAEOLUS</t>
  </si>
  <si>
    <t>Berlevag</t>
  </si>
  <si>
    <t>Hamburg Hafen City HRS</t>
  </si>
  <si>
    <t>Hellesylt Hydrogen Hub</t>
  </si>
  <si>
    <t>Hellesylt</t>
  </si>
  <si>
    <t>Hellisheidi ON Power ely</t>
  </si>
  <si>
    <t>Hellisheidi</t>
  </si>
  <si>
    <t>Hernani Electroquimica de Hernani</t>
  </si>
  <si>
    <t>Hernani</t>
  </si>
  <si>
    <t>Heroya Industrial Park </t>
  </si>
  <si>
    <t>Porsgrunn</t>
  </si>
  <si>
    <t>Holland Hydrogen (Phase 1)</t>
  </si>
  <si>
    <t>Maasvlakte</t>
  </si>
  <si>
    <t>HRS Compagnie Maritime Belge</t>
  </si>
  <si>
    <t>Antwerp</t>
  </si>
  <si>
    <t>Huelva Electroquímica Onubense</t>
  </si>
  <si>
    <t>Huelva</t>
  </si>
  <si>
    <t>Huelva Fertiberia</t>
  </si>
  <si>
    <t>Huelva/La Rabida CEPSA</t>
  </si>
  <si>
    <t>Hy2B Hydrogen Pfeffenhausen</t>
  </si>
  <si>
    <t>Pfeffenhausen</t>
  </si>
  <si>
    <t>HyBALANCE</t>
  </si>
  <si>
    <t>Hobro</t>
  </si>
  <si>
    <t>HyBit</t>
  </si>
  <si>
    <t>Hybrid Power Plant Enertrag, Prenzlau</t>
  </si>
  <si>
    <t>Dauerthal</t>
  </si>
  <si>
    <t>HYBRIT pilot (Phase 1)</t>
  </si>
  <si>
    <t>Lulea</t>
  </si>
  <si>
    <t>Hycaunais</t>
  </si>
  <si>
    <t>Saint-Florentin</t>
  </si>
  <si>
    <t>HyDeploy</t>
  </si>
  <si>
    <t>Keele</t>
  </si>
  <si>
    <t>Hydrogenpilot Oosterwolde (SinneWetterstof Hydrogen Pilot Project)</t>
  </si>
  <si>
    <t>Oosterwolde</t>
  </si>
  <si>
    <t>Hydrospider Gösgen</t>
  </si>
  <si>
    <t>Niedergösgen</t>
  </si>
  <si>
    <t>Hygo Vannes</t>
  </si>
  <si>
    <t>Vannes</t>
  </si>
  <si>
    <t>Hyport - Toulouse airport</t>
  </si>
  <si>
    <t>Toulouse</t>
  </si>
  <si>
    <t>HySolar HRS</t>
  </si>
  <si>
    <t>Nieuwegein</t>
  </si>
  <si>
    <t>Hystock</t>
  </si>
  <si>
    <t>Veendam</t>
  </si>
  <si>
    <t>HySynergy (Phase 1)</t>
  </si>
  <si>
    <t>Fredericia</t>
  </si>
  <si>
    <t>HZI PtH Buchs</t>
  </si>
  <si>
    <t>Buchs</t>
  </si>
  <si>
    <t>IJmuiden Linde</t>
  </si>
  <si>
    <t>IJmuiden</t>
  </si>
  <si>
    <t xml:space="preserve">Ineratec PtL Frankfurt </t>
  </si>
  <si>
    <t>Frankfurt</t>
  </si>
  <si>
    <t>INGRID (Phase 1)</t>
  </si>
  <si>
    <t>Troia</t>
  </si>
  <si>
    <t>Jarrie Arkema</t>
  </si>
  <si>
    <t>Jarrie</t>
  </si>
  <si>
    <t>Jarrie Arkema (Kem One)</t>
  </si>
  <si>
    <t>Jedlicze PKN ORLEN</t>
  </si>
  <si>
    <t>Jedlicze</t>
  </si>
  <si>
    <t>Jupiter 1000 (ALK)</t>
  </si>
  <si>
    <t>Jupiter 1000 (PEM)</t>
  </si>
  <si>
    <t>Kedzierzyn Zaklady Azotowe</t>
  </si>
  <si>
    <t>Kedzierzyn</t>
  </si>
  <si>
    <t>Kedzierzyn Zaklady Azotowe 1</t>
  </si>
  <si>
    <t>Kedzierzyn Zaklady Azotowe 2</t>
  </si>
  <si>
    <t>La Coruña Air Liquide</t>
  </si>
  <si>
    <t>La Coruña</t>
  </si>
  <si>
    <t>La Coruña Repsol</t>
  </si>
  <si>
    <t>La Mede Total</t>
  </si>
  <si>
    <t>La Mede</t>
  </si>
  <si>
    <t>Lacq Air Liquide</t>
  </si>
  <si>
    <t>Lacq</t>
  </si>
  <si>
    <t>Lavéra Air Liquide</t>
  </si>
  <si>
    <t>Lavéra</t>
  </si>
  <si>
    <t>Lavéra Kem One</t>
  </si>
  <si>
    <t>Lavéra Naphtachimie SA</t>
  </si>
  <si>
    <t>Lavéra Petrolneos Refining Ltd.</t>
  </si>
  <si>
    <t>Le Havre YARA</t>
  </si>
  <si>
    <t>Le Havre</t>
  </si>
  <si>
    <t>Le Pont de Claix Air Liquide</t>
  </si>
  <si>
    <t>Le Pont de Claix</t>
  </si>
  <si>
    <t>Le Pont de Claix Vencorex</t>
  </si>
  <si>
    <t>Lhyfe Bouin (Phase 1)</t>
  </si>
  <si>
    <t>Bouin</t>
  </si>
  <si>
    <t>Linde at Leuna Chemical Complex</t>
  </si>
  <si>
    <t>Linde Mandra</t>
  </si>
  <si>
    <t>Mandra</t>
  </si>
  <si>
    <t>Livorno Eni</t>
  </si>
  <si>
    <t>Livorno</t>
  </si>
  <si>
    <t>Loos Kuhimann France</t>
  </si>
  <si>
    <t>Loos</t>
  </si>
  <si>
    <t>Luckau ELY</t>
  </si>
  <si>
    <t>Luckau</t>
  </si>
  <si>
    <t>Maasvlakte LyondellBasell/Covestro</t>
  </si>
  <si>
    <t>Mantova Air Products</t>
  </si>
  <si>
    <t>Mantova</t>
  </si>
  <si>
    <t>Mantova Sapio</t>
  </si>
  <si>
    <t>Mantova Versalis</t>
  </si>
  <si>
    <t>MegalyseurPlus (HYPOS)</t>
  </si>
  <si>
    <t>Melilli ISAB SpA (nord)</t>
  </si>
  <si>
    <t>Melilli</t>
  </si>
  <si>
    <t>Middelburg Eastman</t>
  </si>
  <si>
    <t>Middelburg</t>
  </si>
  <si>
    <t>Milazzo Linde</t>
  </si>
  <si>
    <t>Milazzo</t>
  </si>
  <si>
    <t>Milazzo Raffineria di Milazzo SpA.(Eni)</t>
  </si>
  <si>
    <t>Mira Technology Park ELY</t>
  </si>
  <si>
    <t>Nuneaton</t>
  </si>
  <si>
    <t>Moerdijk ELLBA</t>
  </si>
  <si>
    <t>Moerdijk</t>
  </si>
  <si>
    <t>Moerdijk Shell Chemicals</t>
  </si>
  <si>
    <t>Mongstad Equinor</t>
  </si>
  <si>
    <t>Mongstad</t>
  </si>
  <si>
    <t>Monzon del Rio Cinca Quimica del Cinca</t>
  </si>
  <si>
    <t>Monzón</t>
  </si>
  <si>
    <t>MPREIS Hydrogen  (within DEMO4GRID)</t>
  </si>
  <si>
    <t>MultiPLHY</t>
  </si>
  <si>
    <t>Muskiz Repsol</t>
  </si>
  <si>
    <t>Bilbao</t>
  </si>
  <si>
    <t>Normand'hy</t>
  </si>
  <si>
    <t>Port-Jerome</t>
  </si>
  <si>
    <t>Notre Dame de Gravenchon ExxonMobil Chemical</t>
  </si>
  <si>
    <t>Notre Dame de Gravenchon</t>
  </si>
  <si>
    <t>Osio Sopra SIAD</t>
  </si>
  <si>
    <t>Osio Sopra</t>
  </si>
  <si>
    <t>Oskarshamn electrolyser</t>
  </si>
  <si>
    <t>Oskarshamn</t>
  </si>
  <si>
    <t>Ottmarshein BOREALIS-PRODUITS ET ENGRAIS CHIMIQUES DU RHIN</t>
  </si>
  <si>
    <t>Ottmarsheim</t>
  </si>
  <si>
    <t>P2X Harjavalta (Phase 1)</t>
  </si>
  <si>
    <t>Harjavalta</t>
  </si>
  <si>
    <t>Pamesa e-Combustible</t>
  </si>
  <si>
    <t>Castellon           </t>
  </si>
  <si>
    <t>Pieve Vergonte HydroChem Italia</t>
  </si>
  <si>
    <t>Pieve Vergonte</t>
  </si>
  <si>
    <t>Plock PKN ORLEN</t>
  </si>
  <si>
    <t>Plock</t>
  </si>
  <si>
    <t>Police Zaklady Chemiczne</t>
  </si>
  <si>
    <t>Police</t>
  </si>
  <si>
    <t>Pombliere MSSA</t>
  </si>
  <si>
    <t>Pombliere</t>
  </si>
  <si>
    <t>Porsgrunn YARA</t>
  </si>
  <si>
    <t>Port Jérôme Air Liquide</t>
  </si>
  <si>
    <t>Port Jérôme</t>
  </si>
  <si>
    <t>Port Jérôme ExxonMobil</t>
  </si>
  <si>
    <t>Porto Marghera Versalis</t>
  </si>
  <si>
    <t>Venice</t>
  </si>
  <si>
    <t>Priolo Air Liquide</t>
  </si>
  <si>
    <t>Priolo</t>
  </si>
  <si>
    <t>Priolo ISAB SpA (sud)</t>
  </si>
  <si>
    <t>Priolo Versalis</t>
  </si>
  <si>
    <t>PtG Switzerland Dietikon</t>
  </si>
  <si>
    <t>Dietikon</t>
  </si>
  <si>
    <t>Puertollano Air Liquide</t>
  </si>
  <si>
    <t>Puertollano Fertiberia</t>
  </si>
  <si>
    <t>Puertollano Repsol</t>
  </si>
  <si>
    <t>Pulawy Zaklady Azotowe</t>
  </si>
  <si>
    <t>Pulawy</t>
  </si>
  <si>
    <t>Rafnes INEOS</t>
  </si>
  <si>
    <t>Rafnes</t>
  </si>
  <si>
    <t>Rafnes-Stathelle INEOS</t>
  </si>
  <si>
    <t>Herre</t>
  </si>
  <si>
    <t>Ravenna Linde</t>
  </si>
  <si>
    <t>Ravenna</t>
  </si>
  <si>
    <t>Ravenna SOL SpA</t>
  </si>
  <si>
    <t>Reddap (REnewable Distributed &amp; Dynamic Ammonia Plant)</t>
  </si>
  <si>
    <t>Lemwig</t>
  </si>
  <si>
    <t>REFHYNE (Phase 1)</t>
  </si>
  <si>
    <t>Wesseling</t>
  </si>
  <si>
    <t>Renewable Gasfield</t>
  </si>
  <si>
    <t>Gabersdorf</t>
  </si>
  <si>
    <t>Rosignano Solvay</t>
  </si>
  <si>
    <t>Rosignano Marittimo</t>
  </si>
  <si>
    <t>Rostock - Laage Industrial park (Phase 1)</t>
  </si>
  <si>
    <t>Laage</t>
  </si>
  <si>
    <t>Rotterdam-Merseyweg Air Products</t>
  </si>
  <si>
    <t>Merseyweg</t>
  </si>
  <si>
    <t>Rotterdam-Vondenlingenplaat-Pernis Shell</t>
  </si>
  <si>
    <t>Pernis</t>
  </si>
  <si>
    <t>Roussilon Air Liquide</t>
  </si>
  <si>
    <t>Gordes</t>
  </si>
  <si>
    <t>Sabiñánigo Aragonesas Industrias y Energia SA</t>
  </si>
  <si>
    <t>Sabiñánigo</t>
  </si>
  <si>
    <t>Sabinanigo ENERG.IND.ARAGON</t>
  </si>
  <si>
    <t>Sabiñánigo Ercros</t>
  </si>
  <si>
    <t>Saint Auban Arkema (Kem One)</t>
  </si>
  <si>
    <t>Saint Auban</t>
  </si>
  <si>
    <t>Saint Fons Air Liquide</t>
  </si>
  <si>
    <t>Saint Fons</t>
  </si>
  <si>
    <t>Saline di Volterra Altair Chimica SpA</t>
  </si>
  <si>
    <t>Volterra</t>
  </si>
  <si>
    <t>SAN Group Herzogenburg</t>
  </si>
  <si>
    <t>Herzogenburg</t>
  </si>
  <si>
    <t>San Martino di Trecate Sarpom (Esso Group)</t>
  </si>
  <si>
    <t>San Martino di Trecate</t>
  </si>
  <si>
    <t>San Roque/Algeciras CEPSA</t>
  </si>
  <si>
    <t>Cadiz</t>
  </si>
  <si>
    <t>Sandviken ely</t>
  </si>
  <si>
    <t>Sandviken</t>
  </si>
  <si>
    <t>Sannazaro de Burgondi Eni</t>
  </si>
  <si>
    <t>Sannazzaro</t>
  </si>
  <si>
    <t>Sarpsborg Borregaard Industries</t>
  </si>
  <si>
    <t>Sarpsborg</t>
  </si>
  <si>
    <t>Sarroch Saras SpA Raffinerie Sarde</t>
  </si>
  <si>
    <t>Sarroch</t>
  </si>
  <si>
    <t>SEM-REV offshore hydrogen at Le Croisic</t>
  </si>
  <si>
    <t>Le Croisic</t>
  </si>
  <si>
    <t>SKREI</t>
  </si>
  <si>
    <t>Sluiskil YARA</t>
  </si>
  <si>
    <t>Sluiskil</t>
  </si>
  <si>
    <t>Smart Quart (Kaisersesch)</t>
  </si>
  <si>
    <t>Kaisersesch</t>
  </si>
  <si>
    <t>Strandmøllen A/S - Ejby</t>
  </si>
  <si>
    <t>Ejby</t>
  </si>
  <si>
    <t>Strandmollen Ljungby</t>
  </si>
  <si>
    <t>Ljungby   </t>
  </si>
  <si>
    <t>Sunrhyse (Phase 1)</t>
  </si>
  <si>
    <t>Signes</t>
  </si>
  <si>
    <t>Surf'n'Turf</t>
  </si>
  <si>
    <t>Eday</t>
  </si>
  <si>
    <t>Syndicat mixte des transports Artois-Gohelle (SMT AG)</t>
  </si>
  <si>
    <t>Bethune</t>
  </si>
  <si>
    <t>Taranto Eni</t>
  </si>
  <si>
    <t>Taranto</t>
  </si>
  <si>
    <t>Taranto Linde</t>
  </si>
  <si>
    <t>Tarnow Zaklady Azotowe</t>
  </si>
  <si>
    <t>Tarnow</t>
  </si>
  <si>
    <t>Tarragona Air Products</t>
  </si>
  <si>
    <t>Tarragona</t>
  </si>
  <si>
    <t>Tarragona Dow</t>
  </si>
  <si>
    <t>Tarragona Repsol</t>
  </si>
  <si>
    <t>Tavaux Solvay</t>
  </si>
  <si>
    <t>Tavaux</t>
  </si>
  <si>
    <t>Tecoil</t>
  </si>
  <si>
    <t>Hamina</t>
  </si>
  <si>
    <t>Tenerife Biomca Química</t>
  </si>
  <si>
    <t>Santa Cruz de Tenerife</t>
  </si>
  <si>
    <t>Terneuzen Dow</t>
  </si>
  <si>
    <t>Terneuzen</t>
  </si>
  <si>
    <t>Terneuzen Trinseo</t>
  </si>
  <si>
    <t>Terranova hydrogen project (Phase 1)</t>
  </si>
  <si>
    <t>Zelzate</t>
  </si>
  <si>
    <t>Thann Vynova PPC</t>
  </si>
  <si>
    <t>Thann</t>
  </si>
  <si>
    <t>Tjelbergodden Equinor, Conoco Phillips</t>
  </si>
  <si>
    <t>Volden</t>
  </si>
  <si>
    <t>Torrelavega Bondalti Chemicals</t>
  </si>
  <si>
    <t>Torrelavega</t>
  </si>
  <si>
    <t>Torviscosa Industrie Chimiche Caffaro (Halo Industry)</t>
  </si>
  <si>
    <t>Torviscosa</t>
  </si>
  <si>
    <t>Trailblazer (Phase 1)</t>
  </si>
  <si>
    <t>Trzebinia PKN ORLEN</t>
  </si>
  <si>
    <t>Trzebinia</t>
  </si>
  <si>
    <t>Underground Sun Storage 2030</t>
  </si>
  <si>
    <t>Pilsbach</t>
  </si>
  <si>
    <t>Unknown</t>
  </si>
  <si>
    <t>Burgas</t>
  </si>
  <si>
    <t>Kralupy nad Vltavou</t>
  </si>
  <si>
    <t>Litvínov</t>
  </si>
  <si>
    <t>Porvoo</t>
  </si>
  <si>
    <t>Joutseno</t>
  </si>
  <si>
    <t>Oulu</t>
  </si>
  <si>
    <t>Burghausen</t>
  </si>
  <si>
    <t>Ludwigshafen</t>
  </si>
  <si>
    <t>Lülsdorf</t>
  </si>
  <si>
    <t>Cologne</t>
  </si>
  <si>
    <t>Dormagen</t>
  </si>
  <si>
    <t>Boehlen</t>
  </si>
  <si>
    <t>Bohlen</t>
  </si>
  <si>
    <t>Gelsenkirchen</t>
  </si>
  <si>
    <t>Bitterfeld</t>
  </si>
  <si>
    <t>Stade</t>
  </si>
  <si>
    <t>Brunsbüttel</t>
  </si>
  <si>
    <t>Tiszaujvaros</t>
  </si>
  <si>
    <t>Kazincbarcika</t>
  </si>
  <si>
    <t>Sines</t>
  </si>
  <si>
    <t>Estarreja</t>
  </si>
  <si>
    <t>Ploiesti</t>
  </si>
  <si>
    <t>Bratislava</t>
  </si>
  <si>
    <t>Göteborg</t>
  </si>
  <si>
    <t>Stenungsund</t>
  </si>
  <si>
    <t>Wilton</t>
  </si>
  <si>
    <t>Barry</t>
  </si>
  <si>
    <t>Newport</t>
  </si>
  <si>
    <t>Hull</t>
  </si>
  <si>
    <t>Grangemouth</t>
  </si>
  <si>
    <t>Weissenstein</t>
  </si>
  <si>
    <t>Brückl</t>
  </si>
  <si>
    <t>Jemeppe sur Sambre</t>
  </si>
  <si>
    <t>Saint-Ghislain</t>
  </si>
  <si>
    <t>Tessenderlo</t>
  </si>
  <si>
    <t>Dimitrovgrad</t>
  </si>
  <si>
    <t>Rijeka</t>
  </si>
  <si>
    <t>Kutina</t>
  </si>
  <si>
    <t>Ostrava</t>
  </si>
  <si>
    <t>Usti nad Labem</t>
  </si>
  <si>
    <t>Kalundborg</t>
  </si>
  <si>
    <t>Frederikssund</t>
  </si>
  <si>
    <t>Kuusankoski </t>
  </si>
  <si>
    <t>Voikkaa</t>
  </si>
  <si>
    <t>Lappeenranta</t>
  </si>
  <si>
    <t>Hameenlinna</t>
  </si>
  <si>
    <t>Sotkamo</t>
  </si>
  <si>
    <t>Gendorf</t>
  </si>
  <si>
    <t>Gersthofen</t>
  </si>
  <si>
    <t>Münchsmünster</t>
  </si>
  <si>
    <t>Neustadt an der Donau</t>
  </si>
  <si>
    <t>Offstein</t>
  </si>
  <si>
    <t>Andernach</t>
  </si>
  <si>
    <t>Godorf</t>
  </si>
  <si>
    <t>Hürth-Knapsack</t>
  </si>
  <si>
    <t>Jena</t>
  </si>
  <si>
    <t>Leverkusen</t>
  </si>
  <si>
    <t>Nünchritz</t>
  </si>
  <si>
    <t>Uerdingen</t>
  </si>
  <si>
    <t>Schkopau</t>
  </si>
  <si>
    <t>Rheinberg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</si>
  <si>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</si>
  <si>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</si>
  <si>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</si>
  <si>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</si>
  <si>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</si>
  <si>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</si>
  <si>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</si>
  <si>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</si>
  <si>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</si>
  <si>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</si>
  <si>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</si>
  <si>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</si>
  <si>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</si>
  <si>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</si>
  <si>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</si>
  <si>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</si>
  <si>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Whitegate</t>
  </si>
  <si>
    <t>Fermoy</t>
  </si>
  <si>
    <t>Jonava</t>
  </si>
  <si>
    <t>Mazeikiai</t>
  </si>
  <si>
    <t>Povoa de Santa Iria</t>
  </si>
  <si>
    <t>Navodari</t>
  </si>
  <si>
    <t>Rimnicu-Vilcea</t>
  </si>
  <si>
    <t>Victoria</t>
  </si>
  <si>
    <t>Onesti</t>
  </si>
  <si>
    <t>Targu Mures</t>
  </si>
  <si>
    <t>Sala</t>
  </si>
  <si>
    <t>Kosice</t>
  </si>
  <si>
    <t>Novaky</t>
  </si>
  <si>
    <t>Ljublana</t>
  </si>
  <si>
    <t>Hrastnik</t>
  </si>
  <si>
    <t>Alby</t>
  </si>
  <si>
    <t>Halmstad</t>
  </si>
  <si>
    <t>Vaxjo</t>
  </si>
  <si>
    <t>Lysekil</t>
  </si>
  <si>
    <t>Nynashamm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</si>
  <si>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</si>
  <si>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</si>
  <si>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</si>
  <si>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</si>
  <si>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</si>
  <si>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</si>
  <si>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</si>
  <si>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</si>
  <si>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</si>
  <si>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</si>
  <si>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</si>
  <si>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</si>
  <si>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Purfleet</t>
  </si>
  <si>
    <t>West Thurrock</t>
  </si>
  <si>
    <t>Margam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</si>
  <si>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</si>
  <si>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</si>
  <si>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</si>
  <si>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</si>
  <si>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</si>
  <si>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</si>
  <si>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</si>
  <si>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</si>
  <si>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Runcorn</t>
  </si>
  <si>
    <t>St Helens</t>
  </si>
  <si>
    <t>South Killingholme</t>
  </si>
  <si>
    <t>Killingholme</t>
  </si>
  <si>
    <t>Castleford</t>
  </si>
  <si>
    <t>Stockton-on-Tees</t>
  </si>
  <si>
    <t>Billingham</t>
  </si>
  <si>
    <t>Dalry</t>
  </si>
  <si>
    <t>Greenock</t>
  </si>
  <si>
    <t>Auchtertool</t>
  </si>
  <si>
    <t>Venaria-Reale Air Liquide</t>
  </si>
  <si>
    <t>Venaria-Reale</t>
  </si>
  <si>
    <t>VHyGO (Brest)</t>
  </si>
  <si>
    <t>Brest</t>
  </si>
  <si>
    <t>VHyGO (Dieppe)</t>
  </si>
  <si>
    <t>Dieppe</t>
  </si>
  <si>
    <t>VHyGO (Saint-Nazaire)</t>
  </si>
  <si>
    <t>Saint-Nazaire</t>
  </si>
  <si>
    <t>Vila-seca Ercros</t>
  </si>
  <si>
    <t>Vila-seca</t>
  </si>
  <si>
    <t>Wasserstoffproduktion Ostschweiz AG</t>
  </si>
  <si>
    <t>St. Gallen</t>
  </si>
  <si>
    <t>Waziers Air Liquide</t>
  </si>
  <si>
    <t>Waziers</t>
  </si>
  <si>
    <t>Wind to Gas Südermarsch</t>
  </si>
  <si>
    <t>WindGas Falkenhagen</t>
  </si>
  <si>
    <t>Falkenhagen</t>
  </si>
  <si>
    <t>Windgas Haßfurt (Haßfurt)</t>
  </si>
  <si>
    <t>Haßfurt</t>
  </si>
  <si>
    <t>Windgas Haurup</t>
  </si>
  <si>
    <t>Haurup</t>
  </si>
  <si>
    <t>WindH2 Windwasserstoff Salzgitter</t>
  </si>
  <si>
    <t>Wloclawek Anwil S.A. (Grupa Orlen)</t>
  </si>
  <si>
    <t>Wloclawek</t>
  </si>
  <si>
    <t>Woikoski Kokkola electrolyzer</t>
  </si>
  <si>
    <t>Kokkola</t>
  </si>
  <si>
    <t>ZE PAK Konin</t>
  </si>
  <si>
    <t>Konin</t>
  </si>
  <si>
    <t>Zeeland Total/Lukoil</t>
  </si>
  <si>
    <t>Vlissingen</t>
  </si>
  <si>
    <t>Zona Franca de Barcelona (HRS) (Phase 1)</t>
  </si>
  <si>
    <t>Barcelona</t>
  </si>
  <si>
    <t>Prager Ring 106</t>
  </si>
  <si>
    <t>52070</t>
  </si>
  <si>
    <t>Hydrogen Refuelling Stations | European Hydrogen Observatory (europa.eu)</t>
  </si>
  <si>
    <t>Aberdeen | City Hydrogen Energy Storage (ACHES)</t>
  </si>
  <si>
    <t>Langdykes Road</t>
  </si>
  <si>
    <t>AB12 3SH</t>
  </si>
  <si>
    <t>Aberdeen | Kittybrewster</t>
  </si>
  <si>
    <t>38 Powis Terrace, Kittybrewster</t>
  </si>
  <si>
    <t>AB25 3RF</t>
  </si>
  <si>
    <t>Albacete</t>
  </si>
  <si>
    <t>Parque Empresarial Ajusa, Calle 2</t>
  </si>
  <si>
    <t>02006</t>
  </si>
  <si>
    <t>Alna</t>
  </si>
  <si>
    <t>Nedre Kalbakkvei 96</t>
  </si>
  <si>
    <t>1081</t>
  </si>
  <si>
    <t>Oslo</t>
  </si>
  <si>
    <t>Amsterdam | Australiehavenweg</t>
  </si>
  <si>
    <t>Australiëhavenweg 116</t>
  </si>
  <si>
    <t>1046 BR</t>
  </si>
  <si>
    <t>Amsterdam</t>
  </si>
  <si>
    <t>Amsterdam | Den Ruygenhoek</t>
  </si>
  <si>
    <t>Rijksweg A4 Oz 1</t>
  </si>
  <si>
    <t>2132 MA</t>
  </si>
  <si>
    <t>Hoofddorp</t>
  </si>
  <si>
    <t>Amsterdam | Westpoort</t>
  </si>
  <si>
    <t>Galwin 6</t>
  </si>
  <si>
    <t>1046 AW</t>
  </si>
  <si>
    <t>Antwerpen | Mexicostraat</t>
  </si>
  <si>
    <t>Mexicostraat 11</t>
  </si>
  <si>
    <t>2030</t>
  </si>
  <si>
    <t>Antwerpen</t>
  </si>
  <si>
    <t>Westervoortsedijk 71 C</t>
  </si>
  <si>
    <t>Åsane</t>
  </si>
  <si>
    <t>Liamyrane 2</t>
  </si>
  <si>
    <t>Nyborg</t>
  </si>
  <si>
    <t>An der Bundesstraße 1</t>
  </si>
  <si>
    <t>4481</t>
  </si>
  <si>
    <t>Bad Homburg</t>
  </si>
  <si>
    <t>Ober-Eschbacher Str. 142</t>
  </si>
  <si>
    <t>61352</t>
  </si>
  <si>
    <t>Bad Rappenau</t>
  </si>
  <si>
    <t>Buchäckerring 40</t>
  </si>
  <si>
    <t>74906</t>
  </si>
  <si>
    <t>Christian-Ritter-von-Langheinrich 2</t>
  </si>
  <si>
    <t>95448</t>
  </si>
  <si>
    <t>Berg bei Hof</t>
  </si>
  <si>
    <t>Sieggrubenstraße 5</t>
  </si>
  <si>
    <t>95180</t>
  </si>
  <si>
    <t>Berlin | Heerstraße</t>
  </si>
  <si>
    <t>Heerstraße 35-37</t>
  </si>
  <si>
    <t>13593</t>
  </si>
  <si>
    <t>Berlin | Holzmarktstraße</t>
  </si>
  <si>
    <t>Holzmarktstraße 36 - 42</t>
  </si>
  <si>
    <t>10243</t>
  </si>
  <si>
    <t>Berlin | Rothenbachstraße</t>
  </si>
  <si>
    <t>Rothenbachstr. 1</t>
  </si>
  <si>
    <t>13089</t>
  </si>
  <si>
    <t>Berlin | Schönefeld BER</t>
  </si>
  <si>
    <t>Elly-Beinhorn-Ring 2a</t>
  </si>
  <si>
    <t>12529</t>
  </si>
  <si>
    <t>Schönefeld</t>
  </si>
  <si>
    <t>Berlin | Tempelhofer Weg</t>
  </si>
  <si>
    <t>Tempelhofer Weg 102</t>
  </si>
  <si>
    <t>12347</t>
  </si>
  <si>
    <t>Bern Bethlehem</t>
  </si>
  <si>
    <t>Eymattstrasse 15</t>
  </si>
  <si>
    <t>3027</t>
  </si>
  <si>
    <t>Bern</t>
  </si>
  <si>
    <t>Biebelried</t>
  </si>
  <si>
    <t>Würzburger Str.  55</t>
  </si>
  <si>
    <t>97318</t>
  </si>
  <si>
    <t>Tyseley Energy Park, Hay Mills</t>
  </si>
  <si>
    <t>B25 8DW</t>
  </si>
  <si>
    <t>Via Enrico Mattei 1</t>
  </si>
  <si>
    <t>Hermann-Wandersleb-Ring</t>
  </si>
  <si>
    <t>53121</t>
  </si>
  <si>
    <t>Brabrand</t>
  </si>
  <si>
    <t>Logistikparken 12</t>
  </si>
  <si>
    <t>8220</t>
  </si>
  <si>
    <t>Hamburger Str. 211</t>
  </si>
  <si>
    <t>38112</t>
  </si>
  <si>
    <t>Breda</t>
  </si>
  <si>
    <t>Minervum 7001</t>
  </si>
  <si>
    <t>4817</t>
  </si>
  <si>
    <t>Bremen | Osterholzer Heerstraße</t>
  </si>
  <si>
    <t>Osterholzer Heerstraße 222</t>
  </si>
  <si>
    <t>28325</t>
  </si>
  <si>
    <t>Holstendamm</t>
  </si>
  <si>
    <t>25572</t>
  </si>
  <si>
    <t>Caen | Bretteville-sur-Odon</t>
  </si>
  <si>
    <t>Rue Jules Vedrines</t>
  </si>
  <si>
    <t>14760</t>
  </si>
  <si>
    <t>Bretteville sur Odon</t>
  </si>
  <si>
    <t>Chambéry</t>
  </si>
  <si>
    <t>Rue des epinettes</t>
  </si>
  <si>
    <t>73290</t>
  </si>
  <si>
    <t>La-Motte-Servolex</t>
  </si>
  <si>
    <t>Cherbourg-en-Cotentin | Tourlaville</t>
  </si>
  <si>
    <t>ZI Portuaire des Mielles</t>
  </si>
  <si>
    <t>50110</t>
  </si>
  <si>
    <t>Tourlaville</t>
  </si>
  <si>
    <t>Energiporten 2</t>
  </si>
  <si>
    <t>2450</t>
  </si>
  <si>
    <t>Copenhagen - S</t>
  </si>
  <si>
    <t>Prags Boulevard 69B</t>
  </si>
  <si>
    <t>2300</t>
  </si>
  <si>
    <t>Crissier</t>
  </si>
  <si>
    <t>Chemin de Saugy 3</t>
  </si>
  <si>
    <t>1023</t>
  </si>
  <si>
    <t>Binckhorstlaan 100</t>
  </si>
  <si>
    <t>2516 BE</t>
  </si>
  <si>
    <t>Derching</t>
  </si>
  <si>
    <t>Winterbruckenweg 53</t>
  </si>
  <si>
    <t>86316</t>
  </si>
  <si>
    <t>Doetinchem</t>
  </si>
  <si>
    <t>Braamtseweg 10</t>
  </si>
  <si>
    <t>7007CK</t>
  </si>
  <si>
    <t>Schützenstr.  2-4</t>
  </si>
  <si>
    <t>Wiener Strasse 39</t>
  </si>
  <si>
    <t>01069</t>
  </si>
  <si>
    <t>Am Schlueterhof  27</t>
  </si>
  <si>
    <t>47059</t>
  </si>
  <si>
    <t>Düsseldorf | Oerschbachstraße</t>
  </si>
  <si>
    <t>Oerschbachstraße 150</t>
  </si>
  <si>
    <t>40591</t>
  </si>
  <si>
    <t>Erfurt</t>
  </si>
  <si>
    <t>Am Urbicher Kreuz 34</t>
  </si>
  <si>
    <t>99099</t>
  </si>
  <si>
    <t>Bunsenstraße  76</t>
  </si>
  <si>
    <t>Katenberger Str. 99</t>
  </si>
  <si>
    <t>45327</t>
  </si>
  <si>
    <t>Évreux</t>
  </si>
  <si>
    <t>246 rue Maryse Bastier (ZAC du long buisson)</t>
  </si>
  <si>
    <t>27930</t>
  </si>
  <si>
    <t>Le-Viel-Évreux</t>
  </si>
  <si>
    <t>FaHyence</t>
  </si>
  <si>
    <t>1 rue Jean-Baptiste Dumaire</t>
  </si>
  <si>
    <t>57200</t>
  </si>
  <si>
    <t>Sarreguemines</t>
  </si>
  <si>
    <t>Fellbach</t>
  </si>
  <si>
    <t>Ohmstraße 25</t>
  </si>
  <si>
    <t>70736</t>
  </si>
  <si>
    <t>Flensburg | Handewitt</t>
  </si>
  <si>
    <t>Lecker Chausee 36</t>
  </si>
  <si>
    <t>24983</t>
  </si>
  <si>
    <t>Handewitt</t>
  </si>
  <si>
    <t>Flughafen Köln/Bonn</t>
  </si>
  <si>
    <t>Nordallee 2</t>
  </si>
  <si>
    <t>51147</t>
  </si>
  <si>
    <t>Frankfurt | Hanauer Landstraße</t>
  </si>
  <si>
    <t>Hanauer Landstr. 334</t>
  </si>
  <si>
    <t>60314</t>
  </si>
  <si>
    <t>Frankfurt | Hoechst</t>
  </si>
  <si>
    <t>Otto-Horn-Straße</t>
  </si>
  <si>
    <t>65926</t>
  </si>
  <si>
    <t>Frankfurt | Niederräder Ufer</t>
  </si>
  <si>
    <t>Niederräder Ufer 51</t>
  </si>
  <si>
    <t>Frechen</t>
  </si>
  <si>
    <t>Kölnerstraße 209</t>
  </si>
  <si>
    <t>50226</t>
  </si>
  <si>
    <t>Freiburg | Gundelfinger Straße</t>
  </si>
  <si>
    <t>Gundelfinger Straße 27</t>
  </si>
  <si>
    <t>Freiburg</t>
  </si>
  <si>
    <t>Freiburg | Heidenhofstraße</t>
  </si>
  <si>
    <t>Heidenhofstraße 3</t>
  </si>
  <si>
    <t>Frenkendorf</t>
  </si>
  <si>
    <t>113d Rheinstraße</t>
  </si>
  <si>
    <t>4402</t>
  </si>
  <si>
    <t>Fürholzen West</t>
  </si>
  <si>
    <t>Günzenhauser Straße 9</t>
  </si>
  <si>
    <t>85376</t>
  </si>
  <si>
    <t>Neufahrn bei Freising</t>
  </si>
  <si>
    <t>Fürth</t>
  </si>
  <si>
    <t>Hans-Vogel-Str. 55</t>
  </si>
  <si>
    <t>90765</t>
  </si>
  <si>
    <t>Geiselwind</t>
  </si>
  <si>
    <t>Scheinfelder Straße 23</t>
  </si>
  <si>
    <t>96160</t>
  </si>
  <si>
    <t>Geisingen</t>
  </si>
  <si>
    <t>Bodenseestraße 19 B31/B33</t>
  </si>
  <si>
    <t>78187</t>
  </si>
  <si>
    <t>Geuensee</t>
  </si>
  <si>
    <t>2 Schäracher</t>
  </si>
  <si>
    <t>6232</t>
  </si>
  <si>
    <t>Gothenburg</t>
  </si>
  <si>
    <t>Ruskvädersgatan 12</t>
  </si>
  <si>
    <t>41834</t>
  </si>
  <si>
    <t>Graz | Ostbahnstraße</t>
  </si>
  <si>
    <t>Ostbahnstraße 10</t>
  </si>
  <si>
    <t>8041</t>
  </si>
  <si>
    <t>Grenoble | Rue Pierre Semard</t>
  </si>
  <si>
    <t>57 Rue Pierre Semard</t>
  </si>
  <si>
    <t>Grenoble</t>
  </si>
  <si>
    <t>Groningen | Bornholmstraat</t>
  </si>
  <si>
    <t>Bornholmstraat 42</t>
  </si>
  <si>
    <t>9723 AW</t>
  </si>
  <si>
    <t>Groningen</t>
  </si>
  <si>
    <t>Halle</t>
  </si>
  <si>
    <t>Zinkstraat 1</t>
  </si>
  <si>
    <t>1500</t>
  </si>
  <si>
    <t>Blücherstraße 7</t>
  </si>
  <si>
    <t>06122</t>
  </si>
  <si>
    <t>Hamburg - Flughafen</t>
  </si>
  <si>
    <t>Weg beim Jäger 193</t>
  </si>
  <si>
    <t>Hamburg | Bramfelder Chaussee</t>
  </si>
  <si>
    <t>Bramfelder Chaussee 370</t>
  </si>
  <si>
    <t>22175</t>
  </si>
  <si>
    <t>Hamburg | Großmoorbogen</t>
  </si>
  <si>
    <t>Großmoorbogen 1</t>
  </si>
  <si>
    <t>Hamburg | Hafencity</t>
  </si>
  <si>
    <t>Oberbaumbrücke 3</t>
  </si>
  <si>
    <t>Hamburg HafenCity</t>
  </si>
  <si>
    <t>Hannover | Industrieweg</t>
  </si>
  <si>
    <t>Industrieweg 30</t>
  </si>
  <si>
    <t>30179</t>
  </si>
  <si>
    <t>Hasbergen</t>
  </si>
  <si>
    <t>Hauptstraße 107</t>
  </si>
  <si>
    <t>49205</t>
  </si>
  <si>
    <t>Heidelberg</t>
  </si>
  <si>
    <t>Speyerer Str.  20</t>
  </si>
  <si>
    <t>69124</t>
  </si>
  <si>
    <t>Herten</t>
  </si>
  <si>
    <t>Marie-Curie-Straße / Albert-Einstein-Allee</t>
  </si>
  <si>
    <t>Hirschberg</t>
  </si>
  <si>
    <t>Goldbeckstr. 1</t>
  </si>
  <si>
    <t>69493</t>
  </si>
  <si>
    <t>Hirschberg an der Bergstraße</t>
  </si>
  <si>
    <t>Huesca</t>
  </si>
  <si>
    <t>Walqa Technology Park</t>
  </si>
  <si>
    <t>22197</t>
  </si>
  <si>
    <t>Hunzenschwil</t>
  </si>
  <si>
    <t>Gewerbestrasse 1</t>
  </si>
  <si>
    <t>5502</t>
  </si>
  <si>
    <t>Husum</t>
  </si>
  <si>
    <t>Andreas-Clausen-Str. 3</t>
  </si>
  <si>
    <t>25813</t>
  </si>
  <si>
    <t>Hvam</t>
  </si>
  <si>
    <t>Trondheimsveien 40</t>
  </si>
  <si>
    <t>2013</t>
  </si>
  <si>
    <t>Manchinger Straße 84</t>
  </si>
  <si>
    <t>85053</t>
  </si>
  <si>
    <t>Werneck</t>
  </si>
  <si>
    <t>Andechsstraße 83</t>
  </si>
  <si>
    <t>Irschenberg</t>
  </si>
  <si>
    <t>Wendling 14</t>
  </si>
  <si>
    <t>83737</t>
  </si>
  <si>
    <t>Kamen</t>
  </si>
  <si>
    <t>Schattweg 8</t>
  </si>
  <si>
    <t>59174</t>
  </si>
  <si>
    <t>Karlsruhe | Erlachseeweg</t>
  </si>
  <si>
    <t>Erlachseeweg 10</t>
  </si>
  <si>
    <t>76227</t>
  </si>
  <si>
    <t>Kirchheim</t>
  </si>
  <si>
    <t>Hauptstraße 1</t>
  </si>
  <si>
    <t>36275</t>
  </si>
  <si>
    <t>Koblenz | Autohof Bolz</t>
  </si>
  <si>
    <t>Am Rübenacher Wald 2</t>
  </si>
  <si>
    <t>56072</t>
  </si>
  <si>
    <t>Koblenz</t>
  </si>
  <si>
    <t>Kolding</t>
  </si>
  <si>
    <t>Vejlevej 361</t>
  </si>
  <si>
    <t>Korsör</t>
  </si>
  <si>
    <t>Storebæltsvej 44</t>
  </si>
  <si>
    <t>4220</t>
  </si>
  <si>
    <t>Laatzen</t>
  </si>
  <si>
    <t>Karlsruher Str. 12</t>
  </si>
  <si>
    <t>Landshut</t>
  </si>
  <si>
    <t>Ludwig-Erhard-Str.</t>
  </si>
  <si>
    <t>84030</t>
  </si>
  <si>
    <t>La-Roche-sur-Yon</t>
  </si>
  <si>
    <t>Route de Nantes</t>
  </si>
  <si>
    <t>Poststr. 3</t>
  </si>
  <si>
    <t>04158</t>
  </si>
  <si>
    <t>Karl-Krekerler Str. 2</t>
  </si>
  <si>
    <t>51373</t>
  </si>
  <si>
    <t>Lillebonne</t>
  </si>
  <si>
    <t>rue de la Bossaye</t>
  </si>
  <si>
    <t>76170</t>
  </si>
  <si>
    <t>Saint-Jean-de-Folleville</t>
  </si>
  <si>
    <t>Brüsseler Straße 5A</t>
  </si>
  <si>
    <t>65552</t>
  </si>
  <si>
    <t>Limburg an der Lahn</t>
  </si>
  <si>
    <t>Lohfelden</t>
  </si>
  <si>
    <t>Alexander-von-Humboldt-Str. 1</t>
  </si>
  <si>
    <t>34253</t>
  </si>
  <si>
    <t>London | Hatton Cross | Heathrow Airport</t>
  </si>
  <si>
    <t>Envoy Avenue</t>
  </si>
  <si>
    <t>TW6 2GE</t>
  </si>
  <si>
    <t>London</t>
  </si>
  <si>
    <t>Lyon | Port Edouard Herriot</t>
  </si>
  <si>
    <t>2B Rue de Dijon</t>
  </si>
  <si>
    <t>Lyon</t>
  </si>
  <si>
    <t>Glindenberger Weg 3</t>
  </si>
  <si>
    <t>Mariestad</t>
  </si>
  <si>
    <t>Sörgårdsvägen 2</t>
  </si>
  <si>
    <t>54235</t>
  </si>
  <si>
    <t>Meerane</t>
  </si>
  <si>
    <t>Äußere Crimmitschauer Str. 125</t>
  </si>
  <si>
    <t>08393</t>
  </si>
  <si>
    <t>Metzingen</t>
  </si>
  <si>
    <t>Auchtertstraße 19</t>
  </si>
  <si>
    <t>72555</t>
  </si>
  <si>
    <t>Mönchengladbach</t>
  </si>
  <si>
    <t>Odenkirchenerstr. 160</t>
  </si>
  <si>
    <t>41236</t>
  </si>
  <si>
    <t>Mülheim</t>
  </si>
  <si>
    <t>Humboldtring 3</t>
  </si>
  <si>
    <t>45472</t>
  </si>
  <si>
    <t>München | Flughafen</t>
  </si>
  <si>
    <t>Erdinger Allee 2</t>
  </si>
  <si>
    <t>85356</t>
  </si>
  <si>
    <t>München | Kreillerstraße</t>
  </si>
  <si>
    <t>Kreillerstraße 220</t>
  </si>
  <si>
    <t>81673</t>
  </si>
  <si>
    <t>München | Ottobrunner Straße</t>
  </si>
  <si>
    <t>Ottobrunner Str. 116</t>
  </si>
  <si>
    <t>81737</t>
  </si>
  <si>
    <t>München | Verdistraße</t>
  </si>
  <si>
    <t>Verdistraße 96</t>
  </si>
  <si>
    <t>München | Wilhelm-Hale-Str.</t>
  </si>
  <si>
    <t>Wilhelm-Hale-Str. 55</t>
  </si>
  <si>
    <t>80639</t>
  </si>
  <si>
    <t>Kopenhagener Straße 19</t>
  </si>
  <si>
    <t>48163</t>
  </si>
  <si>
    <t>Müntschemier</t>
  </si>
  <si>
    <t>Lagerhausweg 7</t>
  </si>
  <si>
    <t>3225</t>
  </si>
  <si>
    <t>Neuruppin</t>
  </si>
  <si>
    <t>Bechliner Chaussee 17</t>
  </si>
  <si>
    <t>16816</t>
  </si>
  <si>
    <t>Niebüll</t>
  </si>
  <si>
    <t>Ostring 2B</t>
  </si>
  <si>
    <t>25899</t>
  </si>
  <si>
    <t>Morsebaan 1</t>
  </si>
  <si>
    <t>3439 NA</t>
  </si>
  <si>
    <t>Nürnberg</t>
  </si>
  <si>
    <t>Gleiwitzer Straße 220</t>
  </si>
  <si>
    <t>90475</t>
  </si>
  <si>
    <t>Octeville-sur-Mer</t>
  </si>
  <si>
    <t>route de la Chênaie</t>
  </si>
  <si>
    <t>76930</t>
  </si>
  <si>
    <t>Offenbach</t>
  </si>
  <si>
    <t>Kaiserlei-Promenade 5</t>
  </si>
  <si>
    <t>63067</t>
  </si>
  <si>
    <t>Cloppenburger Str.  154</t>
  </si>
  <si>
    <t>26133</t>
  </si>
  <si>
    <t>Oslo | Høvik</t>
  </si>
  <si>
    <t>Sandviksveien 17</t>
  </si>
  <si>
    <t>Høvik</t>
  </si>
  <si>
    <t>Paris | Chapelle</t>
  </si>
  <si>
    <t>46 Avenue du Président Wilson</t>
  </si>
  <si>
    <t>93210</t>
  </si>
  <si>
    <t>Saint-Denis</t>
  </si>
  <si>
    <t>Paris | Charles de Gaulle Airport</t>
  </si>
  <si>
    <t>Station de recharge Hydrogène Roissy CDG</t>
  </si>
  <si>
    <t>77290</t>
  </si>
  <si>
    <t>Mitry-Mory</t>
  </si>
  <si>
    <t>Paris | Pont de l'Alma</t>
  </si>
  <si>
    <t>Place de l'Alma</t>
  </si>
  <si>
    <t>Paris | Aéroport de Paris-Orly</t>
  </si>
  <si>
    <t>Orly Ouest, Avenue de l'Aéroport</t>
  </si>
  <si>
    <t>94390</t>
  </si>
  <si>
    <t>Paray-Vieille-Poste</t>
  </si>
  <si>
    <t>Passau</t>
  </si>
  <si>
    <t>Regensburger Str. 68</t>
  </si>
  <si>
    <t>94036</t>
  </si>
  <si>
    <t>Pentling</t>
  </si>
  <si>
    <t>Ammerholz 3</t>
  </si>
  <si>
    <t>93080</t>
  </si>
  <si>
    <t>Pesse</t>
  </si>
  <si>
    <t>Bultinge 2</t>
  </si>
  <si>
    <t>7933 TW</t>
  </si>
  <si>
    <t>Pforzheim</t>
  </si>
  <si>
    <t>Im Buchbusch 12</t>
  </si>
  <si>
    <t>75177</t>
  </si>
  <si>
    <t>Pont-l'Évêque</t>
  </si>
  <si>
    <t>42 rue Georges Clémenceau</t>
  </si>
  <si>
    <t>14130</t>
  </si>
  <si>
    <t>Pont – l'Évêque</t>
  </si>
  <si>
    <t>Port Talbot</t>
  </si>
  <si>
    <t>Baglan</t>
  </si>
  <si>
    <t>SA12 7AX</t>
  </si>
  <si>
    <t>Horstweg 53c</t>
  </si>
  <si>
    <t>14478</t>
  </si>
  <si>
    <t>Puertollano | Ciudad Real</t>
  </si>
  <si>
    <t>Prolongación Fernando el Santo s/n</t>
  </si>
  <si>
    <t>13500</t>
  </si>
  <si>
    <t>Rainham</t>
  </si>
  <si>
    <t>CEME Campus, Marsh Way</t>
  </si>
  <si>
    <t>RM13 8EU</t>
  </si>
  <si>
    <t>Rastatt</t>
  </si>
  <si>
    <t>Karlsruher Str.  16</t>
  </si>
  <si>
    <t>76437</t>
  </si>
  <si>
    <t>Ratingen</t>
  </si>
  <si>
    <t>Brachter Str. 36</t>
  </si>
  <si>
    <t>40882</t>
  </si>
  <si>
    <t>Reedijk</t>
  </si>
  <si>
    <t>Reedijk 7S</t>
  </si>
  <si>
    <t>3274</t>
  </si>
  <si>
    <t>KE Heinenoord</t>
  </si>
  <si>
    <t>Reykjavík</t>
  </si>
  <si>
    <t>Grjótháls</t>
  </si>
  <si>
    <t>110</t>
  </si>
  <si>
    <t>Rheda-Wiedenbrück</t>
  </si>
  <si>
    <t>Bielefelder Str. 145</t>
  </si>
  <si>
    <t>33378</t>
  </si>
  <si>
    <t>Rhoon</t>
  </si>
  <si>
    <t>Groene Kruisweg 397</t>
  </si>
  <si>
    <t>3161 EJ</t>
  </si>
  <si>
    <t>Tessiner Str. 98</t>
  </si>
  <si>
    <t>18055</t>
  </si>
  <si>
    <t>Rothenburg</t>
  </si>
  <si>
    <t>Stationsstraße 82</t>
  </si>
  <si>
    <t>6023</t>
  </si>
  <si>
    <t>Rotherham | Hydrogen Mini Grid</t>
  </si>
  <si>
    <t>Advanced Manufacturing Park, Morse Way, off Brunel Way, Catcliffe, Rotherham</t>
  </si>
  <si>
    <t>Rotherham</t>
  </si>
  <si>
    <t>Rouen</t>
  </si>
  <si>
    <t>Place of Boulingrin</t>
  </si>
  <si>
    <t>Rümlang</t>
  </si>
  <si>
    <t>Riedgrabenstraße 26</t>
  </si>
  <si>
    <t>8153</t>
  </si>
  <si>
    <t>Burbacher Str. 50</t>
  </si>
  <si>
    <t>66117</t>
  </si>
  <si>
    <t>Saint Lô</t>
  </si>
  <si>
    <t>98 Route de Candol</t>
  </si>
  <si>
    <t>50000</t>
  </si>
  <si>
    <t>Sätragatan 17</t>
  </si>
  <si>
    <t>81161</t>
  </si>
  <si>
    <t>Schnelldorf</t>
  </si>
  <si>
    <t>Rudolf-Diesel-Str. 1</t>
  </si>
  <si>
    <t>91625</t>
  </si>
  <si>
    <t>Obere Leimbach</t>
  </si>
  <si>
    <t>57074</t>
  </si>
  <si>
    <t>Sindelfingen</t>
  </si>
  <si>
    <t>Neckarstraße 10</t>
  </si>
  <si>
    <t>71065</t>
  </si>
  <si>
    <t>St. Gallen | Industriestraße</t>
  </si>
  <si>
    <t>Industriestraße 149</t>
  </si>
  <si>
    <t>9200</t>
  </si>
  <si>
    <t>Gossau</t>
  </si>
  <si>
    <t>St. Gallen | Oberstraße</t>
  </si>
  <si>
    <t>Oberstrasse 137</t>
  </si>
  <si>
    <t>Stockholm-Arlanda</t>
  </si>
  <si>
    <t>Pilotvägen 2</t>
  </si>
  <si>
    <t>19060</t>
  </si>
  <si>
    <t>Arlanda</t>
  </si>
  <si>
    <t>Stuhr</t>
  </si>
  <si>
    <t>Moordeicher Landstr. 84-86</t>
  </si>
  <si>
    <t>28816</t>
  </si>
  <si>
    <t>Stuttgart | Flughafen</t>
  </si>
  <si>
    <t>Flughafenstraße 70</t>
  </si>
  <si>
    <t>70629</t>
  </si>
  <si>
    <t>Echterdingen</t>
  </si>
  <si>
    <t>Swindon | Highworth Road</t>
  </si>
  <si>
    <t>Honda, Highworth Road</t>
  </si>
  <si>
    <t>SN3 4QS</t>
  </si>
  <si>
    <t>Swindon</t>
  </si>
  <si>
    <t>Helmholtzstraße 8</t>
  </si>
  <si>
    <t>89081</t>
  </si>
  <si>
    <t>Val-de-Reuil</t>
  </si>
  <si>
    <t>Avenue des Métiers</t>
  </si>
  <si>
    <t>27100</t>
  </si>
  <si>
    <t>Veldhoven</t>
  </si>
  <si>
    <t>De Run 4232</t>
  </si>
  <si>
    <t>5503 LL</t>
  </si>
  <si>
    <t>Versailles</t>
  </si>
  <si>
    <t>Rue de la Croix Blanche</t>
  </si>
  <si>
    <t>78350</t>
  </si>
  <si>
    <t>Les Loges-en-Josas</t>
  </si>
  <si>
    <t>Weiterstadt</t>
  </si>
  <si>
    <t>Robert-Koch-Str. 1</t>
  </si>
  <si>
    <t>64331</t>
  </si>
  <si>
    <t>Wendlingen</t>
  </si>
  <si>
    <t>Heinrich-Otto-Str.  2</t>
  </si>
  <si>
    <t>73240</t>
  </si>
  <si>
    <t>Ahrstraße 99</t>
  </si>
  <si>
    <t>50389</t>
  </si>
  <si>
    <t>Shuttleworthstraße 10</t>
  </si>
  <si>
    <t>IZ NÖ-Süd Straße 4</t>
  </si>
  <si>
    <t>2351</t>
  </si>
  <si>
    <t>Wiesbaden</t>
  </si>
  <si>
    <t>Borsigstraße 1</t>
  </si>
  <si>
    <t>65205</t>
  </si>
  <si>
    <t>Wilrijk</t>
  </si>
  <si>
    <t>950 Boomsesteenweg</t>
  </si>
  <si>
    <t>Schmiedestraße 91</t>
  </si>
  <si>
    <t>42279</t>
  </si>
  <si>
    <t>Zaventem</t>
  </si>
  <si>
    <t>Leuvensesteenweg 546</t>
  </si>
  <si>
    <t>1930</t>
  </si>
  <si>
    <t>Zofingen</t>
  </si>
  <si>
    <t>Bleicheweg 6</t>
  </si>
  <si>
    <t>Diamantweg 32</t>
  </si>
  <si>
    <t>1812</t>
  </si>
  <si>
    <t>De Windturbine 1-3</t>
  </si>
  <si>
    <t>3815 KP</t>
  </si>
  <si>
    <t>Antwerpen | Boomsesteenweg</t>
  </si>
  <si>
    <t>Boomsesteenweg 950</t>
  </si>
  <si>
    <t>Düren</t>
  </si>
  <si>
    <t>Im großen Tal 1</t>
  </si>
  <si>
    <t>52353</t>
  </si>
  <si>
    <t>Eindhoven | Eisenhouwerlaan</t>
  </si>
  <si>
    <t>Eisenhouwerlaan 11</t>
  </si>
  <si>
    <t>5631 NR</t>
  </si>
  <si>
    <t>Emmen | GZI Next</t>
  </si>
  <si>
    <t>Phileas Foggstraat 45</t>
  </si>
  <si>
    <t>7825 AL</t>
  </si>
  <si>
    <t>Emmen</t>
  </si>
  <si>
    <t>Erpe-Mere</t>
  </si>
  <si>
    <t>Gentsesteenweg 239</t>
  </si>
  <si>
    <t>9420</t>
  </si>
  <si>
    <t>Gießen</t>
  </si>
  <si>
    <t>Schiffenberger Weg 123</t>
  </si>
  <si>
    <t>35394</t>
  </si>
  <si>
    <t>Haasrode</t>
  </si>
  <si>
    <t>Geldenaaksebaan 448</t>
  </si>
  <si>
    <t>3001</t>
  </si>
  <si>
    <t>Leuven</t>
  </si>
  <si>
    <t>Herning</t>
  </si>
  <si>
    <t>Vejlevej 5</t>
  </si>
  <si>
    <t>Herve</t>
  </si>
  <si>
    <t>Outre-Cour 37</t>
  </si>
  <si>
    <t>Changing Lane 10</t>
  </si>
  <si>
    <t>2132 MD</t>
  </si>
  <si>
    <t>Horst</t>
  </si>
  <si>
    <t>Stationsstraat 92</t>
  </si>
  <si>
    <t>5961HS</t>
  </si>
  <si>
    <t>Issy-Les-Moulineaux</t>
  </si>
  <si>
    <t>4 Boulevard Garibaldi</t>
  </si>
  <si>
    <t>92130</t>
  </si>
  <si>
    <t>Kolhorn | Havenweg</t>
  </si>
  <si>
    <t>Havenweg 14</t>
  </si>
  <si>
    <t>Kolhorn</t>
  </si>
  <si>
    <t>Le Mans</t>
  </si>
  <si>
    <t>Parking ActiSud Paddock, 9 rue Maurice Trintignant</t>
  </si>
  <si>
    <t>72000</t>
  </si>
  <si>
    <t>Les Sables d´Olonne</t>
  </si>
  <si>
    <t>1 Rue de la Fête</t>
  </si>
  <si>
    <t>85340</t>
  </si>
  <si>
    <t>Les Sables d´Olonnes</t>
  </si>
  <si>
    <t>Litvinov</t>
  </si>
  <si>
    <t>silnice č. 27, Záluží</t>
  </si>
  <si>
    <t>43601</t>
  </si>
  <si>
    <t>212 Zone Inustrielle Scheleck 2</t>
  </si>
  <si>
    <t>Bettembourg</t>
  </si>
  <si>
    <t>Lyon | Saint-Priest</t>
  </si>
  <si>
    <t>35 Avenue Clément Ader</t>
  </si>
  <si>
    <t>69800</t>
  </si>
  <si>
    <t>Saint-Priest</t>
  </si>
  <si>
    <t>Moutiers</t>
  </si>
  <si>
    <t>299 Avenue des Belleville</t>
  </si>
  <si>
    <t>73600</t>
  </si>
  <si>
    <t>Ollignies</t>
  </si>
  <si>
    <t>Rue de la Verte Louche 2</t>
  </si>
  <si>
    <t>7866</t>
  </si>
  <si>
    <t>Lessen</t>
  </si>
  <si>
    <t>Paris | Bercy</t>
  </si>
  <si>
    <t>20 Bd Poniatowski</t>
  </si>
  <si>
    <t>Paris | Porte de Saint Cloud</t>
  </si>
  <si>
    <t>22 av Dode de la Brunerie</t>
  </si>
  <si>
    <t>Prague | Barandov</t>
  </si>
  <si>
    <t>K Barrandovu 1136</t>
  </si>
  <si>
    <t>15200</t>
  </si>
  <si>
    <t>Prague</t>
  </si>
  <si>
    <t>Roosendaal</t>
  </si>
  <si>
    <t>Aanwas 4</t>
  </si>
  <si>
    <t>4704</t>
  </si>
  <si>
    <t>Rybnik</t>
  </si>
  <si>
    <t>Budowlanych Street 6</t>
  </si>
  <si>
    <t>44-200</t>
  </si>
  <si>
    <t>Schötz</t>
  </si>
  <si>
    <t>Schürmatt 5</t>
  </si>
  <si>
    <t>6247</t>
  </si>
  <si>
    <t>Strasbourg | R-Hynoca</t>
  </si>
  <si>
    <t>78 rue de la plaine des bouchers</t>
  </si>
  <si>
    <t>67100</t>
  </si>
  <si>
    <t>Strasbourg</t>
  </si>
  <si>
    <t>Warsaw | Tango Street</t>
  </si>
  <si>
    <t>Tango Street 4</t>
  </si>
  <si>
    <t>02-825</t>
  </si>
  <si>
    <t>Warsaw</t>
  </si>
  <si>
    <t>100 rte de Volmerange, 3593 Dudelange, Luxembourg</t>
  </si>
  <si>
    <t>Carrer dels Tres Tombs, s/n, 25320 Anglesola, Lleida, Spain</t>
  </si>
  <si>
    <t>Office Suite 22, Millbrook Proving Ground, Bedford MK45 2JQ, United Kingdom</t>
  </si>
  <si>
    <t>An der Bundesstraße 1 ca.1KM, 4481 Asten</t>
  </si>
  <si>
    <t>ZI PORTUAIRE DES MIELLES, 43 Voie Portuaire, 50110 Tourlaville, France</t>
  </si>
  <si>
    <t>B199, 24983 Handewitt, Germany</t>
  </si>
  <si>
    <t>Doncaster Pl. 5, 45699 Herten, Germany</t>
  </si>
  <si>
    <t>Ctra. Zaragoza-Huesca, Km 566, 22197 Cuarte, Huesca, Spain</t>
  </si>
  <si>
    <t>Diamantweg 32, 1812, 1812 RC Alkmaar, Netherlands</t>
  </si>
  <si>
    <t>Aanwas 4, 4704 SC Roosendaal,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</si>
</sst>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2"/>
  <sheetViews>
    <sheetView tabSelected="1" zoomScale="70" zoomScaleNormal="70" workbookViewId="0">
      <selection activeCell="G14" sqref="G14"/>
    </sheetView>
  </sheetViews>
  <sheetFormatPr baseColWidth="10" defaultColWidth="8.88671875" defaultRowHeight="14.4" x14ac:dyDescent="0.3"/>
  <cols>
    <col min="1" max="1" width="18.44140625" customWidth="1"/>
    <col min="2" max="2" width="83.33203125" customWidth="1"/>
    <col min="3" max="5" width="10.21875" customWidth="1"/>
    <col min="6" max="6" width="17.109375" customWidth="1"/>
    <col min="7" max="9" width="4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50.299469649999999</v>
      </c>
      <c r="H2">
        <v>8.2712853032341798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47.487849349999998</v>
      </c>
      <c r="H3">
        <v>12.07863874886448</v>
      </c>
      <c r="I3" t="s">
        <v>15</v>
      </c>
    </row>
    <row r="4" spans="1:9" x14ac:dyDescent="0.3">
      <c r="A4" t="s">
        <v>22</v>
      </c>
      <c r="B4" t="s">
        <v>23</v>
      </c>
      <c r="F4" t="s">
        <v>24</v>
      </c>
      <c r="G4">
        <v>36.339571499999998</v>
      </c>
      <c r="H4">
        <v>28.20470960306756</v>
      </c>
      <c r="I4" t="s">
        <v>25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F5" t="s">
        <v>30</v>
      </c>
      <c r="G5">
        <v>52.207157100000003</v>
      </c>
      <c r="H5">
        <v>21.17392558119144</v>
      </c>
      <c r="I5" t="s">
        <v>31</v>
      </c>
    </row>
    <row r="6" spans="1:9" x14ac:dyDescent="0.3">
      <c r="A6" t="s">
        <v>32</v>
      </c>
      <c r="B6" t="s">
        <v>33</v>
      </c>
      <c r="F6" t="s">
        <v>34</v>
      </c>
      <c r="G6">
        <v>38.728847199999997</v>
      </c>
      <c r="H6">
        <v>-9.1439462000000002</v>
      </c>
      <c r="I6" t="s">
        <v>25</v>
      </c>
    </row>
    <row r="7" spans="1:9" x14ac:dyDescent="0.3">
      <c r="A7" t="s">
        <v>35</v>
      </c>
      <c r="B7" t="s">
        <v>36</v>
      </c>
      <c r="F7" t="s">
        <v>82</v>
      </c>
      <c r="G7" t="str">
        <f>"53.350767"</f>
        <v>53.350767</v>
      </c>
      <c r="H7" t="str">
        <f>"-2.665230"</f>
        <v>-2.665230</v>
      </c>
      <c r="I7" t="s">
        <v>37</v>
      </c>
    </row>
    <row r="8" spans="1:9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>
        <v>52.115714349999998</v>
      </c>
      <c r="H8">
        <v>7.0837333692176543</v>
      </c>
      <c r="I8" t="s">
        <v>15</v>
      </c>
    </row>
    <row r="9" spans="1:9" x14ac:dyDescent="0.3">
      <c r="A9" t="s">
        <v>43</v>
      </c>
      <c r="B9" t="s">
        <v>44</v>
      </c>
      <c r="C9" t="s">
        <v>45</v>
      </c>
      <c r="D9" t="s">
        <v>46</v>
      </c>
      <c r="F9" t="s">
        <v>30</v>
      </c>
      <c r="G9">
        <v>49.832096999999997</v>
      </c>
      <c r="H9">
        <v>19.065788000000001</v>
      </c>
      <c r="I9" t="s">
        <v>31</v>
      </c>
    </row>
    <row r="10" spans="1:9" x14ac:dyDescent="0.3">
      <c r="A10" t="s">
        <v>47</v>
      </c>
      <c r="B10" t="s">
        <v>48</v>
      </c>
      <c r="F10" t="s">
        <v>49</v>
      </c>
      <c r="G10">
        <v>47.2647203</v>
      </c>
      <c r="H10">
        <v>-1.4766608999999999</v>
      </c>
      <c r="I10" t="s">
        <v>50</v>
      </c>
    </row>
    <row r="11" spans="1:9" x14ac:dyDescent="0.3">
      <c r="A11" t="s">
        <v>51</v>
      </c>
      <c r="B11" t="s">
        <v>52</v>
      </c>
      <c r="F11" t="s">
        <v>49</v>
      </c>
      <c r="G11">
        <v>49.112029</v>
      </c>
      <c r="H11">
        <v>6.1771909999999997</v>
      </c>
      <c r="I11" t="s">
        <v>50</v>
      </c>
    </row>
    <row r="12" spans="1:9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49</v>
      </c>
      <c r="G12">
        <v>49.169680999999997</v>
      </c>
      <c r="H12">
        <v>1.7687740000000001</v>
      </c>
      <c r="I12" t="s">
        <v>15</v>
      </c>
    </row>
    <row r="13" spans="1:9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49</v>
      </c>
      <c r="G13">
        <v>48.797550000000001</v>
      </c>
      <c r="H13">
        <v>2.6271260000000001</v>
      </c>
      <c r="I13" t="s">
        <v>15</v>
      </c>
    </row>
    <row r="14" spans="1:9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47.155572999999997</v>
      </c>
      <c r="H14">
        <v>7.0048490000000001</v>
      </c>
      <c r="I14" t="s">
        <v>15</v>
      </c>
    </row>
    <row r="15" spans="1:9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14</v>
      </c>
      <c r="G15">
        <v>48.629441550000003</v>
      </c>
      <c r="H15">
        <v>9.0252756804037073</v>
      </c>
      <c r="I15" t="s">
        <v>15</v>
      </c>
    </row>
    <row r="16" spans="1:9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45.376241</v>
      </c>
      <c r="H16">
        <v>9.1444349999999996</v>
      </c>
      <c r="I16" t="s">
        <v>15</v>
      </c>
    </row>
    <row r="17" spans="1:9" x14ac:dyDescent="0.3">
      <c r="A17" t="s">
        <v>80</v>
      </c>
      <c r="B17" t="s">
        <v>81</v>
      </c>
      <c r="F17" t="s">
        <v>82</v>
      </c>
      <c r="G17">
        <v>55.8343469</v>
      </c>
      <c r="H17">
        <v>-3.9811721000000002</v>
      </c>
      <c r="I17" t="s">
        <v>15</v>
      </c>
    </row>
    <row r="18" spans="1:9" x14ac:dyDescent="0.3">
      <c r="A18" t="s">
        <v>3593</v>
      </c>
      <c r="C18" t="s">
        <v>11879</v>
      </c>
      <c r="D18" t="s">
        <v>11880</v>
      </c>
      <c r="E18" t="s">
        <v>3593</v>
      </c>
      <c r="G18">
        <v>50.797733000000001</v>
      </c>
      <c r="H18">
        <v>6.1091899999999999</v>
      </c>
      <c r="I18" t="s">
        <v>11881</v>
      </c>
    </row>
    <row r="19" spans="1:9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21</v>
      </c>
      <c r="G19">
        <v>5710752184296250</v>
      </c>
      <c r="H19">
        <v>-2.09042067223569E+16</v>
      </c>
      <c r="I19" t="s">
        <v>88</v>
      </c>
    </row>
    <row r="20" spans="1:9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21</v>
      </c>
      <c r="G20">
        <v>5716161</v>
      </c>
      <c r="H20">
        <v>-2114274000000000</v>
      </c>
      <c r="I20" t="s">
        <v>15</v>
      </c>
    </row>
    <row r="21" spans="1:9" x14ac:dyDescent="0.3">
      <c r="A21" t="s">
        <v>94</v>
      </c>
      <c r="B21" t="s">
        <v>95</v>
      </c>
      <c r="F21" t="s">
        <v>49</v>
      </c>
      <c r="G21">
        <v>57.1605931776635</v>
      </c>
      <c r="H21">
        <v>-2.1143592335807102</v>
      </c>
      <c r="I21" t="s">
        <v>50</v>
      </c>
    </row>
    <row r="22" spans="1:9" x14ac:dyDescent="0.3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14</v>
      </c>
      <c r="G22">
        <v>3900562868860920</v>
      </c>
      <c r="H22">
        <v>-1820480498456730</v>
      </c>
      <c r="I22" t="s">
        <v>101</v>
      </c>
    </row>
    <row r="23" spans="1:9" x14ac:dyDescent="0.3">
      <c r="A23" t="s">
        <v>102</v>
      </c>
      <c r="B23" t="s">
        <v>103</v>
      </c>
      <c r="F23" t="s">
        <v>104</v>
      </c>
      <c r="G23">
        <v>599336546641858</v>
      </c>
      <c r="H23">
        <v>1086101956442190</v>
      </c>
      <c r="I23" t="s">
        <v>15</v>
      </c>
    </row>
    <row r="24" spans="1:9" x14ac:dyDescent="0.3">
      <c r="A24" t="s">
        <v>105</v>
      </c>
      <c r="B24" t="s">
        <v>106</v>
      </c>
      <c r="F24" t="s">
        <v>68</v>
      </c>
      <c r="G24">
        <v>45.012824999999999</v>
      </c>
      <c r="H24">
        <v>-0.53075499999999998</v>
      </c>
      <c r="I24" t="s">
        <v>25</v>
      </c>
    </row>
    <row r="25" spans="1:9" x14ac:dyDescent="0.3">
      <c r="A25" t="s">
        <v>107</v>
      </c>
      <c r="B25" t="s">
        <v>108</v>
      </c>
      <c r="C25" t="s">
        <v>109</v>
      </c>
      <c r="D25" t="s">
        <v>110</v>
      </c>
      <c r="F25" t="s">
        <v>30</v>
      </c>
      <c r="G25">
        <v>5239995509213370</v>
      </c>
      <c r="H25">
        <v>479553613003525</v>
      </c>
      <c r="I25" t="s">
        <v>31</v>
      </c>
    </row>
    <row r="26" spans="1:9" x14ac:dyDescent="0.3">
      <c r="A26" t="s">
        <v>111</v>
      </c>
      <c r="B26" t="s">
        <v>112</v>
      </c>
      <c r="F26" t="s">
        <v>113</v>
      </c>
      <c r="G26">
        <v>5.22585035674082E+16</v>
      </c>
      <c r="H26">
        <v>4685383170226870</v>
      </c>
      <c r="I26" t="s">
        <v>114</v>
      </c>
    </row>
    <row r="27" spans="1:9" x14ac:dyDescent="0.3">
      <c r="A27" t="s">
        <v>115</v>
      </c>
      <c r="B27" t="s">
        <v>116</v>
      </c>
      <c r="F27" t="s">
        <v>113</v>
      </c>
      <c r="G27">
        <v>5.23964247214452E+16</v>
      </c>
      <c r="H27">
        <v>480055981449073</v>
      </c>
      <c r="I27" t="s">
        <v>114</v>
      </c>
    </row>
    <row r="28" spans="1:9" x14ac:dyDescent="0.3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113</v>
      </c>
      <c r="G28">
        <v>5.1237412307701E+16</v>
      </c>
      <c r="H28">
        <v>4408407233237751</v>
      </c>
      <c r="I28" t="s">
        <v>15</v>
      </c>
    </row>
    <row r="29" spans="1:9" x14ac:dyDescent="0.3">
      <c r="A29" t="s">
        <v>11882</v>
      </c>
      <c r="C29" t="s">
        <v>11883</v>
      </c>
      <c r="D29" t="s">
        <v>11884</v>
      </c>
      <c r="E29" t="s">
        <v>11288</v>
      </c>
      <c r="G29">
        <v>57.105703849999998</v>
      </c>
      <c r="H29">
        <v>-2.0884623079924189</v>
      </c>
      <c r="I29" t="s">
        <v>11881</v>
      </c>
    </row>
    <row r="30" spans="1:9" x14ac:dyDescent="0.3">
      <c r="A30" t="s">
        <v>11885</v>
      </c>
      <c r="C30" t="s">
        <v>11886</v>
      </c>
      <c r="D30" t="s">
        <v>11887</v>
      </c>
      <c r="E30" t="s">
        <v>11288</v>
      </c>
      <c r="G30">
        <v>57.161339099999999</v>
      </c>
      <c r="H30">
        <v>-2.1137147000000001</v>
      </c>
      <c r="I30" t="s">
        <v>11881</v>
      </c>
    </row>
    <row r="31" spans="1:9" x14ac:dyDescent="0.3">
      <c r="A31" t="s">
        <v>11287</v>
      </c>
      <c r="E31" t="s">
        <v>11288</v>
      </c>
      <c r="G31">
        <v>57.1605931776635</v>
      </c>
      <c r="H31">
        <v>-2.1143592335807102</v>
      </c>
      <c r="I31" t="s">
        <v>11289</v>
      </c>
    </row>
    <row r="32" spans="1:9" x14ac:dyDescent="0.3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14</v>
      </c>
      <c r="G32">
        <v>6.04727154E+16</v>
      </c>
      <c r="H32">
        <v>5334948300000000</v>
      </c>
      <c r="I32" t="s">
        <v>15</v>
      </c>
    </row>
    <row r="33" spans="1:9" x14ac:dyDescent="0.3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113</v>
      </c>
      <c r="G33">
        <v>63.343272472188701</v>
      </c>
      <c r="H33">
        <v>10.3733299991462</v>
      </c>
      <c r="I33" t="s">
        <v>15</v>
      </c>
    </row>
    <row r="34" spans="1:9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14</v>
      </c>
      <c r="G34">
        <v>39.210609900000001</v>
      </c>
      <c r="H34">
        <v>9.0018423999999992</v>
      </c>
      <c r="I34" t="s">
        <v>15</v>
      </c>
    </row>
    <row r="35" spans="1:9" x14ac:dyDescent="0.3">
      <c r="A35" t="s">
        <v>137</v>
      </c>
      <c r="B35" t="s">
        <v>138</v>
      </c>
      <c r="F35" t="s">
        <v>49</v>
      </c>
      <c r="G35">
        <v>5302682197035060</v>
      </c>
      <c r="H35">
        <v>6.5767044354883696E+16</v>
      </c>
      <c r="I35" t="s">
        <v>50</v>
      </c>
    </row>
    <row r="36" spans="1:9" x14ac:dyDescent="0.3">
      <c r="A36" t="s">
        <v>139</v>
      </c>
      <c r="B36" t="s">
        <v>140</v>
      </c>
      <c r="F36" t="s">
        <v>113</v>
      </c>
      <c r="G36">
        <v>482224299999999</v>
      </c>
      <c r="H36">
        <v>1.440833E+16</v>
      </c>
      <c r="I36" t="s">
        <v>114</v>
      </c>
    </row>
    <row r="37" spans="1:9" x14ac:dyDescent="0.3">
      <c r="A37" t="s">
        <v>141</v>
      </c>
      <c r="B37" t="s">
        <v>142</v>
      </c>
      <c r="F37" t="s">
        <v>24</v>
      </c>
      <c r="G37">
        <v>52.851870099999999</v>
      </c>
      <c r="H37">
        <v>7.6764178999999997</v>
      </c>
      <c r="I37" t="s">
        <v>25</v>
      </c>
    </row>
    <row r="38" spans="1:9" x14ac:dyDescent="0.3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34</v>
      </c>
      <c r="G38">
        <v>37.250068400000004</v>
      </c>
      <c r="H38">
        <v>15.2216971</v>
      </c>
      <c r="I38" t="s">
        <v>15</v>
      </c>
    </row>
    <row r="39" spans="1:9" x14ac:dyDescent="0.3">
      <c r="A39" t="s">
        <v>148</v>
      </c>
      <c r="B39" t="s">
        <v>149</v>
      </c>
      <c r="F39" t="s">
        <v>49</v>
      </c>
      <c r="G39">
        <v>47.803160951549103</v>
      </c>
      <c r="H39">
        <v>3.5882198660812801</v>
      </c>
      <c r="I39" t="s">
        <v>50</v>
      </c>
    </row>
    <row r="40" spans="1:9" x14ac:dyDescent="0.3">
      <c r="A40" t="s">
        <v>150</v>
      </c>
      <c r="B40" t="s">
        <v>151</v>
      </c>
      <c r="F40" t="s">
        <v>49</v>
      </c>
      <c r="G40">
        <v>43.558952300000001</v>
      </c>
      <c r="H40">
        <v>-5.9246653</v>
      </c>
      <c r="I40" t="s">
        <v>50</v>
      </c>
    </row>
    <row r="41" spans="1:9" x14ac:dyDescent="0.3">
      <c r="A41" t="s">
        <v>152</v>
      </c>
      <c r="B41" t="s">
        <v>153</v>
      </c>
      <c r="F41" t="s">
        <v>113</v>
      </c>
      <c r="G41">
        <v>5023731639999990</v>
      </c>
      <c r="H41">
        <v>8568604399999990</v>
      </c>
      <c r="I41" t="s">
        <v>25</v>
      </c>
    </row>
    <row r="42" spans="1:9" x14ac:dyDescent="0.3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113</v>
      </c>
      <c r="G42">
        <v>4.9212341E+16</v>
      </c>
      <c r="H42">
        <v>9077313999999960</v>
      </c>
      <c r="I42" t="s">
        <v>15</v>
      </c>
    </row>
    <row r="43" spans="1:9" x14ac:dyDescent="0.3">
      <c r="A43" t="s">
        <v>159</v>
      </c>
      <c r="B43" t="s">
        <v>160</v>
      </c>
      <c r="F43" t="s">
        <v>113</v>
      </c>
      <c r="G43">
        <v>43.328077260064198</v>
      </c>
      <c r="H43">
        <v>-3.1081447645016498</v>
      </c>
      <c r="I43" t="s">
        <v>114</v>
      </c>
    </row>
    <row r="44" spans="1:9" x14ac:dyDescent="0.3">
      <c r="A44" t="s">
        <v>161</v>
      </c>
      <c r="B44" t="s">
        <v>162</v>
      </c>
      <c r="C44" t="s">
        <v>163</v>
      </c>
      <c r="D44" t="s">
        <v>164</v>
      </c>
      <c r="E44" t="s">
        <v>165</v>
      </c>
      <c r="F44" t="s">
        <v>21</v>
      </c>
      <c r="G44">
        <v>4996292563615520</v>
      </c>
      <c r="H44">
        <v>1.16107296223627E+16</v>
      </c>
      <c r="I44" t="s">
        <v>88</v>
      </c>
    </row>
    <row r="45" spans="1:9" x14ac:dyDescent="0.3">
      <c r="A45" t="s">
        <v>166</v>
      </c>
      <c r="B45" t="s">
        <v>167</v>
      </c>
      <c r="C45" t="s">
        <v>168</v>
      </c>
      <c r="D45" t="s">
        <v>169</v>
      </c>
      <c r="E45" t="s">
        <v>170</v>
      </c>
      <c r="F45" t="s">
        <v>21</v>
      </c>
      <c r="G45">
        <v>5.0372062999999904E+16</v>
      </c>
      <c r="H45">
        <v>1.17884299999999E+16</v>
      </c>
      <c r="I45" t="s">
        <v>88</v>
      </c>
    </row>
    <row r="46" spans="1:9" x14ac:dyDescent="0.3">
      <c r="A46" t="s">
        <v>171</v>
      </c>
      <c r="B46" t="s">
        <v>172</v>
      </c>
      <c r="F46" t="s">
        <v>49</v>
      </c>
      <c r="G46">
        <v>51.495575799999997</v>
      </c>
      <c r="H46">
        <v>4.2871622</v>
      </c>
      <c r="I46" t="s">
        <v>25</v>
      </c>
    </row>
    <row r="47" spans="1:9" x14ac:dyDescent="0.3">
      <c r="A47" t="s">
        <v>173</v>
      </c>
      <c r="B47" t="s">
        <v>174</v>
      </c>
      <c r="F47" t="s">
        <v>82</v>
      </c>
      <c r="G47">
        <v>51.4945758</v>
      </c>
      <c r="H47">
        <v>4.2871622</v>
      </c>
      <c r="I47" t="s">
        <v>37</v>
      </c>
    </row>
    <row r="48" spans="1:9" x14ac:dyDescent="0.3">
      <c r="A48" t="s">
        <v>175</v>
      </c>
      <c r="B48" t="s">
        <v>176</v>
      </c>
      <c r="F48" t="s">
        <v>82</v>
      </c>
      <c r="G48">
        <v>5.2508277999999904E+16</v>
      </c>
      <c r="H48">
        <v>1.3260464E+16</v>
      </c>
      <c r="I48" t="s">
        <v>37</v>
      </c>
    </row>
    <row r="49" spans="1:9" x14ac:dyDescent="0.3">
      <c r="A49" t="s">
        <v>177</v>
      </c>
      <c r="B49" t="s">
        <v>178</v>
      </c>
      <c r="F49" t="s">
        <v>49</v>
      </c>
      <c r="G49">
        <v>5251129499999990</v>
      </c>
      <c r="H49">
        <v>1.342878E+16</v>
      </c>
      <c r="I49" t="s">
        <v>50</v>
      </c>
    </row>
    <row r="50" spans="1:9" x14ac:dyDescent="0.3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14</v>
      </c>
      <c r="G50">
        <v>5.2571593999999904E+16</v>
      </c>
      <c r="H50">
        <v>1.342951E+16</v>
      </c>
      <c r="I50" t="s">
        <v>15</v>
      </c>
    </row>
    <row r="51" spans="1:9" x14ac:dyDescent="0.3">
      <c r="A51" t="s">
        <v>184</v>
      </c>
      <c r="B51" t="s">
        <v>185</v>
      </c>
      <c r="F51" t="s">
        <v>49</v>
      </c>
      <c r="G51">
        <v>5.2370288999999904E+16</v>
      </c>
      <c r="H51">
        <v>1.35272279999999E+16</v>
      </c>
      <c r="I51" t="s">
        <v>50</v>
      </c>
    </row>
    <row r="52" spans="1:9" x14ac:dyDescent="0.3">
      <c r="A52" t="s">
        <v>186</v>
      </c>
      <c r="B52" t="s">
        <v>187</v>
      </c>
      <c r="C52" t="s">
        <v>188</v>
      </c>
      <c r="D52" t="s">
        <v>189</v>
      </c>
      <c r="E52" t="s">
        <v>190</v>
      </c>
      <c r="F52" t="s">
        <v>14</v>
      </c>
      <c r="G52">
        <v>5.24505410582302E+16</v>
      </c>
      <c r="H52">
        <v>1.34345322529697E+16</v>
      </c>
      <c r="I52" t="s">
        <v>15</v>
      </c>
    </row>
    <row r="53" spans="1:9" x14ac:dyDescent="0.3">
      <c r="A53" t="s">
        <v>191</v>
      </c>
      <c r="B53" t="s">
        <v>192</v>
      </c>
      <c r="C53" t="s">
        <v>193</v>
      </c>
      <c r="D53" t="s">
        <v>194</v>
      </c>
      <c r="E53" t="s">
        <v>195</v>
      </c>
      <c r="F53" t="s">
        <v>14</v>
      </c>
      <c r="G53">
        <v>4.69508861956222E+16</v>
      </c>
      <c r="H53">
        <v>739319977051853</v>
      </c>
      <c r="I53" t="s">
        <v>101</v>
      </c>
    </row>
    <row r="54" spans="1:9" x14ac:dyDescent="0.3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24</v>
      </c>
      <c r="G54">
        <v>43.475772900000003</v>
      </c>
      <c r="H54">
        <v>5.1673090000000004</v>
      </c>
      <c r="I54" t="s">
        <v>15</v>
      </c>
    </row>
    <row r="55" spans="1:9" x14ac:dyDescent="0.3">
      <c r="A55" t="s">
        <v>201</v>
      </c>
      <c r="B55" t="s">
        <v>202</v>
      </c>
      <c r="C55" t="s">
        <v>203</v>
      </c>
      <c r="D55" t="s">
        <v>204</v>
      </c>
      <c r="E55" t="s">
        <v>205</v>
      </c>
      <c r="F55" t="s">
        <v>104</v>
      </c>
      <c r="G55">
        <v>4976683059999990</v>
      </c>
      <c r="H55">
        <v>1007557090000000</v>
      </c>
      <c r="I55" t="s">
        <v>15</v>
      </c>
    </row>
    <row r="56" spans="1:9" x14ac:dyDescent="0.3">
      <c r="A56" t="s">
        <v>206</v>
      </c>
      <c r="B56" t="s">
        <v>207</v>
      </c>
      <c r="C56" t="s">
        <v>208</v>
      </c>
      <c r="D56" t="s">
        <v>209</v>
      </c>
      <c r="E56" t="s">
        <v>210</v>
      </c>
      <c r="F56" t="s">
        <v>14</v>
      </c>
      <c r="G56">
        <v>59.034719806515199</v>
      </c>
      <c r="H56">
        <v>-2.8881545584953701</v>
      </c>
      <c r="I56" t="s">
        <v>101</v>
      </c>
    </row>
    <row r="57" spans="1:9" x14ac:dyDescent="0.3">
      <c r="A57" t="s">
        <v>211</v>
      </c>
      <c r="B57" t="s">
        <v>212</v>
      </c>
      <c r="F57" t="s">
        <v>24</v>
      </c>
      <c r="G57">
        <v>5246129295360370</v>
      </c>
      <c r="H57">
        <v>-1.84262829742115E+16</v>
      </c>
      <c r="I57" t="s">
        <v>25</v>
      </c>
    </row>
    <row r="58" spans="1:9" x14ac:dyDescent="0.3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G58">
        <v>52.461357590931399</v>
      </c>
      <c r="H58">
        <v>-1.8409642618247599</v>
      </c>
      <c r="I58" t="s">
        <v>15</v>
      </c>
    </row>
    <row r="59" spans="1:9" x14ac:dyDescent="0.3">
      <c r="A59" t="s">
        <v>219</v>
      </c>
      <c r="B59" t="s">
        <v>220</v>
      </c>
      <c r="F59" t="s">
        <v>49</v>
      </c>
      <c r="G59">
        <v>50.785049999999998</v>
      </c>
      <c r="H59">
        <v>18.962240000000001</v>
      </c>
      <c r="I59" t="s">
        <v>50</v>
      </c>
    </row>
    <row r="60" spans="1:9" x14ac:dyDescent="0.3">
      <c r="A60" t="s">
        <v>221</v>
      </c>
      <c r="B60" t="s">
        <v>222</v>
      </c>
      <c r="F60" t="s">
        <v>113</v>
      </c>
      <c r="G60">
        <v>49.968457700000002</v>
      </c>
      <c r="H60">
        <v>20.430328599999999</v>
      </c>
      <c r="I60" t="s">
        <v>114</v>
      </c>
    </row>
    <row r="61" spans="1:9" x14ac:dyDescent="0.3">
      <c r="A61" t="s">
        <v>223</v>
      </c>
      <c r="B61" t="s">
        <v>224</v>
      </c>
      <c r="F61" t="s">
        <v>113</v>
      </c>
      <c r="G61">
        <v>4647509699999990</v>
      </c>
      <c r="H61">
        <v>1.1318348E+16</v>
      </c>
      <c r="I61" t="s">
        <v>25</v>
      </c>
    </row>
    <row r="62" spans="1:9" x14ac:dyDescent="0.3">
      <c r="A62" t="s">
        <v>225</v>
      </c>
      <c r="B62" t="s">
        <v>226</v>
      </c>
      <c r="F62" t="s">
        <v>49</v>
      </c>
      <c r="G62">
        <v>46.474098538431598</v>
      </c>
      <c r="H62">
        <v>11.3171937080776</v>
      </c>
      <c r="I62" t="s">
        <v>50</v>
      </c>
    </row>
    <row r="63" spans="1:9" x14ac:dyDescent="0.3">
      <c r="A63" t="s">
        <v>227</v>
      </c>
      <c r="B63" t="s">
        <v>228</v>
      </c>
      <c r="F63" t="s">
        <v>49</v>
      </c>
      <c r="G63">
        <v>5072612324181360</v>
      </c>
      <c r="H63">
        <v>7067390500420230</v>
      </c>
      <c r="I63" t="s">
        <v>25</v>
      </c>
    </row>
    <row r="64" spans="1:9" x14ac:dyDescent="0.3">
      <c r="A64" t="s">
        <v>229</v>
      </c>
      <c r="B64" t="s">
        <v>230</v>
      </c>
      <c r="F64" t="s">
        <v>113</v>
      </c>
      <c r="G64">
        <v>51.888724699999997</v>
      </c>
      <c r="H64">
        <v>4.2931302000000002</v>
      </c>
      <c r="I64" t="s">
        <v>114</v>
      </c>
    </row>
    <row r="65" spans="1:9" x14ac:dyDescent="0.3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82</v>
      </c>
      <c r="G65">
        <v>51.885724699999997</v>
      </c>
      <c r="H65">
        <v>4.2931302000000002</v>
      </c>
      <c r="I65" t="s">
        <v>15</v>
      </c>
    </row>
    <row r="66" spans="1:9" x14ac:dyDescent="0.3">
      <c r="A66" t="s">
        <v>236</v>
      </c>
      <c r="B66" t="s">
        <v>237</v>
      </c>
      <c r="C66" t="s">
        <v>238</v>
      </c>
      <c r="D66" t="s">
        <v>239</v>
      </c>
      <c r="E66" t="s">
        <v>240</v>
      </c>
      <c r="F66" t="s">
        <v>14</v>
      </c>
      <c r="G66">
        <v>51.8847247</v>
      </c>
      <c r="H66">
        <v>4.2931302000000002</v>
      </c>
      <c r="I66" t="s">
        <v>15</v>
      </c>
    </row>
    <row r="67" spans="1:9" x14ac:dyDescent="0.3">
      <c r="A67" t="s">
        <v>241</v>
      </c>
      <c r="B67" t="s">
        <v>242</v>
      </c>
      <c r="F67" t="s">
        <v>113</v>
      </c>
      <c r="G67">
        <v>51.881724699999999</v>
      </c>
      <c r="H67">
        <v>4.2931302000000002</v>
      </c>
      <c r="I67" t="s">
        <v>114</v>
      </c>
    </row>
    <row r="68" spans="1:9" x14ac:dyDescent="0.3">
      <c r="A68" t="s">
        <v>243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  <c r="G68">
        <v>5615841399999990</v>
      </c>
      <c r="H68">
        <v>1.0068493E+16</v>
      </c>
      <c r="I68" t="s">
        <v>15</v>
      </c>
    </row>
    <row r="69" spans="1:9" x14ac:dyDescent="0.3">
      <c r="A69" t="s">
        <v>249</v>
      </c>
      <c r="B69" t="s">
        <v>250</v>
      </c>
      <c r="F69" t="s">
        <v>104</v>
      </c>
      <c r="G69">
        <v>5228827348305100</v>
      </c>
      <c r="H69">
        <v>1.05196759460514E+16</v>
      </c>
      <c r="I69" t="s">
        <v>25</v>
      </c>
    </row>
    <row r="70" spans="1:9" x14ac:dyDescent="0.3">
      <c r="A70" t="s">
        <v>251</v>
      </c>
      <c r="B70" t="s">
        <v>252</v>
      </c>
      <c r="F70" t="s">
        <v>113</v>
      </c>
      <c r="G70">
        <v>5158324446101070</v>
      </c>
      <c r="H70">
        <v>4828033414026130</v>
      </c>
      <c r="I70" t="s">
        <v>25</v>
      </c>
    </row>
    <row r="71" spans="1:9" x14ac:dyDescent="0.3">
      <c r="A71" t="s">
        <v>253</v>
      </c>
      <c r="B71" t="s">
        <v>254</v>
      </c>
      <c r="C71" t="s">
        <v>255</v>
      </c>
      <c r="D71" t="s">
        <v>256</v>
      </c>
      <c r="E71" t="s">
        <v>257</v>
      </c>
      <c r="F71" t="s">
        <v>14</v>
      </c>
      <c r="G71">
        <v>61.844589900000003</v>
      </c>
      <c r="H71">
        <v>4.9774488999999997</v>
      </c>
      <c r="I71" t="s">
        <v>101</v>
      </c>
    </row>
    <row r="72" spans="1:9" x14ac:dyDescent="0.3">
      <c r="A72" t="s">
        <v>258</v>
      </c>
      <c r="B72" t="s">
        <v>259</v>
      </c>
      <c r="F72" t="s">
        <v>260</v>
      </c>
      <c r="G72">
        <v>5305777399999990</v>
      </c>
      <c r="H72">
        <v>8962472999999990</v>
      </c>
      <c r="I72" t="s">
        <v>25</v>
      </c>
    </row>
    <row r="73" spans="1:9" x14ac:dyDescent="0.3">
      <c r="A73" t="s">
        <v>261</v>
      </c>
      <c r="B73" t="s">
        <v>262</v>
      </c>
      <c r="F73" t="s">
        <v>113</v>
      </c>
      <c r="G73">
        <v>45.5425526</v>
      </c>
      <c r="H73">
        <v>10.211801899999999</v>
      </c>
      <c r="I73" t="s">
        <v>114</v>
      </c>
    </row>
    <row r="74" spans="1:9" x14ac:dyDescent="0.3">
      <c r="A74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21</v>
      </c>
      <c r="G74">
        <v>40.632727799999998</v>
      </c>
      <c r="H74">
        <v>17.9417616</v>
      </c>
      <c r="I74" t="s">
        <v>88</v>
      </c>
    </row>
    <row r="75" spans="1:9" x14ac:dyDescent="0.3">
      <c r="A75" t="s">
        <v>268</v>
      </c>
      <c r="B75" t="s">
        <v>269</v>
      </c>
      <c r="C75" t="s">
        <v>270</v>
      </c>
      <c r="D75" t="s">
        <v>271</v>
      </c>
      <c r="F75" t="s">
        <v>30</v>
      </c>
      <c r="G75">
        <v>5390817589999990</v>
      </c>
      <c r="H75">
        <v>9199327800000030</v>
      </c>
      <c r="I75" t="s">
        <v>31</v>
      </c>
    </row>
    <row r="76" spans="1:9" x14ac:dyDescent="0.3">
      <c r="A76" t="s">
        <v>272</v>
      </c>
      <c r="B76" t="s">
        <v>273</v>
      </c>
      <c r="C76" t="s">
        <v>274</v>
      </c>
      <c r="D76" t="s">
        <v>275</v>
      </c>
      <c r="E76" t="s">
        <v>276</v>
      </c>
      <c r="F76" t="s">
        <v>14</v>
      </c>
      <c r="G76">
        <v>51.272826500000001</v>
      </c>
      <c r="H76">
        <v>16.708556999999999</v>
      </c>
      <c r="I76" t="s">
        <v>15</v>
      </c>
    </row>
    <row r="77" spans="1:9" x14ac:dyDescent="0.3">
      <c r="A77" t="s">
        <v>277</v>
      </c>
      <c r="B77" t="s">
        <v>278</v>
      </c>
      <c r="C77" t="s">
        <v>279</v>
      </c>
      <c r="D77" t="s">
        <v>280</v>
      </c>
      <c r="E77" t="s">
        <v>281</v>
      </c>
      <c r="F77" t="s">
        <v>248</v>
      </c>
      <c r="G77">
        <v>47.893470349451498</v>
      </c>
      <c r="H77">
        <v>20.7024755026607</v>
      </c>
      <c r="I77" t="s">
        <v>15</v>
      </c>
    </row>
    <row r="78" spans="1:9" x14ac:dyDescent="0.3">
      <c r="A78" t="s">
        <v>282</v>
      </c>
      <c r="B78" t="s">
        <v>283</v>
      </c>
      <c r="F78" t="s">
        <v>113</v>
      </c>
      <c r="G78">
        <v>44.569243100000001</v>
      </c>
      <c r="H78">
        <v>8.9461496999999994</v>
      </c>
      <c r="I78" t="s">
        <v>114</v>
      </c>
    </row>
    <row r="79" spans="1:9" x14ac:dyDescent="0.3">
      <c r="A79" t="s">
        <v>284</v>
      </c>
      <c r="B79" t="s">
        <v>285</v>
      </c>
      <c r="F79" t="s">
        <v>49</v>
      </c>
      <c r="G79">
        <v>42.214584899999998</v>
      </c>
      <c r="H79">
        <v>13.8253915</v>
      </c>
      <c r="I79" t="s">
        <v>50</v>
      </c>
    </row>
    <row r="80" spans="1:9" x14ac:dyDescent="0.3">
      <c r="A80" t="s">
        <v>286</v>
      </c>
      <c r="B80" t="s">
        <v>287</v>
      </c>
      <c r="F80" t="s">
        <v>49</v>
      </c>
      <c r="G80">
        <v>4.9175387541372E+16</v>
      </c>
      <c r="H80">
        <v>-0.4330534841912238</v>
      </c>
      <c r="I80" t="s">
        <v>50</v>
      </c>
    </row>
    <row r="81" spans="1:9" x14ac:dyDescent="0.3">
      <c r="A81" t="s">
        <v>288</v>
      </c>
      <c r="B81" t="s">
        <v>289</v>
      </c>
      <c r="C81" t="s">
        <v>290</v>
      </c>
      <c r="D81" t="s">
        <v>291</v>
      </c>
      <c r="E81" t="s">
        <v>292</v>
      </c>
      <c r="F81" t="s">
        <v>49</v>
      </c>
      <c r="G81">
        <v>41.441492400000001</v>
      </c>
      <c r="H81">
        <v>14.507272199999999</v>
      </c>
      <c r="I81" t="s">
        <v>15</v>
      </c>
    </row>
    <row r="82" spans="1:9" x14ac:dyDescent="0.3">
      <c r="A82" t="s">
        <v>293</v>
      </c>
      <c r="B82" t="s">
        <v>294</v>
      </c>
      <c r="C82" t="s">
        <v>295</v>
      </c>
      <c r="D82" t="s">
        <v>296</v>
      </c>
      <c r="E82" t="s">
        <v>297</v>
      </c>
      <c r="F82" t="s">
        <v>49</v>
      </c>
      <c r="G82">
        <v>51.491417577382499</v>
      </c>
      <c r="H82">
        <v>6.7239695062062799</v>
      </c>
      <c r="I82" t="s">
        <v>15</v>
      </c>
    </row>
    <row r="83" spans="1:9" x14ac:dyDescent="0.3">
      <c r="A83" t="s">
        <v>298</v>
      </c>
      <c r="B83" t="s">
        <v>299</v>
      </c>
      <c r="F83" t="s">
        <v>79</v>
      </c>
      <c r="G83">
        <v>37.615694400000002</v>
      </c>
      <c r="H83">
        <v>-0.9892242</v>
      </c>
      <c r="I83" t="s">
        <v>15</v>
      </c>
    </row>
    <row r="84" spans="1:9" x14ac:dyDescent="0.3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 t="s">
        <v>218</v>
      </c>
      <c r="G84">
        <v>37.617694399999998</v>
      </c>
      <c r="H84">
        <v>-0.9892242</v>
      </c>
      <c r="I84" t="s">
        <v>15</v>
      </c>
    </row>
    <row r="85" spans="1:9" x14ac:dyDescent="0.3">
      <c r="A85" t="s">
        <v>305</v>
      </c>
      <c r="B85" t="s">
        <v>306</v>
      </c>
      <c r="C85" t="s">
        <v>307</v>
      </c>
      <c r="D85" t="s">
        <v>308</v>
      </c>
      <c r="E85" t="s">
        <v>309</v>
      </c>
      <c r="F85" t="s">
        <v>49</v>
      </c>
      <c r="G85">
        <v>39.985590500000001</v>
      </c>
      <c r="H85">
        <v>-4.9638799999999997E-2</v>
      </c>
      <c r="I85" t="s">
        <v>15</v>
      </c>
    </row>
    <row r="86" spans="1:9" x14ac:dyDescent="0.3">
      <c r="A86" t="s">
        <v>310</v>
      </c>
      <c r="B86" t="s">
        <v>311</v>
      </c>
      <c r="C86" t="s">
        <v>312</v>
      </c>
      <c r="D86" t="s">
        <v>313</v>
      </c>
      <c r="E86" t="s">
        <v>158</v>
      </c>
      <c r="F86" t="s">
        <v>113</v>
      </c>
      <c r="G86">
        <v>37.507877200000003</v>
      </c>
      <c r="H86">
        <v>15.0830304</v>
      </c>
      <c r="I86" t="s">
        <v>15</v>
      </c>
    </row>
    <row r="87" spans="1:9" x14ac:dyDescent="0.3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104</v>
      </c>
      <c r="G87">
        <v>5.6687326999999996</v>
      </c>
      <c r="H87">
        <v>-53.778404299999998</v>
      </c>
      <c r="I87" t="s">
        <v>15</v>
      </c>
    </row>
    <row r="88" spans="1:9" x14ac:dyDescent="0.3">
      <c r="A88" t="s">
        <v>319</v>
      </c>
      <c r="B88" t="s">
        <v>320</v>
      </c>
      <c r="C88" t="s">
        <v>321</v>
      </c>
      <c r="D88" t="s">
        <v>322</v>
      </c>
      <c r="E88" t="s">
        <v>183</v>
      </c>
      <c r="F88" t="s">
        <v>14</v>
      </c>
      <c r="G88">
        <v>47.819778900000003</v>
      </c>
      <c r="H88">
        <v>7.5397689999999997</v>
      </c>
      <c r="I88" t="s">
        <v>15</v>
      </c>
    </row>
    <row r="89" spans="1:9" x14ac:dyDescent="0.3">
      <c r="A89" t="s">
        <v>323</v>
      </c>
      <c r="B89" t="s">
        <v>324</v>
      </c>
      <c r="C89" t="s">
        <v>325</v>
      </c>
      <c r="D89" t="s">
        <v>326</v>
      </c>
      <c r="E89" t="s">
        <v>327</v>
      </c>
      <c r="F89" t="s">
        <v>260</v>
      </c>
      <c r="G89">
        <v>4560937328964260</v>
      </c>
      <c r="H89">
        <v>5.88597768043376E+16</v>
      </c>
      <c r="I89" t="s">
        <v>15</v>
      </c>
    </row>
    <row r="90" spans="1:9" x14ac:dyDescent="0.3">
      <c r="A90" t="s">
        <v>328</v>
      </c>
      <c r="B90" t="s">
        <v>329</v>
      </c>
      <c r="F90" t="s">
        <v>79</v>
      </c>
      <c r="G90">
        <v>4.96457260553016E+16</v>
      </c>
      <c r="H90">
        <v>-1.59847465131669E+16</v>
      </c>
      <c r="I90" t="s">
        <v>15</v>
      </c>
    </row>
    <row r="91" spans="1:9" x14ac:dyDescent="0.3">
      <c r="A91" t="s">
        <v>330</v>
      </c>
      <c r="B91" t="s">
        <v>331</v>
      </c>
      <c r="F91" t="s">
        <v>79</v>
      </c>
      <c r="G91">
        <v>32.810031000000002</v>
      </c>
      <c r="H91">
        <v>-96.984917999999993</v>
      </c>
      <c r="I91" t="s">
        <v>15</v>
      </c>
    </row>
    <row r="92" spans="1:9" x14ac:dyDescent="0.3">
      <c r="A92" t="s">
        <v>332</v>
      </c>
      <c r="B92" t="s">
        <v>333</v>
      </c>
      <c r="F92" t="s">
        <v>113</v>
      </c>
      <c r="G92">
        <v>5565750128237310</v>
      </c>
      <c r="H92">
        <v>1.25578666304963E+16</v>
      </c>
      <c r="I92" t="s">
        <v>114</v>
      </c>
    </row>
    <row r="93" spans="1:9" x14ac:dyDescent="0.3">
      <c r="A93" t="s">
        <v>334</v>
      </c>
      <c r="B93" t="s">
        <v>335</v>
      </c>
      <c r="F93" t="s">
        <v>11356</v>
      </c>
      <c r="G93">
        <v>5566983999999990</v>
      </c>
      <c r="H93">
        <v>1262261999999990</v>
      </c>
      <c r="I93" t="s">
        <v>15</v>
      </c>
    </row>
    <row r="94" spans="1:9" x14ac:dyDescent="0.3">
      <c r="A94" t="s">
        <v>336</v>
      </c>
      <c r="B94" t="s">
        <v>337</v>
      </c>
      <c r="C94" t="s">
        <v>338</v>
      </c>
      <c r="D94" t="s">
        <v>339</v>
      </c>
      <c r="E94" t="s">
        <v>340</v>
      </c>
      <c r="F94" t="s">
        <v>82</v>
      </c>
      <c r="G94">
        <v>55.605839100838999</v>
      </c>
      <c r="H94">
        <v>12.4883102125384</v>
      </c>
      <c r="I94" t="s">
        <v>15</v>
      </c>
    </row>
    <row r="95" spans="1:9" x14ac:dyDescent="0.3">
      <c r="A95" t="s">
        <v>341</v>
      </c>
      <c r="B95" t="s">
        <v>342</v>
      </c>
      <c r="C95" t="s">
        <v>343</v>
      </c>
      <c r="D95" t="s">
        <v>344</v>
      </c>
      <c r="E95" t="s">
        <v>345</v>
      </c>
      <c r="F95" t="s">
        <v>248</v>
      </c>
      <c r="G95">
        <v>4654728786634580</v>
      </c>
      <c r="H95">
        <v>6569486065284790</v>
      </c>
      <c r="I95" t="s">
        <v>15</v>
      </c>
    </row>
    <row r="96" spans="1:9" x14ac:dyDescent="0.3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 t="s">
        <v>260</v>
      </c>
      <c r="G96">
        <v>53.487244799999999</v>
      </c>
      <c r="H96">
        <v>11.462689900000001</v>
      </c>
      <c r="I96" t="s">
        <v>15</v>
      </c>
    </row>
    <row r="97" spans="1:9" x14ac:dyDescent="0.3">
      <c r="A97" t="s">
        <v>351</v>
      </c>
      <c r="B97" t="s">
        <v>352</v>
      </c>
      <c r="C97" t="s">
        <v>353</v>
      </c>
      <c r="D97" t="s">
        <v>354</v>
      </c>
      <c r="E97" t="s">
        <v>355</v>
      </c>
      <c r="F97" t="s">
        <v>49</v>
      </c>
      <c r="G97">
        <v>53.332027199999999</v>
      </c>
      <c r="H97">
        <v>6.9244598000000002</v>
      </c>
      <c r="I97" t="s">
        <v>15</v>
      </c>
    </row>
    <row r="98" spans="1:9" x14ac:dyDescent="0.3">
      <c r="A98" t="s">
        <v>356</v>
      </c>
      <c r="B98" t="s">
        <v>357</v>
      </c>
      <c r="C98" t="s">
        <v>358</v>
      </c>
      <c r="D98" t="s">
        <v>359</v>
      </c>
      <c r="E98" t="s">
        <v>360</v>
      </c>
      <c r="F98" t="s">
        <v>14</v>
      </c>
      <c r="G98">
        <v>53.331027200000001</v>
      </c>
      <c r="H98">
        <v>6.9244598000000002</v>
      </c>
      <c r="I98" t="s">
        <v>15</v>
      </c>
    </row>
    <row r="99" spans="1:9" x14ac:dyDescent="0.3">
      <c r="A99" t="s">
        <v>361</v>
      </c>
      <c r="B99" t="s">
        <v>362</v>
      </c>
      <c r="C99" t="s">
        <v>363</v>
      </c>
      <c r="D99" t="s">
        <v>364</v>
      </c>
      <c r="E99" t="s">
        <v>365</v>
      </c>
      <c r="F99" t="s">
        <v>82</v>
      </c>
      <c r="G99">
        <v>520715495</v>
      </c>
      <c r="H99">
        <v>4335464700000000</v>
      </c>
      <c r="I99" t="s">
        <v>15</v>
      </c>
    </row>
    <row r="100" spans="1:9" x14ac:dyDescent="0.3">
      <c r="A100" t="s">
        <v>366</v>
      </c>
      <c r="B100" t="s">
        <v>367</v>
      </c>
      <c r="C100" t="s">
        <v>368</v>
      </c>
      <c r="D100" t="s">
        <v>359</v>
      </c>
      <c r="E100" t="s">
        <v>360</v>
      </c>
      <c r="F100" t="s">
        <v>14</v>
      </c>
      <c r="G100">
        <v>4840687199999990</v>
      </c>
      <c r="H100">
        <v>1.095179E+16</v>
      </c>
      <c r="I100" t="s">
        <v>15</v>
      </c>
    </row>
    <row r="101" spans="1:9" x14ac:dyDescent="0.3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F101" t="s">
        <v>113</v>
      </c>
      <c r="G101">
        <v>47.321580599999997</v>
      </c>
      <c r="H101">
        <v>5.0414700999999997</v>
      </c>
      <c r="I101" t="s">
        <v>15</v>
      </c>
    </row>
    <row r="102" spans="1:9" x14ac:dyDescent="0.3">
      <c r="A102" t="s">
        <v>374</v>
      </c>
      <c r="B102" t="s">
        <v>375</v>
      </c>
      <c r="C102" t="s">
        <v>376</v>
      </c>
      <c r="D102" t="s">
        <v>377</v>
      </c>
      <c r="E102" t="s">
        <v>378</v>
      </c>
      <c r="F102" t="s">
        <v>379</v>
      </c>
      <c r="G102">
        <v>46.252018196415598</v>
      </c>
      <c r="H102">
        <v>6.9607763035746597</v>
      </c>
      <c r="I102" t="s">
        <v>15</v>
      </c>
    </row>
    <row r="103" spans="1:9" x14ac:dyDescent="0.3">
      <c r="A103" t="s">
        <v>380</v>
      </c>
      <c r="B103" t="s">
        <v>362</v>
      </c>
      <c r="C103" t="s">
        <v>363</v>
      </c>
      <c r="D103" t="s">
        <v>364</v>
      </c>
      <c r="E103" t="s">
        <v>365</v>
      </c>
      <c r="F103" t="s">
        <v>82</v>
      </c>
      <c r="G103">
        <v>5.19460620273936E+16</v>
      </c>
      <c r="H103">
        <v>6283838122113270</v>
      </c>
      <c r="I103" t="s">
        <v>15</v>
      </c>
    </row>
    <row r="104" spans="1:9" x14ac:dyDescent="0.3">
      <c r="A104" t="s">
        <v>381</v>
      </c>
      <c r="B104" t="s">
        <v>382</v>
      </c>
      <c r="F104" t="s">
        <v>260</v>
      </c>
      <c r="G104">
        <v>470537280396246</v>
      </c>
      <c r="H104">
        <v>5432100037648830</v>
      </c>
      <c r="I104" t="s">
        <v>25</v>
      </c>
    </row>
    <row r="105" spans="1:9" x14ac:dyDescent="0.3">
      <c r="A105" t="s">
        <v>383</v>
      </c>
      <c r="B105" t="s">
        <v>384</v>
      </c>
      <c r="F105" t="s">
        <v>385</v>
      </c>
      <c r="G105">
        <v>47.318789000000002</v>
      </c>
      <c r="H105">
        <v>-2.074694</v>
      </c>
      <c r="I105" t="s">
        <v>15</v>
      </c>
    </row>
    <row r="106" spans="1:9" x14ac:dyDescent="0.3">
      <c r="A106" t="s">
        <v>386</v>
      </c>
      <c r="B106" t="s">
        <v>387</v>
      </c>
      <c r="C106" t="s">
        <v>388</v>
      </c>
      <c r="D106" t="s">
        <v>389</v>
      </c>
      <c r="E106" t="s">
        <v>390</v>
      </c>
      <c r="F106" t="s">
        <v>30</v>
      </c>
      <c r="G106">
        <v>50.770512726478501</v>
      </c>
      <c r="H106">
        <v>-1.9519882031573801</v>
      </c>
      <c r="I106" t="s">
        <v>15</v>
      </c>
    </row>
    <row r="107" spans="1:9" x14ac:dyDescent="0.3">
      <c r="A107" t="s">
        <v>391</v>
      </c>
      <c r="B107" t="s">
        <v>392</v>
      </c>
      <c r="C107" t="s">
        <v>393</v>
      </c>
      <c r="D107" t="s">
        <v>394</v>
      </c>
      <c r="E107" t="s">
        <v>395</v>
      </c>
      <c r="F107" t="s">
        <v>396</v>
      </c>
      <c r="G107">
        <v>5.15187527188388E+16</v>
      </c>
      <c r="H107">
        <v>7453061725382430</v>
      </c>
      <c r="I107" t="s">
        <v>15</v>
      </c>
    </row>
    <row r="108" spans="1:9" x14ac:dyDescent="0.3">
      <c r="A108" t="s">
        <v>397</v>
      </c>
      <c r="B108" t="s">
        <v>398</v>
      </c>
      <c r="F108" t="s">
        <v>82</v>
      </c>
      <c r="G108">
        <v>4906512064570850</v>
      </c>
      <c r="H108">
        <v>1.42566022247533E+16</v>
      </c>
      <c r="I108" t="s">
        <v>37</v>
      </c>
    </row>
    <row r="109" spans="1:9" x14ac:dyDescent="0.3">
      <c r="A109" t="s">
        <v>399</v>
      </c>
      <c r="B109" t="s">
        <v>400</v>
      </c>
      <c r="C109" t="s">
        <v>401</v>
      </c>
      <c r="D109" t="s">
        <v>402</v>
      </c>
      <c r="E109" t="s">
        <v>403</v>
      </c>
      <c r="F109" t="s">
        <v>404</v>
      </c>
      <c r="G109">
        <v>5103651799999990</v>
      </c>
      <c r="H109">
        <v>1.37485899999999E+16</v>
      </c>
      <c r="I109" t="s">
        <v>15</v>
      </c>
    </row>
    <row r="110" spans="1:9" x14ac:dyDescent="0.3">
      <c r="A110" t="s">
        <v>405</v>
      </c>
      <c r="B110" t="s">
        <v>406</v>
      </c>
      <c r="F110" t="s">
        <v>49</v>
      </c>
      <c r="G110">
        <v>5143749999999990</v>
      </c>
      <c r="H110">
        <v>6742799999999990</v>
      </c>
      <c r="I110" t="s">
        <v>25</v>
      </c>
    </row>
    <row r="111" spans="1:9" x14ac:dyDescent="0.3">
      <c r="A111" t="s">
        <v>407</v>
      </c>
      <c r="B111" t="s">
        <v>408</v>
      </c>
      <c r="F111" t="s">
        <v>49</v>
      </c>
      <c r="G111">
        <v>51.033368400000001</v>
      </c>
      <c r="H111">
        <v>2.3767763</v>
      </c>
      <c r="I111" t="s">
        <v>50</v>
      </c>
    </row>
    <row r="112" spans="1:9" x14ac:dyDescent="0.3">
      <c r="A112" t="s">
        <v>409</v>
      </c>
      <c r="B112" t="s">
        <v>410</v>
      </c>
      <c r="F112" t="s">
        <v>49</v>
      </c>
      <c r="G112">
        <v>5118860709999990</v>
      </c>
      <c r="H112">
        <v>6841688499999990</v>
      </c>
      <c r="I112" t="s">
        <v>50</v>
      </c>
    </row>
    <row r="113" spans="1:9" x14ac:dyDescent="0.3">
      <c r="A113" t="s">
        <v>411</v>
      </c>
      <c r="B113" t="s">
        <v>412</v>
      </c>
      <c r="C113" t="s">
        <v>413</v>
      </c>
      <c r="D113" t="s">
        <v>414</v>
      </c>
      <c r="E113" t="s">
        <v>415</v>
      </c>
      <c r="F113" t="s">
        <v>49</v>
      </c>
      <c r="G113">
        <v>51.282816315887899</v>
      </c>
      <c r="H113">
        <v>11.9870321142491</v>
      </c>
      <c r="I113" t="s">
        <v>15</v>
      </c>
    </row>
    <row r="114" spans="1:9" x14ac:dyDescent="0.3">
      <c r="A114" t="s">
        <v>416</v>
      </c>
      <c r="B114" t="s">
        <v>417</v>
      </c>
      <c r="C114" t="s">
        <v>418</v>
      </c>
      <c r="D114" t="s">
        <v>419</v>
      </c>
      <c r="E114" t="s">
        <v>420</v>
      </c>
      <c r="F114" t="s">
        <v>82</v>
      </c>
      <c r="G114">
        <v>49.999995200000001</v>
      </c>
      <c r="H114">
        <v>8.2710237000000006</v>
      </c>
      <c r="I114" t="s">
        <v>15</v>
      </c>
    </row>
    <row r="115" spans="1:9" x14ac:dyDescent="0.3">
      <c r="A115" t="s">
        <v>421</v>
      </c>
      <c r="B115" t="s">
        <v>422</v>
      </c>
      <c r="C115" t="s">
        <v>423</v>
      </c>
      <c r="D115" t="s">
        <v>266</v>
      </c>
      <c r="E115" t="s">
        <v>267</v>
      </c>
      <c r="F115" t="s">
        <v>21</v>
      </c>
      <c r="G115">
        <v>49.199696099999997</v>
      </c>
      <c r="H115">
        <v>7.6087847000000002</v>
      </c>
      <c r="I115" t="s">
        <v>88</v>
      </c>
    </row>
    <row r="116" spans="1:9" x14ac:dyDescent="0.3">
      <c r="A116" t="s">
        <v>424</v>
      </c>
      <c r="B116" t="s">
        <v>425</v>
      </c>
      <c r="C116" t="s">
        <v>426</v>
      </c>
      <c r="D116" t="s">
        <v>427</v>
      </c>
      <c r="F116" t="s">
        <v>30</v>
      </c>
      <c r="G116">
        <v>50.037324099999999</v>
      </c>
      <c r="H116">
        <v>12.002727800000001</v>
      </c>
      <c r="I116" t="s">
        <v>31</v>
      </c>
    </row>
    <row r="117" spans="1:9" x14ac:dyDescent="0.3">
      <c r="A117" t="s">
        <v>428</v>
      </c>
      <c r="B117" t="s">
        <v>278</v>
      </c>
      <c r="C117" t="s">
        <v>279</v>
      </c>
      <c r="D117" t="s">
        <v>280</v>
      </c>
      <c r="E117" t="s">
        <v>281</v>
      </c>
      <c r="F117" t="s">
        <v>248</v>
      </c>
      <c r="G117">
        <v>5.0949489299999904E+16</v>
      </c>
      <c r="H117">
        <v>1.10938027999999E+16</v>
      </c>
      <c r="I117" t="s">
        <v>15</v>
      </c>
    </row>
    <row r="118" spans="1:9" x14ac:dyDescent="0.3">
      <c r="A118" t="s">
        <v>429</v>
      </c>
      <c r="B118" t="s">
        <v>278</v>
      </c>
      <c r="C118" t="s">
        <v>279</v>
      </c>
      <c r="D118" t="s">
        <v>280</v>
      </c>
      <c r="E118" t="s">
        <v>281</v>
      </c>
      <c r="F118" t="s">
        <v>248</v>
      </c>
      <c r="G118">
        <v>4956691359999990</v>
      </c>
      <c r="H118">
        <v>1.10009006E+16</v>
      </c>
      <c r="I118" t="s">
        <v>15</v>
      </c>
    </row>
    <row r="119" spans="1:9" x14ac:dyDescent="0.3">
      <c r="A119" t="s">
        <v>430</v>
      </c>
      <c r="B119" t="s">
        <v>278</v>
      </c>
      <c r="C119" t="s">
        <v>279</v>
      </c>
      <c r="D119" t="s">
        <v>280</v>
      </c>
      <c r="E119" t="s">
        <v>281</v>
      </c>
      <c r="F119" t="s">
        <v>248</v>
      </c>
      <c r="G119">
        <v>5150315500000000</v>
      </c>
      <c r="H119">
        <v>7049016999999990</v>
      </c>
      <c r="I119" t="s">
        <v>15</v>
      </c>
    </row>
    <row r="120" spans="1:9" x14ac:dyDescent="0.3">
      <c r="A120" t="s">
        <v>431</v>
      </c>
      <c r="B120" t="s">
        <v>432</v>
      </c>
      <c r="F120" t="s">
        <v>404</v>
      </c>
      <c r="G120">
        <v>51.9436775</v>
      </c>
      <c r="H120">
        <v>4.1379495000000004</v>
      </c>
      <c r="I120" t="s">
        <v>15</v>
      </c>
    </row>
    <row r="121" spans="1:9" x14ac:dyDescent="0.3">
      <c r="A121" t="s">
        <v>433</v>
      </c>
      <c r="B121" t="s">
        <v>278</v>
      </c>
      <c r="C121" t="s">
        <v>279</v>
      </c>
      <c r="D121" t="s">
        <v>280</v>
      </c>
      <c r="E121" t="s">
        <v>281</v>
      </c>
      <c r="F121" t="s">
        <v>248</v>
      </c>
      <c r="G121">
        <v>4.90115565862092E+16</v>
      </c>
      <c r="H121">
        <v>1.18462045563837E+16</v>
      </c>
      <c r="I121" t="s">
        <v>15</v>
      </c>
    </row>
    <row r="122" spans="1:9" x14ac:dyDescent="0.3">
      <c r="A122" t="s">
        <v>434</v>
      </c>
      <c r="B122" t="s">
        <v>435</v>
      </c>
      <c r="F122" t="s">
        <v>248</v>
      </c>
      <c r="G122">
        <v>4.9107086999999904E+16</v>
      </c>
      <c r="H122">
        <v>7088742999999990</v>
      </c>
      <c r="I122" t="s">
        <v>15</v>
      </c>
    </row>
    <row r="123" spans="1:9" x14ac:dyDescent="0.3">
      <c r="A123" t="s">
        <v>436</v>
      </c>
      <c r="B123" t="s">
        <v>437</v>
      </c>
      <c r="F123" t="s">
        <v>49</v>
      </c>
      <c r="G123">
        <v>52.852870099999997</v>
      </c>
      <c r="H123">
        <v>7.6764178999999997</v>
      </c>
      <c r="I123" t="s">
        <v>50</v>
      </c>
    </row>
    <row r="124" spans="1:9" x14ac:dyDescent="0.3">
      <c r="A124" t="s">
        <v>438</v>
      </c>
      <c r="B124" t="s">
        <v>439</v>
      </c>
      <c r="C124" t="s">
        <v>440</v>
      </c>
      <c r="D124" t="s">
        <v>441</v>
      </c>
      <c r="E124" t="s">
        <v>442</v>
      </c>
      <c r="F124" t="s">
        <v>404</v>
      </c>
      <c r="G124">
        <v>43.624033900000001</v>
      </c>
      <c r="H124">
        <v>13.3702811</v>
      </c>
      <c r="I124" t="s">
        <v>15</v>
      </c>
    </row>
    <row r="125" spans="1:9" x14ac:dyDescent="0.3">
      <c r="A125" t="s">
        <v>443</v>
      </c>
      <c r="B125" t="s">
        <v>444</v>
      </c>
      <c r="C125" t="s">
        <v>445</v>
      </c>
      <c r="D125" t="s">
        <v>446</v>
      </c>
      <c r="E125" t="s">
        <v>447</v>
      </c>
      <c r="F125" t="s">
        <v>14</v>
      </c>
      <c r="G125">
        <v>40.497455700000003</v>
      </c>
      <c r="H125">
        <v>16.4570531</v>
      </c>
      <c r="I125" t="s">
        <v>15</v>
      </c>
    </row>
    <row r="126" spans="1:9" x14ac:dyDescent="0.3">
      <c r="A126" t="s">
        <v>448</v>
      </c>
      <c r="B126" t="s">
        <v>311</v>
      </c>
      <c r="C126" t="s">
        <v>312</v>
      </c>
      <c r="D126" t="s">
        <v>313</v>
      </c>
      <c r="E126" t="s">
        <v>158</v>
      </c>
      <c r="F126" t="s">
        <v>113</v>
      </c>
      <c r="G126">
        <v>4882235699999990</v>
      </c>
      <c r="H126">
        <v>9285325999999960</v>
      </c>
      <c r="I126" t="s">
        <v>15</v>
      </c>
    </row>
    <row r="127" spans="1:9" x14ac:dyDescent="0.3">
      <c r="A127" t="s">
        <v>449</v>
      </c>
      <c r="B127" t="s">
        <v>450</v>
      </c>
      <c r="C127" t="s">
        <v>451</v>
      </c>
      <c r="D127" t="s">
        <v>452</v>
      </c>
      <c r="E127" t="s">
        <v>453</v>
      </c>
      <c r="F127" t="s">
        <v>14</v>
      </c>
      <c r="G127">
        <v>44.839123700000002</v>
      </c>
      <c r="H127">
        <v>11.619787000000001</v>
      </c>
      <c r="I127" t="s">
        <v>101</v>
      </c>
    </row>
    <row r="128" spans="1:9" x14ac:dyDescent="0.3">
      <c r="A128" t="s">
        <v>454</v>
      </c>
      <c r="B128" t="s">
        <v>455</v>
      </c>
      <c r="F128" t="s">
        <v>113</v>
      </c>
      <c r="G128">
        <v>45.674025899999997</v>
      </c>
      <c r="H128">
        <v>4.8602463</v>
      </c>
      <c r="I128" t="s">
        <v>25</v>
      </c>
    </row>
    <row r="129" spans="1:9" x14ac:dyDescent="0.3">
      <c r="A129" t="s">
        <v>11888</v>
      </c>
      <c r="C129" t="s">
        <v>11889</v>
      </c>
      <c r="D129" t="s">
        <v>11890</v>
      </c>
      <c r="E129" t="s">
        <v>11888</v>
      </c>
      <c r="G129">
        <v>38.985695900000003</v>
      </c>
      <c r="H129">
        <v>-1.8700256</v>
      </c>
      <c r="I129" t="s">
        <v>11881</v>
      </c>
    </row>
    <row r="130" spans="1:9" x14ac:dyDescent="0.3">
      <c r="A130" t="s">
        <v>456</v>
      </c>
      <c r="B130" t="s">
        <v>457</v>
      </c>
      <c r="C130" t="s">
        <v>458</v>
      </c>
      <c r="D130" t="s">
        <v>459</v>
      </c>
      <c r="E130" t="s">
        <v>460</v>
      </c>
      <c r="F130" t="s">
        <v>14</v>
      </c>
      <c r="G130">
        <v>5477799199999990</v>
      </c>
      <c r="H130">
        <v>9325241000000020</v>
      </c>
      <c r="I130" t="s">
        <v>101</v>
      </c>
    </row>
    <row r="131" spans="1:9" x14ac:dyDescent="0.3">
      <c r="A131" t="s">
        <v>461</v>
      </c>
      <c r="B131" t="s">
        <v>462</v>
      </c>
      <c r="F131" t="s">
        <v>49</v>
      </c>
      <c r="G131">
        <v>5088152299999990</v>
      </c>
      <c r="H131">
        <v>7113437000000000</v>
      </c>
      <c r="I131" t="s">
        <v>50</v>
      </c>
    </row>
    <row r="132" spans="1:9" x14ac:dyDescent="0.3">
      <c r="A132" t="s">
        <v>463</v>
      </c>
      <c r="B132" t="s">
        <v>464</v>
      </c>
      <c r="F132" t="s">
        <v>82</v>
      </c>
      <c r="G132">
        <v>43.437882000000002</v>
      </c>
      <c r="H132">
        <v>4.9457110000000002</v>
      </c>
      <c r="I132" t="s">
        <v>37</v>
      </c>
    </row>
    <row r="133" spans="1:9" x14ac:dyDescent="0.3">
      <c r="A133" t="s">
        <v>465</v>
      </c>
      <c r="B133" t="s">
        <v>466</v>
      </c>
      <c r="F133" t="s">
        <v>113</v>
      </c>
      <c r="G133">
        <v>43.439881999999997</v>
      </c>
      <c r="H133">
        <v>4.9457110000000002</v>
      </c>
      <c r="I133" t="s">
        <v>15</v>
      </c>
    </row>
    <row r="134" spans="1:9" x14ac:dyDescent="0.3">
      <c r="A134" t="s">
        <v>467</v>
      </c>
      <c r="B134" t="s">
        <v>468</v>
      </c>
      <c r="C134" t="s">
        <v>469</v>
      </c>
      <c r="D134" t="s">
        <v>470</v>
      </c>
      <c r="E134" t="s">
        <v>471</v>
      </c>
      <c r="F134" t="s">
        <v>21</v>
      </c>
      <c r="G134">
        <v>43.436881999999997</v>
      </c>
      <c r="H134">
        <v>4.9457110000000002</v>
      </c>
      <c r="I134" t="s">
        <v>15</v>
      </c>
    </row>
    <row r="135" spans="1:9" x14ac:dyDescent="0.3">
      <c r="A135" t="s">
        <v>472</v>
      </c>
      <c r="B135" t="s">
        <v>473</v>
      </c>
      <c r="C135" t="s">
        <v>474</v>
      </c>
      <c r="D135" t="s">
        <v>475</v>
      </c>
      <c r="E135" t="s">
        <v>476</v>
      </c>
      <c r="F135" t="s">
        <v>79</v>
      </c>
      <c r="G135">
        <v>43.457512999999999</v>
      </c>
      <c r="H135">
        <v>4.8532209999999996</v>
      </c>
      <c r="I135" t="s">
        <v>15</v>
      </c>
    </row>
    <row r="136" spans="1:9" x14ac:dyDescent="0.3">
      <c r="A136" t="s">
        <v>477</v>
      </c>
      <c r="B136" t="s">
        <v>478</v>
      </c>
      <c r="C136" t="s">
        <v>479</v>
      </c>
      <c r="D136" t="s">
        <v>480</v>
      </c>
      <c r="E136" t="s">
        <v>481</v>
      </c>
      <c r="F136" t="s">
        <v>49</v>
      </c>
      <c r="G136">
        <v>5.0122909999999904E+16</v>
      </c>
      <c r="H136">
        <v>8742230999999990</v>
      </c>
      <c r="I136" t="s">
        <v>15</v>
      </c>
    </row>
    <row r="137" spans="1:9" x14ac:dyDescent="0.3">
      <c r="A137" t="s">
        <v>482</v>
      </c>
      <c r="B137" t="s">
        <v>483</v>
      </c>
      <c r="F137" t="s">
        <v>113</v>
      </c>
      <c r="G137">
        <v>50080202</v>
      </c>
      <c r="H137">
        <v>8545127</v>
      </c>
      <c r="I137" t="s">
        <v>114</v>
      </c>
    </row>
    <row r="138" spans="1:9" x14ac:dyDescent="0.3">
      <c r="A138" t="s">
        <v>484</v>
      </c>
      <c r="B138" t="s">
        <v>485</v>
      </c>
      <c r="F138" t="s">
        <v>49</v>
      </c>
      <c r="G138">
        <v>5008843999999990</v>
      </c>
      <c r="H138">
        <v>8636095</v>
      </c>
      <c r="I138" t="s">
        <v>50</v>
      </c>
    </row>
    <row r="139" spans="1:9" x14ac:dyDescent="0.3">
      <c r="A139" t="s">
        <v>486</v>
      </c>
      <c r="B139" t="s">
        <v>487</v>
      </c>
      <c r="F139" t="s">
        <v>113</v>
      </c>
      <c r="G139">
        <v>51.122324900000002</v>
      </c>
      <c r="H139">
        <v>13.756210899999999</v>
      </c>
      <c r="I139" t="s">
        <v>114</v>
      </c>
    </row>
    <row r="140" spans="1:9" x14ac:dyDescent="0.3">
      <c r="A140" t="s">
        <v>488</v>
      </c>
      <c r="B140" t="s">
        <v>489</v>
      </c>
      <c r="F140" t="s">
        <v>404</v>
      </c>
      <c r="G140">
        <v>5.0914638999999904E+16</v>
      </c>
      <c r="H140">
        <v>6.83576E+16</v>
      </c>
      <c r="I140" t="s">
        <v>25</v>
      </c>
    </row>
    <row r="141" spans="1:9" x14ac:dyDescent="0.3">
      <c r="A141" t="s">
        <v>490</v>
      </c>
      <c r="B141" t="s">
        <v>491</v>
      </c>
      <c r="F141" t="s">
        <v>260</v>
      </c>
      <c r="G141">
        <v>4803033489227110</v>
      </c>
      <c r="H141">
        <v>7862833111288520</v>
      </c>
      <c r="I141" t="s">
        <v>25</v>
      </c>
    </row>
    <row r="142" spans="1:9" x14ac:dyDescent="0.3">
      <c r="A142" t="s">
        <v>492</v>
      </c>
      <c r="B142" t="s">
        <v>493</v>
      </c>
      <c r="C142" t="s">
        <v>494</v>
      </c>
      <c r="D142" t="s">
        <v>495</v>
      </c>
      <c r="E142" t="s">
        <v>496</v>
      </c>
      <c r="F142" t="s">
        <v>30</v>
      </c>
      <c r="G142">
        <v>4800960200000000</v>
      </c>
      <c r="H142">
        <v>7834008000000000</v>
      </c>
      <c r="I142" t="s">
        <v>15</v>
      </c>
    </row>
    <row r="143" spans="1:9" x14ac:dyDescent="0.3">
      <c r="A143" t="s">
        <v>3136</v>
      </c>
      <c r="B143" t="s">
        <v>12469</v>
      </c>
      <c r="C143" t="s">
        <v>12372</v>
      </c>
      <c r="D143" t="s">
        <v>12373</v>
      </c>
      <c r="E143" t="s">
        <v>3136</v>
      </c>
      <c r="F143" t="s">
        <v>104</v>
      </c>
      <c r="G143" t="str">
        <f>"52.596994"</f>
        <v>52.596994</v>
      </c>
      <c r="H143" t="str">
        <f>"4.751383"</f>
        <v>4.751383</v>
      </c>
      <c r="I143" t="s">
        <v>11881</v>
      </c>
    </row>
    <row r="144" spans="1:9" x14ac:dyDescent="0.3">
      <c r="A144" t="s">
        <v>497</v>
      </c>
      <c r="B144" t="s">
        <v>498</v>
      </c>
      <c r="C144" t="s">
        <v>499</v>
      </c>
      <c r="D144" t="s">
        <v>500</v>
      </c>
      <c r="E144" t="s">
        <v>501</v>
      </c>
      <c r="F144" t="s">
        <v>104</v>
      </c>
      <c r="G144">
        <v>4.75124168578484E+16</v>
      </c>
      <c r="H144">
        <v>771954414131523</v>
      </c>
      <c r="I144" t="s">
        <v>15</v>
      </c>
    </row>
    <row r="145" spans="1:9" x14ac:dyDescent="0.3">
      <c r="A145" t="s">
        <v>502</v>
      </c>
      <c r="B145" t="s">
        <v>498</v>
      </c>
      <c r="C145" t="s">
        <v>499</v>
      </c>
      <c r="D145" t="s">
        <v>500</v>
      </c>
      <c r="E145" t="s">
        <v>501</v>
      </c>
      <c r="F145" t="s">
        <v>104</v>
      </c>
      <c r="G145">
        <v>4833810510854460</v>
      </c>
      <c r="H145">
        <v>1.16077259485459E+16</v>
      </c>
      <c r="I145" t="s">
        <v>15</v>
      </c>
    </row>
    <row r="146" spans="1:9" x14ac:dyDescent="0.3">
      <c r="A146" t="s">
        <v>503</v>
      </c>
      <c r="B146" t="s">
        <v>504</v>
      </c>
      <c r="F146" t="s">
        <v>404</v>
      </c>
      <c r="G146">
        <v>4948020920000000</v>
      </c>
      <c r="H146">
        <v>1.10095251999999E+16</v>
      </c>
      <c r="I146" t="s">
        <v>15</v>
      </c>
    </row>
    <row r="147" spans="1:9" x14ac:dyDescent="0.3">
      <c r="A147" t="s">
        <v>505</v>
      </c>
      <c r="B147" t="s">
        <v>506</v>
      </c>
      <c r="F147" t="s">
        <v>404</v>
      </c>
      <c r="G147">
        <v>43.410681099999998</v>
      </c>
      <c r="H147">
        <v>-3.7777980000000002</v>
      </c>
      <c r="I147" t="s">
        <v>15</v>
      </c>
    </row>
    <row r="148" spans="1:9" x14ac:dyDescent="0.3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  <c r="F148" t="s">
        <v>14</v>
      </c>
      <c r="G148">
        <v>54.3520252</v>
      </c>
      <c r="H148">
        <v>18.646638400000001</v>
      </c>
      <c r="I148" t="s">
        <v>15</v>
      </c>
    </row>
    <row r="149" spans="1:9" x14ac:dyDescent="0.3">
      <c r="A149" t="s">
        <v>512</v>
      </c>
      <c r="B149" t="s">
        <v>513</v>
      </c>
      <c r="C149" t="s">
        <v>514</v>
      </c>
      <c r="D149" t="s">
        <v>515</v>
      </c>
      <c r="E149" t="s">
        <v>516</v>
      </c>
      <c r="F149" t="s">
        <v>21</v>
      </c>
      <c r="G149">
        <v>4976636100000000</v>
      </c>
      <c r="H149">
        <v>1046999000000000</v>
      </c>
      <c r="I149" t="s">
        <v>88</v>
      </c>
    </row>
    <row r="150" spans="1:9" x14ac:dyDescent="0.3">
      <c r="A150" t="s">
        <v>11891</v>
      </c>
      <c r="C150" t="s">
        <v>11892</v>
      </c>
      <c r="D150" t="s">
        <v>11893</v>
      </c>
      <c r="E150" t="s">
        <v>11894</v>
      </c>
      <c r="G150">
        <v>59.933304</v>
      </c>
      <c r="H150">
        <v>10.861105</v>
      </c>
      <c r="I150" t="s">
        <v>11881</v>
      </c>
    </row>
    <row r="151" spans="1:9" x14ac:dyDescent="0.3">
      <c r="A151" t="s">
        <v>517</v>
      </c>
      <c r="B151" t="s">
        <v>518</v>
      </c>
      <c r="C151" t="s">
        <v>519</v>
      </c>
      <c r="D151" t="s">
        <v>520</v>
      </c>
      <c r="E151" t="s">
        <v>521</v>
      </c>
      <c r="F151" t="s">
        <v>14</v>
      </c>
      <c r="G151">
        <v>37.074152599999998</v>
      </c>
      <c r="H151">
        <v>14.2403537</v>
      </c>
      <c r="I151" t="s">
        <v>15</v>
      </c>
    </row>
    <row r="152" spans="1:9" x14ac:dyDescent="0.3">
      <c r="A152" t="s">
        <v>522</v>
      </c>
      <c r="B152" t="s">
        <v>523</v>
      </c>
      <c r="C152" t="s">
        <v>524</v>
      </c>
      <c r="D152" t="s">
        <v>525</v>
      </c>
      <c r="E152" t="s">
        <v>526</v>
      </c>
      <c r="F152" t="s">
        <v>14</v>
      </c>
      <c r="G152">
        <v>51.442723800000003</v>
      </c>
      <c r="H152">
        <v>6.0608725999999997</v>
      </c>
      <c r="I152" t="s">
        <v>15</v>
      </c>
    </row>
    <row r="153" spans="1:9" x14ac:dyDescent="0.3">
      <c r="A153" t="s">
        <v>527</v>
      </c>
      <c r="B153" t="s">
        <v>528</v>
      </c>
      <c r="C153" t="s">
        <v>529</v>
      </c>
      <c r="D153" t="s">
        <v>530</v>
      </c>
      <c r="E153" t="s">
        <v>531</v>
      </c>
      <c r="F153" t="s">
        <v>49</v>
      </c>
      <c r="G153">
        <v>50.968213900000002</v>
      </c>
      <c r="H153">
        <v>5.8277247000000001</v>
      </c>
      <c r="I153" t="s">
        <v>15</v>
      </c>
    </row>
    <row r="154" spans="1:9" x14ac:dyDescent="0.3">
      <c r="A154" t="s">
        <v>532</v>
      </c>
      <c r="B154" t="s">
        <v>533</v>
      </c>
      <c r="F154" t="s">
        <v>82</v>
      </c>
      <c r="G154">
        <v>50.967213899999997</v>
      </c>
      <c r="H154">
        <v>5.8277247000000001</v>
      </c>
      <c r="I154" t="s">
        <v>15</v>
      </c>
    </row>
    <row r="155" spans="1:9" x14ac:dyDescent="0.3">
      <c r="A155" t="s">
        <v>534</v>
      </c>
      <c r="B155" t="s">
        <v>535</v>
      </c>
      <c r="F155" t="s">
        <v>68</v>
      </c>
      <c r="G155">
        <v>44.4056499</v>
      </c>
      <c r="H155">
        <v>8.946256</v>
      </c>
      <c r="I155" t="s">
        <v>50</v>
      </c>
    </row>
    <row r="156" spans="1:9" x14ac:dyDescent="0.3">
      <c r="A156" t="s">
        <v>536</v>
      </c>
      <c r="B156" t="s">
        <v>537</v>
      </c>
      <c r="F156" t="s">
        <v>49</v>
      </c>
      <c r="G156">
        <v>63.844239000000002</v>
      </c>
      <c r="H156">
        <v>-22.431749799999999</v>
      </c>
      <c r="I156" t="s">
        <v>50</v>
      </c>
    </row>
    <row r="157" spans="1:9" x14ac:dyDescent="0.3">
      <c r="A157" t="s">
        <v>538</v>
      </c>
      <c r="B157" t="s">
        <v>539</v>
      </c>
      <c r="F157" t="s">
        <v>113</v>
      </c>
      <c r="G157">
        <v>52.482000351942297</v>
      </c>
      <c r="H157">
        <v>7.3006943258359298</v>
      </c>
      <c r="I157" t="s">
        <v>114</v>
      </c>
    </row>
    <row r="158" spans="1:9" x14ac:dyDescent="0.3">
      <c r="A158" t="s">
        <v>540</v>
      </c>
      <c r="B158" t="s">
        <v>541</v>
      </c>
      <c r="C158" t="s">
        <v>542</v>
      </c>
      <c r="D158" t="s">
        <v>543</v>
      </c>
      <c r="E158" t="s">
        <v>544</v>
      </c>
      <c r="F158" t="s">
        <v>79</v>
      </c>
      <c r="G158">
        <v>52.484295624390697</v>
      </c>
      <c r="H158">
        <v>7.3051118890633102</v>
      </c>
      <c r="I158" t="s">
        <v>15</v>
      </c>
    </row>
    <row r="159" spans="1:9" x14ac:dyDescent="0.3">
      <c r="A159" t="s">
        <v>545</v>
      </c>
      <c r="B159" t="s">
        <v>546</v>
      </c>
      <c r="C159" t="s">
        <v>547</v>
      </c>
      <c r="D159" t="s">
        <v>548</v>
      </c>
      <c r="E159" t="s">
        <v>549</v>
      </c>
      <c r="F159" t="s">
        <v>21</v>
      </c>
      <c r="G159">
        <v>4719353938376300</v>
      </c>
      <c r="H159">
        <v>8112135051456099</v>
      </c>
      <c r="I159" t="s">
        <v>15</v>
      </c>
    </row>
    <row r="160" spans="1:9" x14ac:dyDescent="0.3">
      <c r="A160" t="s">
        <v>550</v>
      </c>
      <c r="B160" t="s">
        <v>551</v>
      </c>
      <c r="C160" t="s">
        <v>552</v>
      </c>
      <c r="D160" t="s">
        <v>553</v>
      </c>
      <c r="E160" t="s">
        <v>554</v>
      </c>
      <c r="F160" t="s">
        <v>49</v>
      </c>
      <c r="G160">
        <v>49.503579000000002</v>
      </c>
      <c r="H160">
        <v>0.23307900000000001</v>
      </c>
      <c r="I160" t="s">
        <v>15</v>
      </c>
    </row>
    <row r="161" spans="1:9" x14ac:dyDescent="0.3">
      <c r="A161" t="s">
        <v>11290</v>
      </c>
      <c r="E161" t="s">
        <v>11291</v>
      </c>
      <c r="G161">
        <v>45.012824999999999</v>
      </c>
      <c r="H161">
        <v>-0.53075499999999998</v>
      </c>
      <c r="I161" t="s">
        <v>11289</v>
      </c>
    </row>
    <row r="162" spans="1:9" x14ac:dyDescent="0.3">
      <c r="A162" t="s">
        <v>2522</v>
      </c>
      <c r="C162" t="s">
        <v>12374</v>
      </c>
      <c r="D162" t="s">
        <v>12375</v>
      </c>
      <c r="E162" t="s">
        <v>2522</v>
      </c>
      <c r="G162">
        <v>52.163713799999996</v>
      </c>
      <c r="H162">
        <v>5.4237595000000001</v>
      </c>
      <c r="I162" t="s">
        <v>11881</v>
      </c>
    </row>
    <row r="163" spans="1:9" x14ac:dyDescent="0.3">
      <c r="A163" t="s">
        <v>555</v>
      </c>
      <c r="B163" t="s">
        <v>556</v>
      </c>
      <c r="F163" t="s">
        <v>82</v>
      </c>
      <c r="G163">
        <v>48.5854426</v>
      </c>
      <c r="H163">
        <v>2.9781165999999999</v>
      </c>
      <c r="I163" t="s">
        <v>37</v>
      </c>
    </row>
    <row r="164" spans="1:9" x14ac:dyDescent="0.3">
      <c r="A164" t="s">
        <v>557</v>
      </c>
      <c r="B164" t="s">
        <v>558</v>
      </c>
      <c r="F164" t="s">
        <v>49</v>
      </c>
      <c r="G164">
        <v>49.411811</v>
      </c>
      <c r="H164">
        <v>1.0413840000000001</v>
      </c>
      <c r="I164" t="s">
        <v>50</v>
      </c>
    </row>
    <row r="165" spans="1:9" x14ac:dyDescent="0.3">
      <c r="A165" t="s">
        <v>559</v>
      </c>
      <c r="B165" t="s">
        <v>560</v>
      </c>
      <c r="F165" t="s">
        <v>561</v>
      </c>
      <c r="G165">
        <v>4704204099999990</v>
      </c>
      <c r="H165">
        <v>1.5464437E+16</v>
      </c>
      <c r="I165" t="s">
        <v>25</v>
      </c>
    </row>
    <row r="166" spans="1:9" x14ac:dyDescent="0.3">
      <c r="A166" t="s">
        <v>11895</v>
      </c>
      <c r="C166" t="s">
        <v>11896</v>
      </c>
      <c r="D166" t="s">
        <v>11897</v>
      </c>
      <c r="E166" t="s">
        <v>11898</v>
      </c>
      <c r="G166">
        <v>52.3999521</v>
      </c>
      <c r="H166">
        <v>4.7955505</v>
      </c>
      <c r="I166" t="s">
        <v>11881</v>
      </c>
    </row>
    <row r="167" spans="1:9" x14ac:dyDescent="0.3">
      <c r="A167" t="s">
        <v>11899</v>
      </c>
      <c r="C167" t="s">
        <v>11900</v>
      </c>
      <c r="D167" t="s">
        <v>11901</v>
      </c>
      <c r="E167" t="s">
        <v>11902</v>
      </c>
      <c r="G167">
        <v>52.260339999999999</v>
      </c>
      <c r="H167">
        <v>4.685727</v>
      </c>
      <c r="I167" t="s">
        <v>11881</v>
      </c>
    </row>
    <row r="168" spans="1:9" x14ac:dyDescent="0.3">
      <c r="A168" t="s">
        <v>11903</v>
      </c>
      <c r="C168" t="s">
        <v>11904</v>
      </c>
      <c r="D168" t="s">
        <v>11905</v>
      </c>
      <c r="E168" t="s">
        <v>11898</v>
      </c>
      <c r="G168">
        <v>52.3962377</v>
      </c>
      <c r="H168">
        <v>4.8009300000000001</v>
      </c>
      <c r="I168" t="s">
        <v>11881</v>
      </c>
    </row>
    <row r="169" spans="1:9" x14ac:dyDescent="0.3">
      <c r="A169" t="s">
        <v>562</v>
      </c>
      <c r="B169" t="s">
        <v>563</v>
      </c>
      <c r="C169" t="s">
        <v>564</v>
      </c>
      <c r="D169" t="s">
        <v>565</v>
      </c>
      <c r="E169" t="s">
        <v>566</v>
      </c>
      <c r="F169" t="s">
        <v>104</v>
      </c>
      <c r="G169">
        <v>56.642914123133401</v>
      </c>
      <c r="H169">
        <v>8.97254421320239</v>
      </c>
      <c r="I169" t="s">
        <v>15</v>
      </c>
    </row>
    <row r="170" spans="1:9" x14ac:dyDescent="0.3">
      <c r="A170" t="s">
        <v>567</v>
      </c>
      <c r="B170" t="s">
        <v>568</v>
      </c>
      <c r="C170" t="s">
        <v>569</v>
      </c>
      <c r="D170" t="s">
        <v>570</v>
      </c>
      <c r="E170" t="s">
        <v>571</v>
      </c>
      <c r="F170" t="s">
        <v>113</v>
      </c>
      <c r="G170">
        <v>451667</v>
      </c>
      <c r="H170">
        <v>5716699999999990</v>
      </c>
      <c r="I170" t="s">
        <v>15</v>
      </c>
    </row>
    <row r="171" spans="1:9" x14ac:dyDescent="0.3">
      <c r="A171" t="s">
        <v>572</v>
      </c>
      <c r="B171" t="s">
        <v>573</v>
      </c>
      <c r="F171" t="s">
        <v>404</v>
      </c>
      <c r="G171">
        <v>52.150372099999998</v>
      </c>
      <c r="H171">
        <v>10.359314700000001</v>
      </c>
      <c r="I171" t="s">
        <v>15</v>
      </c>
    </row>
    <row r="172" spans="1:9" x14ac:dyDescent="0.3">
      <c r="A172" t="s">
        <v>574</v>
      </c>
      <c r="B172" t="s">
        <v>575</v>
      </c>
      <c r="F172" t="s">
        <v>113</v>
      </c>
      <c r="G172">
        <v>5.32099441472928E+16</v>
      </c>
      <c r="H172">
        <v>6595624140491350</v>
      </c>
      <c r="I172" t="s">
        <v>114</v>
      </c>
    </row>
    <row r="173" spans="1:9" x14ac:dyDescent="0.3">
      <c r="A173" t="s">
        <v>576</v>
      </c>
      <c r="B173" t="s">
        <v>577</v>
      </c>
      <c r="F173" t="s">
        <v>21</v>
      </c>
      <c r="G173">
        <v>53.514269766157099</v>
      </c>
      <c r="H173">
        <v>9.95004694091784</v>
      </c>
      <c r="I173" t="s">
        <v>114</v>
      </c>
    </row>
    <row r="174" spans="1:9" x14ac:dyDescent="0.3">
      <c r="A174" t="s">
        <v>578</v>
      </c>
      <c r="B174" t="s">
        <v>579</v>
      </c>
      <c r="C174" t="s">
        <v>580</v>
      </c>
      <c r="D174" t="s">
        <v>581</v>
      </c>
      <c r="E174" t="s">
        <v>267</v>
      </c>
      <c r="F174" t="s">
        <v>21</v>
      </c>
      <c r="G174">
        <v>60.545370382891399</v>
      </c>
      <c r="H174">
        <v>16.299735931177601</v>
      </c>
      <c r="I174" t="s">
        <v>88</v>
      </c>
    </row>
    <row r="175" spans="1:9" x14ac:dyDescent="0.3">
      <c r="A175" t="s">
        <v>582</v>
      </c>
      <c r="B175" t="s">
        <v>583</v>
      </c>
      <c r="C175" t="s">
        <v>584</v>
      </c>
      <c r="D175" t="s">
        <v>585</v>
      </c>
      <c r="E175" t="s">
        <v>586</v>
      </c>
      <c r="F175" t="s">
        <v>248</v>
      </c>
      <c r="G175">
        <v>65.867698279245801</v>
      </c>
      <c r="H175">
        <v>21.7256723331842</v>
      </c>
      <c r="I175" t="s">
        <v>15</v>
      </c>
    </row>
    <row r="176" spans="1:9" x14ac:dyDescent="0.3">
      <c r="A176" t="s">
        <v>587</v>
      </c>
      <c r="B176" t="s">
        <v>588</v>
      </c>
      <c r="C176" t="s">
        <v>589</v>
      </c>
      <c r="D176" t="s">
        <v>590</v>
      </c>
      <c r="E176" t="s">
        <v>591</v>
      </c>
      <c r="F176" t="s">
        <v>34</v>
      </c>
      <c r="G176">
        <v>47.538181627799702</v>
      </c>
      <c r="H176">
        <v>7.7062633936535496</v>
      </c>
      <c r="I176" t="s">
        <v>15</v>
      </c>
    </row>
    <row r="177" spans="1:9" x14ac:dyDescent="0.3">
      <c r="A177" t="s">
        <v>592</v>
      </c>
      <c r="B177" t="s">
        <v>593</v>
      </c>
      <c r="F177" t="s">
        <v>82</v>
      </c>
      <c r="G177">
        <v>52.369992135889902</v>
      </c>
      <c r="H177">
        <v>13.5242988316558</v>
      </c>
      <c r="I177" t="s">
        <v>37</v>
      </c>
    </row>
    <row r="178" spans="1:9" x14ac:dyDescent="0.3">
      <c r="A178" t="s">
        <v>594</v>
      </c>
      <c r="B178" t="s">
        <v>595</v>
      </c>
      <c r="C178" t="s">
        <v>596</v>
      </c>
      <c r="D178" t="s">
        <v>597</v>
      </c>
      <c r="E178" t="s">
        <v>598</v>
      </c>
      <c r="F178" t="s">
        <v>82</v>
      </c>
      <c r="G178">
        <v>38.669741465067702</v>
      </c>
      <c r="H178">
        <v>-4.0609726003028701</v>
      </c>
      <c r="I178" t="s">
        <v>15</v>
      </c>
    </row>
    <row r="179" spans="1:9" x14ac:dyDescent="0.3">
      <c r="A179" t="s">
        <v>599</v>
      </c>
      <c r="B179" t="s">
        <v>600</v>
      </c>
      <c r="F179" t="s">
        <v>68</v>
      </c>
      <c r="G179">
        <v>48.3059078</v>
      </c>
      <c r="H179">
        <v>14.286198000000001</v>
      </c>
      <c r="I179" t="s">
        <v>25</v>
      </c>
    </row>
    <row r="180" spans="1:9" x14ac:dyDescent="0.3">
      <c r="A180" t="s">
        <v>601</v>
      </c>
      <c r="B180" t="s">
        <v>602</v>
      </c>
      <c r="F180" t="s">
        <v>113</v>
      </c>
      <c r="G180">
        <v>51.703312899546397</v>
      </c>
      <c r="H180">
        <v>4.1625356287550899</v>
      </c>
      <c r="I180" t="s">
        <v>114</v>
      </c>
    </row>
    <row r="181" spans="1:9" x14ac:dyDescent="0.3">
      <c r="A181" t="s">
        <v>603</v>
      </c>
      <c r="B181" t="s">
        <v>604</v>
      </c>
      <c r="C181" t="s">
        <v>605</v>
      </c>
      <c r="D181" t="s">
        <v>606</v>
      </c>
      <c r="E181" t="s">
        <v>607</v>
      </c>
      <c r="F181" t="s">
        <v>14</v>
      </c>
      <c r="G181">
        <v>49.264473299999999</v>
      </c>
      <c r="H181">
        <v>9.4017429999999997</v>
      </c>
      <c r="I181" t="s">
        <v>15</v>
      </c>
    </row>
    <row r="182" spans="1:9" x14ac:dyDescent="0.3">
      <c r="A182" t="s">
        <v>608</v>
      </c>
      <c r="B182" t="s">
        <v>609</v>
      </c>
      <c r="C182" t="s">
        <v>610</v>
      </c>
      <c r="D182" t="s">
        <v>611</v>
      </c>
      <c r="E182" t="s">
        <v>612</v>
      </c>
      <c r="F182" t="s">
        <v>104</v>
      </c>
      <c r="G182">
        <v>55.625543700000001</v>
      </c>
      <c r="H182">
        <v>12.455050099999999</v>
      </c>
      <c r="I182" t="s">
        <v>15</v>
      </c>
    </row>
    <row r="183" spans="1:9" x14ac:dyDescent="0.3">
      <c r="A183" t="s">
        <v>613</v>
      </c>
      <c r="B183" t="s">
        <v>614</v>
      </c>
      <c r="F183" t="s">
        <v>79</v>
      </c>
      <c r="G183">
        <v>51.294747000000001</v>
      </c>
      <c r="H183">
        <v>-0.75351199999999996</v>
      </c>
      <c r="I183" t="s">
        <v>25</v>
      </c>
    </row>
    <row r="184" spans="1:9" x14ac:dyDescent="0.3">
      <c r="A184" t="s">
        <v>615</v>
      </c>
      <c r="B184" t="s">
        <v>616</v>
      </c>
      <c r="F184" t="s">
        <v>113</v>
      </c>
      <c r="G184">
        <v>51.264018</v>
      </c>
      <c r="H184">
        <v>7.1780374</v>
      </c>
      <c r="I184" t="s">
        <v>114</v>
      </c>
    </row>
    <row r="185" spans="1:9" x14ac:dyDescent="0.3">
      <c r="A185" t="s">
        <v>617</v>
      </c>
      <c r="B185" t="s">
        <v>618</v>
      </c>
      <c r="F185" t="s">
        <v>49</v>
      </c>
      <c r="G185">
        <v>70.799045050000004</v>
      </c>
      <c r="H185">
        <v>29.1505286465325</v>
      </c>
      <c r="I185" t="s">
        <v>50</v>
      </c>
    </row>
    <row r="186" spans="1:9" x14ac:dyDescent="0.3">
      <c r="A186" t="s">
        <v>619</v>
      </c>
      <c r="B186" t="s">
        <v>620</v>
      </c>
      <c r="C186" t="s">
        <v>621</v>
      </c>
      <c r="D186" t="s">
        <v>622</v>
      </c>
      <c r="E186" t="s">
        <v>623</v>
      </c>
      <c r="F186" t="s">
        <v>49</v>
      </c>
      <c r="G186">
        <v>5072778752765780</v>
      </c>
      <c r="H186">
        <v>4212820880467290</v>
      </c>
      <c r="I186" t="s">
        <v>15</v>
      </c>
    </row>
    <row r="187" spans="1:9" x14ac:dyDescent="0.3">
      <c r="A187" t="s">
        <v>624</v>
      </c>
      <c r="B187" t="s">
        <v>625</v>
      </c>
      <c r="F187" t="s">
        <v>113</v>
      </c>
      <c r="G187">
        <v>5148939644461910</v>
      </c>
      <c r="H187">
        <v>1.19421557354736E+16</v>
      </c>
      <c r="I187" t="s">
        <v>114</v>
      </c>
    </row>
    <row r="188" spans="1:9" x14ac:dyDescent="0.3">
      <c r="A188" t="s">
        <v>12376</v>
      </c>
      <c r="C188" t="s">
        <v>12377</v>
      </c>
      <c r="D188" t="s">
        <v>66</v>
      </c>
      <c r="E188" t="s">
        <v>11909</v>
      </c>
      <c r="G188">
        <v>51.14965815</v>
      </c>
      <c r="H188">
        <v>4.3804901215471332</v>
      </c>
      <c r="I188" t="s">
        <v>11881</v>
      </c>
    </row>
    <row r="189" spans="1:9" x14ac:dyDescent="0.3">
      <c r="A189" t="s">
        <v>11906</v>
      </c>
      <c r="C189" t="s">
        <v>11907</v>
      </c>
      <c r="D189" t="s">
        <v>11908</v>
      </c>
      <c r="E189" t="s">
        <v>11909</v>
      </c>
      <c r="G189">
        <v>51.237321999999999</v>
      </c>
      <c r="H189">
        <v>4.4082699999999999</v>
      </c>
      <c r="I189" t="s">
        <v>11881</v>
      </c>
    </row>
    <row r="190" spans="1:9" x14ac:dyDescent="0.3">
      <c r="A190" t="s">
        <v>626</v>
      </c>
      <c r="B190" t="s">
        <v>627</v>
      </c>
      <c r="C190" t="s">
        <v>628</v>
      </c>
      <c r="D190" t="s">
        <v>629</v>
      </c>
      <c r="E190" t="s">
        <v>630</v>
      </c>
      <c r="F190" t="s">
        <v>14</v>
      </c>
      <c r="G190">
        <v>5362219199999990</v>
      </c>
      <c r="H190">
        <v>1.00837109999999E+16</v>
      </c>
      <c r="I190" t="s">
        <v>15</v>
      </c>
    </row>
    <row r="191" spans="1:9" x14ac:dyDescent="0.3">
      <c r="A191" t="s">
        <v>631</v>
      </c>
      <c r="B191" t="s">
        <v>632</v>
      </c>
      <c r="C191" t="s">
        <v>633</v>
      </c>
      <c r="D191" t="s">
        <v>634</v>
      </c>
      <c r="E191" t="s">
        <v>635</v>
      </c>
      <c r="F191" t="s">
        <v>248</v>
      </c>
      <c r="G191">
        <v>5346150999999990</v>
      </c>
      <c r="H191">
        <v>1.00112799999999E+16</v>
      </c>
      <c r="I191" t="s">
        <v>15</v>
      </c>
    </row>
    <row r="192" spans="1:9" x14ac:dyDescent="0.3">
      <c r="A192" t="s">
        <v>636</v>
      </c>
      <c r="B192" t="s">
        <v>637</v>
      </c>
      <c r="F192" t="s">
        <v>113</v>
      </c>
      <c r="G192">
        <v>53546017</v>
      </c>
      <c r="H192">
        <v>1000284000000000</v>
      </c>
      <c r="I192" t="s">
        <v>114</v>
      </c>
    </row>
    <row r="193" spans="1:9" x14ac:dyDescent="0.3">
      <c r="A193" t="s">
        <v>638</v>
      </c>
      <c r="B193" t="s">
        <v>639</v>
      </c>
      <c r="F193" t="s">
        <v>49</v>
      </c>
      <c r="G193">
        <v>53.545916265451503</v>
      </c>
      <c r="H193">
        <v>10.002516762696199</v>
      </c>
      <c r="I193" t="s">
        <v>50</v>
      </c>
    </row>
    <row r="194" spans="1:9" x14ac:dyDescent="0.3">
      <c r="A194" t="s">
        <v>640</v>
      </c>
      <c r="B194" t="s">
        <v>641</v>
      </c>
      <c r="F194" t="s">
        <v>49</v>
      </c>
      <c r="G194">
        <v>5242081099999990</v>
      </c>
      <c r="H194">
        <v>972688499999999</v>
      </c>
      <c r="I194" t="s">
        <v>50</v>
      </c>
    </row>
    <row r="195" spans="1:9" x14ac:dyDescent="0.3">
      <c r="A195" t="s">
        <v>642</v>
      </c>
      <c r="B195" t="s">
        <v>643</v>
      </c>
      <c r="F195" t="s">
        <v>644</v>
      </c>
      <c r="G195">
        <v>52265621</v>
      </c>
      <c r="H195">
        <v>7965473999999990</v>
      </c>
      <c r="I195" t="s">
        <v>15</v>
      </c>
    </row>
    <row r="196" spans="1:9" x14ac:dyDescent="0.3">
      <c r="A196" t="s">
        <v>645</v>
      </c>
      <c r="B196" t="s">
        <v>646</v>
      </c>
      <c r="F196" t="s">
        <v>49</v>
      </c>
      <c r="G196">
        <v>4.9396264999999904E+16</v>
      </c>
      <c r="H196">
        <v>8669626899999990</v>
      </c>
      <c r="I196" t="s">
        <v>25</v>
      </c>
    </row>
    <row r="197" spans="1:9" x14ac:dyDescent="0.3">
      <c r="A197" t="s">
        <v>647</v>
      </c>
      <c r="B197" t="s">
        <v>648</v>
      </c>
      <c r="C197" t="s">
        <v>649</v>
      </c>
      <c r="D197" t="s">
        <v>650</v>
      </c>
      <c r="E197" t="s">
        <v>651</v>
      </c>
      <c r="F197" t="s">
        <v>68</v>
      </c>
      <c r="G197">
        <v>62.082087999999999</v>
      </c>
      <c r="H197">
        <v>6.8730580000000003</v>
      </c>
      <c r="I197" t="s">
        <v>15</v>
      </c>
    </row>
    <row r="198" spans="1:9" x14ac:dyDescent="0.3">
      <c r="A198" t="s">
        <v>652</v>
      </c>
      <c r="B198" t="s">
        <v>653</v>
      </c>
      <c r="C198" t="s">
        <v>654</v>
      </c>
      <c r="D198" t="s">
        <v>655</v>
      </c>
      <c r="E198" t="s">
        <v>190</v>
      </c>
      <c r="F198" t="s">
        <v>14</v>
      </c>
      <c r="G198">
        <v>64.036423478239698</v>
      </c>
      <c r="H198">
        <v>-21.4043909789244</v>
      </c>
      <c r="I198" t="s">
        <v>15</v>
      </c>
    </row>
    <row r="199" spans="1:9" x14ac:dyDescent="0.3">
      <c r="A199" t="s">
        <v>656</v>
      </c>
      <c r="B199" t="s">
        <v>657</v>
      </c>
      <c r="C199" t="s">
        <v>658</v>
      </c>
      <c r="D199" t="s">
        <v>659</v>
      </c>
      <c r="E199" t="s">
        <v>660</v>
      </c>
      <c r="F199" t="s">
        <v>248</v>
      </c>
      <c r="G199">
        <v>43.267792800000002</v>
      </c>
      <c r="H199">
        <v>-1.9768497</v>
      </c>
      <c r="I199" t="s">
        <v>15</v>
      </c>
    </row>
    <row r="200" spans="1:9" x14ac:dyDescent="0.3">
      <c r="A200" t="s">
        <v>661</v>
      </c>
      <c r="B200" t="s">
        <v>662</v>
      </c>
      <c r="C200" t="s">
        <v>663</v>
      </c>
      <c r="D200" t="s">
        <v>664</v>
      </c>
      <c r="E200" t="s">
        <v>665</v>
      </c>
      <c r="F200" t="s">
        <v>260</v>
      </c>
      <c r="G200">
        <v>59.121222299999999</v>
      </c>
      <c r="H200">
        <v>9.6305157000000001</v>
      </c>
      <c r="I200" t="s">
        <v>15</v>
      </c>
    </row>
    <row r="201" spans="1:9" x14ac:dyDescent="0.3">
      <c r="A201" t="s">
        <v>666</v>
      </c>
      <c r="B201" t="s">
        <v>667</v>
      </c>
      <c r="F201" t="s">
        <v>113</v>
      </c>
      <c r="G201">
        <v>5.1573462999999904E+16</v>
      </c>
      <c r="H201">
        <v>7147918000000000</v>
      </c>
      <c r="I201" t="s">
        <v>114</v>
      </c>
    </row>
    <row r="202" spans="1:9" x14ac:dyDescent="0.3">
      <c r="A202" t="s">
        <v>668</v>
      </c>
      <c r="B202" t="s">
        <v>669</v>
      </c>
      <c r="F202" t="s">
        <v>34</v>
      </c>
      <c r="G202">
        <v>48.861756999999997</v>
      </c>
      <c r="H202">
        <v>2.3597999999999999</v>
      </c>
      <c r="I202" t="s">
        <v>25</v>
      </c>
    </row>
    <row r="203" spans="1:9" x14ac:dyDescent="0.3">
      <c r="A203" t="s">
        <v>670</v>
      </c>
      <c r="B203" t="s">
        <v>671</v>
      </c>
      <c r="F203" t="s">
        <v>34</v>
      </c>
      <c r="G203">
        <v>4950765599999990</v>
      </c>
      <c r="H203">
        <v>8636555</v>
      </c>
      <c r="I203" t="s">
        <v>25</v>
      </c>
    </row>
    <row r="204" spans="1:9" x14ac:dyDescent="0.3">
      <c r="A204" t="s">
        <v>672</v>
      </c>
      <c r="B204" t="s">
        <v>673</v>
      </c>
      <c r="C204" t="s">
        <v>674</v>
      </c>
      <c r="D204" t="s">
        <v>675</v>
      </c>
      <c r="F204" t="s">
        <v>30</v>
      </c>
      <c r="G204">
        <v>51.960776348919197</v>
      </c>
      <c r="H204">
        <v>3.9933393900698499</v>
      </c>
      <c r="I204" t="s">
        <v>31</v>
      </c>
    </row>
    <row r="205" spans="1:9" x14ac:dyDescent="0.3">
      <c r="A205" t="s">
        <v>676</v>
      </c>
      <c r="B205" t="s">
        <v>677</v>
      </c>
      <c r="C205" t="s">
        <v>678</v>
      </c>
      <c r="D205" t="s">
        <v>679</v>
      </c>
      <c r="E205" t="s">
        <v>680</v>
      </c>
      <c r="F205" t="s">
        <v>248</v>
      </c>
      <c r="G205">
        <v>51.243006301779303</v>
      </c>
      <c r="H205">
        <v>4.3973926698659502</v>
      </c>
      <c r="I205" t="s">
        <v>15</v>
      </c>
    </row>
    <row r="206" spans="1:9" x14ac:dyDescent="0.3">
      <c r="A206" t="s">
        <v>11292</v>
      </c>
      <c r="E206" t="s">
        <v>11293</v>
      </c>
      <c r="G206">
        <v>46.4966066</v>
      </c>
      <c r="H206">
        <v>20.7015134</v>
      </c>
      <c r="I206" t="s">
        <v>11294</v>
      </c>
    </row>
    <row r="207" spans="1:9" x14ac:dyDescent="0.3">
      <c r="A207" t="s">
        <v>681</v>
      </c>
      <c r="B207" t="s">
        <v>682</v>
      </c>
      <c r="F207" t="s">
        <v>14</v>
      </c>
      <c r="G207">
        <v>37.261958499999999</v>
      </c>
      <c r="H207">
        <v>-6.9427326999999996</v>
      </c>
      <c r="I207" t="s">
        <v>15</v>
      </c>
    </row>
    <row r="208" spans="1:9" x14ac:dyDescent="0.3">
      <c r="A208" t="s">
        <v>683</v>
      </c>
      <c r="B208" t="s">
        <v>684</v>
      </c>
      <c r="F208" t="s">
        <v>104</v>
      </c>
      <c r="G208">
        <v>37.263958500000001</v>
      </c>
      <c r="H208">
        <v>-6.9427326999999996</v>
      </c>
      <c r="I208" t="s">
        <v>25</v>
      </c>
    </row>
    <row r="209" spans="1:9" x14ac:dyDescent="0.3">
      <c r="A209" t="s">
        <v>11295</v>
      </c>
      <c r="E209" t="s">
        <v>11296</v>
      </c>
      <c r="G209">
        <v>56.664994722848903</v>
      </c>
      <c r="H209">
        <v>-2.5281216368243502</v>
      </c>
      <c r="I209" t="s">
        <v>11294</v>
      </c>
    </row>
    <row r="210" spans="1:9" x14ac:dyDescent="0.3">
      <c r="A210" t="s">
        <v>685</v>
      </c>
      <c r="B210" t="s">
        <v>686</v>
      </c>
      <c r="F210" t="s">
        <v>113</v>
      </c>
      <c r="G210">
        <v>4.7386271999999904E+16</v>
      </c>
      <c r="H210">
        <v>8130690000000000</v>
      </c>
      <c r="I210" t="s">
        <v>114</v>
      </c>
    </row>
    <row r="211" spans="1:9" x14ac:dyDescent="0.3">
      <c r="A211" t="s">
        <v>687</v>
      </c>
      <c r="B211" t="s">
        <v>688</v>
      </c>
      <c r="F211" t="s">
        <v>260</v>
      </c>
      <c r="G211">
        <v>544940460130027</v>
      </c>
      <c r="H211">
        <v>908205804092835</v>
      </c>
      <c r="I211" t="s">
        <v>25</v>
      </c>
    </row>
    <row r="212" spans="1:9" x14ac:dyDescent="0.3">
      <c r="A212" t="s">
        <v>689</v>
      </c>
      <c r="B212" t="s">
        <v>690</v>
      </c>
      <c r="C212" t="s">
        <v>691</v>
      </c>
      <c r="D212" t="s">
        <v>692</v>
      </c>
      <c r="E212" t="s">
        <v>693</v>
      </c>
      <c r="F212" t="s">
        <v>79</v>
      </c>
      <c r="G212">
        <v>5.9979610999999904E+16</v>
      </c>
      <c r="H212">
        <v>1.09885559999999E+16</v>
      </c>
      <c r="I212" t="s">
        <v>15</v>
      </c>
    </row>
    <row r="213" spans="1:9" x14ac:dyDescent="0.3">
      <c r="A213" t="s">
        <v>694</v>
      </c>
      <c r="B213" t="s">
        <v>695</v>
      </c>
      <c r="C213" t="s">
        <v>696</v>
      </c>
      <c r="D213" t="s">
        <v>697</v>
      </c>
      <c r="E213" t="s">
        <v>698</v>
      </c>
      <c r="F213" t="s">
        <v>24</v>
      </c>
      <c r="G213">
        <v>48.664750300000001</v>
      </c>
      <c r="H213">
        <v>11.9836218</v>
      </c>
      <c r="I213" t="s">
        <v>15</v>
      </c>
    </row>
    <row r="214" spans="1:9" x14ac:dyDescent="0.3">
      <c r="A214" t="s">
        <v>699</v>
      </c>
      <c r="B214" t="s">
        <v>700</v>
      </c>
      <c r="C214" t="s">
        <v>701</v>
      </c>
      <c r="D214" t="s">
        <v>702</v>
      </c>
      <c r="E214" t="s">
        <v>703</v>
      </c>
      <c r="F214" t="s">
        <v>248</v>
      </c>
      <c r="G214">
        <v>56.626219942367896</v>
      </c>
      <c r="H214">
        <v>9.8257036134270894</v>
      </c>
      <c r="I214" t="s">
        <v>15</v>
      </c>
    </row>
    <row r="215" spans="1:9" x14ac:dyDescent="0.3">
      <c r="A215" t="s">
        <v>704</v>
      </c>
      <c r="B215" t="s">
        <v>705</v>
      </c>
      <c r="C215" t="s">
        <v>706</v>
      </c>
      <c r="D215" t="s">
        <v>707</v>
      </c>
      <c r="E215" t="s">
        <v>708</v>
      </c>
      <c r="F215" t="s">
        <v>79</v>
      </c>
      <c r="G215">
        <v>53.129309800000001</v>
      </c>
      <c r="H215">
        <v>8.6661833000000001</v>
      </c>
      <c r="I215" t="s">
        <v>15</v>
      </c>
    </row>
    <row r="216" spans="1:9" x14ac:dyDescent="0.3">
      <c r="A216" t="s">
        <v>709</v>
      </c>
      <c r="B216" t="s">
        <v>710</v>
      </c>
      <c r="C216" t="s">
        <v>711</v>
      </c>
      <c r="D216" t="s">
        <v>712</v>
      </c>
      <c r="E216" t="s">
        <v>713</v>
      </c>
      <c r="F216" t="s">
        <v>49</v>
      </c>
      <c r="G216">
        <v>53.364941700000003</v>
      </c>
      <c r="H216">
        <v>13.968446800000001</v>
      </c>
      <c r="I216" t="s">
        <v>15</v>
      </c>
    </row>
    <row r="217" spans="1:9" x14ac:dyDescent="0.3">
      <c r="A217" t="s">
        <v>714</v>
      </c>
      <c r="B217" t="s">
        <v>715</v>
      </c>
      <c r="F217" t="s">
        <v>113</v>
      </c>
      <c r="G217">
        <v>65.583135200000001</v>
      </c>
      <c r="H217">
        <v>22.146013400000001</v>
      </c>
      <c r="I217" t="s">
        <v>114</v>
      </c>
    </row>
    <row r="218" spans="1:9" x14ac:dyDescent="0.3">
      <c r="A218" t="s">
        <v>716</v>
      </c>
      <c r="B218" t="s">
        <v>717</v>
      </c>
      <c r="F218" t="s">
        <v>104</v>
      </c>
      <c r="G218">
        <v>47.992993557967701</v>
      </c>
      <c r="H218">
        <v>3.7109660677004901</v>
      </c>
      <c r="I218" t="s">
        <v>25</v>
      </c>
    </row>
    <row r="219" spans="1:9" x14ac:dyDescent="0.3">
      <c r="A219" t="s">
        <v>718</v>
      </c>
      <c r="B219" t="s">
        <v>719</v>
      </c>
      <c r="C219" t="s">
        <v>720</v>
      </c>
      <c r="D219" t="s">
        <v>721</v>
      </c>
      <c r="E219" t="s">
        <v>722</v>
      </c>
      <c r="F219" t="s">
        <v>14</v>
      </c>
      <c r="G219">
        <v>53.003807799999997</v>
      </c>
      <c r="H219">
        <v>-2.2877424999999998</v>
      </c>
      <c r="I219" t="s">
        <v>15</v>
      </c>
    </row>
    <row r="220" spans="1:9" x14ac:dyDescent="0.3">
      <c r="A220" t="s">
        <v>723</v>
      </c>
      <c r="B220" t="s">
        <v>724</v>
      </c>
      <c r="C220" t="s">
        <v>725</v>
      </c>
      <c r="D220" t="s">
        <v>726</v>
      </c>
      <c r="E220" t="s">
        <v>727</v>
      </c>
      <c r="F220" t="s">
        <v>68</v>
      </c>
      <c r="G220">
        <v>53.001968699999999</v>
      </c>
      <c r="H220">
        <v>6.2921335639056499</v>
      </c>
      <c r="I220" t="s">
        <v>15</v>
      </c>
    </row>
    <row r="221" spans="1:9" x14ac:dyDescent="0.3">
      <c r="A221" t="s">
        <v>728</v>
      </c>
      <c r="B221" t="s">
        <v>729</v>
      </c>
      <c r="F221" t="s">
        <v>49</v>
      </c>
      <c r="G221">
        <v>47.368552999999999</v>
      </c>
      <c r="H221">
        <v>7.9795749999999996</v>
      </c>
      <c r="I221" t="s">
        <v>50</v>
      </c>
    </row>
    <row r="222" spans="1:9" x14ac:dyDescent="0.3">
      <c r="A222" t="s">
        <v>730</v>
      </c>
      <c r="B222" t="s">
        <v>731</v>
      </c>
      <c r="F222" t="s">
        <v>49</v>
      </c>
      <c r="G222">
        <v>47.658766860769902</v>
      </c>
      <c r="H222">
        <v>-2.7151967567534898</v>
      </c>
      <c r="I222" t="s">
        <v>15</v>
      </c>
    </row>
    <row r="223" spans="1:9" x14ac:dyDescent="0.3">
      <c r="A223" t="s">
        <v>732</v>
      </c>
      <c r="B223" t="s">
        <v>733</v>
      </c>
      <c r="F223" t="s">
        <v>49</v>
      </c>
      <c r="G223">
        <v>43.636606508163297</v>
      </c>
      <c r="H223">
        <v>1.3711896083921999</v>
      </c>
      <c r="I223" t="s">
        <v>50</v>
      </c>
    </row>
    <row r="224" spans="1:9" x14ac:dyDescent="0.3">
      <c r="A224" t="s">
        <v>734</v>
      </c>
      <c r="B224" t="s">
        <v>735</v>
      </c>
      <c r="F224" t="s">
        <v>113</v>
      </c>
      <c r="G224">
        <v>52.0298704</v>
      </c>
      <c r="H224">
        <v>5.0929334087292197</v>
      </c>
      <c r="I224" t="s">
        <v>114</v>
      </c>
    </row>
    <row r="225" spans="1:9" x14ac:dyDescent="0.3">
      <c r="A225" t="s">
        <v>736</v>
      </c>
      <c r="B225" t="s">
        <v>737</v>
      </c>
      <c r="C225" t="s">
        <v>738</v>
      </c>
      <c r="D225" t="s">
        <v>739</v>
      </c>
      <c r="E225" t="s">
        <v>740</v>
      </c>
      <c r="F225" t="s">
        <v>113</v>
      </c>
      <c r="G225">
        <v>53.102844300000001</v>
      </c>
      <c r="H225">
        <v>6.8694863000000002</v>
      </c>
      <c r="I225" t="s">
        <v>15</v>
      </c>
    </row>
    <row r="226" spans="1:9" x14ac:dyDescent="0.3">
      <c r="A226" t="s">
        <v>741</v>
      </c>
      <c r="B226" t="s">
        <v>742</v>
      </c>
      <c r="F226" t="s">
        <v>113</v>
      </c>
      <c r="G226">
        <v>55.565268000000003</v>
      </c>
      <c r="H226">
        <v>9.7562169000000001</v>
      </c>
      <c r="I226" t="s">
        <v>114</v>
      </c>
    </row>
    <row r="227" spans="1:9" x14ac:dyDescent="0.3">
      <c r="A227" t="s">
        <v>743</v>
      </c>
      <c r="B227" t="s">
        <v>744</v>
      </c>
      <c r="C227" t="s">
        <v>745</v>
      </c>
      <c r="D227" t="s">
        <v>746</v>
      </c>
      <c r="E227" t="s">
        <v>747</v>
      </c>
      <c r="F227" t="s">
        <v>49</v>
      </c>
      <c r="G227">
        <v>47.173969342570501</v>
      </c>
      <c r="H227">
        <v>9.4816022236664992</v>
      </c>
      <c r="I227" t="s">
        <v>15</v>
      </c>
    </row>
    <row r="228" spans="1:9" x14ac:dyDescent="0.3">
      <c r="A228" t="s">
        <v>748</v>
      </c>
      <c r="B228" t="s">
        <v>749</v>
      </c>
      <c r="C228" t="s">
        <v>750</v>
      </c>
      <c r="D228" t="s">
        <v>751</v>
      </c>
      <c r="E228" t="s">
        <v>183</v>
      </c>
      <c r="F228" t="s">
        <v>14</v>
      </c>
      <c r="G228">
        <v>52.456954400000001</v>
      </c>
      <c r="H228">
        <v>4.6060138000000004</v>
      </c>
      <c r="I228" t="s">
        <v>15</v>
      </c>
    </row>
    <row r="229" spans="1:9" x14ac:dyDescent="0.3">
      <c r="A229" t="s">
        <v>752</v>
      </c>
      <c r="B229" t="s">
        <v>753</v>
      </c>
      <c r="C229" t="s">
        <v>754</v>
      </c>
      <c r="D229" t="s">
        <v>755</v>
      </c>
      <c r="E229" t="s">
        <v>756</v>
      </c>
      <c r="F229" t="s">
        <v>68</v>
      </c>
      <c r="G229">
        <v>50.095117000000002</v>
      </c>
      <c r="H229">
        <v>8.5337826999999997</v>
      </c>
      <c r="I229" t="s">
        <v>15</v>
      </c>
    </row>
    <row r="230" spans="1:9" x14ac:dyDescent="0.3">
      <c r="A230" t="s">
        <v>757</v>
      </c>
      <c r="B230" t="s">
        <v>758</v>
      </c>
      <c r="C230" t="s">
        <v>759</v>
      </c>
      <c r="D230" t="s">
        <v>760</v>
      </c>
      <c r="E230" t="s">
        <v>761</v>
      </c>
      <c r="F230" t="s">
        <v>30</v>
      </c>
      <c r="G230">
        <v>4875292535088090</v>
      </c>
      <c r="H230">
        <v>1.14516599596027E+16</v>
      </c>
      <c r="I230" t="s">
        <v>15</v>
      </c>
    </row>
    <row r="231" spans="1:9" x14ac:dyDescent="0.3">
      <c r="A231" t="s">
        <v>762</v>
      </c>
      <c r="B231" t="s">
        <v>763</v>
      </c>
      <c r="C231" t="s">
        <v>764</v>
      </c>
      <c r="D231" t="s">
        <v>765</v>
      </c>
      <c r="E231" t="s">
        <v>158</v>
      </c>
      <c r="F231" t="s">
        <v>113</v>
      </c>
      <c r="G231">
        <v>41.363128000000003</v>
      </c>
      <c r="H231">
        <v>15.312347000000001</v>
      </c>
      <c r="I231" t="s">
        <v>15</v>
      </c>
    </row>
    <row r="232" spans="1:9" x14ac:dyDescent="0.3">
      <c r="A232" t="s">
        <v>2871</v>
      </c>
      <c r="C232" t="s">
        <v>11910</v>
      </c>
      <c r="D232" t="s">
        <v>500</v>
      </c>
      <c r="E232" t="s">
        <v>2871</v>
      </c>
      <c r="G232">
        <v>51.970471199999999</v>
      </c>
      <c r="H232">
        <v>5.9466213999999997</v>
      </c>
      <c r="I232" t="s">
        <v>11881</v>
      </c>
    </row>
    <row r="233" spans="1:9" x14ac:dyDescent="0.3">
      <c r="A233" t="s">
        <v>766</v>
      </c>
      <c r="B233" t="s">
        <v>767</v>
      </c>
      <c r="F233" t="s">
        <v>49</v>
      </c>
      <c r="G233">
        <v>4782681489085800</v>
      </c>
      <c r="H233">
        <v>1.18981650753511E+16</v>
      </c>
      <c r="I233" t="s">
        <v>25</v>
      </c>
    </row>
    <row r="234" spans="1:9" x14ac:dyDescent="0.3">
      <c r="A234" t="s">
        <v>768</v>
      </c>
      <c r="B234" t="s">
        <v>769</v>
      </c>
      <c r="F234" t="s">
        <v>14</v>
      </c>
      <c r="G234">
        <v>48.444226700000002</v>
      </c>
      <c r="H234">
        <v>8.5134354000000005</v>
      </c>
      <c r="I234" t="s">
        <v>25</v>
      </c>
    </row>
    <row r="235" spans="1:9" x14ac:dyDescent="0.3">
      <c r="A235" t="s">
        <v>770</v>
      </c>
      <c r="B235" t="s">
        <v>771</v>
      </c>
      <c r="F235" t="s">
        <v>49</v>
      </c>
      <c r="G235">
        <v>45.114426600000002</v>
      </c>
      <c r="H235">
        <v>5.7547492</v>
      </c>
      <c r="I235" t="s">
        <v>50</v>
      </c>
    </row>
    <row r="236" spans="1:9" x14ac:dyDescent="0.3">
      <c r="A236" t="s">
        <v>772</v>
      </c>
      <c r="B236" t="s">
        <v>773</v>
      </c>
      <c r="F236" t="s">
        <v>113</v>
      </c>
      <c r="G236">
        <v>45.112426599999999</v>
      </c>
      <c r="H236">
        <v>5.7547492</v>
      </c>
      <c r="I236" t="s">
        <v>114</v>
      </c>
    </row>
    <row r="237" spans="1:9" x14ac:dyDescent="0.3">
      <c r="A237" t="s">
        <v>774</v>
      </c>
      <c r="B237" t="s">
        <v>775</v>
      </c>
      <c r="C237" t="s">
        <v>776</v>
      </c>
      <c r="D237" t="s">
        <v>777</v>
      </c>
      <c r="E237" t="s">
        <v>778</v>
      </c>
      <c r="F237" t="s">
        <v>49</v>
      </c>
      <c r="G237">
        <v>47.235813</v>
      </c>
      <c r="H237">
        <v>-1.5551269999999999</v>
      </c>
      <c r="I237" t="s">
        <v>15</v>
      </c>
    </row>
    <row r="238" spans="1:9" x14ac:dyDescent="0.3">
      <c r="A238" t="s">
        <v>779</v>
      </c>
      <c r="B238" t="s">
        <v>780</v>
      </c>
      <c r="C238" t="s">
        <v>781</v>
      </c>
      <c r="D238" t="s">
        <v>782</v>
      </c>
      <c r="E238" t="s">
        <v>783</v>
      </c>
      <c r="F238" t="s">
        <v>79</v>
      </c>
      <c r="G238">
        <v>49.718490000000003</v>
      </c>
      <c r="H238">
        <v>21.648959999999999</v>
      </c>
      <c r="I238" t="s">
        <v>15</v>
      </c>
    </row>
    <row r="239" spans="1:9" x14ac:dyDescent="0.3">
      <c r="A239" t="s">
        <v>784</v>
      </c>
      <c r="B239" t="s">
        <v>785</v>
      </c>
      <c r="F239" t="s">
        <v>49</v>
      </c>
      <c r="G239">
        <v>43.436969829532501</v>
      </c>
      <c r="H239">
        <v>4.9477899112000898</v>
      </c>
      <c r="I239" t="s">
        <v>50</v>
      </c>
    </row>
    <row r="240" spans="1:9" x14ac:dyDescent="0.3">
      <c r="A240" t="s">
        <v>786</v>
      </c>
      <c r="B240" t="s">
        <v>787</v>
      </c>
      <c r="F240" t="s">
        <v>14</v>
      </c>
      <c r="G240">
        <v>43.438071399999998</v>
      </c>
      <c r="H240">
        <v>4.945595</v>
      </c>
      <c r="I240" t="s">
        <v>25</v>
      </c>
    </row>
    <row r="241" spans="1:9" x14ac:dyDescent="0.3">
      <c r="A241" t="s">
        <v>11911</v>
      </c>
      <c r="C241" t="s">
        <v>11912</v>
      </c>
      <c r="D241" t="s">
        <v>6020</v>
      </c>
      <c r="E241" t="s">
        <v>11913</v>
      </c>
      <c r="G241">
        <v>60.472715399999998</v>
      </c>
      <c r="H241">
        <v>5.3349482999999998</v>
      </c>
      <c r="I241" t="s">
        <v>11881</v>
      </c>
    </row>
    <row r="242" spans="1:9" x14ac:dyDescent="0.3">
      <c r="A242" t="s">
        <v>788</v>
      </c>
      <c r="B242" t="s">
        <v>789</v>
      </c>
      <c r="C242" t="s">
        <v>790</v>
      </c>
      <c r="D242" t="s">
        <v>791</v>
      </c>
      <c r="E242" t="s">
        <v>792</v>
      </c>
      <c r="F242" t="s">
        <v>82</v>
      </c>
      <c r="G242">
        <v>4898573889999990</v>
      </c>
      <c r="H242">
        <v>8447442799999990</v>
      </c>
      <c r="I242" t="s">
        <v>15</v>
      </c>
    </row>
    <row r="243" spans="1:9" x14ac:dyDescent="0.3">
      <c r="A243" t="s">
        <v>793</v>
      </c>
      <c r="B243" t="s">
        <v>794</v>
      </c>
      <c r="C243" t="s">
        <v>795</v>
      </c>
      <c r="D243" t="s">
        <v>796</v>
      </c>
      <c r="E243" t="s">
        <v>797</v>
      </c>
      <c r="F243" t="s">
        <v>68</v>
      </c>
      <c r="G243">
        <v>50.3393005</v>
      </c>
      <c r="H243">
        <v>18.181328600000001</v>
      </c>
      <c r="I243" t="s">
        <v>15</v>
      </c>
    </row>
    <row r="244" spans="1:9" x14ac:dyDescent="0.3">
      <c r="A244" t="s">
        <v>798</v>
      </c>
      <c r="B244" t="s">
        <v>799</v>
      </c>
      <c r="F244" t="s">
        <v>113</v>
      </c>
      <c r="G244">
        <v>50.338300500000003</v>
      </c>
      <c r="H244">
        <v>18.181328600000001</v>
      </c>
      <c r="I244" t="s">
        <v>114</v>
      </c>
    </row>
    <row r="245" spans="1:9" x14ac:dyDescent="0.3">
      <c r="A245" t="s">
        <v>800</v>
      </c>
      <c r="B245" t="s">
        <v>801</v>
      </c>
      <c r="F245" t="s">
        <v>82</v>
      </c>
      <c r="G245">
        <v>5083432107828560</v>
      </c>
      <c r="H245">
        <v>9574044995445650</v>
      </c>
      <c r="I245" t="s">
        <v>37</v>
      </c>
    </row>
    <row r="246" spans="1:9" x14ac:dyDescent="0.3">
      <c r="A246" t="s">
        <v>802</v>
      </c>
      <c r="B246" t="s">
        <v>803</v>
      </c>
      <c r="F246" t="s">
        <v>113</v>
      </c>
      <c r="G246">
        <v>5.0346748E+16</v>
      </c>
      <c r="H246">
        <v>7506323000000000</v>
      </c>
      <c r="I246" t="s">
        <v>114</v>
      </c>
    </row>
    <row r="247" spans="1:9" x14ac:dyDescent="0.3">
      <c r="A247" t="s">
        <v>11297</v>
      </c>
      <c r="E247" t="s">
        <v>11298</v>
      </c>
      <c r="G247">
        <v>63.343272472188701</v>
      </c>
      <c r="H247">
        <v>10.3733299991462</v>
      </c>
      <c r="I247" t="s">
        <v>11289</v>
      </c>
    </row>
    <row r="248" spans="1:9" x14ac:dyDescent="0.3">
      <c r="A248" t="s">
        <v>804</v>
      </c>
      <c r="B248" t="s">
        <v>805</v>
      </c>
      <c r="F248" t="s">
        <v>806</v>
      </c>
      <c r="G248">
        <v>5.5350476E+16</v>
      </c>
      <c r="H248">
        <v>1.1124358E+16</v>
      </c>
      <c r="I248" t="s">
        <v>114</v>
      </c>
    </row>
    <row r="249" spans="1:9" x14ac:dyDescent="0.3">
      <c r="A249" t="s">
        <v>807</v>
      </c>
      <c r="B249" t="s">
        <v>808</v>
      </c>
      <c r="F249" t="s">
        <v>113</v>
      </c>
      <c r="G249">
        <v>43.362343600000003</v>
      </c>
      <c r="H249">
        <v>-8.4115400999999999</v>
      </c>
      <c r="I249" t="s">
        <v>114</v>
      </c>
    </row>
    <row r="250" spans="1:9" x14ac:dyDescent="0.3">
      <c r="A250" t="s">
        <v>11299</v>
      </c>
      <c r="E250" t="s">
        <v>11300</v>
      </c>
      <c r="G250">
        <v>39.210609900000001</v>
      </c>
      <c r="H250">
        <v>9.0018423999999992</v>
      </c>
      <c r="I250" t="s">
        <v>11289</v>
      </c>
    </row>
    <row r="251" spans="1:9" x14ac:dyDescent="0.3">
      <c r="A251" t="s">
        <v>8397</v>
      </c>
      <c r="C251" t="s">
        <v>8395</v>
      </c>
      <c r="D251" t="s">
        <v>8396</v>
      </c>
      <c r="E251" t="s">
        <v>8397</v>
      </c>
      <c r="G251">
        <v>53.026238399999997</v>
      </c>
      <c r="H251">
        <v>6.5763312000000003</v>
      </c>
      <c r="I251" t="s">
        <v>11881</v>
      </c>
    </row>
    <row r="252" spans="1:9" x14ac:dyDescent="0.3">
      <c r="A252" t="s">
        <v>809</v>
      </c>
      <c r="B252" t="s">
        <v>810</v>
      </c>
      <c r="F252" t="s">
        <v>49</v>
      </c>
      <c r="G252">
        <v>52317986</v>
      </c>
      <c r="H252">
        <v>9796993000000030</v>
      </c>
      <c r="I252" t="s">
        <v>50</v>
      </c>
    </row>
    <row r="253" spans="1:9" x14ac:dyDescent="0.3">
      <c r="A253" t="s">
        <v>811</v>
      </c>
      <c r="B253" t="s">
        <v>812</v>
      </c>
      <c r="C253" t="s">
        <v>813</v>
      </c>
      <c r="D253" t="s">
        <v>814</v>
      </c>
      <c r="E253" t="s">
        <v>815</v>
      </c>
      <c r="F253" t="s">
        <v>68</v>
      </c>
      <c r="G253">
        <v>43.413249</v>
      </c>
      <c r="H253">
        <v>-0.61914000000000002</v>
      </c>
      <c r="I253" t="s">
        <v>15</v>
      </c>
    </row>
    <row r="254" spans="1:9" x14ac:dyDescent="0.3">
      <c r="A254" t="s">
        <v>816</v>
      </c>
      <c r="B254" t="s">
        <v>817</v>
      </c>
      <c r="F254" t="s">
        <v>21</v>
      </c>
      <c r="G254">
        <v>48539430819156</v>
      </c>
      <c r="H254">
        <v>1.21036308687994E+16</v>
      </c>
      <c r="I254" t="s">
        <v>25</v>
      </c>
    </row>
    <row r="255" spans="1:9" x14ac:dyDescent="0.3">
      <c r="A255" t="s">
        <v>5433</v>
      </c>
      <c r="B255" t="s">
        <v>12464</v>
      </c>
      <c r="C255" t="s">
        <v>11914</v>
      </c>
      <c r="D255" t="s">
        <v>11915</v>
      </c>
      <c r="E255" t="s">
        <v>5433</v>
      </c>
      <c r="F255" t="s">
        <v>21</v>
      </c>
      <c r="G255" t="str">
        <f>"48.222246"</f>
        <v>48.222246</v>
      </c>
      <c r="H255" t="str">
        <f>"14.408369"</f>
        <v>14.408369</v>
      </c>
      <c r="I255" t="s">
        <v>11881</v>
      </c>
    </row>
    <row r="256" spans="1:9" x14ac:dyDescent="0.3">
      <c r="A256" t="s">
        <v>818</v>
      </c>
      <c r="B256" t="s">
        <v>819</v>
      </c>
      <c r="C256" t="s">
        <v>820</v>
      </c>
      <c r="D256" t="s">
        <v>821</v>
      </c>
      <c r="E256" t="s">
        <v>822</v>
      </c>
      <c r="F256" t="s">
        <v>49</v>
      </c>
      <c r="G256">
        <v>43.392073000000003</v>
      </c>
      <c r="H256">
        <v>5.0305689999999998</v>
      </c>
      <c r="I256" t="s">
        <v>15</v>
      </c>
    </row>
    <row r="257" spans="1:9" x14ac:dyDescent="0.3">
      <c r="A257" t="s">
        <v>823</v>
      </c>
      <c r="B257" t="s">
        <v>824</v>
      </c>
      <c r="F257" t="s">
        <v>113</v>
      </c>
      <c r="G257">
        <v>43.388072999999999</v>
      </c>
      <c r="H257">
        <v>5.0305689999999998</v>
      </c>
      <c r="I257" t="s">
        <v>114</v>
      </c>
    </row>
    <row r="258" spans="1:9" x14ac:dyDescent="0.3">
      <c r="A258" t="s">
        <v>825</v>
      </c>
      <c r="B258" t="s">
        <v>826</v>
      </c>
      <c r="F258" t="s">
        <v>82</v>
      </c>
      <c r="G258">
        <v>43.389073000000003</v>
      </c>
      <c r="H258">
        <v>5.0305689999999998</v>
      </c>
      <c r="I258" t="s">
        <v>37</v>
      </c>
    </row>
    <row r="259" spans="1:9" x14ac:dyDescent="0.3">
      <c r="A259" t="s">
        <v>827</v>
      </c>
      <c r="B259" t="s">
        <v>828</v>
      </c>
      <c r="F259" t="s">
        <v>49</v>
      </c>
      <c r="G259">
        <v>43.390073000000001</v>
      </c>
      <c r="H259">
        <v>5.0305689999999998</v>
      </c>
      <c r="I259" t="s">
        <v>50</v>
      </c>
    </row>
    <row r="260" spans="1:9" x14ac:dyDescent="0.3">
      <c r="A260" t="s">
        <v>829</v>
      </c>
      <c r="B260" t="s">
        <v>830</v>
      </c>
      <c r="C260" t="s">
        <v>831</v>
      </c>
      <c r="D260" t="s">
        <v>832</v>
      </c>
      <c r="E260" t="s">
        <v>309</v>
      </c>
      <c r="F260" t="s">
        <v>49</v>
      </c>
      <c r="G260">
        <v>49.494370000000004</v>
      </c>
      <c r="H260">
        <v>0.107929</v>
      </c>
      <c r="I260" t="s">
        <v>15</v>
      </c>
    </row>
    <row r="261" spans="1:9" x14ac:dyDescent="0.3">
      <c r="A261" t="s">
        <v>833</v>
      </c>
      <c r="B261" t="s">
        <v>834</v>
      </c>
      <c r="F261" t="s">
        <v>49</v>
      </c>
      <c r="G261">
        <v>45.124217999999999</v>
      </c>
      <c r="H261">
        <v>5.6978200000000001</v>
      </c>
      <c r="I261" t="s">
        <v>50</v>
      </c>
    </row>
    <row r="262" spans="1:9" x14ac:dyDescent="0.3">
      <c r="A262" t="s">
        <v>835</v>
      </c>
      <c r="B262" t="s">
        <v>836</v>
      </c>
      <c r="C262" t="s">
        <v>837</v>
      </c>
      <c r="D262" t="s">
        <v>838</v>
      </c>
      <c r="E262" t="s">
        <v>839</v>
      </c>
      <c r="F262" t="s">
        <v>49</v>
      </c>
      <c r="G262">
        <v>45.123218000000001</v>
      </c>
      <c r="H262">
        <v>5.6978200000000001</v>
      </c>
      <c r="I262" t="s">
        <v>15</v>
      </c>
    </row>
    <row r="263" spans="1:9" x14ac:dyDescent="0.3">
      <c r="A263" t="s">
        <v>840</v>
      </c>
      <c r="B263" t="s">
        <v>841</v>
      </c>
      <c r="F263" t="s">
        <v>113</v>
      </c>
      <c r="G263">
        <v>5141344099999990</v>
      </c>
      <c r="H263">
        <v>1230789999999990</v>
      </c>
      <c r="I263" t="s">
        <v>114</v>
      </c>
    </row>
    <row r="264" spans="1:9" x14ac:dyDescent="0.3">
      <c r="A264" t="s">
        <v>842</v>
      </c>
      <c r="B264" t="s">
        <v>843</v>
      </c>
      <c r="C264" t="s">
        <v>844</v>
      </c>
      <c r="D264" t="s">
        <v>845</v>
      </c>
      <c r="E264" t="s">
        <v>846</v>
      </c>
      <c r="F264" t="s">
        <v>21</v>
      </c>
      <c r="G264">
        <v>5102337599999990</v>
      </c>
      <c r="H264">
        <v>7000996999999990</v>
      </c>
      <c r="I264" t="s">
        <v>88</v>
      </c>
    </row>
    <row r="265" spans="1:9" x14ac:dyDescent="0.3">
      <c r="A265" t="s">
        <v>847</v>
      </c>
      <c r="B265" t="s">
        <v>848</v>
      </c>
      <c r="C265" t="s">
        <v>849</v>
      </c>
      <c r="D265" t="s">
        <v>850</v>
      </c>
      <c r="E265" t="s">
        <v>851</v>
      </c>
      <c r="F265" t="s">
        <v>248</v>
      </c>
      <c r="G265">
        <v>46.974444400000003</v>
      </c>
      <c r="H265">
        <v>-2.0005556000000002</v>
      </c>
      <c r="I265" t="s">
        <v>15</v>
      </c>
    </row>
    <row r="266" spans="1:9" x14ac:dyDescent="0.3">
      <c r="A266" t="s">
        <v>852</v>
      </c>
      <c r="B266" t="s">
        <v>853</v>
      </c>
      <c r="F266" t="s">
        <v>49</v>
      </c>
      <c r="G266">
        <v>4951508421685980</v>
      </c>
      <c r="H266">
        <v>0.53178188187855935</v>
      </c>
      <c r="I266" t="s">
        <v>50</v>
      </c>
    </row>
    <row r="267" spans="1:9" x14ac:dyDescent="0.3">
      <c r="A267" t="s">
        <v>854</v>
      </c>
      <c r="B267" t="s">
        <v>855</v>
      </c>
      <c r="F267" t="s">
        <v>82</v>
      </c>
      <c r="G267">
        <v>5038031400000000</v>
      </c>
      <c r="H267">
        <v>8093825000000000</v>
      </c>
      <c r="I267" t="s">
        <v>37</v>
      </c>
    </row>
    <row r="268" spans="1:9" x14ac:dyDescent="0.3">
      <c r="A268" t="s">
        <v>856</v>
      </c>
      <c r="B268" t="s">
        <v>857</v>
      </c>
      <c r="C268" t="s">
        <v>858</v>
      </c>
      <c r="D268" t="s">
        <v>859</v>
      </c>
      <c r="E268" t="s">
        <v>860</v>
      </c>
      <c r="F268" t="s">
        <v>82</v>
      </c>
      <c r="G268">
        <v>48.055612199999999</v>
      </c>
      <c r="H268">
        <v>11.5217455</v>
      </c>
      <c r="I268" t="s">
        <v>15</v>
      </c>
    </row>
    <row r="269" spans="1:9" x14ac:dyDescent="0.3">
      <c r="A269" t="s">
        <v>861</v>
      </c>
      <c r="B269" t="s">
        <v>862</v>
      </c>
      <c r="C269" t="s">
        <v>863</v>
      </c>
      <c r="D269" t="s">
        <v>864</v>
      </c>
      <c r="E269" t="s">
        <v>865</v>
      </c>
      <c r="F269" t="s">
        <v>104</v>
      </c>
      <c r="G269">
        <v>51.3285704018991</v>
      </c>
      <c r="H269">
        <v>12.005070348090999</v>
      </c>
      <c r="I269" t="s">
        <v>15</v>
      </c>
    </row>
    <row r="270" spans="1:9" x14ac:dyDescent="0.3">
      <c r="A270" t="s">
        <v>866</v>
      </c>
      <c r="B270" t="s">
        <v>867</v>
      </c>
      <c r="F270" t="s">
        <v>14</v>
      </c>
      <c r="G270">
        <v>38.066878501323103</v>
      </c>
      <c r="H270">
        <v>23.516246287753301</v>
      </c>
      <c r="I270" t="s">
        <v>25</v>
      </c>
    </row>
    <row r="271" spans="1:9" x14ac:dyDescent="0.3">
      <c r="A271" t="s">
        <v>868</v>
      </c>
      <c r="B271" t="s">
        <v>869</v>
      </c>
      <c r="C271" t="s">
        <v>870</v>
      </c>
      <c r="D271" t="s">
        <v>871</v>
      </c>
      <c r="E271" t="s">
        <v>872</v>
      </c>
      <c r="F271" t="s">
        <v>14</v>
      </c>
      <c r="G271">
        <v>43.548473000000001</v>
      </c>
      <c r="H271">
        <v>10.3105674</v>
      </c>
      <c r="I271" t="s">
        <v>101</v>
      </c>
    </row>
    <row r="272" spans="1:9" x14ac:dyDescent="0.3">
      <c r="A272" t="s">
        <v>11301</v>
      </c>
      <c r="E272" t="s">
        <v>11302</v>
      </c>
      <c r="G272">
        <v>52.851870099999999</v>
      </c>
      <c r="H272">
        <v>7.6764178999999997</v>
      </c>
      <c r="I272" t="s">
        <v>11289</v>
      </c>
    </row>
    <row r="273" spans="1:9" x14ac:dyDescent="0.3">
      <c r="A273" t="s">
        <v>11303</v>
      </c>
      <c r="E273" t="s">
        <v>11304</v>
      </c>
      <c r="G273">
        <v>37.250068400000004</v>
      </c>
      <c r="H273">
        <v>15.2216971</v>
      </c>
      <c r="I273" t="s">
        <v>11289</v>
      </c>
    </row>
    <row r="274" spans="1:9" x14ac:dyDescent="0.3">
      <c r="A274" t="s">
        <v>873</v>
      </c>
      <c r="B274" t="s">
        <v>874</v>
      </c>
      <c r="C274" t="s">
        <v>875</v>
      </c>
      <c r="D274" t="s">
        <v>876</v>
      </c>
      <c r="E274" t="s">
        <v>877</v>
      </c>
      <c r="F274" t="s">
        <v>14</v>
      </c>
      <c r="G274">
        <v>50.615138999999999</v>
      </c>
      <c r="H274">
        <v>3.0177290000000001</v>
      </c>
      <c r="I274" t="s">
        <v>15</v>
      </c>
    </row>
    <row r="275" spans="1:9" x14ac:dyDescent="0.3">
      <c r="A275" t="s">
        <v>878</v>
      </c>
      <c r="B275" t="s">
        <v>879</v>
      </c>
      <c r="C275" t="s">
        <v>880</v>
      </c>
      <c r="D275" t="s">
        <v>881</v>
      </c>
      <c r="E275" t="s">
        <v>453</v>
      </c>
      <c r="F275" t="s">
        <v>14</v>
      </c>
      <c r="G275">
        <v>51.904385472508601</v>
      </c>
      <c r="H275">
        <v>13.751190077175099</v>
      </c>
      <c r="I275" t="s">
        <v>101</v>
      </c>
    </row>
    <row r="276" spans="1:9" x14ac:dyDescent="0.3">
      <c r="A276" t="s">
        <v>882</v>
      </c>
      <c r="B276" t="s">
        <v>883</v>
      </c>
      <c r="F276" t="s">
        <v>49</v>
      </c>
      <c r="G276">
        <v>4572217483116460</v>
      </c>
      <c r="H276">
        <v>4835269003224850</v>
      </c>
      <c r="I276" t="s">
        <v>50</v>
      </c>
    </row>
    <row r="277" spans="1:9" x14ac:dyDescent="0.3">
      <c r="A277" t="s">
        <v>884</v>
      </c>
      <c r="B277" t="s">
        <v>885</v>
      </c>
      <c r="C277" t="s">
        <v>886</v>
      </c>
      <c r="D277" t="s">
        <v>887</v>
      </c>
      <c r="E277" t="s">
        <v>888</v>
      </c>
      <c r="F277" t="s">
        <v>68</v>
      </c>
      <c r="G277">
        <v>51.963278899999999</v>
      </c>
      <c r="H277">
        <v>4.0311260000000004</v>
      </c>
      <c r="I277" t="s">
        <v>15</v>
      </c>
    </row>
    <row r="278" spans="1:9" x14ac:dyDescent="0.3">
      <c r="A278" t="s">
        <v>889</v>
      </c>
      <c r="B278" t="s">
        <v>890</v>
      </c>
      <c r="C278" t="s">
        <v>891</v>
      </c>
      <c r="D278" t="s">
        <v>892</v>
      </c>
      <c r="E278" t="s">
        <v>893</v>
      </c>
      <c r="F278" t="s">
        <v>14</v>
      </c>
      <c r="G278">
        <v>5221125799999990</v>
      </c>
      <c r="H278">
        <v>1.167066E+16</v>
      </c>
      <c r="I278" t="s">
        <v>101</v>
      </c>
    </row>
    <row r="279" spans="1:9" x14ac:dyDescent="0.3">
      <c r="A279" t="s">
        <v>894</v>
      </c>
      <c r="B279" t="s">
        <v>895</v>
      </c>
      <c r="C279" t="s">
        <v>896</v>
      </c>
      <c r="D279" t="s">
        <v>897</v>
      </c>
      <c r="F279" t="s">
        <v>30</v>
      </c>
      <c r="G279">
        <v>45.1574168</v>
      </c>
      <c r="H279">
        <v>10.7913751</v>
      </c>
      <c r="I279" t="s">
        <v>31</v>
      </c>
    </row>
    <row r="280" spans="1:9" x14ac:dyDescent="0.3">
      <c r="A280" t="s">
        <v>898</v>
      </c>
      <c r="B280" t="s">
        <v>899</v>
      </c>
      <c r="C280" t="s">
        <v>900</v>
      </c>
      <c r="D280" t="s">
        <v>901</v>
      </c>
      <c r="E280" t="s">
        <v>902</v>
      </c>
      <c r="F280" t="s">
        <v>49</v>
      </c>
      <c r="G280">
        <v>45.156416800000002</v>
      </c>
      <c r="H280">
        <v>10.7913751</v>
      </c>
      <c r="I280" t="s">
        <v>15</v>
      </c>
    </row>
    <row r="281" spans="1:9" x14ac:dyDescent="0.3">
      <c r="A281" t="s">
        <v>11305</v>
      </c>
      <c r="E281" t="s">
        <v>11306</v>
      </c>
      <c r="G281">
        <v>47.803160951549103</v>
      </c>
      <c r="H281">
        <v>3.5882198660812801</v>
      </c>
      <c r="I281" t="s">
        <v>11289</v>
      </c>
    </row>
    <row r="282" spans="1:9" x14ac:dyDescent="0.3">
      <c r="A282" t="s">
        <v>903</v>
      </c>
      <c r="B282" t="s">
        <v>904</v>
      </c>
      <c r="C282" t="s">
        <v>905</v>
      </c>
      <c r="D282" t="s">
        <v>906</v>
      </c>
      <c r="E282" t="s">
        <v>907</v>
      </c>
      <c r="F282" t="s">
        <v>14</v>
      </c>
      <c r="G282">
        <v>5867834599999990</v>
      </c>
      <c r="H282">
        <v>1.38142409999999E+16</v>
      </c>
      <c r="I282" t="s">
        <v>15</v>
      </c>
    </row>
    <row r="283" spans="1:9" x14ac:dyDescent="0.3">
      <c r="A283" t="s">
        <v>908</v>
      </c>
      <c r="B283" t="s">
        <v>909</v>
      </c>
      <c r="F283" t="s">
        <v>113</v>
      </c>
      <c r="G283">
        <v>5084204500000000</v>
      </c>
      <c r="H283">
        <v>1.244549E+16</v>
      </c>
      <c r="I283" t="s">
        <v>114</v>
      </c>
    </row>
    <row r="284" spans="1:9" x14ac:dyDescent="0.3">
      <c r="A284" t="s">
        <v>910</v>
      </c>
      <c r="B284" t="s">
        <v>911</v>
      </c>
      <c r="F284" t="s">
        <v>14</v>
      </c>
      <c r="G284">
        <v>51.297344236361802</v>
      </c>
      <c r="H284">
        <v>11.997381322243299</v>
      </c>
      <c r="I284" t="s">
        <v>15</v>
      </c>
    </row>
    <row r="285" spans="1:9" x14ac:dyDescent="0.3">
      <c r="A285" t="s">
        <v>912</v>
      </c>
      <c r="B285" t="s">
        <v>913</v>
      </c>
      <c r="F285" t="s">
        <v>49</v>
      </c>
      <c r="G285">
        <v>37.181024499999999</v>
      </c>
      <c r="H285">
        <v>15.1253159</v>
      </c>
      <c r="I285" t="s">
        <v>50</v>
      </c>
    </row>
    <row r="286" spans="1:9" x14ac:dyDescent="0.3">
      <c r="A286" t="s">
        <v>914</v>
      </c>
      <c r="B286" t="s">
        <v>915</v>
      </c>
      <c r="F286" t="s">
        <v>49</v>
      </c>
      <c r="G286">
        <v>49.444141000000002</v>
      </c>
      <c r="H286">
        <v>1.079277</v>
      </c>
      <c r="I286" t="s">
        <v>50</v>
      </c>
    </row>
    <row r="287" spans="1:9" x14ac:dyDescent="0.3">
      <c r="A287" t="s">
        <v>916</v>
      </c>
      <c r="B287" t="s">
        <v>917</v>
      </c>
      <c r="C287" t="s">
        <v>918</v>
      </c>
      <c r="D287" t="s">
        <v>919</v>
      </c>
      <c r="E287" t="s">
        <v>920</v>
      </c>
      <c r="F287" t="s">
        <v>79</v>
      </c>
      <c r="G287">
        <v>4.8532084999999904E+16</v>
      </c>
      <c r="H287">
        <v>9289717000000020</v>
      </c>
      <c r="I287" t="s">
        <v>15</v>
      </c>
    </row>
    <row r="288" spans="1:9" x14ac:dyDescent="0.3">
      <c r="A288" t="s">
        <v>11307</v>
      </c>
      <c r="E288" t="s">
        <v>11308</v>
      </c>
      <c r="G288">
        <v>43.558952300000001</v>
      </c>
      <c r="H288">
        <v>-5.9246653</v>
      </c>
      <c r="I288" t="s">
        <v>11289</v>
      </c>
    </row>
    <row r="289" spans="1:9" x14ac:dyDescent="0.3">
      <c r="A289" t="s">
        <v>921</v>
      </c>
      <c r="B289" t="s">
        <v>922</v>
      </c>
      <c r="F289" t="s">
        <v>49</v>
      </c>
      <c r="G289">
        <v>38.220710199999999</v>
      </c>
      <c r="H289">
        <v>15.2419327</v>
      </c>
      <c r="I289" t="s">
        <v>50</v>
      </c>
    </row>
    <row r="290" spans="1:9" x14ac:dyDescent="0.3">
      <c r="A290" t="s">
        <v>923</v>
      </c>
      <c r="B290" t="s">
        <v>924</v>
      </c>
      <c r="F290" t="s">
        <v>113</v>
      </c>
      <c r="G290">
        <v>52.554244109588197</v>
      </c>
      <c r="H290">
        <v>-1.4644231722993999</v>
      </c>
      <c r="I290" t="s">
        <v>114</v>
      </c>
    </row>
    <row r="291" spans="1:9" x14ac:dyDescent="0.3">
      <c r="A291" t="s">
        <v>925</v>
      </c>
      <c r="B291" t="s">
        <v>926</v>
      </c>
      <c r="C291" t="s">
        <v>927</v>
      </c>
      <c r="D291" t="s">
        <v>928</v>
      </c>
      <c r="E291" t="s">
        <v>165</v>
      </c>
      <c r="F291" t="s">
        <v>21</v>
      </c>
      <c r="G291">
        <v>51.703816699999997</v>
      </c>
      <c r="H291">
        <v>4.6273498999999996</v>
      </c>
      <c r="I291" t="s">
        <v>88</v>
      </c>
    </row>
    <row r="292" spans="1:9" x14ac:dyDescent="0.3">
      <c r="A292" t="s">
        <v>929</v>
      </c>
      <c r="B292" t="s">
        <v>930</v>
      </c>
      <c r="C292" t="s">
        <v>931</v>
      </c>
      <c r="D292" t="s">
        <v>932</v>
      </c>
      <c r="E292" t="s">
        <v>933</v>
      </c>
      <c r="F292" t="s">
        <v>934</v>
      </c>
      <c r="G292">
        <v>51.704816700000002</v>
      </c>
      <c r="H292">
        <v>4.6273498999999996</v>
      </c>
      <c r="I292" t="s">
        <v>15</v>
      </c>
    </row>
    <row r="293" spans="1:9" x14ac:dyDescent="0.3">
      <c r="A293" t="s">
        <v>935</v>
      </c>
      <c r="B293" t="s">
        <v>936</v>
      </c>
      <c r="C293" t="s">
        <v>937</v>
      </c>
      <c r="D293" t="s">
        <v>938</v>
      </c>
      <c r="E293" t="s">
        <v>939</v>
      </c>
      <c r="F293" t="s">
        <v>79</v>
      </c>
      <c r="G293">
        <v>5.1158914999999904E+16</v>
      </c>
      <c r="H293">
        <v>6446444000000000</v>
      </c>
      <c r="I293" t="s">
        <v>15</v>
      </c>
    </row>
    <row r="294" spans="1:9" x14ac:dyDescent="0.3">
      <c r="A294" t="s">
        <v>940</v>
      </c>
      <c r="B294" t="s">
        <v>309</v>
      </c>
      <c r="F294" t="s">
        <v>49</v>
      </c>
      <c r="G294">
        <v>60.803024200000003</v>
      </c>
      <c r="H294">
        <v>5.0232691000000003</v>
      </c>
      <c r="I294" t="s">
        <v>50</v>
      </c>
    </row>
    <row r="295" spans="1:9" x14ac:dyDescent="0.3">
      <c r="A295" t="s">
        <v>941</v>
      </c>
      <c r="B295" t="s">
        <v>942</v>
      </c>
      <c r="F295" t="s">
        <v>49</v>
      </c>
      <c r="G295">
        <v>41.915764500000002</v>
      </c>
      <c r="H295">
        <v>0.19282160000000001</v>
      </c>
      <c r="I295" t="s">
        <v>50</v>
      </c>
    </row>
    <row r="296" spans="1:9" x14ac:dyDescent="0.3">
      <c r="A296" t="s">
        <v>943</v>
      </c>
      <c r="B296" t="s">
        <v>944</v>
      </c>
      <c r="F296" t="s">
        <v>49</v>
      </c>
      <c r="G296">
        <v>47.253708199999998</v>
      </c>
      <c r="H296">
        <v>11.323817</v>
      </c>
      <c r="I296" t="s">
        <v>50</v>
      </c>
    </row>
    <row r="297" spans="1:9" x14ac:dyDescent="0.3">
      <c r="A297" t="s">
        <v>945</v>
      </c>
      <c r="B297" t="s">
        <v>946</v>
      </c>
      <c r="C297" t="s">
        <v>947</v>
      </c>
      <c r="D297" t="s">
        <v>948</v>
      </c>
      <c r="E297" t="s">
        <v>190</v>
      </c>
      <c r="F297" t="s">
        <v>14</v>
      </c>
      <c r="G297">
        <v>5143974300000000</v>
      </c>
      <c r="H297">
        <v>6954305999999990</v>
      </c>
      <c r="I297" t="s">
        <v>15</v>
      </c>
    </row>
    <row r="298" spans="1:9" x14ac:dyDescent="0.3">
      <c r="A298" t="s">
        <v>949</v>
      </c>
      <c r="B298" t="s">
        <v>950</v>
      </c>
      <c r="F298" t="s">
        <v>49</v>
      </c>
      <c r="G298">
        <v>51.92779805</v>
      </c>
      <c r="H298">
        <v>4.4886232692582899</v>
      </c>
      <c r="I298" t="s">
        <v>50</v>
      </c>
    </row>
    <row r="299" spans="1:9" x14ac:dyDescent="0.3">
      <c r="A299" t="s">
        <v>951</v>
      </c>
      <c r="B299" t="s">
        <v>952</v>
      </c>
      <c r="F299" t="s">
        <v>68</v>
      </c>
      <c r="G299">
        <v>4835949299999990</v>
      </c>
      <c r="H299">
        <v>1.18241739999999E+16</v>
      </c>
      <c r="I299" t="s">
        <v>25</v>
      </c>
    </row>
    <row r="300" spans="1:9" x14ac:dyDescent="0.3">
      <c r="A300" t="s">
        <v>953</v>
      </c>
      <c r="B300" t="s">
        <v>954</v>
      </c>
      <c r="F300" t="s">
        <v>113</v>
      </c>
      <c r="G300">
        <v>4812190600000000</v>
      </c>
      <c r="H300">
        <v>1.1664522E+16</v>
      </c>
      <c r="I300" t="s">
        <v>114</v>
      </c>
    </row>
    <row r="301" spans="1:9" x14ac:dyDescent="0.3">
      <c r="A301" t="s">
        <v>955</v>
      </c>
      <c r="B301" t="s">
        <v>956</v>
      </c>
      <c r="C301" t="s">
        <v>957</v>
      </c>
      <c r="D301" t="s">
        <v>958</v>
      </c>
      <c r="E301" t="s">
        <v>959</v>
      </c>
      <c r="F301" t="s">
        <v>404</v>
      </c>
      <c r="G301">
        <v>4.8102672999999904E+16</v>
      </c>
      <c r="H301">
        <v>1162540199999990</v>
      </c>
      <c r="I301" t="s">
        <v>15</v>
      </c>
    </row>
    <row r="302" spans="1:9" x14ac:dyDescent="0.3">
      <c r="A302" t="s">
        <v>960</v>
      </c>
      <c r="B302" t="s">
        <v>961</v>
      </c>
      <c r="C302" t="s">
        <v>962</v>
      </c>
      <c r="D302" t="s">
        <v>963</v>
      </c>
      <c r="E302" t="s">
        <v>964</v>
      </c>
      <c r="F302" t="s">
        <v>49</v>
      </c>
      <c r="G302">
        <v>4.8165046999999904E+16</v>
      </c>
      <c r="H302">
        <v>1.14672209999999E+16</v>
      </c>
      <c r="I302" t="s">
        <v>15</v>
      </c>
    </row>
    <row r="303" spans="1:9" x14ac:dyDescent="0.3">
      <c r="A303" t="s">
        <v>965</v>
      </c>
      <c r="B303" t="s">
        <v>966</v>
      </c>
      <c r="C303" t="s">
        <v>967</v>
      </c>
      <c r="D303" t="s">
        <v>968</v>
      </c>
      <c r="E303" t="s">
        <v>969</v>
      </c>
      <c r="F303" t="s">
        <v>14</v>
      </c>
      <c r="G303">
        <v>4.81489344951272E+16</v>
      </c>
      <c r="H303">
        <v>1.15199231786459E+16</v>
      </c>
      <c r="I303" t="s">
        <v>15</v>
      </c>
    </row>
    <row r="304" spans="1:9" x14ac:dyDescent="0.3">
      <c r="A304" t="s">
        <v>970</v>
      </c>
      <c r="B304" t="s">
        <v>971</v>
      </c>
      <c r="C304" t="s">
        <v>972</v>
      </c>
      <c r="D304" t="s">
        <v>973</v>
      </c>
      <c r="E304" t="s">
        <v>974</v>
      </c>
      <c r="F304" t="s">
        <v>260</v>
      </c>
      <c r="G304">
        <v>5189260450371080</v>
      </c>
      <c r="H304">
        <v>7583978090115730</v>
      </c>
      <c r="I304" t="s">
        <v>15</v>
      </c>
    </row>
    <row r="305" spans="1:9" x14ac:dyDescent="0.3">
      <c r="A305" t="s">
        <v>11916</v>
      </c>
      <c r="C305" t="s">
        <v>11917</v>
      </c>
      <c r="D305" t="s">
        <v>11918</v>
      </c>
      <c r="E305" t="s">
        <v>11916</v>
      </c>
      <c r="G305">
        <v>50.210786599999999</v>
      </c>
      <c r="H305">
        <v>8.6576755172800013</v>
      </c>
      <c r="I305" t="s">
        <v>11881</v>
      </c>
    </row>
    <row r="306" spans="1:9" x14ac:dyDescent="0.3">
      <c r="A306" t="s">
        <v>11919</v>
      </c>
      <c r="C306" t="s">
        <v>11920</v>
      </c>
      <c r="D306" t="s">
        <v>11921</v>
      </c>
      <c r="E306" t="s">
        <v>11919</v>
      </c>
      <c r="G306">
        <v>49.2124484</v>
      </c>
      <c r="H306">
        <v>9.0771719999999991</v>
      </c>
      <c r="I306" t="s">
        <v>11881</v>
      </c>
    </row>
    <row r="307" spans="1:9" x14ac:dyDescent="0.3">
      <c r="A307" t="s">
        <v>975</v>
      </c>
      <c r="B307" t="s">
        <v>976</v>
      </c>
      <c r="C307" t="s">
        <v>977</v>
      </c>
      <c r="D307" t="s">
        <v>978</v>
      </c>
      <c r="E307" t="s">
        <v>979</v>
      </c>
      <c r="F307" t="s">
        <v>14</v>
      </c>
      <c r="G307">
        <v>5290615579010080</v>
      </c>
      <c r="H307">
        <v>1.27506565653008E+16</v>
      </c>
      <c r="I307" t="s">
        <v>15</v>
      </c>
    </row>
    <row r="308" spans="1:9" x14ac:dyDescent="0.3">
      <c r="A308" t="s">
        <v>980</v>
      </c>
      <c r="B308" t="s">
        <v>981</v>
      </c>
      <c r="F308" t="s">
        <v>248</v>
      </c>
      <c r="G308">
        <v>5.47825966800406E+16</v>
      </c>
      <c r="H308">
        <v>885170993076102</v>
      </c>
      <c r="I308" t="s">
        <v>15</v>
      </c>
    </row>
    <row r="309" spans="1:9" x14ac:dyDescent="0.3">
      <c r="A309" t="s">
        <v>982</v>
      </c>
      <c r="B309" t="s">
        <v>983</v>
      </c>
      <c r="F309" t="s">
        <v>82</v>
      </c>
      <c r="G309">
        <v>5.2027775999999904E+16</v>
      </c>
      <c r="H309">
        <v>5105078000000000</v>
      </c>
      <c r="I309" t="s">
        <v>37</v>
      </c>
    </row>
    <row r="310" spans="1:9" x14ac:dyDescent="0.3">
      <c r="A310" t="s">
        <v>984</v>
      </c>
      <c r="B310" t="s">
        <v>985</v>
      </c>
      <c r="F310" t="s">
        <v>79</v>
      </c>
      <c r="G310">
        <v>49.505434999999999</v>
      </c>
      <c r="H310">
        <v>0.56759999999999999</v>
      </c>
      <c r="I310" t="s">
        <v>25</v>
      </c>
    </row>
    <row r="311" spans="1:9" x14ac:dyDescent="0.3">
      <c r="A311" t="s">
        <v>986</v>
      </c>
      <c r="B311" t="s">
        <v>987</v>
      </c>
      <c r="C311" t="s">
        <v>988</v>
      </c>
      <c r="D311" t="s">
        <v>989</v>
      </c>
      <c r="E311" t="s">
        <v>990</v>
      </c>
      <c r="F311" t="s">
        <v>260</v>
      </c>
      <c r="G311">
        <v>49.489108000000002</v>
      </c>
      <c r="H311">
        <v>0.56762400000000002</v>
      </c>
      <c r="I311" t="s">
        <v>15</v>
      </c>
    </row>
    <row r="312" spans="1:9" x14ac:dyDescent="0.3">
      <c r="A312" t="s">
        <v>991</v>
      </c>
      <c r="B312" t="s">
        <v>992</v>
      </c>
      <c r="F312" t="s">
        <v>218</v>
      </c>
      <c r="G312">
        <v>4941053800000000</v>
      </c>
      <c r="H312">
        <v>1.11463599999999E+16</v>
      </c>
      <c r="I312" t="s">
        <v>25</v>
      </c>
    </row>
    <row r="313" spans="1:9" x14ac:dyDescent="0.3">
      <c r="A313" t="s">
        <v>993</v>
      </c>
      <c r="B313" t="s">
        <v>994</v>
      </c>
      <c r="F313" t="s">
        <v>995</v>
      </c>
      <c r="G313">
        <v>4953094526927180</v>
      </c>
      <c r="H313">
        <v>0.1034384666781081</v>
      </c>
      <c r="I313" t="s">
        <v>25</v>
      </c>
    </row>
    <row r="314" spans="1:9" x14ac:dyDescent="0.3">
      <c r="A314" t="s">
        <v>996</v>
      </c>
      <c r="B314" t="s">
        <v>997</v>
      </c>
      <c r="F314" t="s">
        <v>113</v>
      </c>
      <c r="G314">
        <v>5.0105529999999904E+16</v>
      </c>
      <c r="H314">
        <v>8736463999999990</v>
      </c>
      <c r="I314" t="s">
        <v>114</v>
      </c>
    </row>
    <row r="315" spans="1:9" x14ac:dyDescent="0.3">
      <c r="A315" t="s">
        <v>998</v>
      </c>
      <c r="B315" t="s">
        <v>999</v>
      </c>
      <c r="F315" t="s">
        <v>49</v>
      </c>
      <c r="G315">
        <v>5312228939999990</v>
      </c>
      <c r="H315">
        <v>82174951</v>
      </c>
      <c r="I315" t="s">
        <v>50</v>
      </c>
    </row>
    <row r="316" spans="1:9" x14ac:dyDescent="0.3">
      <c r="A316" t="s">
        <v>1000</v>
      </c>
      <c r="B316" t="s">
        <v>1001</v>
      </c>
      <c r="C316" t="s">
        <v>1002</v>
      </c>
      <c r="D316" t="s">
        <v>1003</v>
      </c>
      <c r="E316" t="s">
        <v>1004</v>
      </c>
      <c r="F316" t="s">
        <v>82</v>
      </c>
      <c r="G316">
        <v>45.630135799999998</v>
      </c>
      <c r="H316">
        <v>9.5886268999999995</v>
      </c>
      <c r="I316" t="s">
        <v>15</v>
      </c>
    </row>
    <row r="317" spans="1:9" x14ac:dyDescent="0.3">
      <c r="A317" t="s">
        <v>1005</v>
      </c>
      <c r="B317" t="s">
        <v>1006</v>
      </c>
      <c r="C317" t="s">
        <v>1007</v>
      </c>
      <c r="D317" t="s">
        <v>1008</v>
      </c>
      <c r="E317" t="s">
        <v>1009</v>
      </c>
      <c r="F317" t="s">
        <v>104</v>
      </c>
      <c r="G317">
        <v>57.417106756203196</v>
      </c>
      <c r="H317">
        <v>16.672634371179299</v>
      </c>
      <c r="I317" t="s">
        <v>15</v>
      </c>
    </row>
    <row r="318" spans="1:9" x14ac:dyDescent="0.3">
      <c r="A318" t="s">
        <v>1010</v>
      </c>
      <c r="B318" t="s">
        <v>1011</v>
      </c>
      <c r="F318" t="s">
        <v>113</v>
      </c>
      <c r="G318">
        <v>5989860449999990</v>
      </c>
      <c r="H318">
        <v>1.05758041E+16</v>
      </c>
      <c r="I318" t="s">
        <v>114</v>
      </c>
    </row>
    <row r="319" spans="1:9" x14ac:dyDescent="0.3">
      <c r="A319" t="s">
        <v>1012</v>
      </c>
      <c r="B319" t="s">
        <v>1013</v>
      </c>
      <c r="C319" t="s">
        <v>1014</v>
      </c>
      <c r="D319" t="s">
        <v>1015</v>
      </c>
      <c r="E319" t="s">
        <v>1016</v>
      </c>
      <c r="F319" t="s">
        <v>260</v>
      </c>
      <c r="G319">
        <v>47.787190000000002</v>
      </c>
      <c r="H319">
        <v>7.5065119999999999</v>
      </c>
      <c r="I319" t="s">
        <v>15</v>
      </c>
    </row>
    <row r="320" spans="1:9" x14ac:dyDescent="0.3">
      <c r="A320" t="s">
        <v>1017</v>
      </c>
      <c r="B320" t="s">
        <v>1018</v>
      </c>
      <c r="C320" t="s">
        <v>1019</v>
      </c>
      <c r="D320" t="s">
        <v>1020</v>
      </c>
      <c r="E320" t="s">
        <v>1021</v>
      </c>
      <c r="F320" t="s">
        <v>104</v>
      </c>
      <c r="G320">
        <v>61.3192882402275</v>
      </c>
      <c r="H320">
        <v>22.1218736501968</v>
      </c>
      <c r="I320" t="s">
        <v>15</v>
      </c>
    </row>
    <row r="321" spans="1:9" x14ac:dyDescent="0.3">
      <c r="A321" t="s">
        <v>1022</v>
      </c>
      <c r="B321" t="s">
        <v>1023</v>
      </c>
      <c r="C321" t="s">
        <v>1024</v>
      </c>
      <c r="D321" t="s">
        <v>1025</v>
      </c>
      <c r="E321" t="s">
        <v>1026</v>
      </c>
      <c r="F321" t="s">
        <v>14</v>
      </c>
      <c r="G321">
        <v>39.964973299999997</v>
      </c>
      <c r="H321">
        <v>-0.25876329999999997</v>
      </c>
      <c r="I321" t="s">
        <v>15</v>
      </c>
    </row>
    <row r="322" spans="1:9" x14ac:dyDescent="0.3">
      <c r="A322" t="s">
        <v>1027</v>
      </c>
      <c r="B322" t="s">
        <v>1028</v>
      </c>
      <c r="C322" t="s">
        <v>1029</v>
      </c>
      <c r="D322" t="s">
        <v>1030</v>
      </c>
      <c r="E322" t="s">
        <v>1026</v>
      </c>
      <c r="F322" t="s">
        <v>14</v>
      </c>
      <c r="G322">
        <v>4890336031238680</v>
      </c>
      <c r="H322">
        <v>2.35946558537038E+16</v>
      </c>
      <c r="I322" t="s">
        <v>15</v>
      </c>
    </row>
    <row r="323" spans="1:9" x14ac:dyDescent="0.3">
      <c r="A323" t="s">
        <v>1031</v>
      </c>
      <c r="B323" t="s">
        <v>1032</v>
      </c>
      <c r="C323" t="s">
        <v>1033</v>
      </c>
      <c r="D323" t="s">
        <v>1025</v>
      </c>
      <c r="E323" t="s">
        <v>1034</v>
      </c>
      <c r="F323" t="s">
        <v>14</v>
      </c>
      <c r="G323">
        <v>4900757060850760</v>
      </c>
      <c r="H323">
        <v>2.61065884228038E+16</v>
      </c>
      <c r="I323" t="s">
        <v>101</v>
      </c>
    </row>
    <row r="324" spans="1:9" x14ac:dyDescent="0.3">
      <c r="A324" t="s">
        <v>11309</v>
      </c>
      <c r="E324" t="s">
        <v>11310</v>
      </c>
      <c r="G324">
        <v>43.328077260064198</v>
      </c>
      <c r="H324">
        <v>-3.1081447645016498</v>
      </c>
      <c r="I324" t="s">
        <v>11294</v>
      </c>
    </row>
    <row r="325" spans="1:9" x14ac:dyDescent="0.3">
      <c r="A325" t="s">
        <v>1035</v>
      </c>
      <c r="B325" t="s">
        <v>1036</v>
      </c>
      <c r="C325" t="s">
        <v>1037</v>
      </c>
      <c r="D325" t="s">
        <v>1038</v>
      </c>
      <c r="E325" t="s">
        <v>1039</v>
      </c>
      <c r="F325" t="s">
        <v>113</v>
      </c>
      <c r="G325">
        <v>4871399999999990</v>
      </c>
      <c r="H325">
        <v>2362800000000000</v>
      </c>
      <c r="I325" t="s">
        <v>15</v>
      </c>
    </row>
    <row r="326" spans="1:9" x14ac:dyDescent="0.3">
      <c r="A326" t="s">
        <v>1040</v>
      </c>
      <c r="B326" t="s">
        <v>1041</v>
      </c>
      <c r="C326" t="s">
        <v>1042</v>
      </c>
      <c r="D326" t="s">
        <v>1043</v>
      </c>
      <c r="E326" t="s">
        <v>1044</v>
      </c>
      <c r="F326" t="s">
        <v>14</v>
      </c>
      <c r="G326">
        <v>4857431690000000</v>
      </c>
      <c r="H326">
        <v>1.34168442999999E+16</v>
      </c>
      <c r="I326" t="s">
        <v>15</v>
      </c>
    </row>
    <row r="327" spans="1:9" x14ac:dyDescent="0.3">
      <c r="A327" t="s">
        <v>1045</v>
      </c>
      <c r="B327" t="s">
        <v>1046</v>
      </c>
      <c r="F327" t="s">
        <v>104</v>
      </c>
      <c r="G327">
        <v>4897296099999990</v>
      </c>
      <c r="H327">
        <v>1206550099999990</v>
      </c>
      <c r="I327" t="s">
        <v>25</v>
      </c>
    </row>
    <row r="328" spans="1:9" x14ac:dyDescent="0.3">
      <c r="A328" t="s">
        <v>10250</v>
      </c>
      <c r="C328" t="s">
        <v>11922</v>
      </c>
      <c r="D328" t="s">
        <v>11923</v>
      </c>
      <c r="E328" t="s">
        <v>10250</v>
      </c>
      <c r="G328">
        <v>49.96278135</v>
      </c>
      <c r="H328">
        <v>11.610785019252541</v>
      </c>
      <c r="I328" t="s">
        <v>11881</v>
      </c>
    </row>
    <row r="329" spans="1:9" x14ac:dyDescent="0.3">
      <c r="A329" t="s">
        <v>1047</v>
      </c>
      <c r="B329" t="s">
        <v>1048</v>
      </c>
      <c r="C329" t="s">
        <v>1049</v>
      </c>
      <c r="D329" t="s">
        <v>1050</v>
      </c>
      <c r="E329" t="s">
        <v>1051</v>
      </c>
      <c r="F329" t="s">
        <v>14</v>
      </c>
      <c r="G329">
        <v>4.8920524999999904E+16</v>
      </c>
      <c r="H329">
        <v>8720634000000000</v>
      </c>
      <c r="I329" t="s">
        <v>15</v>
      </c>
    </row>
    <row r="330" spans="1:9" x14ac:dyDescent="0.3">
      <c r="A330" t="s">
        <v>1052</v>
      </c>
      <c r="B330" t="s">
        <v>1053</v>
      </c>
      <c r="F330" t="s">
        <v>113</v>
      </c>
      <c r="G330">
        <v>46.0085014</v>
      </c>
      <c r="H330">
        <v>8.2652233000000006</v>
      </c>
      <c r="I330" t="s">
        <v>114</v>
      </c>
    </row>
    <row r="331" spans="1:9" x14ac:dyDescent="0.3">
      <c r="A331" t="s">
        <v>1054</v>
      </c>
      <c r="B331" t="s">
        <v>1055</v>
      </c>
      <c r="C331" t="s">
        <v>1056</v>
      </c>
      <c r="D331" t="s">
        <v>1057</v>
      </c>
      <c r="E331" t="s">
        <v>1058</v>
      </c>
      <c r="F331" t="s">
        <v>104</v>
      </c>
      <c r="G331">
        <v>52.547344600000002</v>
      </c>
      <c r="H331">
        <v>19.706536400000001</v>
      </c>
      <c r="I331" t="s">
        <v>1059</v>
      </c>
    </row>
    <row r="332" spans="1:9" x14ac:dyDescent="0.3">
      <c r="A332" t="s">
        <v>1060</v>
      </c>
      <c r="B332" t="s">
        <v>1061</v>
      </c>
      <c r="F332" t="s">
        <v>49</v>
      </c>
      <c r="G332">
        <v>53.5626824187108</v>
      </c>
      <c r="H332">
        <v>14.538638881077</v>
      </c>
      <c r="I332" t="s">
        <v>50</v>
      </c>
    </row>
    <row r="333" spans="1:9" x14ac:dyDescent="0.3">
      <c r="A333" t="s">
        <v>1062</v>
      </c>
      <c r="B333" t="s">
        <v>1063</v>
      </c>
      <c r="F333" t="s">
        <v>14</v>
      </c>
      <c r="G333">
        <v>45.498975000000002</v>
      </c>
      <c r="H333">
        <v>6.5592980000000001</v>
      </c>
      <c r="I333" t="s">
        <v>25</v>
      </c>
    </row>
    <row r="334" spans="1:9" x14ac:dyDescent="0.3">
      <c r="A334" t="s">
        <v>1064</v>
      </c>
      <c r="B334" t="s">
        <v>1065</v>
      </c>
      <c r="F334" t="s">
        <v>49</v>
      </c>
      <c r="G334">
        <v>4928766134360340</v>
      </c>
      <c r="H334">
        <v>0.19755738740048071</v>
      </c>
      <c r="I334" t="s">
        <v>50</v>
      </c>
    </row>
    <row r="335" spans="1:9" x14ac:dyDescent="0.3">
      <c r="A335" t="s">
        <v>1066</v>
      </c>
      <c r="B335" t="s">
        <v>1067</v>
      </c>
      <c r="F335" t="s">
        <v>49</v>
      </c>
      <c r="G335">
        <v>59.138556700000002</v>
      </c>
      <c r="H335">
        <v>9.6555146999999995</v>
      </c>
      <c r="I335" t="s">
        <v>50</v>
      </c>
    </row>
    <row r="336" spans="1:9" x14ac:dyDescent="0.3">
      <c r="A336" t="s">
        <v>1068</v>
      </c>
      <c r="B336" t="s">
        <v>1069</v>
      </c>
      <c r="F336" t="s">
        <v>104</v>
      </c>
      <c r="G336">
        <v>49.489014599999997</v>
      </c>
      <c r="H336">
        <v>0.5676293</v>
      </c>
      <c r="I336" t="s">
        <v>25</v>
      </c>
    </row>
    <row r="337" spans="1:9" x14ac:dyDescent="0.3">
      <c r="A337" t="s">
        <v>1070</v>
      </c>
      <c r="B337" t="s">
        <v>1071</v>
      </c>
      <c r="F337" t="s">
        <v>49</v>
      </c>
      <c r="G337">
        <v>49.490014600000002</v>
      </c>
      <c r="H337">
        <v>0.5676293</v>
      </c>
      <c r="I337" t="s">
        <v>50</v>
      </c>
    </row>
    <row r="338" spans="1:9" x14ac:dyDescent="0.3">
      <c r="A338" t="s">
        <v>1072</v>
      </c>
      <c r="B338" t="s">
        <v>1073</v>
      </c>
      <c r="C338" t="s">
        <v>1074</v>
      </c>
      <c r="D338" t="s">
        <v>1075</v>
      </c>
      <c r="E338" t="s">
        <v>1076</v>
      </c>
      <c r="F338" t="s">
        <v>79</v>
      </c>
      <c r="G338">
        <v>5161976999999990</v>
      </c>
      <c r="H338">
        <v>-3822169999999991</v>
      </c>
      <c r="I338" t="s">
        <v>15</v>
      </c>
    </row>
    <row r="339" spans="1:9" x14ac:dyDescent="0.3">
      <c r="A339" t="s">
        <v>1077</v>
      </c>
      <c r="B339" t="s">
        <v>1078</v>
      </c>
      <c r="F339" t="s">
        <v>49</v>
      </c>
      <c r="G339">
        <v>45.442847399999998</v>
      </c>
      <c r="H339">
        <v>12.315515100000001</v>
      </c>
      <c r="I339" t="s">
        <v>50</v>
      </c>
    </row>
    <row r="340" spans="1:9" x14ac:dyDescent="0.3">
      <c r="A340" t="s">
        <v>1079</v>
      </c>
      <c r="B340" t="s">
        <v>1080</v>
      </c>
      <c r="C340" t="s">
        <v>1081</v>
      </c>
      <c r="D340" t="s">
        <v>1082</v>
      </c>
      <c r="E340" t="s">
        <v>1083</v>
      </c>
      <c r="F340" t="s">
        <v>1084</v>
      </c>
      <c r="G340">
        <v>5238180899999990</v>
      </c>
      <c r="H340">
        <v>1.30884499999999E+16</v>
      </c>
      <c r="I340" t="s">
        <v>15</v>
      </c>
    </row>
    <row r="341" spans="1:9" x14ac:dyDescent="0.3">
      <c r="A341" t="s">
        <v>1085</v>
      </c>
      <c r="B341" t="s">
        <v>1086</v>
      </c>
      <c r="C341" t="s">
        <v>1087</v>
      </c>
      <c r="D341" t="s">
        <v>1088</v>
      </c>
      <c r="E341" t="s">
        <v>1089</v>
      </c>
      <c r="F341" t="s">
        <v>82</v>
      </c>
      <c r="G341">
        <v>37.1588584</v>
      </c>
      <c r="H341">
        <v>15.1837006</v>
      </c>
      <c r="I341" t="s">
        <v>15</v>
      </c>
    </row>
    <row r="342" spans="1:9" x14ac:dyDescent="0.3">
      <c r="A342" t="s">
        <v>1090</v>
      </c>
      <c r="B342" t="s">
        <v>1091</v>
      </c>
      <c r="F342" t="s">
        <v>113</v>
      </c>
      <c r="G342">
        <v>37.157858400000002</v>
      </c>
      <c r="H342">
        <v>15.1837006</v>
      </c>
      <c r="I342" t="s">
        <v>114</v>
      </c>
    </row>
    <row r="343" spans="1:9" x14ac:dyDescent="0.3">
      <c r="A343" t="s">
        <v>1092</v>
      </c>
      <c r="B343" t="s">
        <v>1093</v>
      </c>
      <c r="F343" t="s">
        <v>14</v>
      </c>
      <c r="G343">
        <v>47.406882699999997</v>
      </c>
      <c r="H343">
        <v>8.4020893999999995</v>
      </c>
      <c r="I343" t="s">
        <v>25</v>
      </c>
    </row>
    <row r="344" spans="1:9" x14ac:dyDescent="0.3">
      <c r="A344" t="s">
        <v>11924</v>
      </c>
      <c r="C344" t="s">
        <v>11925</v>
      </c>
      <c r="D344" t="s">
        <v>11926</v>
      </c>
      <c r="E344" t="s">
        <v>11924</v>
      </c>
      <c r="G344">
        <v>50.371399599999997</v>
      </c>
      <c r="H344">
        <v>11.789396399999999</v>
      </c>
      <c r="I344" t="s">
        <v>11881</v>
      </c>
    </row>
    <row r="345" spans="1:9" x14ac:dyDescent="0.3">
      <c r="A345" t="s">
        <v>1094</v>
      </c>
      <c r="B345" t="s">
        <v>1095</v>
      </c>
      <c r="C345" t="s">
        <v>1096</v>
      </c>
      <c r="D345" t="s">
        <v>1097</v>
      </c>
      <c r="E345" t="s">
        <v>1098</v>
      </c>
      <c r="F345" t="s">
        <v>14</v>
      </c>
      <c r="G345">
        <v>38.690445799999999</v>
      </c>
      <c r="H345">
        <v>-4.1078877</v>
      </c>
      <c r="I345" t="s">
        <v>15</v>
      </c>
    </row>
    <row r="346" spans="1:9" x14ac:dyDescent="0.3">
      <c r="A346" t="s">
        <v>11311</v>
      </c>
      <c r="E346" t="s">
        <v>11312</v>
      </c>
      <c r="G346">
        <v>51.495575799999997</v>
      </c>
      <c r="H346">
        <v>4.2871622</v>
      </c>
      <c r="I346" t="s">
        <v>11289</v>
      </c>
    </row>
    <row r="347" spans="1:9" x14ac:dyDescent="0.3">
      <c r="A347" t="s">
        <v>11311</v>
      </c>
      <c r="E347" t="s">
        <v>11312</v>
      </c>
      <c r="G347">
        <v>51.496575800000002</v>
      </c>
      <c r="H347">
        <v>4.2871622</v>
      </c>
      <c r="I347" t="s">
        <v>11289</v>
      </c>
    </row>
    <row r="348" spans="1:9" x14ac:dyDescent="0.3">
      <c r="A348" t="s">
        <v>11313</v>
      </c>
      <c r="E348" t="s">
        <v>11312</v>
      </c>
      <c r="G348">
        <v>51.4945758</v>
      </c>
      <c r="H348">
        <v>4.2871622</v>
      </c>
      <c r="I348" t="s">
        <v>11289</v>
      </c>
    </row>
    <row r="349" spans="1:9" x14ac:dyDescent="0.3">
      <c r="A349" t="s">
        <v>1099</v>
      </c>
      <c r="B349" t="s">
        <v>1100</v>
      </c>
      <c r="F349" t="s">
        <v>49</v>
      </c>
      <c r="G349">
        <v>51.416443100000002</v>
      </c>
      <c r="H349">
        <v>21.969308999999999</v>
      </c>
      <c r="I349" t="s">
        <v>50</v>
      </c>
    </row>
    <row r="350" spans="1:9" x14ac:dyDescent="0.3">
      <c r="A350" t="s">
        <v>1101</v>
      </c>
      <c r="B350" t="s">
        <v>1102</v>
      </c>
      <c r="C350" t="s">
        <v>1103</v>
      </c>
      <c r="D350" t="s">
        <v>19</v>
      </c>
      <c r="E350" t="s">
        <v>1104</v>
      </c>
      <c r="F350" t="s">
        <v>68</v>
      </c>
      <c r="G350">
        <v>47.968438999999996</v>
      </c>
      <c r="H350">
        <v>-0.16076599999999999</v>
      </c>
      <c r="I350" t="s">
        <v>15</v>
      </c>
    </row>
    <row r="351" spans="1:9" x14ac:dyDescent="0.3">
      <c r="A351" t="s">
        <v>11927</v>
      </c>
      <c r="C351" t="s">
        <v>11928</v>
      </c>
      <c r="D351" t="s">
        <v>11929</v>
      </c>
      <c r="E351" t="s">
        <v>257</v>
      </c>
      <c r="G351">
        <v>52.508395999999998</v>
      </c>
      <c r="H351">
        <v>13.260137</v>
      </c>
      <c r="I351" t="s">
        <v>11881</v>
      </c>
    </row>
    <row r="352" spans="1:9" x14ac:dyDescent="0.3">
      <c r="A352" t="s">
        <v>11930</v>
      </c>
      <c r="C352" t="s">
        <v>11931</v>
      </c>
      <c r="D352" t="s">
        <v>11932</v>
      </c>
      <c r="E352" t="s">
        <v>257</v>
      </c>
      <c r="G352">
        <v>52.511433099999998</v>
      </c>
      <c r="H352">
        <v>13.4288729</v>
      </c>
      <c r="I352" t="s">
        <v>11881</v>
      </c>
    </row>
    <row r="353" spans="1:9" x14ac:dyDescent="0.3">
      <c r="A353" t="s">
        <v>11933</v>
      </c>
      <c r="C353" t="s">
        <v>11934</v>
      </c>
      <c r="D353" t="s">
        <v>11935</v>
      </c>
      <c r="E353" t="s">
        <v>257</v>
      </c>
      <c r="G353">
        <v>52.571601600000001</v>
      </c>
      <c r="H353">
        <v>13.4296019</v>
      </c>
      <c r="I353" t="s">
        <v>11881</v>
      </c>
    </row>
    <row r="354" spans="1:9" x14ac:dyDescent="0.3">
      <c r="A354" t="s">
        <v>11936</v>
      </c>
      <c r="C354" t="s">
        <v>11937</v>
      </c>
      <c r="D354" t="s">
        <v>11938</v>
      </c>
      <c r="E354" t="s">
        <v>11939</v>
      </c>
      <c r="G354">
        <v>52.370967499999999</v>
      </c>
      <c r="H354">
        <v>13.5281327</v>
      </c>
      <c r="I354" t="s">
        <v>11881</v>
      </c>
    </row>
    <row r="355" spans="1:9" x14ac:dyDescent="0.3">
      <c r="A355" t="s">
        <v>11940</v>
      </c>
      <c r="C355" t="s">
        <v>11941</v>
      </c>
      <c r="D355" t="s">
        <v>11942</v>
      </c>
      <c r="E355" t="s">
        <v>257</v>
      </c>
      <c r="G355">
        <v>52.450414000000002</v>
      </c>
      <c r="H355">
        <v>13.434489599999999</v>
      </c>
      <c r="I355" t="s">
        <v>11881</v>
      </c>
    </row>
    <row r="356" spans="1:9" x14ac:dyDescent="0.3">
      <c r="A356" t="s">
        <v>11943</v>
      </c>
      <c r="C356" t="s">
        <v>11944</v>
      </c>
      <c r="D356" t="s">
        <v>11945</v>
      </c>
      <c r="E356" t="s">
        <v>11946</v>
      </c>
      <c r="G356">
        <v>46.9510352</v>
      </c>
      <c r="H356">
        <v>7.3931561448122771</v>
      </c>
      <c r="I356" t="s">
        <v>11881</v>
      </c>
    </row>
    <row r="357" spans="1:9" x14ac:dyDescent="0.3">
      <c r="A357" t="s">
        <v>1105</v>
      </c>
      <c r="B357" t="s">
        <v>1106</v>
      </c>
      <c r="C357" t="s">
        <v>1107</v>
      </c>
      <c r="D357" t="s">
        <v>1108</v>
      </c>
      <c r="E357" t="s">
        <v>1109</v>
      </c>
      <c r="F357" t="s">
        <v>21</v>
      </c>
      <c r="G357">
        <v>44.4203598</v>
      </c>
      <c r="H357">
        <v>12.203529400000001</v>
      </c>
      <c r="I357" t="s">
        <v>88</v>
      </c>
    </row>
    <row r="358" spans="1:9" x14ac:dyDescent="0.3">
      <c r="A358" t="s">
        <v>11314</v>
      </c>
      <c r="E358" t="s">
        <v>11315</v>
      </c>
      <c r="G358">
        <v>43.475772900000003</v>
      </c>
      <c r="H358">
        <v>5.1673090000000004</v>
      </c>
      <c r="I358" t="s">
        <v>11289</v>
      </c>
    </row>
    <row r="359" spans="1:9" x14ac:dyDescent="0.3">
      <c r="A359" t="s">
        <v>1110</v>
      </c>
      <c r="B359" t="s">
        <v>1111</v>
      </c>
      <c r="C359" t="s">
        <v>1112</v>
      </c>
      <c r="D359" t="s">
        <v>1113</v>
      </c>
      <c r="E359" t="s">
        <v>442</v>
      </c>
      <c r="F359" t="s">
        <v>404</v>
      </c>
      <c r="G359">
        <v>56.475744231560299</v>
      </c>
      <c r="H359">
        <v>9.1522958589574905</v>
      </c>
      <c r="I359" t="s">
        <v>15</v>
      </c>
    </row>
    <row r="360" spans="1:9" x14ac:dyDescent="0.3">
      <c r="A360" t="s">
        <v>1114</v>
      </c>
      <c r="B360" t="s">
        <v>1115</v>
      </c>
      <c r="C360" t="s">
        <v>1116</v>
      </c>
      <c r="D360" t="s">
        <v>1117</v>
      </c>
      <c r="E360" t="s">
        <v>1118</v>
      </c>
      <c r="F360" t="s">
        <v>68</v>
      </c>
      <c r="G360">
        <v>5.181278E+16</v>
      </c>
      <c r="H360">
        <v>4502529999999991</v>
      </c>
      <c r="I360" t="s">
        <v>15</v>
      </c>
    </row>
    <row r="361" spans="1:9" x14ac:dyDescent="0.3">
      <c r="A361" t="s">
        <v>1119</v>
      </c>
      <c r="B361" t="s">
        <v>1120</v>
      </c>
      <c r="C361" t="s">
        <v>1121</v>
      </c>
      <c r="D361" t="s">
        <v>1122</v>
      </c>
      <c r="E361" t="s">
        <v>1123</v>
      </c>
      <c r="F361" t="s">
        <v>14</v>
      </c>
      <c r="G361">
        <v>50.860561556485102</v>
      </c>
      <c r="H361">
        <v>6.9805816155065097</v>
      </c>
      <c r="I361" t="s">
        <v>15</v>
      </c>
    </row>
    <row r="362" spans="1:9" x14ac:dyDescent="0.3">
      <c r="A362" t="s">
        <v>1124</v>
      </c>
      <c r="B362" t="s">
        <v>1125</v>
      </c>
      <c r="C362" t="s">
        <v>1126</v>
      </c>
      <c r="D362" t="s">
        <v>1127</v>
      </c>
      <c r="E362" t="s">
        <v>1128</v>
      </c>
      <c r="F362" t="s">
        <v>21</v>
      </c>
      <c r="G362">
        <v>46.781337700000002</v>
      </c>
      <c r="H362">
        <v>15.588161700000001</v>
      </c>
      <c r="I362" t="s">
        <v>88</v>
      </c>
    </row>
    <row r="363" spans="1:9" x14ac:dyDescent="0.3">
      <c r="A363" t="s">
        <v>1129</v>
      </c>
      <c r="B363" t="s">
        <v>1130</v>
      </c>
      <c r="C363" t="s">
        <v>1131</v>
      </c>
      <c r="D363" t="s">
        <v>1132</v>
      </c>
      <c r="E363" t="s">
        <v>1026</v>
      </c>
      <c r="F363" t="s">
        <v>14</v>
      </c>
      <c r="G363">
        <v>6412393167658640</v>
      </c>
      <c r="H363">
        <v>-2.18021903027493E+16</v>
      </c>
      <c r="I363" t="s">
        <v>15</v>
      </c>
    </row>
    <row r="364" spans="1:9" x14ac:dyDescent="0.3">
      <c r="A364" t="s">
        <v>1133</v>
      </c>
      <c r="B364" t="s">
        <v>1134</v>
      </c>
      <c r="C364" t="s">
        <v>1135</v>
      </c>
      <c r="D364" t="s">
        <v>1136</v>
      </c>
      <c r="E364" t="s">
        <v>1137</v>
      </c>
      <c r="F364" t="s">
        <v>14</v>
      </c>
      <c r="G364">
        <v>51.522902600000002</v>
      </c>
      <c r="H364">
        <v>0.29711140000000003</v>
      </c>
      <c r="I364" t="s">
        <v>101</v>
      </c>
    </row>
    <row r="365" spans="1:9" x14ac:dyDescent="0.3">
      <c r="A365" t="s">
        <v>11947</v>
      </c>
      <c r="C365" t="s">
        <v>11948</v>
      </c>
      <c r="D365" t="s">
        <v>11949</v>
      </c>
      <c r="E365" t="s">
        <v>11947</v>
      </c>
      <c r="G365">
        <v>49.7668052</v>
      </c>
      <c r="H365">
        <v>10.0756538</v>
      </c>
      <c r="I365" t="s">
        <v>11881</v>
      </c>
    </row>
    <row r="366" spans="1:9" x14ac:dyDescent="0.3">
      <c r="A366" t="s">
        <v>1138</v>
      </c>
      <c r="B366" t="s">
        <v>1139</v>
      </c>
      <c r="F366" t="s">
        <v>1140</v>
      </c>
      <c r="G366">
        <v>5186595531415580</v>
      </c>
      <c r="H366">
        <v>4437092337295660</v>
      </c>
      <c r="I366" t="s">
        <v>25</v>
      </c>
    </row>
    <row r="367" spans="1:9" x14ac:dyDescent="0.3">
      <c r="A367" t="s">
        <v>11316</v>
      </c>
      <c r="E367" t="s">
        <v>11317</v>
      </c>
      <c r="G367">
        <v>59.034719806515199</v>
      </c>
      <c r="H367">
        <v>-2.8881545584953701</v>
      </c>
      <c r="I367" t="s">
        <v>11289</v>
      </c>
    </row>
    <row r="368" spans="1:9" x14ac:dyDescent="0.3">
      <c r="A368" t="s">
        <v>1141</v>
      </c>
      <c r="B368" t="s">
        <v>1142</v>
      </c>
      <c r="C368" t="s">
        <v>1143</v>
      </c>
      <c r="D368" t="s">
        <v>1144</v>
      </c>
      <c r="E368" t="s">
        <v>598</v>
      </c>
      <c r="F368" t="s">
        <v>14</v>
      </c>
      <c r="G368">
        <v>5408067671553010</v>
      </c>
      <c r="H368">
        <v>1.21890875144048E+16</v>
      </c>
      <c r="I368" t="s">
        <v>15</v>
      </c>
    </row>
    <row r="369" spans="1:9" x14ac:dyDescent="0.3">
      <c r="A369" t="s">
        <v>1145</v>
      </c>
      <c r="B369" t="s">
        <v>1146</v>
      </c>
      <c r="F369" t="s">
        <v>14</v>
      </c>
      <c r="G369">
        <v>53.903405294402504</v>
      </c>
      <c r="H369">
        <v>12.2831689290693</v>
      </c>
      <c r="I369" t="s">
        <v>25</v>
      </c>
    </row>
    <row r="370" spans="1:9" x14ac:dyDescent="0.3">
      <c r="A370" t="s">
        <v>1147</v>
      </c>
      <c r="B370" t="s">
        <v>1148</v>
      </c>
      <c r="F370" t="s">
        <v>113</v>
      </c>
      <c r="G370">
        <v>4709242063946170</v>
      </c>
      <c r="H370">
        <v>8253191082425470</v>
      </c>
      <c r="I370" t="s">
        <v>114</v>
      </c>
    </row>
    <row r="371" spans="1:9" x14ac:dyDescent="0.3">
      <c r="A371" t="s">
        <v>1149</v>
      </c>
      <c r="B371" t="s">
        <v>1150</v>
      </c>
      <c r="C371" t="s">
        <v>1151</v>
      </c>
      <c r="D371" t="s">
        <v>1152</v>
      </c>
      <c r="E371" t="s">
        <v>1153</v>
      </c>
      <c r="F371" t="s">
        <v>14</v>
      </c>
      <c r="G371">
        <v>5.3385946923183504E+16</v>
      </c>
      <c r="H371">
        <v>-1.37877409670754E+16</v>
      </c>
      <c r="I371" t="s">
        <v>15</v>
      </c>
    </row>
    <row r="372" spans="1:9" x14ac:dyDescent="0.3">
      <c r="A372" t="s">
        <v>1154</v>
      </c>
      <c r="B372" t="s">
        <v>1155</v>
      </c>
      <c r="C372" t="s">
        <v>1156</v>
      </c>
      <c r="D372" t="s">
        <v>1157</v>
      </c>
      <c r="E372" t="s">
        <v>1158</v>
      </c>
      <c r="F372" t="s">
        <v>49</v>
      </c>
      <c r="G372">
        <v>51.905422000000002</v>
      </c>
      <c r="H372">
        <v>4.2471328000000002</v>
      </c>
      <c r="I372" t="s">
        <v>15</v>
      </c>
    </row>
    <row r="373" spans="1:9" x14ac:dyDescent="0.3">
      <c r="A373" t="s">
        <v>1159</v>
      </c>
      <c r="B373" t="s">
        <v>1160</v>
      </c>
      <c r="C373" t="s">
        <v>1161</v>
      </c>
      <c r="D373" t="s">
        <v>1162</v>
      </c>
      <c r="E373" t="s">
        <v>1163</v>
      </c>
      <c r="F373" t="s">
        <v>14</v>
      </c>
      <c r="G373">
        <v>51.889731900000001</v>
      </c>
      <c r="H373">
        <v>4.3890747000000001</v>
      </c>
      <c r="I373" t="s">
        <v>15</v>
      </c>
    </row>
    <row r="374" spans="1:9" x14ac:dyDescent="0.3">
      <c r="A374" t="s">
        <v>1164</v>
      </c>
      <c r="B374" t="s">
        <v>1165</v>
      </c>
      <c r="C374" t="s">
        <v>1166</v>
      </c>
      <c r="D374" t="s">
        <v>1167</v>
      </c>
      <c r="E374" t="s">
        <v>1168</v>
      </c>
      <c r="F374" t="s">
        <v>14</v>
      </c>
      <c r="G374">
        <v>4.9447219E+16</v>
      </c>
      <c r="H374">
        <v>1106483000000000</v>
      </c>
      <c r="I374" t="s">
        <v>15</v>
      </c>
    </row>
    <row r="375" spans="1:9" x14ac:dyDescent="0.3">
      <c r="A375" t="s">
        <v>1169</v>
      </c>
      <c r="B375" t="s">
        <v>1170</v>
      </c>
      <c r="C375" t="s">
        <v>1171</v>
      </c>
      <c r="D375" t="s">
        <v>1172</v>
      </c>
      <c r="E375" t="s">
        <v>1173</v>
      </c>
      <c r="F375" t="s">
        <v>14</v>
      </c>
      <c r="G375">
        <v>43.911315000000002</v>
      </c>
      <c r="H375">
        <v>5.2001759999999999</v>
      </c>
      <c r="I375" t="s">
        <v>15</v>
      </c>
    </row>
    <row r="376" spans="1:9" x14ac:dyDescent="0.3">
      <c r="A376" t="s">
        <v>1174</v>
      </c>
      <c r="B376" t="s">
        <v>1175</v>
      </c>
      <c r="C376" t="s">
        <v>1176</v>
      </c>
      <c r="D376" t="s">
        <v>1177</v>
      </c>
      <c r="E376" t="s">
        <v>1178</v>
      </c>
      <c r="F376" t="s">
        <v>68</v>
      </c>
      <c r="G376">
        <v>47461186665655</v>
      </c>
      <c r="H376">
        <v>8518330125720150</v>
      </c>
      <c r="I376" t="s">
        <v>15</v>
      </c>
    </row>
    <row r="377" spans="1:9" x14ac:dyDescent="0.3">
      <c r="A377" t="s">
        <v>1179</v>
      </c>
      <c r="B377" t="s">
        <v>1180</v>
      </c>
      <c r="C377" t="s">
        <v>1181</v>
      </c>
      <c r="D377" t="s">
        <v>1182</v>
      </c>
      <c r="E377" t="s">
        <v>1183</v>
      </c>
      <c r="F377" t="s">
        <v>49</v>
      </c>
      <c r="G377">
        <v>4923662575639780</v>
      </c>
      <c r="H377">
        <v>6942293613087710</v>
      </c>
      <c r="I377" t="s">
        <v>15</v>
      </c>
    </row>
    <row r="378" spans="1:9" x14ac:dyDescent="0.3">
      <c r="A378" t="s">
        <v>1184</v>
      </c>
      <c r="B378" t="s">
        <v>1185</v>
      </c>
      <c r="C378" t="s">
        <v>1186</v>
      </c>
      <c r="D378" t="s">
        <v>1187</v>
      </c>
      <c r="E378" t="s">
        <v>1188</v>
      </c>
      <c r="F378" t="s">
        <v>49</v>
      </c>
      <c r="G378">
        <v>42.521359400000001</v>
      </c>
      <c r="H378">
        <v>-0.36381140000000001</v>
      </c>
      <c r="I378" t="s">
        <v>15</v>
      </c>
    </row>
    <row r="379" spans="1:9" x14ac:dyDescent="0.3">
      <c r="A379" t="s">
        <v>1189</v>
      </c>
      <c r="B379" t="s">
        <v>1190</v>
      </c>
      <c r="C379" t="s">
        <v>1191</v>
      </c>
      <c r="D379" t="s">
        <v>1192</v>
      </c>
      <c r="E379" t="s">
        <v>1193</v>
      </c>
      <c r="F379" t="s">
        <v>49</v>
      </c>
      <c r="G379">
        <v>42.519359399999999</v>
      </c>
      <c r="H379">
        <v>-0.36381140000000001</v>
      </c>
      <c r="I379" t="s">
        <v>15</v>
      </c>
    </row>
    <row r="380" spans="1:9" x14ac:dyDescent="0.3">
      <c r="A380" t="s">
        <v>1194</v>
      </c>
      <c r="B380" t="s">
        <v>1195</v>
      </c>
      <c r="C380" t="s">
        <v>1196</v>
      </c>
      <c r="D380" t="s">
        <v>1187</v>
      </c>
      <c r="E380" t="s">
        <v>1188</v>
      </c>
      <c r="F380" t="s">
        <v>49</v>
      </c>
      <c r="G380">
        <v>42.520359399999997</v>
      </c>
      <c r="H380">
        <v>-0.36381140000000001</v>
      </c>
      <c r="I380" t="s">
        <v>15</v>
      </c>
    </row>
    <row r="381" spans="1:9" x14ac:dyDescent="0.3">
      <c r="A381" t="s">
        <v>1197</v>
      </c>
      <c r="B381" t="s">
        <v>1195</v>
      </c>
      <c r="C381" t="s">
        <v>1196</v>
      </c>
      <c r="D381" t="s">
        <v>1187</v>
      </c>
      <c r="E381" t="s">
        <v>1188</v>
      </c>
      <c r="F381" t="s">
        <v>49</v>
      </c>
      <c r="G381">
        <v>43.848478</v>
      </c>
      <c r="H381">
        <v>6.7266250000000003</v>
      </c>
      <c r="I381" t="s">
        <v>15</v>
      </c>
    </row>
    <row r="382" spans="1:9" x14ac:dyDescent="0.3">
      <c r="A382" t="s">
        <v>1198</v>
      </c>
      <c r="B382" t="s">
        <v>1199</v>
      </c>
      <c r="C382" t="s">
        <v>1200</v>
      </c>
      <c r="D382" t="s">
        <v>1201</v>
      </c>
      <c r="E382" t="s">
        <v>1202</v>
      </c>
      <c r="F382" t="s">
        <v>21</v>
      </c>
      <c r="G382">
        <v>45.708874000000002</v>
      </c>
      <c r="H382">
        <v>4.8533739999999996</v>
      </c>
      <c r="I382" t="s">
        <v>15</v>
      </c>
    </row>
    <row r="383" spans="1:9" x14ac:dyDescent="0.3">
      <c r="A383" t="s">
        <v>1203</v>
      </c>
      <c r="B383" t="s">
        <v>1204</v>
      </c>
      <c r="C383" t="s">
        <v>1205</v>
      </c>
      <c r="D383" t="s">
        <v>1206</v>
      </c>
      <c r="E383" t="s">
        <v>471</v>
      </c>
      <c r="F383" t="s">
        <v>21</v>
      </c>
      <c r="G383">
        <v>4.9101491999999904E+16</v>
      </c>
      <c r="H383">
        <v>-1118006999999990</v>
      </c>
      <c r="I383" t="s">
        <v>15</v>
      </c>
    </row>
    <row r="384" spans="1:9" x14ac:dyDescent="0.3">
      <c r="A384" t="s">
        <v>1207</v>
      </c>
      <c r="B384" t="s">
        <v>1208</v>
      </c>
      <c r="F384" t="s">
        <v>385</v>
      </c>
      <c r="G384">
        <v>43.399394999999998</v>
      </c>
      <c r="H384">
        <v>10.8660333</v>
      </c>
      <c r="I384" t="s">
        <v>25</v>
      </c>
    </row>
    <row r="385" spans="1:9" x14ac:dyDescent="0.3">
      <c r="A385" t="s">
        <v>1209</v>
      </c>
      <c r="B385" t="s">
        <v>1210</v>
      </c>
      <c r="C385" t="s">
        <v>1211</v>
      </c>
      <c r="D385" t="s">
        <v>1212</v>
      </c>
      <c r="E385" t="s">
        <v>1213</v>
      </c>
      <c r="F385" t="s">
        <v>248</v>
      </c>
      <c r="G385">
        <v>48.262398157192003</v>
      </c>
      <c r="H385">
        <v>15.688601876021499</v>
      </c>
      <c r="I385" t="s">
        <v>15</v>
      </c>
    </row>
    <row r="386" spans="1:9" x14ac:dyDescent="0.3">
      <c r="A386" t="s">
        <v>11319</v>
      </c>
      <c r="C386" t="s">
        <v>11950</v>
      </c>
      <c r="D386" t="s">
        <v>11951</v>
      </c>
      <c r="E386" t="s">
        <v>11319</v>
      </c>
      <c r="G386">
        <v>52.462921649999998</v>
      </c>
      <c r="H386">
        <v>-1.838368600000003</v>
      </c>
      <c r="I386" t="s">
        <v>11881</v>
      </c>
    </row>
    <row r="387" spans="1:9" x14ac:dyDescent="0.3">
      <c r="A387" t="s">
        <v>11318</v>
      </c>
      <c r="E387" t="s">
        <v>11319</v>
      </c>
      <c r="G387">
        <v>52.461357590931399</v>
      </c>
      <c r="H387">
        <v>-1.8409642618247599</v>
      </c>
      <c r="I387" t="s">
        <v>11289</v>
      </c>
    </row>
    <row r="388" spans="1:9" x14ac:dyDescent="0.3">
      <c r="A388" t="s">
        <v>1214</v>
      </c>
      <c r="B388" t="s">
        <v>1215</v>
      </c>
      <c r="C388" t="s">
        <v>1216</v>
      </c>
      <c r="D388" t="s">
        <v>1217</v>
      </c>
      <c r="E388" t="s">
        <v>1218</v>
      </c>
      <c r="F388" t="s">
        <v>14</v>
      </c>
      <c r="G388">
        <v>6060873699999990</v>
      </c>
      <c r="H388">
        <v>1.67730919999999E+16</v>
      </c>
      <c r="I388" t="s">
        <v>15</v>
      </c>
    </row>
    <row r="389" spans="1:9" x14ac:dyDescent="0.3">
      <c r="A389" t="s">
        <v>1219</v>
      </c>
      <c r="B389" t="s">
        <v>1220</v>
      </c>
      <c r="C389" t="s">
        <v>1221</v>
      </c>
      <c r="D389" t="s">
        <v>1222</v>
      </c>
      <c r="E389" t="s">
        <v>1223</v>
      </c>
      <c r="F389" t="s">
        <v>14</v>
      </c>
      <c r="G389">
        <v>60.611991714367903</v>
      </c>
      <c r="H389">
        <v>16.754101434586602</v>
      </c>
      <c r="I389" t="s">
        <v>15</v>
      </c>
    </row>
    <row r="390" spans="1:9" x14ac:dyDescent="0.3">
      <c r="A390" t="s">
        <v>1224</v>
      </c>
      <c r="B390" t="s">
        <v>1225</v>
      </c>
      <c r="F390" t="s">
        <v>113</v>
      </c>
      <c r="G390">
        <v>45.101976800000003</v>
      </c>
      <c r="H390">
        <v>8.9075209999999991</v>
      </c>
      <c r="I390" t="s">
        <v>15</v>
      </c>
    </row>
    <row r="391" spans="1:9" x14ac:dyDescent="0.3">
      <c r="A391" t="s">
        <v>1226</v>
      </c>
      <c r="B391" t="s">
        <v>1227</v>
      </c>
      <c r="C391" t="s">
        <v>1228</v>
      </c>
      <c r="D391" t="s">
        <v>1229</v>
      </c>
      <c r="E391" t="s">
        <v>1230</v>
      </c>
      <c r="F391" t="s">
        <v>14</v>
      </c>
      <c r="G391">
        <v>59.285072900000003</v>
      </c>
      <c r="H391">
        <v>11.1094028</v>
      </c>
      <c r="I391" t="s">
        <v>15</v>
      </c>
    </row>
    <row r="392" spans="1:9" x14ac:dyDescent="0.3">
      <c r="A392" t="s">
        <v>11320</v>
      </c>
      <c r="E392" t="s">
        <v>11321</v>
      </c>
      <c r="G392">
        <v>50.785049999999998</v>
      </c>
      <c r="H392">
        <v>18.962240000000001</v>
      </c>
      <c r="I392" t="s">
        <v>11289</v>
      </c>
    </row>
    <row r="393" spans="1:9" x14ac:dyDescent="0.3">
      <c r="A393" t="s">
        <v>1231</v>
      </c>
      <c r="B393" t="s">
        <v>1232</v>
      </c>
      <c r="C393" t="s">
        <v>1233</v>
      </c>
      <c r="D393" t="s">
        <v>1234</v>
      </c>
      <c r="E393" t="s">
        <v>1235</v>
      </c>
      <c r="F393" t="s">
        <v>104</v>
      </c>
      <c r="G393">
        <v>491712153</v>
      </c>
      <c r="H393">
        <v>1.02407326E+16</v>
      </c>
      <c r="I393" t="s">
        <v>15</v>
      </c>
    </row>
    <row r="394" spans="1:9" x14ac:dyDescent="0.3">
      <c r="A394" t="s">
        <v>1236</v>
      </c>
      <c r="B394" t="s">
        <v>1237</v>
      </c>
      <c r="C394" t="s">
        <v>1238</v>
      </c>
      <c r="D394" t="s">
        <v>1239</v>
      </c>
      <c r="E394" t="s">
        <v>1240</v>
      </c>
      <c r="F394" t="s">
        <v>113</v>
      </c>
      <c r="G394">
        <v>47.264197315432398</v>
      </c>
      <c r="H394">
        <v>-2.65015716009921</v>
      </c>
      <c r="I394" t="s">
        <v>15</v>
      </c>
    </row>
    <row r="395" spans="1:9" x14ac:dyDescent="0.3">
      <c r="A395" t="s">
        <v>1241</v>
      </c>
      <c r="B395" t="s">
        <v>1242</v>
      </c>
      <c r="F395" t="s">
        <v>49</v>
      </c>
      <c r="G395">
        <v>5085134699999990</v>
      </c>
      <c r="H395">
        <v>8034033499999990</v>
      </c>
      <c r="I395" t="s">
        <v>50</v>
      </c>
    </row>
    <row r="396" spans="1:9" x14ac:dyDescent="0.3">
      <c r="A396" t="s">
        <v>1243</v>
      </c>
      <c r="B396" t="s">
        <v>1244</v>
      </c>
      <c r="C396" t="s">
        <v>1245</v>
      </c>
      <c r="D396" t="s">
        <v>629</v>
      </c>
      <c r="E396" t="s">
        <v>630</v>
      </c>
      <c r="F396" t="s">
        <v>14</v>
      </c>
      <c r="G396">
        <v>4.8703242999999904E+16</v>
      </c>
      <c r="H396">
        <v>9004977999999981</v>
      </c>
      <c r="I396" t="s">
        <v>15</v>
      </c>
    </row>
    <row r="397" spans="1:9" x14ac:dyDescent="0.3">
      <c r="A397" t="s">
        <v>1246</v>
      </c>
      <c r="B397" t="s">
        <v>1247</v>
      </c>
      <c r="F397" t="s">
        <v>218</v>
      </c>
      <c r="G397">
        <v>59.138556700000002</v>
      </c>
      <c r="H397">
        <v>9.6555146999999995</v>
      </c>
      <c r="I397" t="s">
        <v>25</v>
      </c>
    </row>
    <row r="398" spans="1:9" x14ac:dyDescent="0.3">
      <c r="A398" t="s">
        <v>1248</v>
      </c>
      <c r="B398" t="s">
        <v>1249</v>
      </c>
      <c r="F398" t="s">
        <v>79</v>
      </c>
      <c r="G398">
        <v>51.277702900000001</v>
      </c>
      <c r="H398">
        <v>3.8366880999999999</v>
      </c>
      <c r="I398" t="s">
        <v>25</v>
      </c>
    </row>
    <row r="399" spans="1:9" x14ac:dyDescent="0.3">
      <c r="A399" t="s">
        <v>1250</v>
      </c>
      <c r="B399" t="s">
        <v>1251</v>
      </c>
      <c r="F399" t="s">
        <v>49</v>
      </c>
      <c r="G399">
        <v>50.230799400000002</v>
      </c>
      <c r="H399">
        <v>7.1404854999999996</v>
      </c>
      <c r="I399" t="s">
        <v>50</v>
      </c>
    </row>
    <row r="400" spans="1:9" x14ac:dyDescent="0.3">
      <c r="A400" t="s">
        <v>1252</v>
      </c>
      <c r="B400" t="s">
        <v>1253</v>
      </c>
      <c r="C400" t="s">
        <v>1254</v>
      </c>
      <c r="D400" t="s">
        <v>1255</v>
      </c>
      <c r="E400" t="s">
        <v>1256</v>
      </c>
      <c r="F400" t="s">
        <v>14</v>
      </c>
      <c r="G400">
        <v>4740791857842980</v>
      </c>
      <c r="H400">
        <v>9284951059622110</v>
      </c>
      <c r="I400" t="s">
        <v>15</v>
      </c>
    </row>
    <row r="401" spans="1:9" x14ac:dyDescent="0.3">
      <c r="A401" t="s">
        <v>1257</v>
      </c>
      <c r="B401" t="s">
        <v>1258</v>
      </c>
      <c r="F401" t="s">
        <v>14</v>
      </c>
      <c r="G401">
        <v>4741420953746270</v>
      </c>
      <c r="H401">
        <v>9357883734690460</v>
      </c>
      <c r="I401" t="s">
        <v>25</v>
      </c>
    </row>
    <row r="402" spans="1:9" x14ac:dyDescent="0.3">
      <c r="A402" t="s">
        <v>1259</v>
      </c>
      <c r="B402" t="s">
        <v>1260</v>
      </c>
      <c r="C402" t="s">
        <v>1261</v>
      </c>
      <c r="D402" t="s">
        <v>1262</v>
      </c>
      <c r="E402" t="s">
        <v>1263</v>
      </c>
      <c r="F402" t="s">
        <v>21</v>
      </c>
      <c r="G402">
        <v>5964783762436590</v>
      </c>
      <c r="H402">
        <v>1.79421433496189E+16</v>
      </c>
      <c r="I402" t="s">
        <v>15</v>
      </c>
    </row>
    <row r="403" spans="1:9" x14ac:dyDescent="0.3">
      <c r="A403" t="s">
        <v>1264</v>
      </c>
      <c r="B403" t="s">
        <v>1265</v>
      </c>
      <c r="F403" t="s">
        <v>82</v>
      </c>
      <c r="G403">
        <v>55.448522387754799</v>
      </c>
      <c r="H403">
        <v>9.9560954061592799</v>
      </c>
      <c r="I403" t="s">
        <v>37</v>
      </c>
    </row>
    <row r="404" spans="1:9" x14ac:dyDescent="0.3">
      <c r="A404" t="s">
        <v>1266</v>
      </c>
      <c r="B404" t="s">
        <v>1267</v>
      </c>
      <c r="F404" t="s">
        <v>379</v>
      </c>
      <c r="G404">
        <v>56.830464200000002</v>
      </c>
      <c r="H404">
        <v>13.9000466</v>
      </c>
      <c r="I404" t="s">
        <v>15</v>
      </c>
    </row>
    <row r="405" spans="1:9" x14ac:dyDescent="0.3">
      <c r="A405" t="s">
        <v>1268</v>
      </c>
      <c r="B405" t="s">
        <v>1269</v>
      </c>
      <c r="C405" t="s">
        <v>1270</v>
      </c>
      <c r="D405" t="s">
        <v>1271</v>
      </c>
      <c r="E405" t="s">
        <v>1272</v>
      </c>
      <c r="F405" t="s">
        <v>82</v>
      </c>
      <c r="G405">
        <v>5301171979602530</v>
      </c>
      <c r="H405">
        <v>8703740716230750</v>
      </c>
      <c r="I405" t="s">
        <v>15</v>
      </c>
    </row>
    <row r="406" spans="1:9" x14ac:dyDescent="0.3">
      <c r="A406" t="s">
        <v>1273</v>
      </c>
      <c r="B406" t="s">
        <v>1269</v>
      </c>
      <c r="C406" t="s">
        <v>1270</v>
      </c>
      <c r="D406" t="s">
        <v>1271</v>
      </c>
      <c r="E406" t="s">
        <v>1272</v>
      </c>
      <c r="F406" t="s">
        <v>82</v>
      </c>
      <c r="G406">
        <v>4869296559999990</v>
      </c>
      <c r="H406">
        <v>919863800000003</v>
      </c>
      <c r="I406" t="s">
        <v>15</v>
      </c>
    </row>
    <row r="407" spans="1:9" x14ac:dyDescent="0.3">
      <c r="A407" t="s">
        <v>11322</v>
      </c>
      <c r="E407" t="s">
        <v>11323</v>
      </c>
      <c r="G407">
        <v>49.968457700000002</v>
      </c>
      <c r="H407">
        <v>20.430328599999999</v>
      </c>
      <c r="I407" t="s">
        <v>11289</v>
      </c>
    </row>
    <row r="408" spans="1:9" x14ac:dyDescent="0.3">
      <c r="A408" t="s">
        <v>1274</v>
      </c>
      <c r="B408" t="s">
        <v>1275</v>
      </c>
      <c r="C408" t="s">
        <v>1276</v>
      </c>
      <c r="D408" t="s">
        <v>1277</v>
      </c>
      <c r="E408" t="s">
        <v>1278</v>
      </c>
      <c r="F408" t="s">
        <v>934</v>
      </c>
      <c r="G408">
        <v>59.164915096930102</v>
      </c>
      <c r="H408">
        <v>-2.78835603880386</v>
      </c>
      <c r="I408" t="s">
        <v>15</v>
      </c>
    </row>
    <row r="409" spans="1:9" x14ac:dyDescent="0.3">
      <c r="A409" t="s">
        <v>1279</v>
      </c>
      <c r="B409" t="s">
        <v>1280</v>
      </c>
      <c r="C409" t="s">
        <v>1281</v>
      </c>
      <c r="D409" t="s">
        <v>1282</v>
      </c>
      <c r="E409" t="s">
        <v>1283</v>
      </c>
      <c r="F409" t="s">
        <v>79</v>
      </c>
      <c r="G409">
        <v>51591485</v>
      </c>
      <c r="H409">
        <v>-1746313</v>
      </c>
      <c r="I409" t="s">
        <v>15</v>
      </c>
    </row>
    <row r="410" spans="1:9" x14ac:dyDescent="0.3">
      <c r="A410" t="s">
        <v>1284</v>
      </c>
      <c r="B410" t="s">
        <v>1285</v>
      </c>
      <c r="C410" t="s">
        <v>1286</v>
      </c>
      <c r="D410" t="s">
        <v>1287</v>
      </c>
      <c r="E410" t="s">
        <v>1288</v>
      </c>
      <c r="F410" t="s">
        <v>14</v>
      </c>
      <c r="G410">
        <v>49.880890399999998</v>
      </c>
      <c r="H410">
        <v>1.1415922000000001</v>
      </c>
      <c r="I410" t="s">
        <v>101</v>
      </c>
    </row>
    <row r="411" spans="1:9" x14ac:dyDescent="0.3">
      <c r="A411" t="s">
        <v>1289</v>
      </c>
      <c r="B411" t="s">
        <v>1290</v>
      </c>
      <c r="F411" t="s">
        <v>1291</v>
      </c>
      <c r="G411">
        <v>40.465360599999997</v>
      </c>
      <c r="H411">
        <v>17.247030299999999</v>
      </c>
      <c r="I411" t="s">
        <v>114</v>
      </c>
    </row>
    <row r="412" spans="1:9" x14ac:dyDescent="0.3">
      <c r="A412" t="s">
        <v>11325</v>
      </c>
      <c r="C412" t="s">
        <v>11952</v>
      </c>
      <c r="D412" t="s">
        <v>2752</v>
      </c>
      <c r="E412" t="s">
        <v>11325</v>
      </c>
      <c r="G412">
        <v>46.473979100000001</v>
      </c>
      <c r="H412">
        <v>11.3177728</v>
      </c>
      <c r="I412" t="s">
        <v>11881</v>
      </c>
    </row>
    <row r="413" spans="1:9" x14ac:dyDescent="0.3">
      <c r="A413" t="s">
        <v>11324</v>
      </c>
      <c r="E413" t="s">
        <v>11325</v>
      </c>
      <c r="G413">
        <v>46.474098538431598</v>
      </c>
      <c r="H413">
        <v>11.3171937080776</v>
      </c>
      <c r="I413" t="s">
        <v>11289</v>
      </c>
    </row>
    <row r="414" spans="1:9" x14ac:dyDescent="0.3">
      <c r="A414" t="s">
        <v>1292</v>
      </c>
      <c r="B414" t="s">
        <v>1293</v>
      </c>
      <c r="C414" t="s">
        <v>1294</v>
      </c>
      <c r="D414" t="s">
        <v>1295</v>
      </c>
      <c r="E414" t="s">
        <v>309</v>
      </c>
      <c r="F414" t="s">
        <v>49</v>
      </c>
      <c r="G414">
        <v>50.014101099999998</v>
      </c>
      <c r="H414">
        <v>20.985840700000001</v>
      </c>
      <c r="I414" t="s">
        <v>15</v>
      </c>
    </row>
    <row r="415" spans="1:9" x14ac:dyDescent="0.3">
      <c r="A415" t="s">
        <v>1296</v>
      </c>
      <c r="B415" t="s">
        <v>1297</v>
      </c>
      <c r="C415" t="s">
        <v>1298</v>
      </c>
      <c r="D415" t="s">
        <v>1299</v>
      </c>
      <c r="E415" t="s">
        <v>1300</v>
      </c>
      <c r="F415" t="s">
        <v>113</v>
      </c>
      <c r="G415">
        <v>41.122882699999998</v>
      </c>
      <c r="H415">
        <v>1.2444909</v>
      </c>
      <c r="I415" t="s">
        <v>15</v>
      </c>
    </row>
    <row r="416" spans="1:9" x14ac:dyDescent="0.3">
      <c r="A416" t="s">
        <v>1301</v>
      </c>
      <c r="B416" t="s">
        <v>1302</v>
      </c>
      <c r="C416" t="s">
        <v>1303</v>
      </c>
      <c r="D416" t="s">
        <v>1304</v>
      </c>
      <c r="E416" t="s">
        <v>1305</v>
      </c>
      <c r="F416" t="s">
        <v>396</v>
      </c>
      <c r="G416">
        <v>41.119882699999998</v>
      </c>
      <c r="H416">
        <v>1.2444909</v>
      </c>
      <c r="I416" t="s">
        <v>15</v>
      </c>
    </row>
    <row r="417" spans="1:9" x14ac:dyDescent="0.3">
      <c r="A417" t="s">
        <v>2482</v>
      </c>
      <c r="C417" t="s">
        <v>11953</v>
      </c>
      <c r="D417" t="s">
        <v>11954</v>
      </c>
      <c r="E417" t="s">
        <v>2482</v>
      </c>
      <c r="G417">
        <v>50.727058900000003</v>
      </c>
      <c r="H417">
        <v>7.0679734999999999</v>
      </c>
      <c r="I417" t="s">
        <v>11881</v>
      </c>
    </row>
    <row r="418" spans="1:9" x14ac:dyDescent="0.3">
      <c r="A418" t="s">
        <v>1306</v>
      </c>
      <c r="B418" t="s">
        <v>1307</v>
      </c>
      <c r="C418" t="s">
        <v>1308</v>
      </c>
      <c r="D418" t="s">
        <v>1309</v>
      </c>
      <c r="E418" t="s">
        <v>1310</v>
      </c>
      <c r="F418" t="s">
        <v>49</v>
      </c>
      <c r="G418">
        <v>41.1218827</v>
      </c>
      <c r="H418">
        <v>1.2444909</v>
      </c>
      <c r="I418" t="s">
        <v>15</v>
      </c>
    </row>
    <row r="419" spans="1:9" x14ac:dyDescent="0.3">
      <c r="A419" t="s">
        <v>1311</v>
      </c>
      <c r="B419" t="s">
        <v>1312</v>
      </c>
      <c r="F419" t="s">
        <v>49</v>
      </c>
      <c r="G419">
        <v>47.036532999999999</v>
      </c>
      <c r="H419">
        <v>5.407559</v>
      </c>
      <c r="I419" t="s">
        <v>50</v>
      </c>
    </row>
    <row r="420" spans="1:9" x14ac:dyDescent="0.3">
      <c r="A420" t="s">
        <v>1313</v>
      </c>
      <c r="B420" t="s">
        <v>1314</v>
      </c>
      <c r="F420" t="s">
        <v>260</v>
      </c>
      <c r="G420">
        <v>60.5267411092739</v>
      </c>
      <c r="H420">
        <v>27.141011962863001</v>
      </c>
      <c r="I420" t="s">
        <v>25</v>
      </c>
    </row>
    <row r="421" spans="1:9" x14ac:dyDescent="0.3">
      <c r="A421" t="s">
        <v>1315</v>
      </c>
      <c r="B421" t="s">
        <v>1316</v>
      </c>
      <c r="F421" t="s">
        <v>113</v>
      </c>
      <c r="G421">
        <v>51421172637188</v>
      </c>
      <c r="H421">
        <v>-0.34120492335963037</v>
      </c>
      <c r="I421" t="s">
        <v>114</v>
      </c>
    </row>
    <row r="422" spans="1:9" x14ac:dyDescent="0.3">
      <c r="A422" t="s">
        <v>1317</v>
      </c>
      <c r="B422" t="s">
        <v>1318</v>
      </c>
      <c r="F422" t="s">
        <v>49</v>
      </c>
      <c r="G422">
        <v>28.463629600000001</v>
      </c>
      <c r="H422">
        <v>-16.251846700000002</v>
      </c>
      <c r="I422" t="s">
        <v>50</v>
      </c>
    </row>
    <row r="423" spans="1:9" x14ac:dyDescent="0.3">
      <c r="A423" t="s">
        <v>1319</v>
      </c>
      <c r="B423" t="s">
        <v>1320</v>
      </c>
      <c r="F423" t="s">
        <v>14</v>
      </c>
      <c r="G423">
        <v>51.332285400000004</v>
      </c>
      <c r="H423">
        <v>3.8324265</v>
      </c>
      <c r="I423" t="s">
        <v>37</v>
      </c>
    </row>
    <row r="424" spans="1:9" x14ac:dyDescent="0.3">
      <c r="A424" t="s">
        <v>1321</v>
      </c>
      <c r="B424" t="s">
        <v>1322</v>
      </c>
      <c r="F424" t="s">
        <v>82</v>
      </c>
      <c r="G424">
        <v>51.334285399999999</v>
      </c>
      <c r="H424">
        <v>3.8324265</v>
      </c>
      <c r="I424" t="s">
        <v>25</v>
      </c>
    </row>
    <row r="425" spans="1:9" x14ac:dyDescent="0.3">
      <c r="A425" t="s">
        <v>1323</v>
      </c>
      <c r="B425" t="s">
        <v>1324</v>
      </c>
      <c r="F425" t="s">
        <v>82</v>
      </c>
      <c r="G425">
        <v>51.188808999999999</v>
      </c>
      <c r="H425">
        <v>3.7881649999999998</v>
      </c>
      <c r="I425" t="s">
        <v>15</v>
      </c>
    </row>
    <row r="426" spans="1:9" x14ac:dyDescent="0.3">
      <c r="A426" t="s">
        <v>1325</v>
      </c>
      <c r="B426" t="s">
        <v>1326</v>
      </c>
      <c r="F426" t="s">
        <v>82</v>
      </c>
      <c r="G426">
        <v>47.810701999999999</v>
      </c>
      <c r="H426">
        <v>7.1023820000000004</v>
      </c>
      <c r="I426" t="s">
        <v>37</v>
      </c>
    </row>
    <row r="427" spans="1:9" x14ac:dyDescent="0.3">
      <c r="A427" t="s">
        <v>11326</v>
      </c>
      <c r="E427" t="s">
        <v>11327</v>
      </c>
      <c r="G427">
        <v>51.888724699999997</v>
      </c>
      <c r="H427">
        <v>4.2931302000000002</v>
      </c>
      <c r="I427" t="s">
        <v>11289</v>
      </c>
    </row>
    <row r="428" spans="1:9" x14ac:dyDescent="0.3">
      <c r="A428" t="s">
        <v>11326</v>
      </c>
      <c r="E428" t="s">
        <v>11327</v>
      </c>
      <c r="G428">
        <v>51.889724700000002</v>
      </c>
      <c r="H428">
        <v>4.2931302000000002</v>
      </c>
      <c r="I428" t="s">
        <v>11289</v>
      </c>
    </row>
    <row r="429" spans="1:9" x14ac:dyDescent="0.3">
      <c r="A429" t="s">
        <v>11326</v>
      </c>
      <c r="E429" t="s">
        <v>11327</v>
      </c>
      <c r="G429">
        <v>51.8907247</v>
      </c>
      <c r="H429">
        <v>4.2931302000000002</v>
      </c>
      <c r="I429" t="s">
        <v>11289</v>
      </c>
    </row>
    <row r="430" spans="1:9" x14ac:dyDescent="0.3">
      <c r="A430" t="s">
        <v>11328</v>
      </c>
      <c r="E430" t="s">
        <v>11327</v>
      </c>
      <c r="G430">
        <v>51.885724699999997</v>
      </c>
      <c r="H430">
        <v>4.2931302000000002</v>
      </c>
      <c r="I430" t="s">
        <v>11289</v>
      </c>
    </row>
    <row r="431" spans="1:9" x14ac:dyDescent="0.3">
      <c r="A431" t="s">
        <v>11329</v>
      </c>
      <c r="E431" t="s">
        <v>11327</v>
      </c>
      <c r="G431">
        <v>51.8847247</v>
      </c>
      <c r="H431">
        <v>4.2931302000000002</v>
      </c>
      <c r="I431" t="s">
        <v>11289</v>
      </c>
    </row>
    <row r="432" spans="1:9" x14ac:dyDescent="0.3">
      <c r="A432" t="s">
        <v>11330</v>
      </c>
      <c r="E432" t="s">
        <v>11327</v>
      </c>
      <c r="G432">
        <v>51.881724699999999</v>
      </c>
      <c r="H432">
        <v>4.2931302000000002</v>
      </c>
      <c r="I432" t="s">
        <v>11289</v>
      </c>
    </row>
    <row r="433" spans="1:9" x14ac:dyDescent="0.3">
      <c r="A433" t="s">
        <v>1327</v>
      </c>
      <c r="B433" t="s">
        <v>1328</v>
      </c>
      <c r="F433" t="s">
        <v>404</v>
      </c>
      <c r="G433">
        <v>50.158470000000001</v>
      </c>
      <c r="H433">
        <v>19.4694</v>
      </c>
      <c r="I433" t="s">
        <v>15</v>
      </c>
    </row>
    <row r="434" spans="1:9" x14ac:dyDescent="0.3">
      <c r="A434" t="s">
        <v>1329</v>
      </c>
      <c r="B434" t="s">
        <v>1330</v>
      </c>
      <c r="F434" t="s">
        <v>82</v>
      </c>
      <c r="G434">
        <v>50.159469999999999</v>
      </c>
      <c r="H434">
        <v>19.4694</v>
      </c>
      <c r="I434" t="s">
        <v>37</v>
      </c>
    </row>
    <row r="435" spans="1:9" x14ac:dyDescent="0.3">
      <c r="A435" t="s">
        <v>1331</v>
      </c>
      <c r="B435" t="s">
        <v>1332</v>
      </c>
      <c r="C435" t="s">
        <v>1333</v>
      </c>
      <c r="D435" t="s">
        <v>1334</v>
      </c>
      <c r="E435" t="s">
        <v>1335</v>
      </c>
      <c r="F435" t="s">
        <v>82</v>
      </c>
      <c r="G435">
        <v>4842591500000000</v>
      </c>
      <c r="H435">
        <v>9960207999999990</v>
      </c>
      <c r="I435" t="s">
        <v>15</v>
      </c>
    </row>
    <row r="436" spans="1:9" x14ac:dyDescent="0.3">
      <c r="A436" t="s">
        <v>1336</v>
      </c>
      <c r="B436" t="s">
        <v>1337</v>
      </c>
      <c r="F436" t="s">
        <v>260</v>
      </c>
      <c r="G436">
        <v>48.040517700000002</v>
      </c>
      <c r="H436">
        <v>13.6765409494395</v>
      </c>
      <c r="I436" t="s">
        <v>25</v>
      </c>
    </row>
    <row r="437" spans="1:9" x14ac:dyDescent="0.3">
      <c r="A437" t="s">
        <v>1338</v>
      </c>
      <c r="B437" t="s">
        <v>1339</v>
      </c>
      <c r="C437" t="s">
        <v>1340</v>
      </c>
      <c r="D437" t="s">
        <v>1341</v>
      </c>
      <c r="E437" t="s">
        <v>1342</v>
      </c>
      <c r="F437" t="s">
        <v>104</v>
      </c>
      <c r="G437">
        <v>37.957155499999999</v>
      </c>
      <c r="H437">
        <v>-8.8608907000000006</v>
      </c>
      <c r="I437" t="s">
        <v>15</v>
      </c>
    </row>
    <row r="438" spans="1:9" x14ac:dyDescent="0.3">
      <c r="A438" t="s">
        <v>1343</v>
      </c>
      <c r="B438" t="s">
        <v>1339</v>
      </c>
      <c r="C438" t="s">
        <v>1340</v>
      </c>
      <c r="D438" t="s">
        <v>1341</v>
      </c>
      <c r="E438" t="s">
        <v>1342</v>
      </c>
      <c r="F438" t="s">
        <v>104</v>
      </c>
      <c r="G438">
        <v>37.958155499999997</v>
      </c>
      <c r="H438">
        <v>-8.8608907000000006</v>
      </c>
      <c r="I438" t="s">
        <v>15</v>
      </c>
    </row>
    <row r="439" spans="1:9" x14ac:dyDescent="0.3">
      <c r="A439" t="s">
        <v>1344</v>
      </c>
      <c r="B439" t="s">
        <v>1345</v>
      </c>
      <c r="F439" t="s">
        <v>113</v>
      </c>
      <c r="G439">
        <v>40.753838500000001</v>
      </c>
      <c r="H439">
        <v>-8.5709856000000002</v>
      </c>
      <c r="I439" t="s">
        <v>114</v>
      </c>
    </row>
    <row r="440" spans="1:9" x14ac:dyDescent="0.3">
      <c r="A440" t="s">
        <v>1346</v>
      </c>
      <c r="B440" t="s">
        <v>1347</v>
      </c>
      <c r="F440" t="s">
        <v>14</v>
      </c>
      <c r="G440">
        <v>40.754838499999998</v>
      </c>
      <c r="H440">
        <v>-8.5709856000000002</v>
      </c>
      <c r="I440" t="s">
        <v>15</v>
      </c>
    </row>
    <row r="441" spans="1:9" x14ac:dyDescent="0.3">
      <c r="A441" t="s">
        <v>1348</v>
      </c>
      <c r="B441" t="s">
        <v>1349</v>
      </c>
      <c r="F441" t="s">
        <v>82</v>
      </c>
      <c r="G441">
        <v>56.009715200000002</v>
      </c>
      <c r="H441">
        <v>-3.7227698</v>
      </c>
      <c r="I441" t="s">
        <v>15</v>
      </c>
    </row>
    <row r="442" spans="1:9" x14ac:dyDescent="0.3">
      <c r="A442" t="s">
        <v>1350</v>
      </c>
      <c r="B442" t="s">
        <v>1351</v>
      </c>
      <c r="F442" t="s">
        <v>82</v>
      </c>
      <c r="G442">
        <v>56.0107152</v>
      </c>
      <c r="H442">
        <v>-3.7227698</v>
      </c>
      <c r="I442" t="s">
        <v>37</v>
      </c>
    </row>
    <row r="443" spans="1:9" x14ac:dyDescent="0.3">
      <c r="A443" t="s">
        <v>11955</v>
      </c>
      <c r="C443" t="s">
        <v>11956</v>
      </c>
      <c r="D443" t="s">
        <v>11957</v>
      </c>
      <c r="E443" t="s">
        <v>11955</v>
      </c>
      <c r="G443">
        <v>56.161911000000003</v>
      </c>
      <c r="H443">
        <v>10.076409999999999</v>
      </c>
      <c r="I443" t="s">
        <v>11881</v>
      </c>
    </row>
    <row r="444" spans="1:9" x14ac:dyDescent="0.3">
      <c r="A444" t="s">
        <v>1352</v>
      </c>
      <c r="B444" t="s">
        <v>1353</v>
      </c>
      <c r="C444" t="s">
        <v>1354</v>
      </c>
      <c r="D444" t="s">
        <v>1355</v>
      </c>
      <c r="E444" t="s">
        <v>190</v>
      </c>
      <c r="F444" t="s">
        <v>14</v>
      </c>
      <c r="G444">
        <v>51.400752900000001</v>
      </c>
      <c r="H444">
        <v>-3.2825858999999999</v>
      </c>
      <c r="I444" t="s">
        <v>15</v>
      </c>
    </row>
    <row r="445" spans="1:9" x14ac:dyDescent="0.3">
      <c r="A445" t="s">
        <v>1356</v>
      </c>
      <c r="B445" t="s">
        <v>1357</v>
      </c>
      <c r="C445" t="s">
        <v>1358</v>
      </c>
      <c r="D445" t="s">
        <v>1359</v>
      </c>
      <c r="E445" t="s">
        <v>1360</v>
      </c>
      <c r="F445" t="s">
        <v>14</v>
      </c>
      <c r="G445">
        <v>51.584150999999999</v>
      </c>
      <c r="H445">
        <v>-2.9976639999999999</v>
      </c>
      <c r="I445" t="s">
        <v>15</v>
      </c>
    </row>
    <row r="446" spans="1:9" x14ac:dyDescent="0.3">
      <c r="A446" t="s">
        <v>1361</v>
      </c>
      <c r="B446" t="s">
        <v>1362</v>
      </c>
      <c r="F446" t="s">
        <v>82</v>
      </c>
      <c r="G446">
        <v>51.585151000000003</v>
      </c>
      <c r="H446">
        <v>-2.9976639999999999</v>
      </c>
      <c r="I446" t="s">
        <v>25</v>
      </c>
    </row>
    <row r="447" spans="1:9" x14ac:dyDescent="0.3">
      <c r="A447" t="s">
        <v>1363</v>
      </c>
      <c r="B447" t="s">
        <v>1364</v>
      </c>
      <c r="C447" t="s">
        <v>1365</v>
      </c>
      <c r="D447" t="s">
        <v>1366</v>
      </c>
      <c r="E447" t="s">
        <v>1367</v>
      </c>
      <c r="F447" t="s">
        <v>14</v>
      </c>
      <c r="G447">
        <v>51.079017999999998</v>
      </c>
      <c r="H447">
        <v>-1.862598</v>
      </c>
      <c r="I447" t="s">
        <v>101</v>
      </c>
    </row>
    <row r="448" spans="1:9" x14ac:dyDescent="0.3">
      <c r="A448" t="s">
        <v>9767</v>
      </c>
      <c r="C448" t="s">
        <v>11958</v>
      </c>
      <c r="D448" t="s">
        <v>11959</v>
      </c>
      <c r="E448" t="s">
        <v>9767</v>
      </c>
      <c r="G448">
        <v>52.288376700000001</v>
      </c>
      <c r="H448">
        <v>10.520398</v>
      </c>
      <c r="I448" t="s">
        <v>11881</v>
      </c>
    </row>
    <row r="449" spans="1:9" x14ac:dyDescent="0.3">
      <c r="A449" t="s">
        <v>11960</v>
      </c>
      <c r="C449" t="s">
        <v>11961</v>
      </c>
      <c r="D449" t="s">
        <v>11962</v>
      </c>
      <c r="E449" t="s">
        <v>11960</v>
      </c>
      <c r="G449">
        <v>51.5834537</v>
      </c>
      <c r="H449">
        <v>4.8256201000000001</v>
      </c>
      <c r="I449" t="s">
        <v>11881</v>
      </c>
    </row>
    <row r="450" spans="1:9" x14ac:dyDescent="0.3">
      <c r="A450" t="s">
        <v>1368</v>
      </c>
      <c r="B450" t="s">
        <v>1369</v>
      </c>
      <c r="C450" t="s">
        <v>1370</v>
      </c>
      <c r="D450" t="s">
        <v>1371</v>
      </c>
      <c r="E450" t="s">
        <v>1372</v>
      </c>
      <c r="F450" t="s">
        <v>104</v>
      </c>
      <c r="G450">
        <v>53.768623599999998</v>
      </c>
      <c r="H450">
        <v>-0.32741979999999998</v>
      </c>
      <c r="I450" t="s">
        <v>1059</v>
      </c>
    </row>
    <row r="451" spans="1:9" x14ac:dyDescent="0.3">
      <c r="A451" t="s">
        <v>1373</v>
      </c>
      <c r="B451" t="s">
        <v>1374</v>
      </c>
      <c r="C451" t="s">
        <v>1375</v>
      </c>
      <c r="D451" t="s">
        <v>1376</v>
      </c>
      <c r="E451" t="s">
        <v>1377</v>
      </c>
      <c r="F451" t="s">
        <v>21</v>
      </c>
      <c r="G451">
        <v>37.9282447</v>
      </c>
      <c r="H451">
        <v>23.143331100000001</v>
      </c>
      <c r="I451" t="s">
        <v>88</v>
      </c>
    </row>
    <row r="452" spans="1:9" x14ac:dyDescent="0.3">
      <c r="A452" t="s">
        <v>11331</v>
      </c>
      <c r="E452" t="s">
        <v>11332</v>
      </c>
      <c r="G452">
        <v>61.844589900000003</v>
      </c>
      <c r="H452">
        <v>4.9774488999999997</v>
      </c>
      <c r="I452" t="s">
        <v>11289</v>
      </c>
    </row>
    <row r="453" spans="1:9" x14ac:dyDescent="0.3">
      <c r="A453" t="s">
        <v>11963</v>
      </c>
      <c r="C453" t="s">
        <v>11964</v>
      </c>
      <c r="D453" t="s">
        <v>11965</v>
      </c>
      <c r="E453" t="s">
        <v>1137</v>
      </c>
      <c r="G453">
        <v>53.057775599999999</v>
      </c>
      <c r="H453">
        <v>8.9623790000000003</v>
      </c>
      <c r="I453" t="s">
        <v>11881</v>
      </c>
    </row>
    <row r="454" spans="1:9" x14ac:dyDescent="0.3">
      <c r="A454" t="s">
        <v>1378</v>
      </c>
      <c r="B454" t="s">
        <v>1379</v>
      </c>
      <c r="C454" t="s">
        <v>1380</v>
      </c>
      <c r="D454" t="s">
        <v>1381</v>
      </c>
      <c r="E454" t="s">
        <v>1382</v>
      </c>
      <c r="F454" t="s">
        <v>14</v>
      </c>
      <c r="G454">
        <v>38.308064799999997</v>
      </c>
      <c r="H454">
        <v>23.639117200000001</v>
      </c>
      <c r="I454" t="s">
        <v>15</v>
      </c>
    </row>
    <row r="455" spans="1:9" x14ac:dyDescent="0.3">
      <c r="A455" t="s">
        <v>1383</v>
      </c>
      <c r="B455" t="s">
        <v>1384</v>
      </c>
      <c r="C455" t="s">
        <v>1385</v>
      </c>
      <c r="D455" t="s">
        <v>1386</v>
      </c>
      <c r="E455" t="s">
        <v>1387</v>
      </c>
      <c r="F455" t="s">
        <v>104</v>
      </c>
      <c r="G455">
        <v>38.856232800000001</v>
      </c>
      <c r="H455">
        <v>-9.0709315000000004</v>
      </c>
      <c r="I455" t="s">
        <v>15</v>
      </c>
    </row>
    <row r="456" spans="1:9" x14ac:dyDescent="0.3">
      <c r="A456" t="s">
        <v>11333</v>
      </c>
      <c r="E456" t="s">
        <v>11334</v>
      </c>
      <c r="G456">
        <v>45.5425526</v>
      </c>
      <c r="H456">
        <v>10.211801899999999</v>
      </c>
      <c r="I456" t="s">
        <v>11289</v>
      </c>
    </row>
    <row r="457" spans="1:9" x14ac:dyDescent="0.3">
      <c r="A457" t="s">
        <v>1388</v>
      </c>
      <c r="B457" t="s">
        <v>1389</v>
      </c>
      <c r="F457" t="s">
        <v>49</v>
      </c>
      <c r="G457">
        <v>40.962417899999998</v>
      </c>
      <c r="H457">
        <v>24.508269599999998</v>
      </c>
      <c r="I457" t="s">
        <v>50</v>
      </c>
    </row>
    <row r="458" spans="1:9" x14ac:dyDescent="0.3">
      <c r="A458" t="s">
        <v>1390</v>
      </c>
      <c r="B458" t="s">
        <v>1391</v>
      </c>
      <c r="F458" t="s">
        <v>82</v>
      </c>
      <c r="G458">
        <v>42.054505300000002</v>
      </c>
      <c r="H458">
        <v>25.5945249</v>
      </c>
      <c r="I458" t="s">
        <v>37</v>
      </c>
    </row>
    <row r="459" spans="1:9" x14ac:dyDescent="0.3">
      <c r="A459" t="s">
        <v>1392</v>
      </c>
      <c r="B459" t="s">
        <v>1393</v>
      </c>
      <c r="C459" t="s">
        <v>1394</v>
      </c>
      <c r="D459" t="s">
        <v>1395</v>
      </c>
      <c r="E459" t="s">
        <v>1396</v>
      </c>
      <c r="F459" t="s">
        <v>104</v>
      </c>
      <c r="G459">
        <v>44.341051999999998</v>
      </c>
      <c r="H459">
        <v>28.645542800000001</v>
      </c>
      <c r="I459" t="s">
        <v>15</v>
      </c>
    </row>
    <row r="460" spans="1:9" x14ac:dyDescent="0.3">
      <c r="A460" t="s">
        <v>1397</v>
      </c>
      <c r="B460" t="s">
        <v>1398</v>
      </c>
      <c r="C460" t="s">
        <v>1399</v>
      </c>
      <c r="D460" t="s">
        <v>1400</v>
      </c>
      <c r="E460" t="s">
        <v>1401</v>
      </c>
      <c r="F460" t="s">
        <v>82</v>
      </c>
      <c r="G460">
        <v>45.099675300000001</v>
      </c>
      <c r="H460">
        <v>24.369317899999999</v>
      </c>
      <c r="I460" t="s">
        <v>15</v>
      </c>
    </row>
    <row r="461" spans="1:9" x14ac:dyDescent="0.3">
      <c r="A461" t="s">
        <v>11335</v>
      </c>
      <c r="E461" t="s">
        <v>11336</v>
      </c>
      <c r="G461">
        <v>40.632727799999998</v>
      </c>
      <c r="H461">
        <v>17.9417616</v>
      </c>
      <c r="I461" t="s">
        <v>11289</v>
      </c>
    </row>
    <row r="462" spans="1:9" x14ac:dyDescent="0.3">
      <c r="A462" t="s">
        <v>1402</v>
      </c>
      <c r="B462" t="s">
        <v>1403</v>
      </c>
      <c r="F462" t="s">
        <v>218</v>
      </c>
      <c r="G462">
        <v>45.479281100000001</v>
      </c>
      <c r="H462">
        <v>16.776326699999998</v>
      </c>
      <c r="I462" t="s">
        <v>25</v>
      </c>
    </row>
    <row r="463" spans="1:9" x14ac:dyDescent="0.3">
      <c r="A463" t="s">
        <v>1404</v>
      </c>
      <c r="B463" t="s">
        <v>1405</v>
      </c>
      <c r="C463" t="s">
        <v>1406</v>
      </c>
      <c r="D463" t="s">
        <v>1407</v>
      </c>
      <c r="E463" t="s">
        <v>1408</v>
      </c>
      <c r="F463" t="s">
        <v>82</v>
      </c>
      <c r="G463">
        <v>45.730658699999999</v>
      </c>
      <c r="H463">
        <v>24.7009227</v>
      </c>
      <c r="I463" t="s">
        <v>15</v>
      </c>
    </row>
    <row r="464" spans="1:9" x14ac:dyDescent="0.3">
      <c r="A464" t="s">
        <v>1409</v>
      </c>
      <c r="B464" t="s">
        <v>1410</v>
      </c>
      <c r="F464" t="s">
        <v>82</v>
      </c>
      <c r="G464">
        <v>46.056946500000002</v>
      </c>
      <c r="H464">
        <v>14.505751500000001</v>
      </c>
      <c r="I464" t="s">
        <v>37</v>
      </c>
    </row>
    <row r="465" spans="1:9" x14ac:dyDescent="0.3">
      <c r="A465" t="s">
        <v>1411</v>
      </c>
      <c r="B465" t="s">
        <v>1412</v>
      </c>
      <c r="C465" t="s">
        <v>1413</v>
      </c>
      <c r="D465" t="s">
        <v>1414</v>
      </c>
      <c r="E465" t="s">
        <v>1058</v>
      </c>
      <c r="F465" t="s">
        <v>104</v>
      </c>
      <c r="G465">
        <v>46.141728800000003</v>
      </c>
      <c r="H465">
        <v>15.084489400000001</v>
      </c>
      <c r="I465" t="s">
        <v>1059</v>
      </c>
    </row>
    <row r="466" spans="1:9" x14ac:dyDescent="0.3">
      <c r="A466" t="s">
        <v>11733</v>
      </c>
      <c r="C466" t="s">
        <v>11966</v>
      </c>
      <c r="D466" t="s">
        <v>11967</v>
      </c>
      <c r="E466" t="s">
        <v>11733</v>
      </c>
      <c r="G466">
        <v>53.907895000000003</v>
      </c>
      <c r="H466">
        <v>9.2383500000000005</v>
      </c>
      <c r="I466" t="s">
        <v>11881</v>
      </c>
    </row>
    <row r="467" spans="1:9" x14ac:dyDescent="0.3">
      <c r="A467" t="s">
        <v>1415</v>
      </c>
      <c r="B467" t="s">
        <v>1416</v>
      </c>
      <c r="C467" t="s">
        <v>1417</v>
      </c>
      <c r="D467" t="s">
        <v>1418</v>
      </c>
      <c r="E467" t="s">
        <v>1419</v>
      </c>
      <c r="F467" t="s">
        <v>104</v>
      </c>
      <c r="G467">
        <v>46.294727700000003</v>
      </c>
      <c r="H467">
        <v>7.8821203999999998</v>
      </c>
      <c r="I467" t="s">
        <v>15</v>
      </c>
    </row>
    <row r="468" spans="1:9" x14ac:dyDescent="0.3">
      <c r="A468" t="s">
        <v>11337</v>
      </c>
      <c r="E468" t="s">
        <v>11338</v>
      </c>
      <c r="G468">
        <v>51.272826500000001</v>
      </c>
      <c r="H468">
        <v>16.708556999999999</v>
      </c>
      <c r="I468" t="s">
        <v>11289</v>
      </c>
    </row>
    <row r="469" spans="1:9" x14ac:dyDescent="0.3">
      <c r="A469" t="s">
        <v>1420</v>
      </c>
      <c r="B469" t="s">
        <v>1421</v>
      </c>
      <c r="C469" t="s">
        <v>1422</v>
      </c>
      <c r="D469" t="s">
        <v>1423</v>
      </c>
      <c r="E469" t="s">
        <v>598</v>
      </c>
      <c r="F469" t="s">
        <v>82</v>
      </c>
      <c r="G469">
        <v>46.682389999999998</v>
      </c>
      <c r="H469">
        <v>13.72339</v>
      </c>
      <c r="I469" t="s">
        <v>15</v>
      </c>
    </row>
    <row r="470" spans="1:9" x14ac:dyDescent="0.3">
      <c r="A470" t="s">
        <v>1424</v>
      </c>
      <c r="B470" t="s">
        <v>1425</v>
      </c>
      <c r="C470" t="s">
        <v>1426</v>
      </c>
      <c r="D470" t="s">
        <v>1427</v>
      </c>
      <c r="E470" t="s">
        <v>1213</v>
      </c>
      <c r="F470" t="s">
        <v>248</v>
      </c>
      <c r="G470">
        <v>47.050860999999998</v>
      </c>
      <c r="H470">
        <v>7.0373624000000001</v>
      </c>
      <c r="I470" t="s">
        <v>15</v>
      </c>
    </row>
    <row r="471" spans="1:9" x14ac:dyDescent="0.3">
      <c r="A471" t="s">
        <v>11339</v>
      </c>
      <c r="E471" t="s">
        <v>11340</v>
      </c>
      <c r="G471">
        <v>47.893470349451498</v>
      </c>
      <c r="H471">
        <v>20.7024755026607</v>
      </c>
      <c r="I471" t="s">
        <v>11294</v>
      </c>
    </row>
    <row r="472" spans="1:9" x14ac:dyDescent="0.3">
      <c r="A472" t="s">
        <v>1428</v>
      </c>
      <c r="B472" t="s">
        <v>1429</v>
      </c>
      <c r="F472" t="s">
        <v>49</v>
      </c>
      <c r="G472">
        <v>47.308332499999999</v>
      </c>
      <c r="H472">
        <v>18.909670899999998</v>
      </c>
      <c r="I472" t="s">
        <v>50</v>
      </c>
    </row>
    <row r="473" spans="1:9" x14ac:dyDescent="0.3">
      <c r="A473" t="s">
        <v>1430</v>
      </c>
      <c r="B473" t="s">
        <v>1431</v>
      </c>
      <c r="F473" t="s">
        <v>1432</v>
      </c>
      <c r="G473">
        <v>47.391444300000003</v>
      </c>
      <c r="H473">
        <v>8.1721544999999995</v>
      </c>
      <c r="I473" t="s">
        <v>25</v>
      </c>
    </row>
    <row r="474" spans="1:9" x14ac:dyDescent="0.3">
      <c r="A474" t="s">
        <v>1433</v>
      </c>
      <c r="B474" t="s">
        <v>1434</v>
      </c>
      <c r="F474" t="s">
        <v>1432</v>
      </c>
      <c r="G474">
        <v>47.498911999999997</v>
      </c>
      <c r="H474">
        <v>19.040234999999999</v>
      </c>
      <c r="I474" t="s">
        <v>25</v>
      </c>
    </row>
    <row r="475" spans="1:9" x14ac:dyDescent="0.3">
      <c r="A475" t="s">
        <v>1435</v>
      </c>
      <c r="B475" t="s">
        <v>1436</v>
      </c>
      <c r="C475" t="s">
        <v>1437</v>
      </c>
      <c r="D475" t="s">
        <v>1438</v>
      </c>
      <c r="E475" t="s">
        <v>257</v>
      </c>
      <c r="F475" t="s">
        <v>14</v>
      </c>
      <c r="G475">
        <v>47.5183198</v>
      </c>
      <c r="H475">
        <v>7.6919889000000001</v>
      </c>
      <c r="I475" t="s">
        <v>101</v>
      </c>
    </row>
    <row r="476" spans="1:9" x14ac:dyDescent="0.3">
      <c r="A476" t="s">
        <v>1439</v>
      </c>
      <c r="B476" t="s">
        <v>1440</v>
      </c>
      <c r="F476" t="s">
        <v>68</v>
      </c>
      <c r="G476">
        <v>47.540329999999997</v>
      </c>
      <c r="H476">
        <v>8.0443899999999999</v>
      </c>
      <c r="I476" t="s">
        <v>25</v>
      </c>
    </row>
    <row r="477" spans="1:9" x14ac:dyDescent="0.3">
      <c r="A477" t="s">
        <v>1441</v>
      </c>
      <c r="B477" t="s">
        <v>1442</v>
      </c>
      <c r="F477" t="s">
        <v>49</v>
      </c>
      <c r="G477">
        <v>48.151392399999999</v>
      </c>
      <c r="H477">
        <v>17.8756083</v>
      </c>
      <c r="I477" t="s">
        <v>50</v>
      </c>
    </row>
    <row r="478" spans="1:9" x14ac:dyDescent="0.3">
      <c r="A478" t="s">
        <v>1443</v>
      </c>
      <c r="B478" t="s">
        <v>1444</v>
      </c>
      <c r="F478" t="s">
        <v>113</v>
      </c>
      <c r="G478">
        <v>48.172511800000002</v>
      </c>
      <c r="H478">
        <v>12.7179825</v>
      </c>
      <c r="I478" t="s">
        <v>114</v>
      </c>
    </row>
    <row r="479" spans="1:9" x14ac:dyDescent="0.3">
      <c r="A479" t="s">
        <v>1445</v>
      </c>
      <c r="B479" t="s">
        <v>1446</v>
      </c>
      <c r="F479" t="s">
        <v>49</v>
      </c>
      <c r="G479">
        <v>48.424250299999997</v>
      </c>
      <c r="H479">
        <v>10.876347000000001</v>
      </c>
      <c r="I479" t="s">
        <v>50</v>
      </c>
    </row>
    <row r="480" spans="1:9" x14ac:dyDescent="0.3">
      <c r="A480" t="s">
        <v>1447</v>
      </c>
      <c r="B480" t="s">
        <v>1448</v>
      </c>
      <c r="F480" t="s">
        <v>49</v>
      </c>
      <c r="G480">
        <v>48.716385699999996</v>
      </c>
      <c r="H480">
        <v>21.261074600000001</v>
      </c>
      <c r="I480" t="s">
        <v>25</v>
      </c>
    </row>
    <row r="481" spans="1:9" x14ac:dyDescent="0.3">
      <c r="A481" t="s">
        <v>1449</v>
      </c>
      <c r="B481" t="s">
        <v>1450</v>
      </c>
      <c r="C481" t="s">
        <v>1451</v>
      </c>
      <c r="D481" t="s">
        <v>1452</v>
      </c>
      <c r="E481" t="s">
        <v>1453</v>
      </c>
      <c r="F481" t="s">
        <v>14</v>
      </c>
      <c r="G481">
        <v>48.719062399999999</v>
      </c>
      <c r="H481">
        <v>18.542056299999999</v>
      </c>
      <c r="I481" t="s">
        <v>15</v>
      </c>
    </row>
    <row r="482" spans="1:9" x14ac:dyDescent="0.3">
      <c r="A482" t="s">
        <v>1454</v>
      </c>
      <c r="B482" t="s">
        <v>1455</v>
      </c>
      <c r="F482" t="s">
        <v>82</v>
      </c>
      <c r="G482">
        <v>48.765101799999997</v>
      </c>
      <c r="H482">
        <v>11.6898582</v>
      </c>
      <c r="I482" t="s">
        <v>37</v>
      </c>
    </row>
    <row r="483" spans="1:9" x14ac:dyDescent="0.3">
      <c r="A483" t="s">
        <v>1456</v>
      </c>
      <c r="B483" t="s">
        <v>1457</v>
      </c>
      <c r="F483" t="s">
        <v>113</v>
      </c>
      <c r="G483">
        <v>48.803006199999999</v>
      </c>
      <c r="H483">
        <v>11.767073399999999</v>
      </c>
      <c r="I483" t="s">
        <v>114</v>
      </c>
    </row>
    <row r="484" spans="1:9" x14ac:dyDescent="0.3">
      <c r="A484" t="s">
        <v>1458</v>
      </c>
      <c r="B484" t="s">
        <v>1459</v>
      </c>
      <c r="F484" t="s">
        <v>113</v>
      </c>
      <c r="G484">
        <v>49.0068901</v>
      </c>
      <c r="H484">
        <v>8.4036527000000003</v>
      </c>
      <c r="I484" t="s">
        <v>114</v>
      </c>
    </row>
    <row r="485" spans="1:9" x14ac:dyDescent="0.3">
      <c r="A485" t="s">
        <v>11341</v>
      </c>
      <c r="E485" t="s">
        <v>11342</v>
      </c>
      <c r="G485">
        <v>44.569243100000001</v>
      </c>
      <c r="H485">
        <v>8.9461496999999994</v>
      </c>
      <c r="I485" t="s">
        <v>11289</v>
      </c>
    </row>
    <row r="486" spans="1:9" x14ac:dyDescent="0.3">
      <c r="A486" t="s">
        <v>1460</v>
      </c>
      <c r="B486" t="s">
        <v>1461</v>
      </c>
      <c r="F486" t="s">
        <v>14</v>
      </c>
      <c r="G486">
        <v>49.821922600000001</v>
      </c>
      <c r="H486">
        <v>18.262524299999999</v>
      </c>
      <c r="I486" t="s">
        <v>25</v>
      </c>
    </row>
    <row r="487" spans="1:9" x14ac:dyDescent="0.3">
      <c r="A487" t="s">
        <v>1462</v>
      </c>
      <c r="B487" t="s">
        <v>1463</v>
      </c>
      <c r="C487" t="s">
        <v>1464</v>
      </c>
      <c r="D487" t="s">
        <v>1465</v>
      </c>
      <c r="E487" t="s">
        <v>1466</v>
      </c>
      <c r="F487" t="s">
        <v>49</v>
      </c>
      <c r="G487">
        <v>50.110922100000003</v>
      </c>
      <c r="H487">
        <v>8.6821266999999995</v>
      </c>
      <c r="I487" t="s">
        <v>15</v>
      </c>
    </row>
    <row r="488" spans="1:9" x14ac:dyDescent="0.3">
      <c r="A488" t="s">
        <v>11343</v>
      </c>
      <c r="E488" t="s">
        <v>11344</v>
      </c>
      <c r="G488">
        <v>42.214584899999998</v>
      </c>
      <c r="H488">
        <v>13.8253915</v>
      </c>
      <c r="I488" t="s">
        <v>11289</v>
      </c>
    </row>
    <row r="489" spans="1:9" x14ac:dyDescent="0.3">
      <c r="A489" t="s">
        <v>1467</v>
      </c>
      <c r="B489" t="s">
        <v>1468</v>
      </c>
      <c r="C489" t="s">
        <v>1469</v>
      </c>
      <c r="D489" t="s">
        <v>1470</v>
      </c>
      <c r="E489" t="s">
        <v>1471</v>
      </c>
      <c r="F489" t="s">
        <v>79</v>
      </c>
      <c r="G489">
        <v>50.466085499999998</v>
      </c>
      <c r="H489">
        <v>4.6687026999999999</v>
      </c>
      <c r="I489" t="s">
        <v>15</v>
      </c>
    </row>
    <row r="490" spans="1:9" x14ac:dyDescent="0.3">
      <c r="A490" t="s">
        <v>1472</v>
      </c>
      <c r="B490" t="s">
        <v>1473</v>
      </c>
      <c r="C490" t="s">
        <v>1474</v>
      </c>
      <c r="D490" t="s">
        <v>1475</v>
      </c>
      <c r="E490" t="s">
        <v>1476</v>
      </c>
      <c r="F490" t="s">
        <v>104</v>
      </c>
      <c r="G490">
        <v>50.470554399999997</v>
      </c>
      <c r="H490">
        <v>3.8169700999999998</v>
      </c>
      <c r="I490" t="s">
        <v>15</v>
      </c>
    </row>
    <row r="491" spans="1:9" x14ac:dyDescent="0.3">
      <c r="A491" t="s">
        <v>1477</v>
      </c>
      <c r="B491" t="s">
        <v>1478</v>
      </c>
      <c r="F491" t="s">
        <v>113</v>
      </c>
      <c r="G491">
        <v>50.662116400000002</v>
      </c>
      <c r="H491">
        <v>14.053145600000001</v>
      </c>
      <c r="I491" t="s">
        <v>114</v>
      </c>
    </row>
    <row r="492" spans="1:9" x14ac:dyDescent="0.3">
      <c r="A492" t="s">
        <v>11968</v>
      </c>
      <c r="C492" t="s">
        <v>11969</v>
      </c>
      <c r="D492" t="s">
        <v>11970</v>
      </c>
      <c r="E492" t="s">
        <v>11971</v>
      </c>
      <c r="G492">
        <v>49.175285000000002</v>
      </c>
      <c r="H492">
        <v>-0.43390699999999999</v>
      </c>
      <c r="I492" t="s">
        <v>11881</v>
      </c>
    </row>
    <row r="493" spans="1:9" x14ac:dyDescent="0.3">
      <c r="A493" t="s">
        <v>1479</v>
      </c>
      <c r="B493" t="s">
        <v>1480</v>
      </c>
      <c r="F493" t="s">
        <v>34</v>
      </c>
      <c r="G493">
        <v>50.853458099999997</v>
      </c>
      <c r="H493">
        <v>6.9786694999999996</v>
      </c>
      <c r="I493" t="s">
        <v>25</v>
      </c>
    </row>
    <row r="494" spans="1:9" x14ac:dyDescent="0.3">
      <c r="A494" t="s">
        <v>1481</v>
      </c>
      <c r="B494" t="s">
        <v>1482</v>
      </c>
      <c r="F494" t="s">
        <v>49</v>
      </c>
      <c r="G494">
        <v>50.862115899999999</v>
      </c>
      <c r="H494">
        <v>6.8437882999999999</v>
      </c>
      <c r="I494" t="s">
        <v>50</v>
      </c>
    </row>
    <row r="495" spans="1:9" x14ac:dyDescent="0.3">
      <c r="A495" t="s">
        <v>1483</v>
      </c>
      <c r="B495" t="s">
        <v>1484</v>
      </c>
      <c r="C495" t="s">
        <v>1485</v>
      </c>
      <c r="D495" t="s">
        <v>1486</v>
      </c>
      <c r="E495" t="s">
        <v>1487</v>
      </c>
      <c r="F495" t="s">
        <v>113</v>
      </c>
      <c r="G495">
        <v>50.927053999999998</v>
      </c>
      <c r="H495">
        <v>11.589237199999999</v>
      </c>
      <c r="I495" t="s">
        <v>15</v>
      </c>
    </row>
    <row r="496" spans="1:9" x14ac:dyDescent="0.3">
      <c r="A496" t="s">
        <v>1488</v>
      </c>
      <c r="B496" t="s">
        <v>1489</v>
      </c>
      <c r="C496" t="s">
        <v>1490</v>
      </c>
      <c r="D496" t="s">
        <v>1491</v>
      </c>
      <c r="E496" t="s">
        <v>1492</v>
      </c>
      <c r="F496" t="s">
        <v>79</v>
      </c>
      <c r="G496">
        <v>51.045924800000002</v>
      </c>
      <c r="H496">
        <v>7.0192195999999996</v>
      </c>
      <c r="I496" t="s">
        <v>15</v>
      </c>
    </row>
    <row r="497" spans="1:9" x14ac:dyDescent="0.3">
      <c r="A497" t="s">
        <v>11345</v>
      </c>
      <c r="E497" t="s">
        <v>11346</v>
      </c>
      <c r="G497">
        <v>41.441492400000001</v>
      </c>
      <c r="H497">
        <v>14.507272199999999</v>
      </c>
      <c r="I497" t="s">
        <v>11289</v>
      </c>
    </row>
    <row r="498" spans="1:9" x14ac:dyDescent="0.3">
      <c r="A498" t="s">
        <v>1493</v>
      </c>
      <c r="B498" t="s">
        <v>1494</v>
      </c>
      <c r="C498" t="s">
        <v>1495</v>
      </c>
      <c r="D498" t="s">
        <v>1496</v>
      </c>
      <c r="E498" t="s">
        <v>1497</v>
      </c>
      <c r="F498" t="s">
        <v>113</v>
      </c>
      <c r="G498">
        <v>51.221340400000003</v>
      </c>
      <c r="H498">
        <v>4.4051485000000001</v>
      </c>
      <c r="I498" t="s">
        <v>15</v>
      </c>
    </row>
    <row r="499" spans="1:9" x14ac:dyDescent="0.3">
      <c r="A499" t="s">
        <v>1498</v>
      </c>
      <c r="B499" t="s">
        <v>1499</v>
      </c>
      <c r="C499" t="s">
        <v>1500</v>
      </c>
      <c r="D499" t="s">
        <v>1501</v>
      </c>
      <c r="E499" t="s">
        <v>1502</v>
      </c>
      <c r="F499" t="s">
        <v>82</v>
      </c>
      <c r="G499">
        <v>51.226340399999998</v>
      </c>
      <c r="H499">
        <v>4.4051485000000001</v>
      </c>
      <c r="I499" t="s">
        <v>15</v>
      </c>
    </row>
    <row r="500" spans="1:9" x14ac:dyDescent="0.3">
      <c r="A500" t="s">
        <v>1503</v>
      </c>
      <c r="B500" t="s">
        <v>1504</v>
      </c>
      <c r="C500" t="s">
        <v>1505</v>
      </c>
      <c r="D500" t="s">
        <v>1506</v>
      </c>
      <c r="E500" t="s">
        <v>623</v>
      </c>
      <c r="F500" t="s">
        <v>49</v>
      </c>
      <c r="G500">
        <v>51.2283404</v>
      </c>
      <c r="H500">
        <v>4.4051485000000001</v>
      </c>
      <c r="I500" t="s">
        <v>15</v>
      </c>
    </row>
    <row r="501" spans="1:9" x14ac:dyDescent="0.3">
      <c r="A501" t="s">
        <v>1507</v>
      </c>
      <c r="B501" t="s">
        <v>1508</v>
      </c>
      <c r="F501" t="s">
        <v>49</v>
      </c>
      <c r="G501">
        <v>51.299298100000001</v>
      </c>
      <c r="H501">
        <v>13.3899305</v>
      </c>
      <c r="I501" t="s">
        <v>50</v>
      </c>
    </row>
    <row r="502" spans="1:9" x14ac:dyDescent="0.3">
      <c r="A502" t="s">
        <v>1509</v>
      </c>
      <c r="B502" t="s">
        <v>1510</v>
      </c>
      <c r="C502" t="s">
        <v>1511</v>
      </c>
      <c r="D502" t="s">
        <v>1512</v>
      </c>
      <c r="E502" t="s">
        <v>1513</v>
      </c>
      <c r="F502" t="s">
        <v>104</v>
      </c>
      <c r="G502">
        <v>51.229340399999998</v>
      </c>
      <c r="H502">
        <v>4.4051485000000001</v>
      </c>
      <c r="I502" t="s">
        <v>15</v>
      </c>
    </row>
    <row r="503" spans="1:9" x14ac:dyDescent="0.3">
      <c r="A503" t="s">
        <v>1514</v>
      </c>
      <c r="B503" t="s">
        <v>1515</v>
      </c>
      <c r="F503" t="s">
        <v>49</v>
      </c>
      <c r="G503">
        <v>51.233340400000003</v>
      </c>
      <c r="H503">
        <v>4.4051485000000001</v>
      </c>
      <c r="I503" t="s">
        <v>50</v>
      </c>
    </row>
    <row r="504" spans="1:9" x14ac:dyDescent="0.3">
      <c r="A504" t="s">
        <v>1516</v>
      </c>
      <c r="B504" t="s">
        <v>1517</v>
      </c>
      <c r="F504" t="s">
        <v>113</v>
      </c>
      <c r="G504">
        <v>51.234340400000001</v>
      </c>
      <c r="H504">
        <v>4.4051485000000001</v>
      </c>
      <c r="I504" t="s">
        <v>114</v>
      </c>
    </row>
    <row r="505" spans="1:9" x14ac:dyDescent="0.3">
      <c r="A505" t="s">
        <v>1518</v>
      </c>
      <c r="B505" t="s">
        <v>1519</v>
      </c>
      <c r="C505" t="s">
        <v>1520</v>
      </c>
      <c r="D505" t="s">
        <v>805</v>
      </c>
      <c r="E505" t="s">
        <v>1521</v>
      </c>
      <c r="F505" t="s">
        <v>113</v>
      </c>
      <c r="G505">
        <v>51.354787799999997</v>
      </c>
      <c r="H505">
        <v>6.6428946</v>
      </c>
      <c r="I505" t="s">
        <v>15</v>
      </c>
    </row>
    <row r="506" spans="1:9" x14ac:dyDescent="0.3">
      <c r="A506" t="s">
        <v>1522</v>
      </c>
      <c r="B506" t="s">
        <v>1523</v>
      </c>
      <c r="F506" t="s">
        <v>49</v>
      </c>
      <c r="G506">
        <v>51.391074500000002</v>
      </c>
      <c r="H506">
        <v>11.9851505</v>
      </c>
      <c r="I506" t="s">
        <v>25</v>
      </c>
    </row>
    <row r="507" spans="1:9" x14ac:dyDescent="0.3">
      <c r="A507" t="s">
        <v>1524</v>
      </c>
      <c r="B507" t="s">
        <v>1525</v>
      </c>
      <c r="C507" t="s">
        <v>1526</v>
      </c>
      <c r="D507" t="s">
        <v>1527</v>
      </c>
      <c r="E507" t="s">
        <v>1528</v>
      </c>
      <c r="F507" t="s">
        <v>68</v>
      </c>
      <c r="G507">
        <v>51.235340399999998</v>
      </c>
      <c r="H507">
        <v>4.4051485000000001</v>
      </c>
      <c r="I507" t="s">
        <v>15</v>
      </c>
    </row>
    <row r="508" spans="1:9" x14ac:dyDescent="0.3">
      <c r="A508" t="s">
        <v>1529</v>
      </c>
      <c r="B508" t="s">
        <v>1530</v>
      </c>
      <c r="C508" t="s">
        <v>1531</v>
      </c>
      <c r="D508" t="s">
        <v>1532</v>
      </c>
      <c r="E508" t="s">
        <v>1533</v>
      </c>
      <c r="F508" t="s">
        <v>14</v>
      </c>
      <c r="G508">
        <v>51.486710600000002</v>
      </c>
      <c r="H508">
        <v>0.24331220000000001</v>
      </c>
      <c r="I508" t="s">
        <v>15</v>
      </c>
    </row>
    <row r="509" spans="1:9" x14ac:dyDescent="0.3">
      <c r="A509" t="s">
        <v>1534</v>
      </c>
      <c r="B509" t="s">
        <v>1535</v>
      </c>
      <c r="C509" t="s">
        <v>1536</v>
      </c>
      <c r="D509" t="s">
        <v>1537</v>
      </c>
      <c r="E509" t="s">
        <v>1538</v>
      </c>
      <c r="F509" t="s">
        <v>68</v>
      </c>
      <c r="G509">
        <v>51.487082399999998</v>
      </c>
      <c r="H509">
        <v>0.28059129999999999</v>
      </c>
      <c r="I509" t="s">
        <v>15</v>
      </c>
    </row>
    <row r="510" spans="1:9" x14ac:dyDescent="0.3">
      <c r="A510" t="s">
        <v>11347</v>
      </c>
      <c r="E510" t="s">
        <v>3112</v>
      </c>
      <c r="G510">
        <v>51.491417577382499</v>
      </c>
      <c r="H510">
        <v>6.7239695062062799</v>
      </c>
      <c r="I510" t="s">
        <v>11289</v>
      </c>
    </row>
    <row r="511" spans="1:9" x14ac:dyDescent="0.3">
      <c r="A511" t="s">
        <v>1539</v>
      </c>
      <c r="B511" t="s">
        <v>1540</v>
      </c>
      <c r="C511" t="s">
        <v>1541</v>
      </c>
      <c r="D511" t="s">
        <v>1542</v>
      </c>
      <c r="E511" t="s">
        <v>1543</v>
      </c>
      <c r="F511" t="s">
        <v>14</v>
      </c>
      <c r="G511">
        <v>51.546079800000001</v>
      </c>
      <c r="H511">
        <v>6.5899096999999998</v>
      </c>
      <c r="I511" t="s">
        <v>15</v>
      </c>
    </row>
    <row r="512" spans="1:9" x14ac:dyDescent="0.3">
      <c r="A512" t="s">
        <v>1544</v>
      </c>
      <c r="B512" t="s">
        <v>1545</v>
      </c>
      <c r="C512" t="s">
        <v>1546</v>
      </c>
      <c r="D512" t="s">
        <v>1547</v>
      </c>
      <c r="E512" t="s">
        <v>1548</v>
      </c>
      <c r="F512" t="s">
        <v>113</v>
      </c>
      <c r="G512">
        <v>51.5467364</v>
      </c>
      <c r="H512">
        <v>-3.7011935999999999</v>
      </c>
      <c r="I512" t="s">
        <v>15</v>
      </c>
    </row>
    <row r="513" spans="1:9" x14ac:dyDescent="0.3">
      <c r="A513" t="s">
        <v>1549</v>
      </c>
      <c r="B513" t="s">
        <v>1550</v>
      </c>
      <c r="F513" t="s">
        <v>113</v>
      </c>
      <c r="G513">
        <v>51.5632625</v>
      </c>
      <c r="H513">
        <v>7.3150145000000002</v>
      </c>
      <c r="I513" t="s">
        <v>114</v>
      </c>
    </row>
    <row r="514" spans="1:9" x14ac:dyDescent="0.3">
      <c r="A514" t="s">
        <v>1551</v>
      </c>
      <c r="B514" t="s">
        <v>1552</v>
      </c>
      <c r="C514" t="s">
        <v>1553</v>
      </c>
      <c r="D514" t="s">
        <v>1554</v>
      </c>
      <c r="E514" t="s">
        <v>1098</v>
      </c>
      <c r="F514" t="s">
        <v>14</v>
      </c>
      <c r="G514">
        <v>51.589658999999997</v>
      </c>
      <c r="H514">
        <v>-2.9144459999999999</v>
      </c>
      <c r="I514" t="s">
        <v>15</v>
      </c>
    </row>
    <row r="515" spans="1:9" x14ac:dyDescent="0.3">
      <c r="A515" t="s">
        <v>1555</v>
      </c>
      <c r="B515" t="s">
        <v>1556</v>
      </c>
      <c r="F515" t="s">
        <v>24</v>
      </c>
      <c r="G515">
        <v>51.676245600000001</v>
      </c>
      <c r="H515">
        <v>-4.9183700000000004</v>
      </c>
      <c r="I515" t="s">
        <v>25</v>
      </c>
    </row>
    <row r="516" spans="1:9" x14ac:dyDescent="0.3">
      <c r="A516" t="s">
        <v>1557</v>
      </c>
      <c r="B516" t="s">
        <v>1558</v>
      </c>
      <c r="C516" t="s">
        <v>1559</v>
      </c>
      <c r="D516" t="s">
        <v>1560</v>
      </c>
      <c r="E516" t="s">
        <v>526</v>
      </c>
      <c r="F516" t="s">
        <v>14</v>
      </c>
      <c r="G516">
        <v>51.680886000000001</v>
      </c>
      <c r="H516">
        <v>-4.1602480000000002</v>
      </c>
      <c r="I516" t="s">
        <v>15</v>
      </c>
    </row>
    <row r="517" spans="1:9" x14ac:dyDescent="0.3">
      <c r="A517" t="s">
        <v>1561</v>
      </c>
      <c r="B517" t="s">
        <v>1562</v>
      </c>
      <c r="C517" t="s">
        <v>1563</v>
      </c>
      <c r="D517" t="s">
        <v>1564</v>
      </c>
      <c r="E517" t="s">
        <v>158</v>
      </c>
      <c r="F517" t="s">
        <v>113</v>
      </c>
      <c r="G517">
        <v>51.694293000000002</v>
      </c>
      <c r="H517">
        <v>-3.8987949999999998</v>
      </c>
      <c r="I517" t="s">
        <v>15</v>
      </c>
    </row>
    <row r="518" spans="1:9" x14ac:dyDescent="0.3">
      <c r="A518" t="s">
        <v>11348</v>
      </c>
      <c r="E518" t="s">
        <v>11349</v>
      </c>
      <c r="G518">
        <v>37.615694400000002</v>
      </c>
      <c r="H518">
        <v>-0.9892242</v>
      </c>
      <c r="I518" t="s">
        <v>11289</v>
      </c>
    </row>
    <row r="519" spans="1:9" x14ac:dyDescent="0.3">
      <c r="A519" t="s">
        <v>11350</v>
      </c>
      <c r="E519" t="s">
        <v>11349</v>
      </c>
      <c r="G519">
        <v>37.6166944</v>
      </c>
      <c r="H519">
        <v>-0.9892242</v>
      </c>
      <c r="I519" t="s">
        <v>11289</v>
      </c>
    </row>
    <row r="520" spans="1:9" x14ac:dyDescent="0.3">
      <c r="A520" t="s">
        <v>11351</v>
      </c>
      <c r="E520" t="s">
        <v>11352</v>
      </c>
      <c r="G520">
        <v>39.985590500000001</v>
      </c>
      <c r="H520">
        <v>-4.9638799999999997E-2</v>
      </c>
      <c r="I520" t="s">
        <v>11289</v>
      </c>
    </row>
    <row r="521" spans="1:9" x14ac:dyDescent="0.3">
      <c r="A521" t="s">
        <v>1565</v>
      </c>
      <c r="B521" t="s">
        <v>1566</v>
      </c>
      <c r="F521" t="s">
        <v>82</v>
      </c>
      <c r="G521">
        <v>51.934730999999999</v>
      </c>
      <c r="H521">
        <v>1.260297</v>
      </c>
      <c r="I521" t="s">
        <v>37</v>
      </c>
    </row>
    <row r="522" spans="1:9" x14ac:dyDescent="0.3">
      <c r="A522" t="s">
        <v>1567</v>
      </c>
      <c r="B522" t="s">
        <v>1568</v>
      </c>
      <c r="F522" t="s">
        <v>113</v>
      </c>
      <c r="G522">
        <v>52.137271900000002</v>
      </c>
      <c r="H522">
        <v>-8.2812256000000009</v>
      </c>
      <c r="I522" t="s">
        <v>25</v>
      </c>
    </row>
    <row r="523" spans="1:9" x14ac:dyDescent="0.3">
      <c r="A523" t="s">
        <v>11353</v>
      </c>
      <c r="E523" t="s">
        <v>11354</v>
      </c>
      <c r="G523">
        <v>37.507877200000003</v>
      </c>
      <c r="H523">
        <v>15.0830304</v>
      </c>
      <c r="I523" t="s">
        <v>11289</v>
      </c>
    </row>
    <row r="524" spans="1:9" x14ac:dyDescent="0.3">
      <c r="A524" t="s">
        <v>1569</v>
      </c>
      <c r="B524" t="s">
        <v>1570</v>
      </c>
      <c r="F524" t="s">
        <v>49</v>
      </c>
      <c r="G524">
        <v>52.292354899999999</v>
      </c>
      <c r="H524">
        <v>8.9160538999999996</v>
      </c>
      <c r="I524" t="s">
        <v>50</v>
      </c>
    </row>
    <row r="525" spans="1:9" x14ac:dyDescent="0.3">
      <c r="A525" t="s">
        <v>1571</v>
      </c>
      <c r="B525" t="s">
        <v>1572</v>
      </c>
      <c r="C525" t="s">
        <v>1573</v>
      </c>
      <c r="D525" t="s">
        <v>1574</v>
      </c>
      <c r="E525" t="s">
        <v>598</v>
      </c>
      <c r="F525" t="s">
        <v>82</v>
      </c>
      <c r="G525">
        <v>52.321644499999998</v>
      </c>
      <c r="H525">
        <v>7.3436252</v>
      </c>
      <c r="I525" t="s">
        <v>15</v>
      </c>
    </row>
    <row r="526" spans="1:9" x14ac:dyDescent="0.3">
      <c r="A526" t="s">
        <v>1575</v>
      </c>
      <c r="B526" t="s">
        <v>1576</v>
      </c>
      <c r="C526" t="s">
        <v>1577</v>
      </c>
      <c r="D526" t="s">
        <v>1578</v>
      </c>
      <c r="E526" t="s">
        <v>1579</v>
      </c>
      <c r="F526" t="s">
        <v>248</v>
      </c>
      <c r="G526">
        <v>52.412855999999998</v>
      </c>
      <c r="H526">
        <v>0.75165700000000002</v>
      </c>
      <c r="I526" t="s">
        <v>15</v>
      </c>
    </row>
    <row r="527" spans="1:9" x14ac:dyDescent="0.3">
      <c r="A527" t="s">
        <v>1580</v>
      </c>
      <c r="B527" t="s">
        <v>1581</v>
      </c>
      <c r="C527" t="s">
        <v>1582</v>
      </c>
      <c r="D527" t="s">
        <v>1583</v>
      </c>
      <c r="E527" t="s">
        <v>1584</v>
      </c>
      <c r="F527" t="s">
        <v>21</v>
      </c>
      <c r="G527">
        <v>52.540307900000002</v>
      </c>
      <c r="H527">
        <v>7.3292862000000003</v>
      </c>
      <c r="I527" t="s">
        <v>15</v>
      </c>
    </row>
    <row r="528" spans="1:9" x14ac:dyDescent="0.3">
      <c r="A528" t="s">
        <v>1585</v>
      </c>
      <c r="B528" t="s">
        <v>1586</v>
      </c>
      <c r="C528" t="s">
        <v>1587</v>
      </c>
      <c r="D528" t="s">
        <v>1583</v>
      </c>
      <c r="E528" t="s">
        <v>1584</v>
      </c>
      <c r="F528" t="s">
        <v>21</v>
      </c>
      <c r="G528">
        <v>52.853520899999999</v>
      </c>
      <c r="H528">
        <v>7.6718859999999998</v>
      </c>
      <c r="I528" t="s">
        <v>15</v>
      </c>
    </row>
    <row r="529" spans="1:9" x14ac:dyDescent="0.3">
      <c r="A529" t="s">
        <v>1588</v>
      </c>
      <c r="B529" t="s">
        <v>1586</v>
      </c>
      <c r="C529" t="s">
        <v>1587</v>
      </c>
      <c r="D529" t="s">
        <v>1583</v>
      </c>
      <c r="E529" t="s">
        <v>1584</v>
      </c>
      <c r="F529" t="s">
        <v>21</v>
      </c>
      <c r="G529">
        <v>53.063469499999997</v>
      </c>
      <c r="H529">
        <v>14.273463899999999</v>
      </c>
      <c r="I529" t="s">
        <v>15</v>
      </c>
    </row>
    <row r="530" spans="1:9" x14ac:dyDescent="0.3">
      <c r="A530" t="s">
        <v>1589</v>
      </c>
      <c r="B530" t="s">
        <v>1586</v>
      </c>
      <c r="C530" t="s">
        <v>1587</v>
      </c>
      <c r="D530" t="s">
        <v>1583</v>
      </c>
      <c r="E530" t="s">
        <v>1584</v>
      </c>
      <c r="F530" t="s">
        <v>21</v>
      </c>
      <c r="G530">
        <v>53.079296200000002</v>
      </c>
      <c r="H530">
        <v>8.8016936000000001</v>
      </c>
      <c r="I530" t="s">
        <v>15</v>
      </c>
    </row>
    <row r="531" spans="1:9" x14ac:dyDescent="0.3">
      <c r="A531" t="s">
        <v>1590</v>
      </c>
      <c r="B531" t="s">
        <v>1586</v>
      </c>
      <c r="C531" t="s">
        <v>1587</v>
      </c>
      <c r="D531" t="s">
        <v>1583</v>
      </c>
      <c r="E531" t="s">
        <v>1584</v>
      </c>
      <c r="F531" t="s">
        <v>21</v>
      </c>
      <c r="G531">
        <v>53.193392000000003</v>
      </c>
      <c r="H531">
        <v>-2.8930750000000001</v>
      </c>
      <c r="I531" t="s">
        <v>15</v>
      </c>
    </row>
    <row r="532" spans="1:9" x14ac:dyDescent="0.3">
      <c r="A532" t="s">
        <v>1591</v>
      </c>
      <c r="B532" t="s">
        <v>1581</v>
      </c>
      <c r="C532" t="s">
        <v>1582</v>
      </c>
      <c r="D532" t="s">
        <v>1583</v>
      </c>
      <c r="E532" t="s">
        <v>1584</v>
      </c>
      <c r="F532" t="s">
        <v>21</v>
      </c>
      <c r="G532">
        <v>53.276607800000001</v>
      </c>
      <c r="H532">
        <v>-2.8434140999999999</v>
      </c>
      <c r="I532" t="s">
        <v>15</v>
      </c>
    </row>
    <row r="533" spans="1:9" x14ac:dyDescent="0.3">
      <c r="A533" t="s">
        <v>1592</v>
      </c>
      <c r="B533" t="s">
        <v>1586</v>
      </c>
      <c r="C533" t="s">
        <v>1587</v>
      </c>
      <c r="D533" t="s">
        <v>1583</v>
      </c>
      <c r="E533" t="s">
        <v>1584</v>
      </c>
      <c r="F533" t="s">
        <v>21</v>
      </c>
      <c r="G533">
        <v>53.342078000000001</v>
      </c>
      <c r="H533">
        <v>-2.729673</v>
      </c>
      <c r="I533" t="s">
        <v>15</v>
      </c>
    </row>
    <row r="534" spans="1:9" x14ac:dyDescent="0.3">
      <c r="A534" t="s">
        <v>1593</v>
      </c>
      <c r="B534" t="s">
        <v>1586</v>
      </c>
      <c r="C534" t="s">
        <v>1587</v>
      </c>
      <c r="D534" t="s">
        <v>1583</v>
      </c>
      <c r="E534" t="s">
        <v>1584</v>
      </c>
      <c r="F534" t="s">
        <v>21</v>
      </c>
      <c r="G534">
        <v>53.456307000000002</v>
      </c>
      <c r="H534">
        <v>-2.7370950000000001</v>
      </c>
      <c r="I534" t="s">
        <v>15</v>
      </c>
    </row>
    <row r="535" spans="1:9" x14ac:dyDescent="0.3">
      <c r="A535" t="s">
        <v>1594</v>
      </c>
      <c r="B535" t="s">
        <v>1586</v>
      </c>
      <c r="C535" t="s">
        <v>1587</v>
      </c>
      <c r="D535" t="s">
        <v>1583</v>
      </c>
      <c r="E535" t="s">
        <v>1584</v>
      </c>
      <c r="F535" t="s">
        <v>21</v>
      </c>
      <c r="G535">
        <v>53.532340300000001</v>
      </c>
      <c r="H535">
        <v>8.1068721999999998</v>
      </c>
      <c r="I535" t="s">
        <v>15</v>
      </c>
    </row>
    <row r="536" spans="1:9" x14ac:dyDescent="0.3">
      <c r="A536" t="s">
        <v>1595</v>
      </c>
      <c r="B536" t="s">
        <v>1586</v>
      </c>
      <c r="C536" t="s">
        <v>1587</v>
      </c>
      <c r="D536" t="s">
        <v>1583</v>
      </c>
      <c r="E536" t="s">
        <v>1584</v>
      </c>
      <c r="F536" t="s">
        <v>21</v>
      </c>
      <c r="G536">
        <v>53.630955</v>
      </c>
      <c r="H536">
        <v>-0.26518599999999998</v>
      </c>
      <c r="I536" t="s">
        <v>15</v>
      </c>
    </row>
    <row r="537" spans="1:9" x14ac:dyDescent="0.3">
      <c r="A537" t="s">
        <v>1596</v>
      </c>
      <c r="B537" t="s">
        <v>1586</v>
      </c>
      <c r="C537" t="s">
        <v>1587</v>
      </c>
      <c r="D537" t="s">
        <v>1583</v>
      </c>
      <c r="E537" t="s">
        <v>1584</v>
      </c>
      <c r="F537" t="s">
        <v>21</v>
      </c>
      <c r="G537">
        <v>53.639527000000001</v>
      </c>
      <c r="H537">
        <v>-0.27423389999999997</v>
      </c>
      <c r="I537" t="s">
        <v>15</v>
      </c>
    </row>
    <row r="538" spans="1:9" x14ac:dyDescent="0.3">
      <c r="A538" t="s">
        <v>1597</v>
      </c>
      <c r="B538" t="s">
        <v>1586</v>
      </c>
      <c r="C538" t="s">
        <v>1587</v>
      </c>
      <c r="D538" t="s">
        <v>1583</v>
      </c>
      <c r="E538" t="s">
        <v>1584</v>
      </c>
      <c r="F538" t="s">
        <v>21</v>
      </c>
      <c r="G538">
        <v>53.723466000000002</v>
      </c>
      <c r="H538">
        <v>-1.3459680000000001</v>
      </c>
      <c r="I538" t="s">
        <v>15</v>
      </c>
    </row>
    <row r="539" spans="1:9" x14ac:dyDescent="0.3">
      <c r="A539" t="s">
        <v>1598</v>
      </c>
      <c r="B539" t="s">
        <v>1586</v>
      </c>
      <c r="C539" t="s">
        <v>1587</v>
      </c>
      <c r="D539" t="s">
        <v>1583</v>
      </c>
      <c r="E539" t="s">
        <v>1584</v>
      </c>
      <c r="F539" t="s">
        <v>21</v>
      </c>
      <c r="G539">
        <v>54.570455099999997</v>
      </c>
      <c r="H539">
        <v>-1.3289820999999999</v>
      </c>
      <c r="I539" t="s">
        <v>15</v>
      </c>
    </row>
    <row r="540" spans="1:9" x14ac:dyDescent="0.3">
      <c r="A540" t="s">
        <v>1599</v>
      </c>
      <c r="B540" t="s">
        <v>1586</v>
      </c>
      <c r="C540" t="s">
        <v>1587</v>
      </c>
      <c r="D540" t="s">
        <v>1583</v>
      </c>
      <c r="E540" t="s">
        <v>1584</v>
      </c>
      <c r="F540" t="s">
        <v>21</v>
      </c>
      <c r="G540">
        <v>54.612537000000003</v>
      </c>
      <c r="H540">
        <v>-1.290961</v>
      </c>
      <c r="I540" t="s">
        <v>15</v>
      </c>
    </row>
    <row r="541" spans="1:9" x14ac:dyDescent="0.3">
      <c r="A541" t="s">
        <v>1600</v>
      </c>
      <c r="B541" t="s">
        <v>1586</v>
      </c>
      <c r="C541" t="s">
        <v>1587</v>
      </c>
      <c r="D541" t="s">
        <v>1583</v>
      </c>
      <c r="E541" t="s">
        <v>1584</v>
      </c>
      <c r="F541" t="s">
        <v>21</v>
      </c>
      <c r="G541">
        <v>55.072724200000003</v>
      </c>
      <c r="H541">
        <v>24.279333699999999</v>
      </c>
      <c r="I541" t="s">
        <v>15</v>
      </c>
    </row>
    <row r="542" spans="1:9" x14ac:dyDescent="0.3">
      <c r="A542" t="s">
        <v>1601</v>
      </c>
      <c r="B542" t="s">
        <v>1602</v>
      </c>
      <c r="F542" t="s">
        <v>49</v>
      </c>
      <c r="G542">
        <v>55.568929799999999</v>
      </c>
      <c r="H542">
        <v>9.7495170000000009</v>
      </c>
      <c r="I542" t="s">
        <v>50</v>
      </c>
    </row>
    <row r="543" spans="1:9" x14ac:dyDescent="0.3">
      <c r="A543" t="s">
        <v>1603</v>
      </c>
      <c r="B543" t="s">
        <v>1604</v>
      </c>
      <c r="F543" t="s">
        <v>49</v>
      </c>
      <c r="G543">
        <v>55.686428999999997</v>
      </c>
      <c r="H543">
        <v>11.089188</v>
      </c>
      <c r="I543" t="s">
        <v>50</v>
      </c>
    </row>
    <row r="544" spans="1:9" x14ac:dyDescent="0.3">
      <c r="A544" t="s">
        <v>1605</v>
      </c>
      <c r="B544" t="s">
        <v>1606</v>
      </c>
      <c r="F544" t="s">
        <v>404</v>
      </c>
      <c r="G544">
        <v>55.711115999999997</v>
      </c>
      <c r="H544">
        <v>-4.7231529999999999</v>
      </c>
      <c r="I544" t="s">
        <v>15</v>
      </c>
    </row>
    <row r="545" spans="1:9" x14ac:dyDescent="0.3">
      <c r="A545" t="s">
        <v>1607</v>
      </c>
      <c r="B545" t="s">
        <v>1608</v>
      </c>
      <c r="C545" t="s">
        <v>1609</v>
      </c>
      <c r="D545" t="s">
        <v>1610</v>
      </c>
      <c r="E545" t="s">
        <v>526</v>
      </c>
      <c r="F545" t="s">
        <v>14</v>
      </c>
      <c r="G545">
        <v>55.835591999999998</v>
      </c>
      <c r="H545">
        <v>12.062436</v>
      </c>
      <c r="I545" t="s">
        <v>15</v>
      </c>
    </row>
    <row r="546" spans="1:9" x14ac:dyDescent="0.3">
      <c r="A546" t="s">
        <v>1611</v>
      </c>
      <c r="B546" t="s">
        <v>1612</v>
      </c>
      <c r="F546" t="s">
        <v>49</v>
      </c>
      <c r="G546">
        <v>55.956476000000002</v>
      </c>
      <c r="H546">
        <v>-4.7719829999999996</v>
      </c>
      <c r="I546" t="s">
        <v>50</v>
      </c>
    </row>
    <row r="547" spans="1:9" x14ac:dyDescent="0.3">
      <c r="A547" t="s">
        <v>1613</v>
      </c>
      <c r="B547" t="s">
        <v>1614</v>
      </c>
      <c r="C547" t="s">
        <v>1615</v>
      </c>
      <c r="D547" t="s">
        <v>1616</v>
      </c>
      <c r="E547" t="s">
        <v>1617</v>
      </c>
      <c r="F547" t="s">
        <v>14</v>
      </c>
      <c r="G547">
        <v>56.102820000000001</v>
      </c>
      <c r="H547">
        <v>-3.2576839</v>
      </c>
      <c r="I547" t="s">
        <v>15</v>
      </c>
    </row>
    <row r="548" spans="1:9" x14ac:dyDescent="0.3">
      <c r="A548" t="s">
        <v>1618</v>
      </c>
      <c r="B548" t="s">
        <v>1619</v>
      </c>
      <c r="C548" t="s">
        <v>1620</v>
      </c>
      <c r="D548" t="s">
        <v>1621</v>
      </c>
      <c r="E548" t="s">
        <v>1622</v>
      </c>
      <c r="F548" t="s">
        <v>49</v>
      </c>
      <c r="G548">
        <v>56.309243899999998</v>
      </c>
      <c r="H548">
        <v>22.341467999999999</v>
      </c>
      <c r="I548" t="s">
        <v>15</v>
      </c>
    </row>
    <row r="549" spans="1:9" x14ac:dyDescent="0.3">
      <c r="A549" t="s">
        <v>1623</v>
      </c>
      <c r="B549" t="s">
        <v>1624</v>
      </c>
      <c r="F549" t="s">
        <v>21</v>
      </c>
      <c r="G549">
        <v>56.483968900000001</v>
      </c>
      <c r="H549">
        <v>16.575231899999999</v>
      </c>
      <c r="I549" t="s">
        <v>25</v>
      </c>
    </row>
    <row r="550" spans="1:9" x14ac:dyDescent="0.3">
      <c r="A550" t="s">
        <v>1625</v>
      </c>
      <c r="B550" t="s">
        <v>1626</v>
      </c>
      <c r="C550" t="s">
        <v>1627</v>
      </c>
      <c r="D550" t="s">
        <v>814</v>
      </c>
      <c r="E550" t="s">
        <v>815</v>
      </c>
      <c r="F550" t="s">
        <v>68</v>
      </c>
      <c r="G550">
        <v>56.674374800000002</v>
      </c>
      <c r="H550">
        <v>12.8577885</v>
      </c>
      <c r="I550" t="s">
        <v>15</v>
      </c>
    </row>
    <row r="551" spans="1:9" x14ac:dyDescent="0.3">
      <c r="A551" t="s">
        <v>1628</v>
      </c>
      <c r="B551" t="s">
        <v>1629</v>
      </c>
      <c r="C551" t="s">
        <v>1630</v>
      </c>
      <c r="D551" t="s">
        <v>1631</v>
      </c>
      <c r="E551" t="s">
        <v>1632</v>
      </c>
      <c r="F551" t="s">
        <v>404</v>
      </c>
      <c r="G551">
        <v>56.879004399999999</v>
      </c>
      <c r="H551">
        <v>14.8058523</v>
      </c>
      <c r="I551" t="s">
        <v>15</v>
      </c>
    </row>
    <row r="552" spans="1:9" x14ac:dyDescent="0.3">
      <c r="A552" t="s">
        <v>1633</v>
      </c>
      <c r="B552" t="s">
        <v>1634</v>
      </c>
      <c r="C552" t="s">
        <v>1635</v>
      </c>
      <c r="D552" t="s">
        <v>1636</v>
      </c>
      <c r="E552" t="s">
        <v>1637</v>
      </c>
      <c r="F552" t="s">
        <v>14</v>
      </c>
      <c r="G552">
        <v>58.275573000000001</v>
      </c>
      <c r="H552">
        <v>11.435558</v>
      </c>
      <c r="I552" t="s">
        <v>15</v>
      </c>
    </row>
    <row r="553" spans="1:9" x14ac:dyDescent="0.3">
      <c r="A553" t="s">
        <v>1638</v>
      </c>
      <c r="B553" t="s">
        <v>1639</v>
      </c>
      <c r="C553" t="s">
        <v>1640</v>
      </c>
      <c r="D553" t="s">
        <v>1641</v>
      </c>
      <c r="E553" t="s">
        <v>1642</v>
      </c>
      <c r="F553" t="s">
        <v>14</v>
      </c>
      <c r="G553">
        <v>58.902926000000001</v>
      </c>
      <c r="H553">
        <v>17.946528799999999</v>
      </c>
      <c r="I553" t="s">
        <v>15</v>
      </c>
    </row>
    <row r="554" spans="1:9" x14ac:dyDescent="0.3">
      <c r="A554" t="s">
        <v>1643</v>
      </c>
      <c r="B554" t="s">
        <v>1644</v>
      </c>
      <c r="F554" t="s">
        <v>113</v>
      </c>
      <c r="G554">
        <v>59.795869400000001</v>
      </c>
      <c r="H554">
        <v>13.1094255</v>
      </c>
      <c r="I554" t="s">
        <v>114</v>
      </c>
    </row>
    <row r="555" spans="1:9" x14ac:dyDescent="0.3">
      <c r="A555" t="s">
        <v>1645</v>
      </c>
      <c r="B555" t="s">
        <v>1646</v>
      </c>
      <c r="F555" t="s">
        <v>24</v>
      </c>
      <c r="G555">
        <v>59.989144000000003</v>
      </c>
      <c r="H555">
        <v>15.816641799999999</v>
      </c>
      <c r="I555" t="s">
        <v>25</v>
      </c>
    </row>
    <row r="556" spans="1:9" x14ac:dyDescent="0.3">
      <c r="A556" t="s">
        <v>1647</v>
      </c>
      <c r="B556" t="s">
        <v>1648</v>
      </c>
      <c r="C556" t="s">
        <v>1649</v>
      </c>
      <c r="D556" t="s">
        <v>1650</v>
      </c>
      <c r="E556" t="s">
        <v>1651</v>
      </c>
      <c r="F556" t="s">
        <v>1652</v>
      </c>
      <c r="G556">
        <v>60.034370000000003</v>
      </c>
      <c r="H556">
        <v>13.694508000000001</v>
      </c>
      <c r="I556" t="s">
        <v>15</v>
      </c>
    </row>
    <row r="557" spans="1:9" x14ac:dyDescent="0.3">
      <c r="A557" t="s">
        <v>1653</v>
      </c>
      <c r="B557" t="s">
        <v>1654</v>
      </c>
      <c r="C557" t="s">
        <v>1655</v>
      </c>
      <c r="D557" t="s">
        <v>1656</v>
      </c>
      <c r="E557" t="s">
        <v>1657</v>
      </c>
      <c r="F557" t="s">
        <v>30</v>
      </c>
      <c r="G557">
        <v>60.130955800000002</v>
      </c>
      <c r="H557">
        <v>16.215944400000001</v>
      </c>
      <c r="I557" t="s">
        <v>15</v>
      </c>
    </row>
    <row r="558" spans="1:9" x14ac:dyDescent="0.3">
      <c r="A558" t="s">
        <v>1658</v>
      </c>
      <c r="B558" t="s">
        <v>1659</v>
      </c>
      <c r="C558" t="s">
        <v>1660</v>
      </c>
      <c r="D558" t="s">
        <v>266</v>
      </c>
      <c r="E558" t="s">
        <v>267</v>
      </c>
      <c r="F558" t="s">
        <v>21</v>
      </c>
      <c r="G558">
        <v>60.484304000000002</v>
      </c>
      <c r="H558">
        <v>15.433968999999999</v>
      </c>
      <c r="I558" t="s">
        <v>88</v>
      </c>
    </row>
    <row r="559" spans="1:9" x14ac:dyDescent="0.3">
      <c r="A559" t="s">
        <v>1661</v>
      </c>
      <c r="B559" t="s">
        <v>1662</v>
      </c>
      <c r="C559" t="s">
        <v>1663</v>
      </c>
      <c r="D559" t="s">
        <v>1664</v>
      </c>
      <c r="F559" t="s">
        <v>30</v>
      </c>
      <c r="G559">
        <v>60.906925299999997</v>
      </c>
      <c r="H559">
        <v>26.6243555</v>
      </c>
      <c r="I559" t="s">
        <v>31</v>
      </c>
    </row>
    <row r="560" spans="1:9" x14ac:dyDescent="0.3">
      <c r="A560" t="s">
        <v>1665</v>
      </c>
      <c r="B560" t="s">
        <v>1666</v>
      </c>
      <c r="C560" t="s">
        <v>1667</v>
      </c>
      <c r="D560" t="s">
        <v>1668</v>
      </c>
      <c r="E560" t="s">
        <v>1669</v>
      </c>
      <c r="F560" t="s">
        <v>396</v>
      </c>
      <c r="G560">
        <v>60.941260800000002</v>
      </c>
      <c r="H560">
        <v>26.6195357</v>
      </c>
      <c r="I560" t="s">
        <v>15</v>
      </c>
    </row>
    <row r="561" spans="1:9" x14ac:dyDescent="0.3">
      <c r="A561" t="s">
        <v>1670</v>
      </c>
      <c r="B561" t="s">
        <v>1671</v>
      </c>
      <c r="C561" t="s">
        <v>1672</v>
      </c>
      <c r="D561" t="s">
        <v>1673</v>
      </c>
      <c r="F561" t="s">
        <v>30</v>
      </c>
      <c r="G561">
        <v>60.971739999999997</v>
      </c>
      <c r="H561">
        <v>24.538087000000001</v>
      </c>
      <c r="I561" t="s">
        <v>31</v>
      </c>
    </row>
    <row r="562" spans="1:9" x14ac:dyDescent="0.3">
      <c r="A562" t="s">
        <v>11355</v>
      </c>
      <c r="E562" t="s">
        <v>11356</v>
      </c>
      <c r="G562">
        <v>5.6687326999999996</v>
      </c>
      <c r="H562">
        <v>-53.778404299999998</v>
      </c>
      <c r="I562" t="s">
        <v>11294</v>
      </c>
    </row>
    <row r="563" spans="1:9" x14ac:dyDescent="0.3">
      <c r="A563" t="s">
        <v>1674</v>
      </c>
      <c r="B563" t="s">
        <v>1675</v>
      </c>
      <c r="C563" t="s">
        <v>1676</v>
      </c>
      <c r="D563" t="s">
        <v>1677</v>
      </c>
      <c r="F563" t="s">
        <v>30</v>
      </c>
      <c r="G563">
        <v>61.313710200000003</v>
      </c>
      <c r="H563">
        <v>22.1413063</v>
      </c>
      <c r="I563" t="s">
        <v>31</v>
      </c>
    </row>
    <row r="564" spans="1:9" x14ac:dyDescent="0.3">
      <c r="A564" t="s">
        <v>1678</v>
      </c>
      <c r="B564" t="s">
        <v>1679</v>
      </c>
      <c r="C564" t="s">
        <v>1680</v>
      </c>
      <c r="D564" t="s">
        <v>1681</v>
      </c>
      <c r="E564" t="s">
        <v>1682</v>
      </c>
      <c r="F564" t="s">
        <v>113</v>
      </c>
      <c r="G564">
        <v>62.390810999999999</v>
      </c>
      <c r="H564">
        <v>17.306927000000002</v>
      </c>
      <c r="I564" t="s">
        <v>15</v>
      </c>
    </row>
    <row r="565" spans="1:9" x14ac:dyDescent="0.3">
      <c r="A565" t="s">
        <v>1683</v>
      </c>
      <c r="B565" t="s">
        <v>1684</v>
      </c>
      <c r="F565" t="s">
        <v>82</v>
      </c>
      <c r="G565">
        <v>64.130654699999994</v>
      </c>
      <c r="H565">
        <v>28.390497799999999</v>
      </c>
      <c r="I565" t="s">
        <v>37</v>
      </c>
    </row>
    <row r="566" spans="1:9" x14ac:dyDescent="0.3">
      <c r="A566" t="s">
        <v>1685</v>
      </c>
      <c r="B566" t="s">
        <v>1686</v>
      </c>
      <c r="F566" t="s">
        <v>82</v>
      </c>
      <c r="G566">
        <v>146.7480784</v>
      </c>
      <c r="H566">
        <v>14.5309443</v>
      </c>
      <c r="I566" t="s">
        <v>25</v>
      </c>
    </row>
    <row r="567" spans="1:9" x14ac:dyDescent="0.3">
      <c r="A567" t="s">
        <v>1687</v>
      </c>
      <c r="B567" t="s">
        <v>1688</v>
      </c>
      <c r="F567" t="s">
        <v>113</v>
      </c>
      <c r="G567">
        <v>51.093685100000002</v>
      </c>
      <c r="H567">
        <v>6.8289112000000003</v>
      </c>
      <c r="I567" t="s">
        <v>114</v>
      </c>
    </row>
    <row r="568" spans="1:9" x14ac:dyDescent="0.3">
      <c r="A568" t="s">
        <v>1689</v>
      </c>
      <c r="B568" t="s">
        <v>1690</v>
      </c>
      <c r="F568" t="s">
        <v>113</v>
      </c>
      <c r="G568">
        <v>51.0946851</v>
      </c>
      <c r="H568">
        <v>6.8289112000000003</v>
      </c>
      <c r="I568" t="s">
        <v>114</v>
      </c>
    </row>
    <row r="569" spans="1:9" x14ac:dyDescent="0.3">
      <c r="A569" t="s">
        <v>1691</v>
      </c>
      <c r="B569" t="s">
        <v>1692</v>
      </c>
      <c r="F569" t="s">
        <v>113</v>
      </c>
      <c r="G569">
        <v>50.937531</v>
      </c>
      <c r="H569">
        <v>6.9602785999999996</v>
      </c>
      <c r="I569" t="s">
        <v>114</v>
      </c>
    </row>
    <row r="570" spans="1:9" x14ac:dyDescent="0.3">
      <c r="A570" t="s">
        <v>1693</v>
      </c>
      <c r="B570" t="s">
        <v>1694</v>
      </c>
      <c r="C570" t="s">
        <v>1695</v>
      </c>
      <c r="D570" t="s">
        <v>1696</v>
      </c>
      <c r="E570" t="s">
        <v>1697</v>
      </c>
      <c r="F570" t="s">
        <v>34</v>
      </c>
      <c r="G570">
        <v>50.938530999999998</v>
      </c>
      <c r="H570">
        <v>6.9602785999999996</v>
      </c>
      <c r="I570" t="s">
        <v>15</v>
      </c>
    </row>
    <row r="571" spans="1:9" x14ac:dyDescent="0.3">
      <c r="A571" t="s">
        <v>1698</v>
      </c>
      <c r="B571" t="s">
        <v>1699</v>
      </c>
      <c r="F571" t="s">
        <v>113</v>
      </c>
      <c r="G571">
        <v>50.825562400000003</v>
      </c>
      <c r="H571">
        <v>6.9725384999999998</v>
      </c>
      <c r="I571" t="s">
        <v>114</v>
      </c>
    </row>
    <row r="572" spans="1:9" x14ac:dyDescent="0.3">
      <c r="A572" t="s">
        <v>1700</v>
      </c>
      <c r="B572" t="s">
        <v>1701</v>
      </c>
      <c r="C572" t="s">
        <v>1702</v>
      </c>
      <c r="D572" t="s">
        <v>1703</v>
      </c>
      <c r="E572" t="s">
        <v>1704</v>
      </c>
      <c r="F572" t="s">
        <v>49</v>
      </c>
      <c r="G572">
        <v>50.8265624</v>
      </c>
      <c r="H572">
        <v>6.9725384999999998</v>
      </c>
      <c r="I572" t="s">
        <v>15</v>
      </c>
    </row>
    <row r="573" spans="1:9" x14ac:dyDescent="0.3">
      <c r="A573" t="s">
        <v>1705</v>
      </c>
      <c r="B573" t="s">
        <v>1706</v>
      </c>
      <c r="C573" t="s">
        <v>1707</v>
      </c>
      <c r="D573" t="s">
        <v>1708</v>
      </c>
      <c r="E573" t="s">
        <v>1709</v>
      </c>
      <c r="F573" t="s">
        <v>49</v>
      </c>
      <c r="G573">
        <v>50.827562399999998</v>
      </c>
      <c r="H573">
        <v>6.9725384999999998</v>
      </c>
      <c r="I573" t="s">
        <v>15</v>
      </c>
    </row>
    <row r="574" spans="1:9" x14ac:dyDescent="0.3">
      <c r="A574" t="s">
        <v>1710</v>
      </c>
      <c r="B574" t="s">
        <v>1711</v>
      </c>
      <c r="C574" t="s">
        <v>1712</v>
      </c>
      <c r="D574" t="s">
        <v>1713</v>
      </c>
      <c r="E574" t="s">
        <v>1714</v>
      </c>
      <c r="F574" t="s">
        <v>1715</v>
      </c>
      <c r="G574">
        <v>50.830525799999997</v>
      </c>
      <c r="H574">
        <v>7.0123486000000002</v>
      </c>
      <c r="I574" t="s">
        <v>15</v>
      </c>
    </row>
    <row r="575" spans="1:9" x14ac:dyDescent="0.3">
      <c r="A575" t="s">
        <v>1716</v>
      </c>
      <c r="B575" t="s">
        <v>1717</v>
      </c>
      <c r="F575" t="s">
        <v>113</v>
      </c>
      <c r="G575">
        <v>50.831525800000001</v>
      </c>
      <c r="H575">
        <v>7.0123486000000002</v>
      </c>
      <c r="I575" t="s">
        <v>114</v>
      </c>
    </row>
    <row r="576" spans="1:9" x14ac:dyDescent="0.3">
      <c r="A576" t="s">
        <v>1718</v>
      </c>
      <c r="B576" t="s">
        <v>1719</v>
      </c>
      <c r="C576" t="s">
        <v>1720</v>
      </c>
      <c r="D576" t="s">
        <v>1721</v>
      </c>
      <c r="E576" t="s">
        <v>1722</v>
      </c>
      <c r="F576" t="s">
        <v>82</v>
      </c>
      <c r="G576">
        <v>51.518765100000003</v>
      </c>
      <c r="H576">
        <v>7.0838410999999999</v>
      </c>
      <c r="I576" t="s">
        <v>15</v>
      </c>
    </row>
    <row r="577" spans="1:9" x14ac:dyDescent="0.3">
      <c r="A577" t="s">
        <v>1723</v>
      </c>
      <c r="B577" t="s">
        <v>1724</v>
      </c>
      <c r="C577" t="s">
        <v>1725</v>
      </c>
      <c r="D577" t="s">
        <v>1726</v>
      </c>
      <c r="E577" t="s">
        <v>1727</v>
      </c>
      <c r="F577" t="s">
        <v>82</v>
      </c>
      <c r="G577">
        <v>51.520765099999998</v>
      </c>
      <c r="H577">
        <v>7.0838410999999999</v>
      </c>
      <c r="I577" t="s">
        <v>15</v>
      </c>
    </row>
    <row r="578" spans="1:9" x14ac:dyDescent="0.3">
      <c r="A578" t="s">
        <v>1728</v>
      </c>
      <c r="B578" t="s">
        <v>1729</v>
      </c>
      <c r="F578" t="s">
        <v>49</v>
      </c>
      <c r="G578">
        <v>51.660123400000003</v>
      </c>
      <c r="H578">
        <v>7.1060217999999997</v>
      </c>
      <c r="I578" t="s">
        <v>50</v>
      </c>
    </row>
    <row r="579" spans="1:9" x14ac:dyDescent="0.3">
      <c r="A579" t="s">
        <v>1730</v>
      </c>
      <c r="B579" t="s">
        <v>1731</v>
      </c>
      <c r="F579" t="s">
        <v>113</v>
      </c>
      <c r="G579">
        <v>51.661123400000001</v>
      </c>
      <c r="H579">
        <v>7.1060217999999997</v>
      </c>
      <c r="I579" t="s">
        <v>114</v>
      </c>
    </row>
    <row r="580" spans="1:9" x14ac:dyDescent="0.3">
      <c r="A580" t="s">
        <v>1732</v>
      </c>
      <c r="B580" t="s">
        <v>1733</v>
      </c>
      <c r="F580" t="s">
        <v>49</v>
      </c>
      <c r="G580">
        <v>49.477401800000003</v>
      </c>
      <c r="H580">
        <v>8.4447451000000004</v>
      </c>
      <c r="I580" t="s">
        <v>50</v>
      </c>
    </row>
    <row r="581" spans="1:9" x14ac:dyDescent="0.3">
      <c r="A581" t="s">
        <v>1734</v>
      </c>
      <c r="B581" t="s">
        <v>1735</v>
      </c>
      <c r="F581" t="s">
        <v>113</v>
      </c>
      <c r="G581">
        <v>49.4784018</v>
      </c>
      <c r="H581">
        <v>8.4447451000000004</v>
      </c>
      <c r="I581" t="s">
        <v>114</v>
      </c>
    </row>
    <row r="582" spans="1:9" x14ac:dyDescent="0.3">
      <c r="A582" t="s">
        <v>1736</v>
      </c>
      <c r="B582" t="s">
        <v>1737</v>
      </c>
      <c r="C582" t="s">
        <v>1738</v>
      </c>
      <c r="D582" t="s">
        <v>1739</v>
      </c>
      <c r="E582" t="s">
        <v>1740</v>
      </c>
      <c r="F582" t="s">
        <v>14</v>
      </c>
      <c r="G582">
        <v>49.479401799999998</v>
      </c>
      <c r="H582">
        <v>8.4447451000000004</v>
      </c>
      <c r="I582" t="s">
        <v>15</v>
      </c>
    </row>
    <row r="583" spans="1:9" x14ac:dyDescent="0.3">
      <c r="A583" t="s">
        <v>1741</v>
      </c>
      <c r="B583" t="s">
        <v>1742</v>
      </c>
      <c r="C583" t="s">
        <v>1743</v>
      </c>
      <c r="D583" t="s">
        <v>1744</v>
      </c>
      <c r="E583" t="s">
        <v>1745</v>
      </c>
      <c r="F583" t="s">
        <v>14</v>
      </c>
      <c r="G583">
        <v>49.480401800000003</v>
      </c>
      <c r="H583">
        <v>8.4447451000000004</v>
      </c>
      <c r="I583" t="s">
        <v>15</v>
      </c>
    </row>
    <row r="584" spans="1:9" x14ac:dyDescent="0.3">
      <c r="A584" t="s">
        <v>1746</v>
      </c>
      <c r="B584" t="s">
        <v>1747</v>
      </c>
      <c r="C584" t="s">
        <v>1748</v>
      </c>
      <c r="D584" t="s">
        <v>1749</v>
      </c>
      <c r="E584" t="s">
        <v>1750</v>
      </c>
      <c r="F584" t="s">
        <v>49</v>
      </c>
      <c r="G584">
        <v>49.4814018</v>
      </c>
      <c r="H584">
        <v>8.4447451000000004</v>
      </c>
      <c r="I584" t="s">
        <v>15</v>
      </c>
    </row>
    <row r="585" spans="1:9" x14ac:dyDescent="0.3">
      <c r="A585" t="s">
        <v>11357</v>
      </c>
      <c r="E585" t="s">
        <v>11358</v>
      </c>
      <c r="G585">
        <v>47.819778900000003</v>
      </c>
      <c r="H585">
        <v>7.5397689999999997</v>
      </c>
      <c r="I585" t="s">
        <v>11289</v>
      </c>
    </row>
    <row r="586" spans="1:9" x14ac:dyDescent="0.3">
      <c r="A586" t="s">
        <v>1751</v>
      </c>
      <c r="B586" t="s">
        <v>1752</v>
      </c>
      <c r="F586" t="s">
        <v>49</v>
      </c>
      <c r="G586">
        <v>54.196176399999999</v>
      </c>
      <c r="H586">
        <v>9.1019015000000003</v>
      </c>
      <c r="I586" t="s">
        <v>50</v>
      </c>
    </row>
    <row r="587" spans="1:9" x14ac:dyDescent="0.3">
      <c r="A587" t="s">
        <v>1753</v>
      </c>
      <c r="B587" t="s">
        <v>1754</v>
      </c>
      <c r="C587" t="s">
        <v>1755</v>
      </c>
      <c r="D587" t="s">
        <v>1756</v>
      </c>
      <c r="E587" t="s">
        <v>1757</v>
      </c>
      <c r="F587" t="s">
        <v>49</v>
      </c>
      <c r="G587">
        <v>53.898890199999997</v>
      </c>
      <c r="H587">
        <v>9.1338852999999993</v>
      </c>
      <c r="I587" t="s">
        <v>15</v>
      </c>
    </row>
    <row r="588" spans="1:9" x14ac:dyDescent="0.3">
      <c r="A588" t="s">
        <v>11972</v>
      </c>
      <c r="C588" t="s">
        <v>11973</v>
      </c>
      <c r="D588" t="s">
        <v>11974</v>
      </c>
      <c r="E588" t="s">
        <v>11975</v>
      </c>
      <c r="G588">
        <v>45.611096000000003</v>
      </c>
      <c r="H588">
        <v>5.884036</v>
      </c>
      <c r="I588" t="s">
        <v>11881</v>
      </c>
    </row>
    <row r="589" spans="1:9" x14ac:dyDescent="0.3">
      <c r="A589" t="s">
        <v>1758</v>
      </c>
      <c r="B589" t="s">
        <v>1759</v>
      </c>
      <c r="F589" t="s">
        <v>82</v>
      </c>
      <c r="G589">
        <v>53.900890199999999</v>
      </c>
      <c r="H589">
        <v>9.1338852999999993</v>
      </c>
      <c r="I589" t="s">
        <v>25</v>
      </c>
    </row>
    <row r="590" spans="1:9" x14ac:dyDescent="0.3">
      <c r="A590" t="s">
        <v>1760</v>
      </c>
      <c r="B590" t="s">
        <v>1761</v>
      </c>
      <c r="F590" t="s">
        <v>404</v>
      </c>
      <c r="G590">
        <v>53.592861800000001</v>
      </c>
      <c r="H590">
        <v>9.4709494000000003</v>
      </c>
      <c r="I590" t="s">
        <v>15</v>
      </c>
    </row>
    <row r="591" spans="1:9" x14ac:dyDescent="0.3">
      <c r="A591" t="s">
        <v>1762</v>
      </c>
      <c r="B591" t="s">
        <v>1763</v>
      </c>
      <c r="F591" t="s">
        <v>49</v>
      </c>
      <c r="G591">
        <v>53.593861799999999</v>
      </c>
      <c r="H591">
        <v>9.4709494000000003</v>
      </c>
      <c r="I591" t="s">
        <v>50</v>
      </c>
    </row>
    <row r="592" spans="1:9" x14ac:dyDescent="0.3">
      <c r="A592" t="s">
        <v>1764</v>
      </c>
      <c r="B592" t="s">
        <v>1765</v>
      </c>
      <c r="C592" t="s">
        <v>1766</v>
      </c>
      <c r="D592" t="s">
        <v>1767</v>
      </c>
      <c r="E592" t="s">
        <v>1768</v>
      </c>
      <c r="F592" t="s">
        <v>385</v>
      </c>
      <c r="G592">
        <v>53.551084600000003</v>
      </c>
      <c r="H592">
        <v>9.9936819000000003</v>
      </c>
      <c r="I592" t="s">
        <v>15</v>
      </c>
    </row>
    <row r="593" spans="1:9" x14ac:dyDescent="0.3">
      <c r="A593" t="s">
        <v>1769</v>
      </c>
      <c r="B593" t="s">
        <v>1770</v>
      </c>
      <c r="C593" t="s">
        <v>1771</v>
      </c>
      <c r="D593" t="s">
        <v>1772</v>
      </c>
      <c r="E593" t="s">
        <v>1773</v>
      </c>
      <c r="F593" t="s">
        <v>79</v>
      </c>
      <c r="G593">
        <v>53.552084600000001</v>
      </c>
      <c r="H593">
        <v>9.9936819000000003</v>
      </c>
      <c r="I593" t="s">
        <v>15</v>
      </c>
    </row>
    <row r="594" spans="1:9" x14ac:dyDescent="0.3">
      <c r="A594" t="s">
        <v>1774</v>
      </c>
      <c r="B594" t="s">
        <v>1775</v>
      </c>
      <c r="F594" t="s">
        <v>68</v>
      </c>
      <c r="G594">
        <v>53.553084599999998</v>
      </c>
      <c r="H594">
        <v>9.9936819000000003</v>
      </c>
      <c r="I594" t="s">
        <v>25</v>
      </c>
    </row>
    <row r="595" spans="1:9" x14ac:dyDescent="0.3">
      <c r="A595" t="s">
        <v>1776</v>
      </c>
      <c r="B595" t="s">
        <v>1777</v>
      </c>
      <c r="F595" t="s">
        <v>49</v>
      </c>
      <c r="G595">
        <v>48.7667395</v>
      </c>
      <c r="H595">
        <v>11.4226498</v>
      </c>
      <c r="I595" t="s">
        <v>50</v>
      </c>
    </row>
    <row r="596" spans="1:9" x14ac:dyDescent="0.3">
      <c r="A596" t="s">
        <v>1778</v>
      </c>
      <c r="B596" t="s">
        <v>1779</v>
      </c>
      <c r="C596" t="s">
        <v>1780</v>
      </c>
      <c r="D596" t="s">
        <v>1781</v>
      </c>
      <c r="E596" t="s">
        <v>1782</v>
      </c>
      <c r="F596" t="s">
        <v>396</v>
      </c>
      <c r="G596">
        <v>48.768739500000002</v>
      </c>
      <c r="H596">
        <v>11.4226498</v>
      </c>
      <c r="I596" t="s">
        <v>15</v>
      </c>
    </row>
    <row r="597" spans="1:9" x14ac:dyDescent="0.3">
      <c r="A597" t="s">
        <v>11976</v>
      </c>
      <c r="B597" t="s">
        <v>12465</v>
      </c>
      <c r="C597" t="s">
        <v>11977</v>
      </c>
      <c r="D597" t="s">
        <v>11978</v>
      </c>
      <c r="E597" t="s">
        <v>11979</v>
      </c>
      <c r="F597" t="s">
        <v>49</v>
      </c>
      <c r="G597" t="str">
        <f>"49.645288"</f>
        <v>49.645288</v>
      </c>
      <c r="H597" t="str">
        <f>"-1.598641"</f>
        <v>-1.598641</v>
      </c>
      <c r="I597" t="s">
        <v>11881</v>
      </c>
    </row>
    <row r="598" spans="1:9" x14ac:dyDescent="0.3">
      <c r="A598" t="s">
        <v>1783</v>
      </c>
      <c r="B598" t="s">
        <v>1784</v>
      </c>
      <c r="F598" t="s">
        <v>49</v>
      </c>
      <c r="G598">
        <v>58.068838800000002</v>
      </c>
      <c r="H598">
        <v>11.8294345</v>
      </c>
      <c r="I598" t="s">
        <v>25</v>
      </c>
    </row>
    <row r="599" spans="1:9" x14ac:dyDescent="0.3">
      <c r="A599" t="s">
        <v>1785</v>
      </c>
      <c r="B599" t="s">
        <v>1786</v>
      </c>
      <c r="C599" t="s">
        <v>1787</v>
      </c>
      <c r="D599" t="s">
        <v>1788</v>
      </c>
      <c r="E599" t="s">
        <v>1789</v>
      </c>
      <c r="F599" t="s">
        <v>82</v>
      </c>
      <c r="G599">
        <v>57.708869999999997</v>
      </c>
      <c r="H599">
        <v>11.97456</v>
      </c>
      <c r="I599" t="s">
        <v>15</v>
      </c>
    </row>
    <row r="600" spans="1:9" x14ac:dyDescent="0.3">
      <c r="A600" t="s">
        <v>1790</v>
      </c>
      <c r="B600" t="s">
        <v>1791</v>
      </c>
      <c r="F600" t="s">
        <v>82</v>
      </c>
      <c r="G600">
        <v>57.71087</v>
      </c>
      <c r="H600">
        <v>11.97456</v>
      </c>
      <c r="I600" t="s">
        <v>37</v>
      </c>
    </row>
    <row r="601" spans="1:9" x14ac:dyDescent="0.3">
      <c r="A601" t="s">
        <v>1792</v>
      </c>
      <c r="B601" t="s">
        <v>1793</v>
      </c>
      <c r="C601" t="s">
        <v>1794</v>
      </c>
      <c r="D601" t="s">
        <v>1795</v>
      </c>
      <c r="E601" t="s">
        <v>1076</v>
      </c>
      <c r="F601" t="s">
        <v>79</v>
      </c>
      <c r="G601">
        <v>51.325265899999998</v>
      </c>
      <c r="H601">
        <v>12.0242284</v>
      </c>
      <c r="I601" t="s">
        <v>15</v>
      </c>
    </row>
    <row r="602" spans="1:9" x14ac:dyDescent="0.3">
      <c r="A602" t="s">
        <v>1796</v>
      </c>
      <c r="B602" t="s">
        <v>1797</v>
      </c>
      <c r="C602" t="s">
        <v>1798</v>
      </c>
      <c r="D602" t="s">
        <v>1799</v>
      </c>
      <c r="E602" t="s">
        <v>1800</v>
      </c>
      <c r="F602" t="s">
        <v>79</v>
      </c>
      <c r="G602">
        <v>51.326265900000003</v>
      </c>
      <c r="H602">
        <v>12.0242284</v>
      </c>
      <c r="I602" t="s">
        <v>15</v>
      </c>
    </row>
    <row r="603" spans="1:9" x14ac:dyDescent="0.3">
      <c r="A603" t="s">
        <v>1801</v>
      </c>
      <c r="B603" t="s">
        <v>1802</v>
      </c>
      <c r="C603" t="s">
        <v>1803</v>
      </c>
      <c r="D603" t="s">
        <v>1804</v>
      </c>
      <c r="E603" t="s">
        <v>1805</v>
      </c>
      <c r="F603" t="s">
        <v>79</v>
      </c>
      <c r="G603">
        <v>51.328265899999998</v>
      </c>
      <c r="H603">
        <v>12.0242284</v>
      </c>
      <c r="I603" t="s">
        <v>15</v>
      </c>
    </row>
    <row r="604" spans="1:9" x14ac:dyDescent="0.3">
      <c r="A604" t="s">
        <v>1806</v>
      </c>
      <c r="B604" t="s">
        <v>1807</v>
      </c>
      <c r="F604" t="s">
        <v>104</v>
      </c>
      <c r="G604">
        <v>51.6265334</v>
      </c>
      <c r="H604">
        <v>12.3133061</v>
      </c>
      <c r="I604" t="s">
        <v>25</v>
      </c>
    </row>
    <row r="605" spans="1:9" x14ac:dyDescent="0.3">
      <c r="A605" t="s">
        <v>1808</v>
      </c>
      <c r="B605" t="s">
        <v>1809</v>
      </c>
      <c r="C605" t="s">
        <v>1810</v>
      </c>
      <c r="D605" t="s">
        <v>1811</v>
      </c>
      <c r="E605" t="s">
        <v>1812</v>
      </c>
      <c r="F605" t="s">
        <v>14</v>
      </c>
      <c r="G605">
        <v>51.627533399999997</v>
      </c>
      <c r="H605">
        <v>12.3133061</v>
      </c>
      <c r="I605" t="s">
        <v>15</v>
      </c>
    </row>
    <row r="606" spans="1:9" x14ac:dyDescent="0.3">
      <c r="A606" t="s">
        <v>1813</v>
      </c>
      <c r="B606" t="s">
        <v>1814</v>
      </c>
      <c r="C606" t="s">
        <v>1815</v>
      </c>
      <c r="D606" t="s">
        <v>1816</v>
      </c>
      <c r="E606" t="s">
        <v>1817</v>
      </c>
      <c r="F606" t="s">
        <v>14</v>
      </c>
      <c r="G606">
        <v>51.200694599999999</v>
      </c>
      <c r="H606">
        <v>12.387037899999999</v>
      </c>
      <c r="I606" t="s">
        <v>15</v>
      </c>
    </row>
    <row r="607" spans="1:9" x14ac:dyDescent="0.3">
      <c r="A607" t="s">
        <v>1818</v>
      </c>
      <c r="B607" t="s">
        <v>1819</v>
      </c>
      <c r="C607" t="s">
        <v>1820</v>
      </c>
      <c r="D607" t="s">
        <v>1821</v>
      </c>
      <c r="E607" t="s">
        <v>1822</v>
      </c>
      <c r="F607" t="s">
        <v>218</v>
      </c>
      <c r="G607">
        <v>51.201694600000003</v>
      </c>
      <c r="H607">
        <v>12.387037899999999</v>
      </c>
      <c r="I607" t="s">
        <v>15</v>
      </c>
    </row>
    <row r="608" spans="1:9" x14ac:dyDescent="0.3">
      <c r="A608" t="s">
        <v>1823</v>
      </c>
      <c r="B608" t="s">
        <v>1824</v>
      </c>
      <c r="C608" t="s">
        <v>1825</v>
      </c>
      <c r="D608" t="s">
        <v>1826</v>
      </c>
      <c r="E608" t="s">
        <v>1827</v>
      </c>
      <c r="F608" t="s">
        <v>14</v>
      </c>
      <c r="G608">
        <v>48.172561299999998</v>
      </c>
      <c r="H608">
        <v>12.8310753</v>
      </c>
      <c r="I608" t="s">
        <v>101</v>
      </c>
    </row>
    <row r="609" spans="1:9" x14ac:dyDescent="0.3">
      <c r="A609" t="s">
        <v>1828</v>
      </c>
      <c r="B609" t="s">
        <v>1824</v>
      </c>
      <c r="C609" t="s">
        <v>1825</v>
      </c>
      <c r="D609" t="s">
        <v>1826</v>
      </c>
      <c r="E609" t="s">
        <v>1827</v>
      </c>
      <c r="F609" t="s">
        <v>14</v>
      </c>
      <c r="G609">
        <v>48.173561300000003</v>
      </c>
      <c r="H609">
        <v>12.8310753</v>
      </c>
      <c r="I609" t="s">
        <v>101</v>
      </c>
    </row>
    <row r="610" spans="1:9" x14ac:dyDescent="0.3">
      <c r="A610" t="s">
        <v>1829</v>
      </c>
      <c r="B610" t="s">
        <v>1830</v>
      </c>
      <c r="C610" t="s">
        <v>1831</v>
      </c>
      <c r="D610" t="s">
        <v>1832</v>
      </c>
      <c r="E610" t="s">
        <v>1833</v>
      </c>
      <c r="F610" t="s">
        <v>49</v>
      </c>
      <c r="G610">
        <v>48.174561300000001</v>
      </c>
      <c r="H610">
        <v>12.8310753</v>
      </c>
      <c r="I610" t="s">
        <v>15</v>
      </c>
    </row>
    <row r="611" spans="1:9" x14ac:dyDescent="0.3">
      <c r="A611" t="s">
        <v>1834</v>
      </c>
      <c r="B611" t="s">
        <v>1835</v>
      </c>
      <c r="C611" t="s">
        <v>1836</v>
      </c>
      <c r="D611" t="s">
        <v>1837</v>
      </c>
      <c r="E611" t="s">
        <v>598</v>
      </c>
      <c r="F611" t="s">
        <v>82</v>
      </c>
      <c r="G611">
        <v>50.598426199999999</v>
      </c>
      <c r="H611">
        <v>13.610242100000001</v>
      </c>
      <c r="I611" t="s">
        <v>15</v>
      </c>
    </row>
    <row r="612" spans="1:9" x14ac:dyDescent="0.3">
      <c r="A612" t="s">
        <v>1838</v>
      </c>
      <c r="B612" t="s">
        <v>1839</v>
      </c>
      <c r="F612" t="s">
        <v>49</v>
      </c>
      <c r="G612">
        <v>50.600426200000001</v>
      </c>
      <c r="H612">
        <v>13.610242100000001</v>
      </c>
      <c r="I612" t="s">
        <v>50</v>
      </c>
    </row>
    <row r="613" spans="1:9" x14ac:dyDescent="0.3">
      <c r="A613" t="s">
        <v>1840</v>
      </c>
      <c r="B613" t="s">
        <v>1841</v>
      </c>
      <c r="C613" t="s">
        <v>1842</v>
      </c>
      <c r="D613" t="s">
        <v>1843</v>
      </c>
      <c r="E613" t="s">
        <v>1844</v>
      </c>
      <c r="F613" t="s">
        <v>68</v>
      </c>
      <c r="G613">
        <v>48.309939999999997</v>
      </c>
      <c r="H613">
        <v>14.285830000000001</v>
      </c>
      <c r="I613" t="s">
        <v>15</v>
      </c>
    </row>
    <row r="614" spans="1:9" x14ac:dyDescent="0.3">
      <c r="A614" t="s">
        <v>1845</v>
      </c>
      <c r="B614" t="s">
        <v>1846</v>
      </c>
      <c r="C614" t="s">
        <v>1847</v>
      </c>
      <c r="D614" t="s">
        <v>1848</v>
      </c>
      <c r="E614" t="s">
        <v>1849</v>
      </c>
      <c r="F614" t="s">
        <v>14</v>
      </c>
      <c r="G614">
        <v>48.310940000000002</v>
      </c>
      <c r="H614">
        <v>14.285830000000001</v>
      </c>
      <c r="I614" t="s">
        <v>15</v>
      </c>
    </row>
    <row r="615" spans="1:9" x14ac:dyDescent="0.3">
      <c r="A615" t="s">
        <v>1850</v>
      </c>
      <c r="B615" t="s">
        <v>1851</v>
      </c>
      <c r="F615" t="s">
        <v>113</v>
      </c>
      <c r="G615">
        <v>50.241645300000002</v>
      </c>
      <c r="H615">
        <v>14.3106451</v>
      </c>
      <c r="I615" t="s">
        <v>114</v>
      </c>
    </row>
    <row r="616" spans="1:9" x14ac:dyDescent="0.3">
      <c r="A616" t="s">
        <v>1852</v>
      </c>
      <c r="B616" t="s">
        <v>1853</v>
      </c>
      <c r="F616" t="s">
        <v>113</v>
      </c>
      <c r="G616">
        <v>50.2426453</v>
      </c>
      <c r="H616">
        <v>14.3106451</v>
      </c>
      <c r="I616" t="s">
        <v>114</v>
      </c>
    </row>
    <row r="617" spans="1:9" x14ac:dyDescent="0.3">
      <c r="A617" t="s">
        <v>1854</v>
      </c>
      <c r="B617" t="s">
        <v>1855</v>
      </c>
      <c r="F617" t="s">
        <v>104</v>
      </c>
      <c r="G617">
        <v>48.140926800000003</v>
      </c>
      <c r="H617">
        <v>16.476377800000002</v>
      </c>
      <c r="I617" t="s">
        <v>25</v>
      </c>
    </row>
    <row r="618" spans="1:9" x14ac:dyDescent="0.3">
      <c r="A618" t="s">
        <v>1856</v>
      </c>
      <c r="B618" t="s">
        <v>1857</v>
      </c>
      <c r="F618" t="s">
        <v>49</v>
      </c>
      <c r="G618">
        <v>48.1419268</v>
      </c>
      <c r="H618">
        <v>16.476377800000002</v>
      </c>
      <c r="I618" t="s">
        <v>50</v>
      </c>
    </row>
    <row r="619" spans="1:9" x14ac:dyDescent="0.3">
      <c r="A619" t="s">
        <v>1858</v>
      </c>
      <c r="B619" t="s">
        <v>1859</v>
      </c>
      <c r="C619" t="s">
        <v>1860</v>
      </c>
      <c r="D619" t="s">
        <v>1861</v>
      </c>
      <c r="E619" t="s">
        <v>1862</v>
      </c>
      <c r="F619" t="s">
        <v>82</v>
      </c>
      <c r="G619">
        <v>48.148596499999996</v>
      </c>
      <c r="H619">
        <v>17.107747799999999</v>
      </c>
      <c r="I619" t="s">
        <v>15</v>
      </c>
    </row>
    <row r="620" spans="1:9" x14ac:dyDescent="0.3">
      <c r="A620" t="s">
        <v>1863</v>
      </c>
      <c r="B620" t="s">
        <v>1864</v>
      </c>
      <c r="C620" t="s">
        <v>1865</v>
      </c>
      <c r="D620" t="s">
        <v>1866</v>
      </c>
      <c r="E620" t="s">
        <v>1867</v>
      </c>
      <c r="F620" t="s">
        <v>113</v>
      </c>
      <c r="G620">
        <v>48.150596499999999</v>
      </c>
      <c r="H620">
        <v>17.107747799999999</v>
      </c>
      <c r="I620" t="s">
        <v>15</v>
      </c>
    </row>
    <row r="621" spans="1:9" x14ac:dyDescent="0.3">
      <c r="A621" t="s">
        <v>1868</v>
      </c>
      <c r="B621" t="s">
        <v>1869</v>
      </c>
      <c r="C621" t="s">
        <v>1870</v>
      </c>
      <c r="D621" t="s">
        <v>1871</v>
      </c>
      <c r="E621" t="s">
        <v>1872</v>
      </c>
      <c r="F621" t="s">
        <v>49</v>
      </c>
      <c r="G621">
        <v>48.151596499999997</v>
      </c>
      <c r="H621">
        <v>17.107747799999999</v>
      </c>
      <c r="I621" t="s">
        <v>15</v>
      </c>
    </row>
    <row r="622" spans="1:9" x14ac:dyDescent="0.3">
      <c r="A622" t="s">
        <v>1873</v>
      </c>
      <c r="B622" t="s">
        <v>1874</v>
      </c>
      <c r="F622" t="s">
        <v>113</v>
      </c>
      <c r="G622">
        <v>48.248943699999998</v>
      </c>
      <c r="H622">
        <v>20.618977099999999</v>
      </c>
      <c r="I622" t="s">
        <v>114</v>
      </c>
    </row>
    <row r="623" spans="1:9" x14ac:dyDescent="0.3">
      <c r="A623" t="s">
        <v>1875</v>
      </c>
      <c r="B623" t="s">
        <v>1876</v>
      </c>
      <c r="C623" t="s">
        <v>1877</v>
      </c>
      <c r="D623" t="s">
        <v>1878</v>
      </c>
      <c r="E623" t="s">
        <v>1879</v>
      </c>
      <c r="F623" t="s">
        <v>14</v>
      </c>
      <c r="G623">
        <v>48.249943700000003</v>
      </c>
      <c r="H623">
        <v>20.618977099999999</v>
      </c>
      <c r="I623" t="s">
        <v>101</v>
      </c>
    </row>
    <row r="624" spans="1:9" x14ac:dyDescent="0.3">
      <c r="A624" t="s">
        <v>1880</v>
      </c>
      <c r="B624" t="s">
        <v>1881</v>
      </c>
      <c r="F624" t="s">
        <v>1715</v>
      </c>
      <c r="G624">
        <v>48.250943700000001</v>
      </c>
      <c r="H624">
        <v>20.618977099999999</v>
      </c>
      <c r="I624" t="s">
        <v>37</v>
      </c>
    </row>
    <row r="625" spans="1:9" x14ac:dyDescent="0.3">
      <c r="A625" t="s">
        <v>1882</v>
      </c>
      <c r="B625" t="s">
        <v>1883</v>
      </c>
      <c r="F625" t="s">
        <v>49</v>
      </c>
      <c r="G625">
        <v>47.915984600000002</v>
      </c>
      <c r="H625">
        <v>21.0427447</v>
      </c>
      <c r="I625" t="s">
        <v>50</v>
      </c>
    </row>
    <row r="626" spans="1:9" x14ac:dyDescent="0.3">
      <c r="A626" t="s">
        <v>1884</v>
      </c>
      <c r="B626" t="s">
        <v>1885</v>
      </c>
      <c r="F626" t="s">
        <v>82</v>
      </c>
      <c r="G626">
        <v>47.916984599999999</v>
      </c>
      <c r="H626">
        <v>21.0427447</v>
      </c>
      <c r="I626" t="s">
        <v>37</v>
      </c>
    </row>
    <row r="627" spans="1:9" x14ac:dyDescent="0.3">
      <c r="A627" t="s">
        <v>1886</v>
      </c>
      <c r="B627" t="s">
        <v>1887</v>
      </c>
      <c r="C627" t="s">
        <v>1888</v>
      </c>
      <c r="D627" t="s">
        <v>1889</v>
      </c>
      <c r="E627" t="s">
        <v>190</v>
      </c>
      <c r="F627" t="s">
        <v>14</v>
      </c>
      <c r="G627">
        <v>65.012088800000001</v>
      </c>
      <c r="H627">
        <v>25.4650772</v>
      </c>
      <c r="I627" t="s">
        <v>15</v>
      </c>
    </row>
    <row r="628" spans="1:9" x14ac:dyDescent="0.3">
      <c r="A628" t="s">
        <v>1890</v>
      </c>
      <c r="B628" t="s">
        <v>1891</v>
      </c>
      <c r="F628" t="s">
        <v>82</v>
      </c>
      <c r="G628">
        <v>65.013088800000006</v>
      </c>
      <c r="H628">
        <v>25.4650772</v>
      </c>
      <c r="I628" t="s">
        <v>37</v>
      </c>
    </row>
    <row r="629" spans="1:9" x14ac:dyDescent="0.3">
      <c r="A629" t="s">
        <v>1892</v>
      </c>
      <c r="B629" t="s">
        <v>1893</v>
      </c>
      <c r="F629" t="s">
        <v>49</v>
      </c>
      <c r="G629">
        <v>60.393191899999998</v>
      </c>
      <c r="H629">
        <v>25.665273899999999</v>
      </c>
      <c r="I629" t="s">
        <v>50</v>
      </c>
    </row>
    <row r="630" spans="1:9" x14ac:dyDescent="0.3">
      <c r="A630" t="s">
        <v>1894</v>
      </c>
      <c r="B630" t="s">
        <v>1895</v>
      </c>
      <c r="C630" t="s">
        <v>1896</v>
      </c>
      <c r="D630" t="s">
        <v>1897</v>
      </c>
      <c r="E630" t="s">
        <v>1898</v>
      </c>
      <c r="F630" t="s">
        <v>82</v>
      </c>
      <c r="G630">
        <v>60.3951919</v>
      </c>
      <c r="H630">
        <v>25.665273899999999</v>
      </c>
      <c r="I630" t="s">
        <v>15</v>
      </c>
    </row>
    <row r="631" spans="1:9" x14ac:dyDescent="0.3">
      <c r="A631" t="s">
        <v>1899</v>
      </c>
      <c r="B631" t="s">
        <v>1900</v>
      </c>
      <c r="F631" t="s">
        <v>82</v>
      </c>
      <c r="G631">
        <v>60.396191899999998</v>
      </c>
      <c r="H631">
        <v>25.665273899999999</v>
      </c>
      <c r="I631" t="s">
        <v>15</v>
      </c>
    </row>
    <row r="632" spans="1:9" x14ac:dyDescent="0.3">
      <c r="A632" t="s">
        <v>1901</v>
      </c>
      <c r="B632" t="s">
        <v>1895</v>
      </c>
      <c r="C632" t="s">
        <v>1896</v>
      </c>
      <c r="D632" t="s">
        <v>1897</v>
      </c>
      <c r="E632" t="s">
        <v>1898</v>
      </c>
      <c r="F632" t="s">
        <v>82</v>
      </c>
      <c r="G632">
        <v>44.937663999999998</v>
      </c>
      <c r="H632">
        <v>26.012861600000001</v>
      </c>
      <c r="I632" t="s">
        <v>15</v>
      </c>
    </row>
    <row r="633" spans="1:9" x14ac:dyDescent="0.3">
      <c r="A633" t="s">
        <v>1902</v>
      </c>
      <c r="B633" t="s">
        <v>1903</v>
      </c>
      <c r="F633" t="s">
        <v>104</v>
      </c>
      <c r="G633">
        <v>44.938664000000003</v>
      </c>
      <c r="H633">
        <v>26.012861600000001</v>
      </c>
      <c r="I633" t="s">
        <v>25</v>
      </c>
    </row>
    <row r="634" spans="1:9" x14ac:dyDescent="0.3">
      <c r="A634" t="s">
        <v>1904</v>
      </c>
      <c r="B634" t="s">
        <v>1905</v>
      </c>
      <c r="F634" t="s">
        <v>934</v>
      </c>
      <c r="G634">
        <v>42.504792600000002</v>
      </c>
      <c r="H634">
        <v>27.462636100000001</v>
      </c>
      <c r="I634" t="s">
        <v>25</v>
      </c>
    </row>
    <row r="635" spans="1:9" x14ac:dyDescent="0.3">
      <c r="A635" t="s">
        <v>1906</v>
      </c>
      <c r="B635" t="s">
        <v>1907</v>
      </c>
      <c r="F635" t="s">
        <v>24</v>
      </c>
      <c r="G635">
        <v>42.505792599999999</v>
      </c>
      <c r="H635">
        <v>27.462636100000001</v>
      </c>
      <c r="I635" t="s">
        <v>25</v>
      </c>
    </row>
    <row r="636" spans="1:9" x14ac:dyDescent="0.3">
      <c r="A636" t="s">
        <v>1908</v>
      </c>
      <c r="B636" t="s">
        <v>1909</v>
      </c>
      <c r="F636" t="s">
        <v>82</v>
      </c>
      <c r="G636">
        <v>61.118233799999999</v>
      </c>
      <c r="H636">
        <v>28.508160199999999</v>
      </c>
      <c r="I636" t="s">
        <v>15</v>
      </c>
    </row>
    <row r="637" spans="1:9" x14ac:dyDescent="0.3">
      <c r="A637" t="s">
        <v>1910</v>
      </c>
      <c r="B637" t="s">
        <v>1911</v>
      </c>
      <c r="F637" t="s">
        <v>82</v>
      </c>
      <c r="G637">
        <v>61.119233800000003</v>
      </c>
      <c r="H637">
        <v>28.508160199999999</v>
      </c>
      <c r="I637" t="s">
        <v>37</v>
      </c>
    </row>
    <row r="638" spans="1:9" x14ac:dyDescent="0.3">
      <c r="A638" t="s">
        <v>1912</v>
      </c>
      <c r="B638" t="s">
        <v>1913</v>
      </c>
      <c r="F638" t="s">
        <v>260</v>
      </c>
      <c r="G638">
        <v>4925333450505640</v>
      </c>
      <c r="H638">
        <v>1.17589475454768E+16</v>
      </c>
      <c r="I638" t="s">
        <v>25</v>
      </c>
    </row>
    <row r="639" spans="1:9" x14ac:dyDescent="0.3">
      <c r="A639" t="s">
        <v>1914</v>
      </c>
      <c r="B639" t="s">
        <v>1915</v>
      </c>
      <c r="C639" t="s">
        <v>1916</v>
      </c>
      <c r="D639" t="s">
        <v>1917</v>
      </c>
      <c r="E639" t="s">
        <v>1016</v>
      </c>
      <c r="F639" t="s">
        <v>260</v>
      </c>
      <c r="G639">
        <v>5141168754793120</v>
      </c>
      <c r="H639">
        <v>5428157673174500</v>
      </c>
      <c r="I639" t="s">
        <v>15</v>
      </c>
    </row>
    <row r="640" spans="1:9" x14ac:dyDescent="0.3">
      <c r="A640" t="s">
        <v>1918</v>
      </c>
      <c r="B640" t="s">
        <v>1919</v>
      </c>
      <c r="F640" t="s">
        <v>49</v>
      </c>
      <c r="G640">
        <v>45.143732900000003</v>
      </c>
      <c r="H640">
        <v>7.6232892000000003</v>
      </c>
      <c r="I640" t="s">
        <v>15</v>
      </c>
    </row>
    <row r="641" spans="1:9" x14ac:dyDescent="0.3">
      <c r="A641" t="s">
        <v>1920</v>
      </c>
      <c r="B641" t="s">
        <v>1921</v>
      </c>
      <c r="F641" t="s">
        <v>49</v>
      </c>
      <c r="G641">
        <v>4876014675341840</v>
      </c>
      <c r="H641">
        <v>2131290766912090</v>
      </c>
      <c r="I641" t="s">
        <v>50</v>
      </c>
    </row>
    <row r="642" spans="1:9" x14ac:dyDescent="0.3">
      <c r="A642" t="s">
        <v>1922</v>
      </c>
      <c r="B642" t="s">
        <v>1923</v>
      </c>
      <c r="F642" t="s">
        <v>113</v>
      </c>
      <c r="G642">
        <v>48.386249202571101</v>
      </c>
      <c r="H642">
        <v>-4.4479775628526097</v>
      </c>
      <c r="I642" t="s">
        <v>114</v>
      </c>
    </row>
    <row r="643" spans="1:9" x14ac:dyDescent="0.3">
      <c r="A643" t="s">
        <v>1924</v>
      </c>
      <c r="B643" t="s">
        <v>1925</v>
      </c>
      <c r="F643" t="s">
        <v>49</v>
      </c>
      <c r="G643">
        <v>49.904603956682401</v>
      </c>
      <c r="H643">
        <v>1.1058891828026101</v>
      </c>
      <c r="I643" t="s">
        <v>50</v>
      </c>
    </row>
    <row r="644" spans="1:9" x14ac:dyDescent="0.3">
      <c r="A644" t="s">
        <v>1926</v>
      </c>
      <c r="B644" t="s">
        <v>1927</v>
      </c>
      <c r="F644" t="s">
        <v>34</v>
      </c>
      <c r="G644">
        <v>47.302544363734199</v>
      </c>
      <c r="H644">
        <v>-2.1534575692932099</v>
      </c>
      <c r="I644" t="s">
        <v>25</v>
      </c>
    </row>
    <row r="645" spans="1:9" x14ac:dyDescent="0.3">
      <c r="A645" t="s">
        <v>1928</v>
      </c>
      <c r="B645" t="s">
        <v>1929</v>
      </c>
      <c r="F645" t="s">
        <v>49</v>
      </c>
      <c r="G645">
        <v>41.109348900000001</v>
      </c>
      <c r="H645">
        <v>1.1400998</v>
      </c>
      <c r="I645" t="s">
        <v>50</v>
      </c>
    </row>
    <row r="646" spans="1:9" x14ac:dyDescent="0.3">
      <c r="A646" t="s">
        <v>1930</v>
      </c>
      <c r="B646" t="s">
        <v>1931</v>
      </c>
      <c r="C646" t="s">
        <v>1932</v>
      </c>
      <c r="D646" t="s">
        <v>1933</v>
      </c>
      <c r="E646" t="s">
        <v>1934</v>
      </c>
      <c r="F646" t="s">
        <v>14</v>
      </c>
      <c r="G646">
        <v>50.387128599999997</v>
      </c>
      <c r="H646">
        <v>3.1093554000000001</v>
      </c>
      <c r="I646" t="s">
        <v>15</v>
      </c>
    </row>
    <row r="647" spans="1:9" x14ac:dyDescent="0.3">
      <c r="A647" t="s">
        <v>1935</v>
      </c>
      <c r="B647" t="s">
        <v>1936</v>
      </c>
      <c r="F647" t="s">
        <v>113</v>
      </c>
      <c r="G647">
        <v>4.9896861999999904E+16</v>
      </c>
      <c r="H647">
        <v>8611569999999990</v>
      </c>
      <c r="I647" t="s">
        <v>114</v>
      </c>
    </row>
    <row r="648" spans="1:9" x14ac:dyDescent="0.3">
      <c r="A648" t="s">
        <v>1937</v>
      </c>
      <c r="B648" t="s">
        <v>1938</v>
      </c>
      <c r="F648" t="s">
        <v>113</v>
      </c>
      <c r="G648">
        <v>4867423999999990</v>
      </c>
      <c r="H648">
        <v>937162000000001</v>
      </c>
      <c r="I648" t="s">
        <v>114</v>
      </c>
    </row>
    <row r="649" spans="1:9" x14ac:dyDescent="0.3">
      <c r="A649" t="s">
        <v>1939</v>
      </c>
      <c r="B649" t="s">
        <v>1940</v>
      </c>
      <c r="C649" t="s">
        <v>1941</v>
      </c>
      <c r="D649" t="s">
        <v>1942</v>
      </c>
      <c r="E649" t="s">
        <v>1943</v>
      </c>
      <c r="F649" t="s">
        <v>113</v>
      </c>
      <c r="G649">
        <v>5.0811494524832496E+16</v>
      </c>
      <c r="H649">
        <v>6991006552104740</v>
      </c>
      <c r="I649" t="s">
        <v>15</v>
      </c>
    </row>
    <row r="650" spans="1:9" x14ac:dyDescent="0.3">
      <c r="A650" t="s">
        <v>1944</v>
      </c>
      <c r="B650" t="s">
        <v>1945</v>
      </c>
      <c r="C650" t="s">
        <v>1946</v>
      </c>
      <c r="D650" t="s">
        <v>1947</v>
      </c>
      <c r="E650" t="s">
        <v>1948</v>
      </c>
      <c r="F650" t="s">
        <v>14</v>
      </c>
      <c r="G650">
        <v>5488421499419370</v>
      </c>
      <c r="H650">
        <v>8982455741264490</v>
      </c>
      <c r="I650" t="s">
        <v>15</v>
      </c>
    </row>
    <row r="651" spans="1:9" x14ac:dyDescent="0.3">
      <c r="A651" t="s">
        <v>1949</v>
      </c>
      <c r="B651" t="s">
        <v>1950</v>
      </c>
      <c r="F651" t="s">
        <v>49</v>
      </c>
      <c r="G651">
        <v>4.8270499999999904E+16</v>
      </c>
      <c r="H651">
        <v>1.641214E+16</v>
      </c>
      <c r="I651" t="s">
        <v>50</v>
      </c>
    </row>
    <row r="652" spans="1:9" x14ac:dyDescent="0.3">
      <c r="A652" t="s">
        <v>1951</v>
      </c>
      <c r="B652" t="s">
        <v>1952</v>
      </c>
      <c r="C652" t="s">
        <v>1953</v>
      </c>
      <c r="D652" t="s">
        <v>1954</v>
      </c>
      <c r="E652" t="s">
        <v>1543</v>
      </c>
      <c r="F652" t="s">
        <v>14</v>
      </c>
      <c r="G652">
        <v>4.8077632026546E+16</v>
      </c>
      <c r="H652">
        <v>1.63232681487687E+16</v>
      </c>
      <c r="I652" t="s">
        <v>15</v>
      </c>
    </row>
    <row r="653" spans="1:9" x14ac:dyDescent="0.3">
      <c r="A653" t="s">
        <v>1955</v>
      </c>
      <c r="B653" t="s">
        <v>1956</v>
      </c>
      <c r="F653" t="s">
        <v>49</v>
      </c>
      <c r="G653">
        <v>5.0056866E+16</v>
      </c>
      <c r="H653">
        <v>8339301999999990</v>
      </c>
      <c r="I653" t="s">
        <v>50</v>
      </c>
    </row>
    <row r="654" spans="1:9" x14ac:dyDescent="0.3">
      <c r="A654" t="s">
        <v>1957</v>
      </c>
      <c r="B654" t="s">
        <v>1958</v>
      </c>
      <c r="F654" t="s">
        <v>49</v>
      </c>
      <c r="G654">
        <v>5114959363196680</v>
      </c>
      <c r="H654">
        <v>4380606978426600</v>
      </c>
      <c r="I654" t="s">
        <v>50</v>
      </c>
    </row>
    <row r="655" spans="1:9" x14ac:dyDescent="0.3">
      <c r="A655" t="s">
        <v>1959</v>
      </c>
      <c r="B655" t="s">
        <v>1960</v>
      </c>
      <c r="C655" t="s">
        <v>1961</v>
      </c>
      <c r="D655" t="s">
        <v>1962</v>
      </c>
      <c r="E655" t="s">
        <v>1963</v>
      </c>
      <c r="F655" t="s">
        <v>113</v>
      </c>
      <c r="G655">
        <v>53.893967468403197</v>
      </c>
      <c r="H655">
        <v>9.1737215208839693</v>
      </c>
      <c r="I655" t="s">
        <v>15</v>
      </c>
    </row>
    <row r="656" spans="1:9" x14ac:dyDescent="0.3">
      <c r="A656" t="s">
        <v>1964</v>
      </c>
      <c r="B656" t="s">
        <v>1965</v>
      </c>
      <c r="C656" t="s">
        <v>1966</v>
      </c>
      <c r="D656" t="s">
        <v>1967</v>
      </c>
      <c r="F656" t="s">
        <v>30</v>
      </c>
      <c r="G656">
        <v>53.200310541388497</v>
      </c>
      <c r="H656">
        <v>12.235112418016501</v>
      </c>
      <c r="I656" t="s">
        <v>31</v>
      </c>
    </row>
    <row r="657" spans="1:9" x14ac:dyDescent="0.3">
      <c r="A657" t="s">
        <v>1968</v>
      </c>
      <c r="B657" t="s">
        <v>1969</v>
      </c>
      <c r="C657" t="s">
        <v>1970</v>
      </c>
      <c r="D657" t="s">
        <v>1971</v>
      </c>
      <c r="E657" t="s">
        <v>1972</v>
      </c>
      <c r="F657" t="s">
        <v>68</v>
      </c>
      <c r="G657">
        <v>50.031869800000003</v>
      </c>
      <c r="H657">
        <v>10.5065562</v>
      </c>
      <c r="I657" t="s">
        <v>15</v>
      </c>
    </row>
    <row r="658" spans="1:9" x14ac:dyDescent="0.3">
      <c r="A658" t="s">
        <v>1973</v>
      </c>
      <c r="B658" t="s">
        <v>1974</v>
      </c>
      <c r="F658" t="s">
        <v>644</v>
      </c>
      <c r="G658">
        <v>54.726788599999999</v>
      </c>
      <c r="H658">
        <v>9.3478232000000006</v>
      </c>
      <c r="I658" t="s">
        <v>15</v>
      </c>
    </row>
    <row r="659" spans="1:9" x14ac:dyDescent="0.3">
      <c r="A659" t="s">
        <v>1975</v>
      </c>
      <c r="B659" t="s">
        <v>1976</v>
      </c>
      <c r="C659" t="s">
        <v>1977</v>
      </c>
      <c r="D659" t="s">
        <v>1978</v>
      </c>
      <c r="E659" t="s">
        <v>1979</v>
      </c>
      <c r="F659" t="s">
        <v>113</v>
      </c>
      <c r="G659">
        <v>52.152343461396299</v>
      </c>
      <c r="H659">
        <v>10.4066598815022</v>
      </c>
      <c r="I659" t="s">
        <v>15</v>
      </c>
    </row>
    <row r="660" spans="1:9" x14ac:dyDescent="0.3">
      <c r="A660" t="s">
        <v>1980</v>
      </c>
      <c r="B660" t="s">
        <v>1981</v>
      </c>
      <c r="F660" t="s">
        <v>113</v>
      </c>
      <c r="G660">
        <v>52.649330300000003</v>
      </c>
      <c r="H660">
        <v>19.0677357</v>
      </c>
      <c r="I660" t="s">
        <v>114</v>
      </c>
    </row>
    <row r="661" spans="1:9" x14ac:dyDescent="0.3">
      <c r="A661" t="s">
        <v>1982</v>
      </c>
      <c r="B661" t="s">
        <v>1983</v>
      </c>
      <c r="C661" t="s">
        <v>1984</v>
      </c>
      <c r="D661" t="s">
        <v>1985</v>
      </c>
      <c r="E661" t="s">
        <v>1986</v>
      </c>
      <c r="F661" t="s">
        <v>14</v>
      </c>
      <c r="G661">
        <v>63.846340538320803</v>
      </c>
      <c r="H661">
        <v>23.0330068194374</v>
      </c>
      <c r="I661" t="s">
        <v>15</v>
      </c>
    </row>
    <row r="662" spans="1:9" x14ac:dyDescent="0.3">
      <c r="A662" t="s">
        <v>1987</v>
      </c>
      <c r="B662" t="s">
        <v>1988</v>
      </c>
      <c r="F662" t="s">
        <v>49</v>
      </c>
      <c r="G662">
        <v>5130805600000000</v>
      </c>
      <c r="H662">
        <v>7.252655E+16</v>
      </c>
      <c r="I662" t="s">
        <v>50</v>
      </c>
    </row>
    <row r="663" spans="1:9" x14ac:dyDescent="0.3">
      <c r="A663" t="s">
        <v>1989</v>
      </c>
      <c r="B663" t="s">
        <v>1990</v>
      </c>
      <c r="F663" t="s">
        <v>49</v>
      </c>
      <c r="G663">
        <v>5087516399999990</v>
      </c>
      <c r="H663">
        <v>4493942000000000</v>
      </c>
      <c r="I663" t="s">
        <v>50</v>
      </c>
    </row>
    <row r="664" spans="1:9" x14ac:dyDescent="0.3">
      <c r="A664" t="s">
        <v>1991</v>
      </c>
      <c r="B664" t="s">
        <v>1992</v>
      </c>
      <c r="F664" t="s">
        <v>49</v>
      </c>
      <c r="G664">
        <v>52.302834096907901</v>
      </c>
      <c r="H664">
        <v>18.227371212857499</v>
      </c>
      <c r="I664" t="s">
        <v>50</v>
      </c>
    </row>
    <row r="665" spans="1:9" x14ac:dyDescent="0.3">
      <c r="A665" t="s">
        <v>1993</v>
      </c>
      <c r="B665" t="s">
        <v>1994</v>
      </c>
      <c r="F665" t="s">
        <v>49</v>
      </c>
      <c r="G665">
        <v>51.453667199999998</v>
      </c>
      <c r="H665">
        <v>3.5709124999999999</v>
      </c>
      <c r="I665" t="s">
        <v>50</v>
      </c>
    </row>
    <row r="666" spans="1:9" x14ac:dyDescent="0.3">
      <c r="A666" t="s">
        <v>1995</v>
      </c>
      <c r="B666" t="s">
        <v>1996</v>
      </c>
      <c r="F666" t="s">
        <v>49</v>
      </c>
      <c r="G666">
        <v>4.72959532953556E+16</v>
      </c>
      <c r="H666">
        <v>7932382791034880</v>
      </c>
      <c r="I666" t="s">
        <v>50</v>
      </c>
    </row>
    <row r="667" spans="1:9" x14ac:dyDescent="0.3">
      <c r="A667" t="s">
        <v>1997</v>
      </c>
      <c r="B667" t="s">
        <v>1998</v>
      </c>
      <c r="F667" t="s">
        <v>49</v>
      </c>
      <c r="G667">
        <v>41.284820822115996</v>
      </c>
      <c r="H667">
        <v>1.9466596412567101</v>
      </c>
      <c r="I667" t="s">
        <v>50</v>
      </c>
    </row>
    <row r="668" spans="1:9" x14ac:dyDescent="0.3">
      <c r="A668" t="s">
        <v>1999</v>
      </c>
      <c r="B668" t="s">
        <v>2000</v>
      </c>
      <c r="F668" t="s">
        <v>49</v>
      </c>
      <c r="G668">
        <v>43.200997000000001</v>
      </c>
      <c r="H668">
        <v>6.6313659999999999</v>
      </c>
      <c r="I668" t="s">
        <v>50</v>
      </c>
    </row>
    <row r="669" spans="1:9" x14ac:dyDescent="0.3">
      <c r="A669" t="s">
        <v>2001</v>
      </c>
      <c r="B669" t="s">
        <v>2002</v>
      </c>
      <c r="F669" t="s">
        <v>49</v>
      </c>
      <c r="G669">
        <v>47.256613000000002</v>
      </c>
      <c r="H669">
        <v>0.69314500000000001</v>
      </c>
      <c r="I669" t="s">
        <v>50</v>
      </c>
    </row>
    <row r="670" spans="1:9" x14ac:dyDescent="0.3">
      <c r="A670" t="s">
        <v>2003</v>
      </c>
      <c r="B670" t="s">
        <v>2004</v>
      </c>
      <c r="F670" t="s">
        <v>49</v>
      </c>
      <c r="G670">
        <v>45.504984</v>
      </c>
      <c r="H670">
        <v>4.6154950000000001</v>
      </c>
      <c r="I670" t="s">
        <v>50</v>
      </c>
    </row>
    <row r="671" spans="1:9" x14ac:dyDescent="0.3">
      <c r="A671" t="s">
        <v>2005</v>
      </c>
      <c r="B671" t="s">
        <v>2006</v>
      </c>
      <c r="F671" t="s">
        <v>82</v>
      </c>
      <c r="G671">
        <v>53.285472849999998</v>
      </c>
      <c r="H671">
        <v>-2.7463786605979661</v>
      </c>
      <c r="I671" t="s">
        <v>37</v>
      </c>
    </row>
    <row r="672" spans="1:9" x14ac:dyDescent="0.3">
      <c r="A672" t="s">
        <v>2007</v>
      </c>
      <c r="B672" t="s">
        <v>2008</v>
      </c>
      <c r="F672" t="s">
        <v>49</v>
      </c>
      <c r="G672">
        <v>49.482568999999998</v>
      </c>
      <c r="H672">
        <v>0.15399299999999999</v>
      </c>
      <c r="I672" t="s">
        <v>25</v>
      </c>
    </row>
    <row r="673" spans="1:9" x14ac:dyDescent="0.3">
      <c r="A673" t="s">
        <v>2009</v>
      </c>
      <c r="B673" t="s">
        <v>2010</v>
      </c>
      <c r="F673" t="s">
        <v>49</v>
      </c>
      <c r="G673">
        <v>45.775013000000001</v>
      </c>
      <c r="H673">
        <v>4.8130657000000001</v>
      </c>
      <c r="I673" t="s">
        <v>50</v>
      </c>
    </row>
    <row r="674" spans="1:9" x14ac:dyDescent="0.3">
      <c r="A674" t="s">
        <v>2011</v>
      </c>
      <c r="B674" t="s">
        <v>2012</v>
      </c>
      <c r="F674" t="s">
        <v>113</v>
      </c>
      <c r="G674">
        <v>42.815953</v>
      </c>
      <c r="H674">
        <v>-1.642547</v>
      </c>
      <c r="I674" t="s">
        <v>25</v>
      </c>
    </row>
    <row r="675" spans="1:9" x14ac:dyDescent="0.3">
      <c r="A675" t="s">
        <v>2013</v>
      </c>
      <c r="B675" t="s">
        <v>2014</v>
      </c>
      <c r="F675" t="s">
        <v>82</v>
      </c>
      <c r="G675">
        <v>51.5223248</v>
      </c>
      <c r="H675">
        <v>-0.1447784</v>
      </c>
      <c r="I675" t="s">
        <v>37</v>
      </c>
    </row>
    <row r="676" spans="1:9" x14ac:dyDescent="0.3">
      <c r="A676" t="s">
        <v>2015</v>
      </c>
      <c r="B676" t="s">
        <v>2016</v>
      </c>
      <c r="C676" t="s">
        <v>2017</v>
      </c>
      <c r="D676" t="s">
        <v>2018</v>
      </c>
      <c r="E676" t="s">
        <v>2019</v>
      </c>
      <c r="F676" t="s">
        <v>113</v>
      </c>
      <c r="G676">
        <v>39.972082</v>
      </c>
      <c r="H676">
        <v>-7.6769000000000004E-2</v>
      </c>
      <c r="I676" t="s">
        <v>15</v>
      </c>
    </row>
    <row r="677" spans="1:9" x14ac:dyDescent="0.3">
      <c r="A677" t="s">
        <v>2020</v>
      </c>
      <c r="B677" t="s">
        <v>2021</v>
      </c>
      <c r="F677" t="s">
        <v>113</v>
      </c>
      <c r="G677">
        <v>40.437176899999997</v>
      </c>
      <c r="H677">
        <v>-3.6816333000000001</v>
      </c>
      <c r="I677" t="s">
        <v>114</v>
      </c>
    </row>
    <row r="678" spans="1:9" x14ac:dyDescent="0.3">
      <c r="A678" t="s">
        <v>2022</v>
      </c>
      <c r="B678" t="s">
        <v>2023</v>
      </c>
      <c r="F678" t="s">
        <v>218</v>
      </c>
      <c r="G678">
        <v>55.675339999999998</v>
      </c>
      <c r="H678">
        <v>12.568018</v>
      </c>
      <c r="I678" t="s">
        <v>25</v>
      </c>
    </row>
    <row r="679" spans="1:9" x14ac:dyDescent="0.3">
      <c r="A679" t="s">
        <v>2024</v>
      </c>
      <c r="B679" t="s">
        <v>2025</v>
      </c>
      <c r="F679" t="s">
        <v>2026</v>
      </c>
      <c r="G679">
        <v>29.78335183700673</v>
      </c>
      <c r="H679">
        <v>-95.617801170728995</v>
      </c>
      <c r="I679" t="s">
        <v>25</v>
      </c>
    </row>
    <row r="680" spans="1:9" x14ac:dyDescent="0.3">
      <c r="A680" t="s">
        <v>2027</v>
      </c>
      <c r="B680" t="s">
        <v>2028</v>
      </c>
      <c r="C680" t="s">
        <v>2029</v>
      </c>
      <c r="D680" t="s">
        <v>2030</v>
      </c>
      <c r="E680" t="s">
        <v>2031</v>
      </c>
      <c r="F680" t="s">
        <v>82</v>
      </c>
      <c r="G680">
        <v>51.672041849999999</v>
      </c>
      <c r="H680">
        <v>-1.3032192499999999</v>
      </c>
      <c r="I680" t="s">
        <v>15</v>
      </c>
    </row>
    <row r="681" spans="1:9" x14ac:dyDescent="0.3">
      <c r="A681" t="s">
        <v>2032</v>
      </c>
      <c r="B681" t="s">
        <v>2028</v>
      </c>
      <c r="C681" t="s">
        <v>2029</v>
      </c>
      <c r="D681" t="s">
        <v>2030</v>
      </c>
      <c r="E681" t="s">
        <v>2031</v>
      </c>
      <c r="F681" t="s">
        <v>82</v>
      </c>
      <c r="G681">
        <v>51.672041849999999</v>
      </c>
      <c r="H681">
        <v>-1.3032192499999999</v>
      </c>
      <c r="I681" t="s">
        <v>15</v>
      </c>
    </row>
    <row r="682" spans="1:9" x14ac:dyDescent="0.3">
      <c r="A682" t="s">
        <v>2033</v>
      </c>
      <c r="B682" t="s">
        <v>2034</v>
      </c>
      <c r="C682" t="s">
        <v>2035</v>
      </c>
      <c r="D682" t="s">
        <v>2030</v>
      </c>
      <c r="E682" t="s">
        <v>2031</v>
      </c>
      <c r="F682" t="s">
        <v>82</v>
      </c>
      <c r="G682">
        <v>51.672041849999999</v>
      </c>
      <c r="H682">
        <v>-1.3032192499999999</v>
      </c>
      <c r="I682" t="s">
        <v>15</v>
      </c>
    </row>
    <row r="683" spans="1:9" x14ac:dyDescent="0.3">
      <c r="A683" t="s">
        <v>2036</v>
      </c>
      <c r="B683" t="s">
        <v>2028</v>
      </c>
      <c r="C683" t="s">
        <v>2029</v>
      </c>
      <c r="D683" t="s">
        <v>2030</v>
      </c>
      <c r="E683" t="s">
        <v>2031</v>
      </c>
      <c r="F683" t="s">
        <v>82</v>
      </c>
      <c r="G683">
        <v>51.672041849999999</v>
      </c>
      <c r="H683">
        <v>-1.3032192499999999</v>
      </c>
      <c r="I683" t="s">
        <v>15</v>
      </c>
    </row>
    <row r="684" spans="1:9" x14ac:dyDescent="0.3">
      <c r="A684" t="s">
        <v>2037</v>
      </c>
      <c r="B684" t="s">
        <v>2034</v>
      </c>
      <c r="C684" t="s">
        <v>2035</v>
      </c>
      <c r="D684" t="s">
        <v>2030</v>
      </c>
      <c r="E684" t="s">
        <v>2031</v>
      </c>
      <c r="F684" t="s">
        <v>82</v>
      </c>
      <c r="G684">
        <v>51.672041849999999</v>
      </c>
      <c r="H684">
        <v>-1.3032192499999999</v>
      </c>
      <c r="I684" t="s">
        <v>15</v>
      </c>
    </row>
    <row r="685" spans="1:9" x14ac:dyDescent="0.3">
      <c r="A685" t="s">
        <v>2038</v>
      </c>
      <c r="B685" t="s">
        <v>2028</v>
      </c>
      <c r="C685" t="s">
        <v>2029</v>
      </c>
      <c r="D685" t="s">
        <v>2030</v>
      </c>
      <c r="E685" t="s">
        <v>2031</v>
      </c>
      <c r="F685" t="s">
        <v>82</v>
      </c>
      <c r="G685">
        <v>51.672041849999999</v>
      </c>
      <c r="H685">
        <v>-1.3032192499999999</v>
      </c>
      <c r="I685" t="s">
        <v>15</v>
      </c>
    </row>
    <row r="686" spans="1:9" x14ac:dyDescent="0.3">
      <c r="A686" t="s">
        <v>2039</v>
      </c>
      <c r="B686" t="s">
        <v>2040</v>
      </c>
      <c r="C686" t="s">
        <v>2041</v>
      </c>
      <c r="D686" t="s">
        <v>2042</v>
      </c>
      <c r="E686" t="s">
        <v>2043</v>
      </c>
      <c r="F686" t="s">
        <v>104</v>
      </c>
      <c r="G686">
        <v>52.044864599999997</v>
      </c>
      <c r="H686">
        <v>4.3565836999999998</v>
      </c>
      <c r="I686" t="s">
        <v>15</v>
      </c>
    </row>
    <row r="687" spans="1:9" x14ac:dyDescent="0.3">
      <c r="A687" t="s">
        <v>2044</v>
      </c>
      <c r="B687" t="s">
        <v>2045</v>
      </c>
      <c r="F687" t="s">
        <v>49</v>
      </c>
      <c r="G687">
        <v>44.517800999999999</v>
      </c>
      <c r="H687">
        <v>3.4986199999999998</v>
      </c>
      <c r="I687" t="s">
        <v>50</v>
      </c>
    </row>
    <row r="688" spans="1:9" x14ac:dyDescent="0.3">
      <c r="A688" t="s">
        <v>2046</v>
      </c>
      <c r="B688" t="s">
        <v>2047</v>
      </c>
      <c r="F688" t="s">
        <v>49</v>
      </c>
      <c r="G688">
        <v>32.810031000000002</v>
      </c>
      <c r="H688">
        <v>-96.984917999999993</v>
      </c>
      <c r="I688" t="s">
        <v>50</v>
      </c>
    </row>
    <row r="689" spans="1:9" x14ac:dyDescent="0.3">
      <c r="A689" t="s">
        <v>2048</v>
      </c>
      <c r="B689" t="s">
        <v>2049</v>
      </c>
      <c r="F689" t="s">
        <v>49</v>
      </c>
      <c r="G689">
        <v>48.866333300000001</v>
      </c>
      <c r="H689">
        <v>2.3645358999999999</v>
      </c>
      <c r="I689" t="s">
        <v>50</v>
      </c>
    </row>
    <row r="690" spans="1:9" x14ac:dyDescent="0.3">
      <c r="A690" t="s">
        <v>2050</v>
      </c>
      <c r="B690" t="s">
        <v>2051</v>
      </c>
      <c r="F690" t="s">
        <v>49</v>
      </c>
      <c r="G690">
        <v>48.541173000000001</v>
      </c>
      <c r="H690">
        <v>2.656059496835443</v>
      </c>
      <c r="I690" t="s">
        <v>50</v>
      </c>
    </row>
    <row r="691" spans="1:9" x14ac:dyDescent="0.3">
      <c r="A691" t="s">
        <v>2052</v>
      </c>
      <c r="B691" t="s">
        <v>2053</v>
      </c>
      <c r="F691" t="s">
        <v>49</v>
      </c>
      <c r="G691">
        <v>45.740575</v>
      </c>
      <c r="H691">
        <v>4.8200779999999996</v>
      </c>
      <c r="I691" t="s">
        <v>25</v>
      </c>
    </row>
    <row r="692" spans="1:9" x14ac:dyDescent="0.3">
      <c r="A692" t="s">
        <v>2054</v>
      </c>
      <c r="B692" t="s">
        <v>2055</v>
      </c>
      <c r="F692" t="s">
        <v>49</v>
      </c>
      <c r="G692">
        <v>48.134735800000001</v>
      </c>
      <c r="H692">
        <v>-1.6602950999999999</v>
      </c>
      <c r="I692" t="s">
        <v>25</v>
      </c>
    </row>
    <row r="693" spans="1:9" x14ac:dyDescent="0.3">
      <c r="A693" t="s">
        <v>2056</v>
      </c>
      <c r="B693" t="s">
        <v>2057</v>
      </c>
      <c r="F693" t="s">
        <v>49</v>
      </c>
      <c r="G693">
        <v>44.836539299999998</v>
      </c>
      <c r="H693">
        <v>-0.58920620000000001</v>
      </c>
      <c r="I693" t="s">
        <v>25</v>
      </c>
    </row>
    <row r="694" spans="1:9" x14ac:dyDescent="0.3">
      <c r="A694" t="s">
        <v>2058</v>
      </c>
      <c r="B694" t="s">
        <v>2059</v>
      </c>
      <c r="F694" t="s">
        <v>113</v>
      </c>
      <c r="G694">
        <v>40.440994500000002</v>
      </c>
      <c r="H694">
        <v>-3.6878875999999998</v>
      </c>
      <c r="I694" t="s">
        <v>114</v>
      </c>
    </row>
    <row r="695" spans="1:9" x14ac:dyDescent="0.3">
      <c r="A695" t="s">
        <v>2060</v>
      </c>
      <c r="B695" t="s">
        <v>2061</v>
      </c>
      <c r="C695" t="s">
        <v>2062</v>
      </c>
      <c r="D695" t="s">
        <v>2063</v>
      </c>
      <c r="E695" t="s">
        <v>2064</v>
      </c>
      <c r="F695" t="s">
        <v>379</v>
      </c>
      <c r="G695">
        <v>52.659852649999998</v>
      </c>
      <c r="H695">
        <v>-8.6292721603561127</v>
      </c>
      <c r="I695" t="s">
        <v>15</v>
      </c>
    </row>
    <row r="696" spans="1:9" x14ac:dyDescent="0.3">
      <c r="A696" t="s">
        <v>2065</v>
      </c>
      <c r="B696" t="s">
        <v>2066</v>
      </c>
      <c r="C696" t="s">
        <v>2067</v>
      </c>
      <c r="D696" t="s">
        <v>2068</v>
      </c>
      <c r="E696" t="s">
        <v>2069</v>
      </c>
      <c r="F696" t="s">
        <v>14</v>
      </c>
      <c r="G696">
        <v>51.360811200000001</v>
      </c>
      <c r="H696">
        <v>6.4335440999999998</v>
      </c>
      <c r="I696" t="s">
        <v>15</v>
      </c>
    </row>
    <row r="697" spans="1:9" x14ac:dyDescent="0.3">
      <c r="A697" t="s">
        <v>2070</v>
      </c>
      <c r="B697" t="s">
        <v>2071</v>
      </c>
      <c r="F697" t="s">
        <v>934</v>
      </c>
      <c r="G697">
        <v>60.184075399999998</v>
      </c>
      <c r="H697">
        <v>24.814299099999999</v>
      </c>
      <c r="I697" t="s">
        <v>25</v>
      </c>
    </row>
    <row r="698" spans="1:9" x14ac:dyDescent="0.3">
      <c r="A698" t="s">
        <v>2072</v>
      </c>
      <c r="B698" t="s">
        <v>2073</v>
      </c>
      <c r="C698" t="s">
        <v>2074</v>
      </c>
      <c r="D698" t="s">
        <v>2075</v>
      </c>
      <c r="E698" t="s">
        <v>2076</v>
      </c>
      <c r="F698" t="s">
        <v>104</v>
      </c>
      <c r="G698">
        <v>52.143293499999999</v>
      </c>
      <c r="H698">
        <v>6.1959377</v>
      </c>
      <c r="I698" t="s">
        <v>15</v>
      </c>
    </row>
    <row r="699" spans="1:9" x14ac:dyDescent="0.3">
      <c r="A699" t="s">
        <v>2077</v>
      </c>
      <c r="B699" t="s">
        <v>2078</v>
      </c>
      <c r="C699" t="s">
        <v>2079</v>
      </c>
      <c r="D699" t="s">
        <v>2080</v>
      </c>
      <c r="E699" t="s">
        <v>2081</v>
      </c>
      <c r="F699" t="s">
        <v>68</v>
      </c>
      <c r="G699">
        <v>47.501007299999998</v>
      </c>
      <c r="H699">
        <v>7.0054993000000003</v>
      </c>
      <c r="I699" t="s">
        <v>15</v>
      </c>
    </row>
    <row r="700" spans="1:9" x14ac:dyDescent="0.3">
      <c r="A700" t="s">
        <v>2082</v>
      </c>
      <c r="B700" t="s">
        <v>2083</v>
      </c>
      <c r="F700" t="s">
        <v>49</v>
      </c>
      <c r="G700">
        <v>48.855767999999998</v>
      </c>
      <c r="H700">
        <v>2.7715800000000002</v>
      </c>
      <c r="I700" t="s">
        <v>50</v>
      </c>
    </row>
    <row r="701" spans="1:9" x14ac:dyDescent="0.3">
      <c r="A701" t="s">
        <v>2084</v>
      </c>
      <c r="B701" t="s">
        <v>2085</v>
      </c>
      <c r="F701" t="s">
        <v>248</v>
      </c>
      <c r="G701">
        <v>59.941889000000003</v>
      </c>
      <c r="H701">
        <v>10.715648</v>
      </c>
      <c r="I701" t="s">
        <v>25</v>
      </c>
    </row>
    <row r="702" spans="1:9" x14ac:dyDescent="0.3">
      <c r="A702" t="s">
        <v>11360</v>
      </c>
      <c r="C702" t="s">
        <v>11980</v>
      </c>
      <c r="D702" t="s">
        <v>11981</v>
      </c>
      <c r="E702" t="s">
        <v>11360</v>
      </c>
      <c r="G702">
        <v>55.657684000000003</v>
      </c>
      <c r="H702">
        <v>12.557930000000001</v>
      </c>
      <c r="I702" t="s">
        <v>11881</v>
      </c>
    </row>
    <row r="703" spans="1:9" x14ac:dyDescent="0.3">
      <c r="A703" t="s">
        <v>11982</v>
      </c>
      <c r="C703" t="s">
        <v>11983</v>
      </c>
      <c r="D703" t="s">
        <v>11984</v>
      </c>
      <c r="E703" t="s">
        <v>11982</v>
      </c>
      <c r="G703">
        <v>55.669904000000002</v>
      </c>
      <c r="H703">
        <v>12.62261</v>
      </c>
      <c r="I703" t="s">
        <v>11881</v>
      </c>
    </row>
    <row r="704" spans="1:9" x14ac:dyDescent="0.3">
      <c r="A704" t="s">
        <v>11359</v>
      </c>
      <c r="E704" t="s">
        <v>11360</v>
      </c>
      <c r="G704">
        <v>55.605839100838999</v>
      </c>
      <c r="H704">
        <v>12.4883102125384</v>
      </c>
      <c r="I704" t="s">
        <v>11294</v>
      </c>
    </row>
    <row r="705" spans="1:9" x14ac:dyDescent="0.3">
      <c r="A705" t="s">
        <v>2086</v>
      </c>
      <c r="B705" t="s">
        <v>2087</v>
      </c>
      <c r="F705" t="s">
        <v>218</v>
      </c>
      <c r="G705">
        <v>55.700592999999998</v>
      </c>
      <c r="H705">
        <v>12.593546999999999</v>
      </c>
      <c r="I705" t="s">
        <v>25</v>
      </c>
    </row>
    <row r="706" spans="1:9" x14ac:dyDescent="0.3">
      <c r="A706" t="s">
        <v>2088</v>
      </c>
      <c r="B706" t="s">
        <v>2089</v>
      </c>
      <c r="F706" t="s">
        <v>113</v>
      </c>
      <c r="G706">
        <v>40.433264200000004</v>
      </c>
      <c r="H706">
        <v>-3.6876867</v>
      </c>
      <c r="I706" t="s">
        <v>114</v>
      </c>
    </row>
    <row r="707" spans="1:9" x14ac:dyDescent="0.3">
      <c r="A707" t="s">
        <v>2090</v>
      </c>
      <c r="B707" t="s">
        <v>2091</v>
      </c>
      <c r="C707" t="s">
        <v>2092</v>
      </c>
      <c r="D707" t="s">
        <v>2093</v>
      </c>
      <c r="E707" t="s">
        <v>2094</v>
      </c>
      <c r="F707" t="s">
        <v>104</v>
      </c>
      <c r="G707">
        <v>52.335035099999999</v>
      </c>
      <c r="H707">
        <v>6.6566786999999996</v>
      </c>
      <c r="I707" t="s">
        <v>15</v>
      </c>
    </row>
    <row r="708" spans="1:9" x14ac:dyDescent="0.3">
      <c r="A708" t="s">
        <v>2095</v>
      </c>
      <c r="B708" t="s">
        <v>2096</v>
      </c>
      <c r="F708" t="s">
        <v>79</v>
      </c>
      <c r="G708">
        <v>41.863850999999997</v>
      </c>
      <c r="H708">
        <v>16.172146000000001</v>
      </c>
      <c r="I708" t="s">
        <v>50</v>
      </c>
    </row>
    <row r="709" spans="1:9" x14ac:dyDescent="0.3">
      <c r="A709" t="s">
        <v>2097</v>
      </c>
      <c r="B709" t="s">
        <v>2098</v>
      </c>
      <c r="F709" t="s">
        <v>49</v>
      </c>
      <c r="G709">
        <v>42.113278000000001</v>
      </c>
      <c r="H709">
        <v>9.4771439999999991</v>
      </c>
      <c r="I709" t="s">
        <v>50</v>
      </c>
    </row>
    <row r="710" spans="1:9" x14ac:dyDescent="0.3">
      <c r="A710" t="s">
        <v>2099</v>
      </c>
      <c r="B710" t="s">
        <v>2100</v>
      </c>
      <c r="C710" t="s">
        <v>2101</v>
      </c>
      <c r="D710" t="s">
        <v>2102</v>
      </c>
      <c r="E710" t="s">
        <v>2103</v>
      </c>
      <c r="F710" t="s">
        <v>79</v>
      </c>
      <c r="G710">
        <v>45.111286999999997</v>
      </c>
      <c r="H710">
        <v>9.86327</v>
      </c>
      <c r="I710" t="s">
        <v>15</v>
      </c>
    </row>
    <row r="711" spans="1:9" x14ac:dyDescent="0.3">
      <c r="A711" t="s">
        <v>2104</v>
      </c>
      <c r="B711" t="s">
        <v>2105</v>
      </c>
      <c r="C711" t="s">
        <v>2106</v>
      </c>
      <c r="D711" t="s">
        <v>2107</v>
      </c>
      <c r="E711" t="s">
        <v>2108</v>
      </c>
      <c r="F711" t="s">
        <v>79</v>
      </c>
      <c r="G711">
        <v>45.775309999999998</v>
      </c>
      <c r="H711">
        <v>12.020438</v>
      </c>
      <c r="I711" t="s">
        <v>15</v>
      </c>
    </row>
    <row r="712" spans="1:9" x14ac:dyDescent="0.3">
      <c r="A712" t="s">
        <v>2109</v>
      </c>
      <c r="B712" t="s">
        <v>2110</v>
      </c>
      <c r="F712" t="s">
        <v>113</v>
      </c>
      <c r="G712">
        <v>37.377401499999998</v>
      </c>
      <c r="H712">
        <v>-6.0137584999999998</v>
      </c>
      <c r="I712" t="s">
        <v>25</v>
      </c>
    </row>
    <row r="713" spans="1:9" x14ac:dyDescent="0.3">
      <c r="A713" t="s">
        <v>2111</v>
      </c>
      <c r="B713" t="s">
        <v>2112</v>
      </c>
      <c r="C713" t="s">
        <v>2113</v>
      </c>
      <c r="D713" t="s">
        <v>2114</v>
      </c>
      <c r="F713" t="s">
        <v>30</v>
      </c>
      <c r="G713">
        <v>50.0712118</v>
      </c>
      <c r="H713">
        <v>19.943122599999999</v>
      </c>
      <c r="I713" t="s">
        <v>31</v>
      </c>
    </row>
    <row r="714" spans="1:9" x14ac:dyDescent="0.3">
      <c r="A714" t="s">
        <v>2115</v>
      </c>
      <c r="B714" t="s">
        <v>2116</v>
      </c>
      <c r="C714" t="s">
        <v>2117</v>
      </c>
      <c r="D714" t="s">
        <v>2118</v>
      </c>
      <c r="E714" t="s">
        <v>2119</v>
      </c>
      <c r="F714" t="s">
        <v>82</v>
      </c>
      <c r="G714">
        <v>52.143857199999999</v>
      </c>
      <c r="H714">
        <v>-0.44610650000000002</v>
      </c>
      <c r="I714" t="s">
        <v>15</v>
      </c>
    </row>
    <row r="715" spans="1:9" x14ac:dyDescent="0.3">
      <c r="A715" t="s">
        <v>2120</v>
      </c>
      <c r="B715" t="s">
        <v>2121</v>
      </c>
      <c r="C715" t="s">
        <v>2122</v>
      </c>
      <c r="D715" t="s">
        <v>2123</v>
      </c>
      <c r="E715" t="s">
        <v>2124</v>
      </c>
      <c r="F715" t="s">
        <v>14</v>
      </c>
      <c r="G715">
        <v>49.332420999999997</v>
      </c>
      <c r="H715">
        <v>7.3075090137831769</v>
      </c>
      <c r="I715" t="s">
        <v>15</v>
      </c>
    </row>
    <row r="716" spans="1:9" x14ac:dyDescent="0.3">
      <c r="A716" t="s">
        <v>2125</v>
      </c>
      <c r="B716" t="s">
        <v>2126</v>
      </c>
      <c r="C716" t="s">
        <v>2127</v>
      </c>
      <c r="D716" t="s">
        <v>2128</v>
      </c>
      <c r="E716" t="s">
        <v>2129</v>
      </c>
      <c r="F716" t="s">
        <v>2130</v>
      </c>
      <c r="G716">
        <v>64.110832000000002</v>
      </c>
      <c r="H716">
        <v>-21.910146000000001</v>
      </c>
      <c r="I716" t="s">
        <v>15</v>
      </c>
    </row>
    <row r="717" spans="1:9" x14ac:dyDescent="0.3">
      <c r="A717" t="s">
        <v>11985</v>
      </c>
      <c r="C717" t="s">
        <v>11986</v>
      </c>
      <c r="D717" t="s">
        <v>11987</v>
      </c>
      <c r="E717" t="s">
        <v>11985</v>
      </c>
      <c r="G717">
        <v>46.548820999999997</v>
      </c>
      <c r="H717">
        <v>6.5692579999999996</v>
      </c>
      <c r="I717" t="s">
        <v>11881</v>
      </c>
    </row>
    <row r="718" spans="1:9" x14ac:dyDescent="0.3">
      <c r="A718" t="s">
        <v>2131</v>
      </c>
      <c r="B718" t="s">
        <v>2132</v>
      </c>
      <c r="C718" t="s">
        <v>2133</v>
      </c>
      <c r="D718" t="s">
        <v>2134</v>
      </c>
      <c r="E718" t="s">
        <v>2135</v>
      </c>
      <c r="F718" t="s">
        <v>82</v>
      </c>
      <c r="G718">
        <v>52.136456050000007</v>
      </c>
      <c r="H718">
        <v>7.9219133159722996E-2</v>
      </c>
      <c r="I718" t="s">
        <v>15</v>
      </c>
    </row>
    <row r="719" spans="1:9" x14ac:dyDescent="0.3">
      <c r="A719" t="s">
        <v>2136</v>
      </c>
      <c r="B719" t="s">
        <v>2137</v>
      </c>
      <c r="F719" t="s">
        <v>2138</v>
      </c>
      <c r="G719">
        <v>45.808452850000002</v>
      </c>
      <c r="H719">
        <v>15.968703739568159</v>
      </c>
      <c r="I719" t="s">
        <v>25</v>
      </c>
    </row>
    <row r="720" spans="1:9" x14ac:dyDescent="0.3">
      <c r="A720" t="s">
        <v>2139</v>
      </c>
      <c r="B720" t="s">
        <v>2140</v>
      </c>
      <c r="F720" t="s">
        <v>2138</v>
      </c>
      <c r="G720">
        <v>43.511921399999999</v>
      </c>
      <c r="H720">
        <v>16.469144100000001</v>
      </c>
      <c r="I720" t="s">
        <v>25</v>
      </c>
    </row>
    <row r="721" spans="1:9" x14ac:dyDescent="0.3">
      <c r="A721" t="s">
        <v>2141</v>
      </c>
      <c r="B721" t="s">
        <v>2142</v>
      </c>
      <c r="C721" t="s">
        <v>2143</v>
      </c>
      <c r="D721" t="s">
        <v>2144</v>
      </c>
      <c r="E721" t="s">
        <v>2145</v>
      </c>
      <c r="F721" t="s">
        <v>14</v>
      </c>
      <c r="G721">
        <v>53.549313300000001</v>
      </c>
      <c r="H721">
        <v>9.9808478524210784</v>
      </c>
      <c r="I721" t="s">
        <v>101</v>
      </c>
    </row>
    <row r="722" spans="1:9" x14ac:dyDescent="0.3">
      <c r="A722" t="s">
        <v>2146</v>
      </c>
      <c r="B722" t="s">
        <v>2147</v>
      </c>
      <c r="F722" t="s">
        <v>14</v>
      </c>
      <c r="G722">
        <v>48.057808100000003</v>
      </c>
      <c r="H722">
        <v>11.77190380668482</v>
      </c>
      <c r="I722" t="s">
        <v>25</v>
      </c>
    </row>
    <row r="723" spans="1:9" x14ac:dyDescent="0.3">
      <c r="A723" t="s">
        <v>2148</v>
      </c>
      <c r="B723" t="s">
        <v>2149</v>
      </c>
      <c r="C723" t="s">
        <v>2150</v>
      </c>
      <c r="D723" t="s">
        <v>2151</v>
      </c>
      <c r="E723" t="s">
        <v>2152</v>
      </c>
      <c r="F723" t="s">
        <v>21</v>
      </c>
      <c r="G723">
        <v>47.0449932</v>
      </c>
      <c r="H723">
        <v>15.4809655</v>
      </c>
      <c r="I723" t="s">
        <v>15</v>
      </c>
    </row>
    <row r="724" spans="1:9" x14ac:dyDescent="0.3">
      <c r="A724" t="s">
        <v>2153</v>
      </c>
      <c r="B724" t="s">
        <v>2154</v>
      </c>
      <c r="C724" t="s">
        <v>2155</v>
      </c>
      <c r="D724" t="s">
        <v>2156</v>
      </c>
      <c r="E724" t="s">
        <v>2157</v>
      </c>
      <c r="F724" t="s">
        <v>82</v>
      </c>
      <c r="G724">
        <v>51.395466999999996</v>
      </c>
      <c r="H724">
        <v>-1.3238876999999989</v>
      </c>
      <c r="I724" t="s">
        <v>15</v>
      </c>
    </row>
    <row r="725" spans="1:9" x14ac:dyDescent="0.3">
      <c r="A725" t="s">
        <v>2158</v>
      </c>
      <c r="B725" t="s">
        <v>2159</v>
      </c>
      <c r="F725" t="s">
        <v>260</v>
      </c>
      <c r="G725">
        <v>51.144564500000001</v>
      </c>
      <c r="H725">
        <v>4.8974884000000003</v>
      </c>
      <c r="I725" t="s">
        <v>25</v>
      </c>
    </row>
    <row r="726" spans="1:9" x14ac:dyDescent="0.3">
      <c r="A726" t="s">
        <v>2160</v>
      </c>
      <c r="B726" t="s">
        <v>2161</v>
      </c>
      <c r="C726" t="s">
        <v>2162</v>
      </c>
      <c r="D726" t="s">
        <v>2163</v>
      </c>
      <c r="E726" t="s">
        <v>598</v>
      </c>
      <c r="F726" t="s">
        <v>82</v>
      </c>
      <c r="G726">
        <v>51.515712999999998</v>
      </c>
      <c r="H726">
        <v>-9.4868999999999995E-2</v>
      </c>
      <c r="I726" t="s">
        <v>15</v>
      </c>
    </row>
    <row r="727" spans="1:9" x14ac:dyDescent="0.3">
      <c r="A727" t="s">
        <v>2164</v>
      </c>
      <c r="B727" t="s">
        <v>2165</v>
      </c>
      <c r="C727" t="s">
        <v>2166</v>
      </c>
      <c r="D727" t="s">
        <v>2167</v>
      </c>
      <c r="E727" t="s">
        <v>2043</v>
      </c>
      <c r="F727" t="s">
        <v>104</v>
      </c>
      <c r="G727">
        <v>52.083249000000002</v>
      </c>
      <c r="H727">
        <v>4.3080831000000002</v>
      </c>
      <c r="I727" t="s">
        <v>15</v>
      </c>
    </row>
    <row r="728" spans="1:9" x14ac:dyDescent="0.3">
      <c r="A728" t="s">
        <v>2168</v>
      </c>
      <c r="B728" t="s">
        <v>2169</v>
      </c>
      <c r="C728" t="s">
        <v>2170</v>
      </c>
      <c r="D728" t="s">
        <v>2171</v>
      </c>
      <c r="E728" t="s">
        <v>2172</v>
      </c>
      <c r="F728" t="s">
        <v>104</v>
      </c>
      <c r="G728">
        <v>51.478588700000003</v>
      </c>
      <c r="H728">
        <v>5.6265688999999997</v>
      </c>
      <c r="I728" t="s">
        <v>15</v>
      </c>
    </row>
    <row r="729" spans="1:9" x14ac:dyDescent="0.3">
      <c r="A729" t="s">
        <v>2173</v>
      </c>
      <c r="B729" t="s">
        <v>2174</v>
      </c>
      <c r="F729" t="s">
        <v>49</v>
      </c>
      <c r="G729">
        <v>43.304480900000001</v>
      </c>
      <c r="H729">
        <v>5.3666046999999999</v>
      </c>
      <c r="I729" t="s">
        <v>50</v>
      </c>
    </row>
    <row r="730" spans="1:9" x14ac:dyDescent="0.3">
      <c r="A730" t="s">
        <v>2175</v>
      </c>
      <c r="B730" t="s">
        <v>2176</v>
      </c>
      <c r="C730" t="s">
        <v>2177</v>
      </c>
      <c r="D730" t="s">
        <v>2178</v>
      </c>
      <c r="E730" t="s">
        <v>2179</v>
      </c>
      <c r="F730" t="s">
        <v>248</v>
      </c>
      <c r="G730">
        <v>62.4747749</v>
      </c>
      <c r="H730">
        <v>6.1564594000000001</v>
      </c>
      <c r="I730" t="s">
        <v>15</v>
      </c>
    </row>
    <row r="731" spans="1:9" x14ac:dyDescent="0.3">
      <c r="A731" t="s">
        <v>2180</v>
      </c>
      <c r="B731" t="s">
        <v>2181</v>
      </c>
      <c r="C731" t="s">
        <v>2182</v>
      </c>
      <c r="D731" t="s">
        <v>2183</v>
      </c>
      <c r="E731" t="s">
        <v>2184</v>
      </c>
      <c r="F731" t="s">
        <v>396</v>
      </c>
      <c r="G731">
        <v>49.8175132</v>
      </c>
      <c r="H731">
        <v>18.271971700000002</v>
      </c>
      <c r="I731" t="s">
        <v>15</v>
      </c>
    </row>
    <row r="732" spans="1:9" x14ac:dyDescent="0.3">
      <c r="A732" t="s">
        <v>2185</v>
      </c>
      <c r="B732" t="s">
        <v>2186</v>
      </c>
      <c r="F732" t="s">
        <v>1652</v>
      </c>
      <c r="G732">
        <v>35.14448135</v>
      </c>
      <c r="H732">
        <v>33.315159016354237</v>
      </c>
      <c r="I732" t="s">
        <v>25</v>
      </c>
    </row>
    <row r="733" spans="1:9" x14ac:dyDescent="0.3">
      <c r="A733" t="s">
        <v>2187</v>
      </c>
      <c r="B733" t="s">
        <v>2188</v>
      </c>
      <c r="C733" t="s">
        <v>2189</v>
      </c>
      <c r="D733" t="s">
        <v>2190</v>
      </c>
      <c r="E733" t="s">
        <v>318</v>
      </c>
      <c r="F733" t="s">
        <v>104</v>
      </c>
      <c r="G733">
        <v>51.923704700000002</v>
      </c>
      <c r="H733">
        <v>4.4718749999999998</v>
      </c>
      <c r="I733" t="s">
        <v>15</v>
      </c>
    </row>
    <row r="734" spans="1:9" x14ac:dyDescent="0.3">
      <c r="A734" t="s">
        <v>2191</v>
      </c>
      <c r="B734" t="s">
        <v>2192</v>
      </c>
      <c r="F734" t="s">
        <v>396</v>
      </c>
      <c r="G734">
        <v>50.177515900000003</v>
      </c>
      <c r="H734">
        <v>14.358579600000001</v>
      </c>
      <c r="I734" t="s">
        <v>25</v>
      </c>
    </row>
    <row r="735" spans="1:9" x14ac:dyDescent="0.3">
      <c r="A735" t="s">
        <v>2193</v>
      </c>
      <c r="B735" t="s">
        <v>2194</v>
      </c>
      <c r="C735" t="s">
        <v>2195</v>
      </c>
      <c r="D735" t="s">
        <v>2196</v>
      </c>
      <c r="E735" t="s">
        <v>2197</v>
      </c>
      <c r="F735" t="s">
        <v>49</v>
      </c>
      <c r="G735">
        <v>43.279741000000001</v>
      </c>
      <c r="H735">
        <v>3.092632</v>
      </c>
      <c r="I735" t="s">
        <v>15</v>
      </c>
    </row>
    <row r="736" spans="1:9" x14ac:dyDescent="0.3">
      <c r="A736" t="s">
        <v>2198</v>
      </c>
      <c r="B736" t="s">
        <v>2199</v>
      </c>
      <c r="C736" t="s">
        <v>2200</v>
      </c>
      <c r="D736" t="s">
        <v>2201</v>
      </c>
      <c r="E736" t="s">
        <v>2202</v>
      </c>
      <c r="F736" t="s">
        <v>68</v>
      </c>
      <c r="G736">
        <v>46.478548000000004</v>
      </c>
      <c r="H736">
        <v>8.8005650000000006</v>
      </c>
      <c r="I736" t="s">
        <v>15</v>
      </c>
    </row>
    <row r="737" spans="1:9" x14ac:dyDescent="0.3">
      <c r="A737" t="s">
        <v>2203</v>
      </c>
      <c r="B737" t="s">
        <v>2204</v>
      </c>
      <c r="C737" t="s">
        <v>2205</v>
      </c>
      <c r="D737" t="s">
        <v>2206</v>
      </c>
      <c r="E737" t="s">
        <v>2207</v>
      </c>
      <c r="F737" t="s">
        <v>21</v>
      </c>
      <c r="G737">
        <v>47.837596400000002</v>
      </c>
      <c r="H737">
        <v>16.2532277</v>
      </c>
      <c r="I737" t="s">
        <v>88</v>
      </c>
    </row>
    <row r="738" spans="1:9" x14ac:dyDescent="0.3">
      <c r="A738" t="s">
        <v>2208</v>
      </c>
      <c r="B738" t="s">
        <v>2209</v>
      </c>
      <c r="C738" t="s">
        <v>2210</v>
      </c>
      <c r="D738" t="s">
        <v>2211</v>
      </c>
      <c r="F738" t="s">
        <v>21</v>
      </c>
      <c r="G738">
        <v>48.189750850000003</v>
      </c>
      <c r="H738">
        <v>16.305082270412559</v>
      </c>
      <c r="I738" t="s">
        <v>31</v>
      </c>
    </row>
    <row r="739" spans="1:9" x14ac:dyDescent="0.3">
      <c r="A739" t="s">
        <v>2212</v>
      </c>
      <c r="B739" t="s">
        <v>2213</v>
      </c>
      <c r="F739" t="s">
        <v>644</v>
      </c>
      <c r="G739">
        <v>46.5244122</v>
      </c>
      <c r="H739">
        <v>24.547205300000002</v>
      </c>
      <c r="I739" t="s">
        <v>15</v>
      </c>
    </row>
    <row r="740" spans="1:9" x14ac:dyDescent="0.3">
      <c r="A740" t="s">
        <v>2214</v>
      </c>
      <c r="B740" t="s">
        <v>2215</v>
      </c>
      <c r="F740" t="s">
        <v>14</v>
      </c>
      <c r="G740">
        <v>49.800851999999999</v>
      </c>
      <c r="H740">
        <v>9.9413699999999992</v>
      </c>
      <c r="I740" t="s">
        <v>25</v>
      </c>
    </row>
    <row r="741" spans="1:9" x14ac:dyDescent="0.3">
      <c r="A741" t="s">
        <v>2216</v>
      </c>
      <c r="B741" t="s">
        <v>2217</v>
      </c>
      <c r="C741" t="s">
        <v>2218</v>
      </c>
      <c r="D741" t="s">
        <v>2219</v>
      </c>
      <c r="E741" t="s">
        <v>2220</v>
      </c>
      <c r="F741" t="s">
        <v>248</v>
      </c>
      <c r="G741">
        <v>58.462139000000001</v>
      </c>
      <c r="H741">
        <v>6.006195</v>
      </c>
      <c r="I741" t="s">
        <v>15</v>
      </c>
    </row>
    <row r="742" spans="1:9" x14ac:dyDescent="0.3">
      <c r="A742" t="s">
        <v>2221</v>
      </c>
      <c r="B742" t="s">
        <v>2222</v>
      </c>
      <c r="C742" t="s">
        <v>2223</v>
      </c>
      <c r="D742" t="s">
        <v>2224</v>
      </c>
      <c r="E742" t="s">
        <v>2225</v>
      </c>
      <c r="F742" t="s">
        <v>404</v>
      </c>
      <c r="G742">
        <v>60.620820999999999</v>
      </c>
      <c r="H742">
        <v>15.602029</v>
      </c>
      <c r="I742" t="s">
        <v>15</v>
      </c>
    </row>
    <row r="743" spans="1:9" x14ac:dyDescent="0.3">
      <c r="A743" t="s">
        <v>2226</v>
      </c>
      <c r="B743" t="s">
        <v>2227</v>
      </c>
      <c r="F743" t="s">
        <v>49</v>
      </c>
      <c r="G743">
        <v>45.762757000000001</v>
      </c>
      <c r="H743">
        <v>4.9129449999999997</v>
      </c>
      <c r="I743" t="s">
        <v>50</v>
      </c>
    </row>
    <row r="744" spans="1:9" x14ac:dyDescent="0.3">
      <c r="A744" t="s">
        <v>2228</v>
      </c>
      <c r="B744" t="s">
        <v>2229</v>
      </c>
      <c r="C744" t="s">
        <v>2230</v>
      </c>
      <c r="D744" t="s">
        <v>2231</v>
      </c>
      <c r="E744" t="s">
        <v>2232</v>
      </c>
      <c r="F744" t="s">
        <v>218</v>
      </c>
      <c r="G744">
        <v>55.5657</v>
      </c>
      <c r="H744">
        <v>9.7593029999999992</v>
      </c>
      <c r="I744" t="s">
        <v>15</v>
      </c>
    </row>
    <row r="745" spans="1:9" x14ac:dyDescent="0.3">
      <c r="A745" t="s">
        <v>2233</v>
      </c>
      <c r="B745" t="s">
        <v>2234</v>
      </c>
      <c r="F745" t="s">
        <v>113</v>
      </c>
      <c r="G745">
        <v>40.428634299999999</v>
      </c>
      <c r="H745">
        <v>-3.6889964000000002</v>
      </c>
      <c r="I745" t="s">
        <v>114</v>
      </c>
    </row>
    <row r="746" spans="1:9" x14ac:dyDescent="0.3">
      <c r="A746" t="s">
        <v>2235</v>
      </c>
      <c r="B746" t="s">
        <v>2236</v>
      </c>
      <c r="C746" t="s">
        <v>2237</v>
      </c>
      <c r="D746" t="s">
        <v>2238</v>
      </c>
      <c r="E746" t="s">
        <v>158</v>
      </c>
      <c r="F746" t="s">
        <v>113</v>
      </c>
      <c r="G746">
        <v>40.425567000000001</v>
      </c>
      <c r="H746">
        <v>-3.6819320000000002</v>
      </c>
      <c r="I746" t="s">
        <v>15</v>
      </c>
    </row>
    <row r="747" spans="1:9" x14ac:dyDescent="0.3">
      <c r="A747" t="s">
        <v>2239</v>
      </c>
      <c r="B747" t="s">
        <v>2240</v>
      </c>
      <c r="F747" t="s">
        <v>113</v>
      </c>
      <c r="G747">
        <v>40.463344399999997</v>
      </c>
      <c r="H747">
        <v>-3.6906837000000001</v>
      </c>
      <c r="I747" t="s">
        <v>114</v>
      </c>
    </row>
    <row r="748" spans="1:9" x14ac:dyDescent="0.3">
      <c r="A748" t="s">
        <v>2241</v>
      </c>
      <c r="B748" t="s">
        <v>2242</v>
      </c>
      <c r="C748" t="s">
        <v>2243</v>
      </c>
      <c r="D748" t="s">
        <v>2244</v>
      </c>
      <c r="E748" t="s">
        <v>2245</v>
      </c>
      <c r="F748" t="s">
        <v>14</v>
      </c>
      <c r="G748">
        <v>50.928107099999998</v>
      </c>
      <c r="H748">
        <v>13.3511627</v>
      </c>
      <c r="I748" t="s">
        <v>101</v>
      </c>
    </row>
    <row r="749" spans="1:9" x14ac:dyDescent="0.3">
      <c r="A749" t="s">
        <v>2246</v>
      </c>
      <c r="B749" t="s">
        <v>2247</v>
      </c>
      <c r="C749" t="s">
        <v>2248</v>
      </c>
      <c r="D749" t="s">
        <v>2249</v>
      </c>
      <c r="E749" t="s">
        <v>2250</v>
      </c>
      <c r="F749" t="s">
        <v>14</v>
      </c>
      <c r="G749">
        <v>51.328678050000001</v>
      </c>
      <c r="H749">
        <v>12.32447870014364</v>
      </c>
      <c r="I749" t="s">
        <v>101</v>
      </c>
    </row>
    <row r="750" spans="1:9" x14ac:dyDescent="0.3">
      <c r="A750" t="s">
        <v>2251</v>
      </c>
      <c r="B750" t="s">
        <v>2252</v>
      </c>
      <c r="C750" t="s">
        <v>2253</v>
      </c>
      <c r="D750" t="s">
        <v>2254</v>
      </c>
      <c r="E750" t="s">
        <v>2255</v>
      </c>
      <c r="F750" t="s">
        <v>14</v>
      </c>
      <c r="G750">
        <v>50.147016049999998</v>
      </c>
      <c r="H750">
        <v>9.006755097429096</v>
      </c>
      <c r="I750" t="s">
        <v>101</v>
      </c>
    </row>
    <row r="751" spans="1:9" x14ac:dyDescent="0.3">
      <c r="A751" t="s">
        <v>2256</v>
      </c>
      <c r="B751" t="s">
        <v>2257</v>
      </c>
      <c r="C751" t="s">
        <v>2258</v>
      </c>
      <c r="D751" t="s">
        <v>2259</v>
      </c>
      <c r="E751" t="s">
        <v>2260</v>
      </c>
      <c r="F751" t="s">
        <v>104</v>
      </c>
      <c r="G751">
        <v>51.799518999999997</v>
      </c>
      <c r="H751">
        <v>4.8970191999999999</v>
      </c>
      <c r="I751" t="s">
        <v>1059</v>
      </c>
    </row>
    <row r="752" spans="1:9" x14ac:dyDescent="0.3">
      <c r="A752" t="s">
        <v>2261</v>
      </c>
      <c r="B752" t="s">
        <v>2262</v>
      </c>
      <c r="C752" t="s">
        <v>2263</v>
      </c>
      <c r="D752" t="s">
        <v>2264</v>
      </c>
      <c r="E752" t="s">
        <v>1543</v>
      </c>
      <c r="F752" t="s">
        <v>14</v>
      </c>
      <c r="G752">
        <v>51.429702300000002</v>
      </c>
      <c r="H752">
        <v>7.0119739983673561</v>
      </c>
      <c r="I752" t="s">
        <v>15</v>
      </c>
    </row>
    <row r="753" spans="1:9" x14ac:dyDescent="0.3">
      <c r="A753" t="s">
        <v>11361</v>
      </c>
      <c r="E753" t="s">
        <v>11362</v>
      </c>
      <c r="G753">
        <v>53.487244799999999</v>
      </c>
      <c r="H753">
        <v>11.462689900000001</v>
      </c>
      <c r="I753" t="s">
        <v>11294</v>
      </c>
    </row>
    <row r="754" spans="1:9" x14ac:dyDescent="0.3">
      <c r="A754" t="s">
        <v>2265</v>
      </c>
      <c r="B754" t="s">
        <v>2266</v>
      </c>
      <c r="C754" t="s">
        <v>2267</v>
      </c>
      <c r="D754" t="s">
        <v>2268</v>
      </c>
      <c r="E754" t="s">
        <v>2269</v>
      </c>
      <c r="F754" t="s">
        <v>14</v>
      </c>
      <c r="G754">
        <v>50.113229699999998</v>
      </c>
      <c r="H754">
        <v>8.6445971999999998</v>
      </c>
      <c r="I754" t="s">
        <v>101</v>
      </c>
    </row>
    <row r="755" spans="1:9" x14ac:dyDescent="0.3">
      <c r="A755" t="s">
        <v>2270</v>
      </c>
      <c r="B755" t="s">
        <v>2266</v>
      </c>
      <c r="C755" t="s">
        <v>2267</v>
      </c>
      <c r="D755" t="s">
        <v>2268</v>
      </c>
      <c r="E755" t="s">
        <v>2269</v>
      </c>
      <c r="F755" t="s">
        <v>14</v>
      </c>
      <c r="G755">
        <v>50.113229699999998</v>
      </c>
      <c r="H755">
        <v>8.6445971999999998</v>
      </c>
      <c r="I755" t="s">
        <v>101</v>
      </c>
    </row>
    <row r="756" spans="1:9" x14ac:dyDescent="0.3">
      <c r="A756" t="s">
        <v>2271</v>
      </c>
      <c r="B756" t="s">
        <v>2272</v>
      </c>
      <c r="C756" t="s">
        <v>2273</v>
      </c>
      <c r="D756" t="s">
        <v>2274</v>
      </c>
      <c r="E756" t="s">
        <v>2275</v>
      </c>
      <c r="F756" t="s">
        <v>49</v>
      </c>
      <c r="G756">
        <v>49.3144001</v>
      </c>
      <c r="H756">
        <v>2.7754629999999998</v>
      </c>
      <c r="I756" t="s">
        <v>15</v>
      </c>
    </row>
    <row r="757" spans="1:9" x14ac:dyDescent="0.3">
      <c r="A757" t="s">
        <v>2276</v>
      </c>
      <c r="B757" t="s">
        <v>2277</v>
      </c>
      <c r="C757" t="s">
        <v>2278</v>
      </c>
      <c r="D757" t="s">
        <v>2279</v>
      </c>
      <c r="E757" t="s">
        <v>2280</v>
      </c>
      <c r="F757" t="s">
        <v>104</v>
      </c>
      <c r="G757">
        <v>53.202624800000002</v>
      </c>
      <c r="H757">
        <v>5.7865108999999997</v>
      </c>
      <c r="I757" t="s">
        <v>15</v>
      </c>
    </row>
    <row r="758" spans="1:9" x14ac:dyDescent="0.3">
      <c r="A758" t="s">
        <v>2281</v>
      </c>
      <c r="B758" t="s">
        <v>2282</v>
      </c>
      <c r="C758" t="s">
        <v>2283</v>
      </c>
      <c r="D758" t="s">
        <v>2284</v>
      </c>
      <c r="E758" t="s">
        <v>1118</v>
      </c>
      <c r="F758" t="s">
        <v>68</v>
      </c>
      <c r="G758">
        <v>46.520647799999999</v>
      </c>
      <c r="H758">
        <v>6.6293525999999998</v>
      </c>
      <c r="I758" t="s">
        <v>15</v>
      </c>
    </row>
    <row r="759" spans="1:9" x14ac:dyDescent="0.3">
      <c r="A759" t="s">
        <v>2285</v>
      </c>
      <c r="B759" t="s">
        <v>2286</v>
      </c>
      <c r="C759" t="s">
        <v>2287</v>
      </c>
      <c r="D759" t="s">
        <v>2288</v>
      </c>
      <c r="E759" t="s">
        <v>2289</v>
      </c>
      <c r="F759" t="s">
        <v>104</v>
      </c>
      <c r="G759">
        <v>52.082169800000003</v>
      </c>
      <c r="H759">
        <v>4.3255508000000003</v>
      </c>
      <c r="I759" t="s">
        <v>1059</v>
      </c>
    </row>
    <row r="760" spans="1:9" x14ac:dyDescent="0.3">
      <c r="A760" t="s">
        <v>2290</v>
      </c>
      <c r="B760" t="s">
        <v>2291</v>
      </c>
      <c r="C760" t="s">
        <v>2292</v>
      </c>
      <c r="D760" t="s">
        <v>2293</v>
      </c>
      <c r="E760" t="s">
        <v>2294</v>
      </c>
      <c r="F760" t="s">
        <v>113</v>
      </c>
      <c r="G760">
        <v>40.254005999999997</v>
      </c>
      <c r="H760">
        <v>-3.694839</v>
      </c>
      <c r="I760" t="s">
        <v>15</v>
      </c>
    </row>
    <row r="761" spans="1:9" x14ac:dyDescent="0.3">
      <c r="A761" t="s">
        <v>2295</v>
      </c>
      <c r="B761" t="s">
        <v>2296</v>
      </c>
      <c r="F761" t="s">
        <v>49</v>
      </c>
      <c r="G761">
        <v>43.813715600000002</v>
      </c>
      <c r="H761">
        <v>4.309113</v>
      </c>
      <c r="I761" t="s">
        <v>50</v>
      </c>
    </row>
    <row r="762" spans="1:9" x14ac:dyDescent="0.3">
      <c r="A762" t="s">
        <v>2297</v>
      </c>
      <c r="B762" t="s">
        <v>2298</v>
      </c>
      <c r="C762" t="s">
        <v>2299</v>
      </c>
      <c r="D762" t="s">
        <v>2300</v>
      </c>
      <c r="E762" t="s">
        <v>2301</v>
      </c>
      <c r="F762" t="s">
        <v>14</v>
      </c>
      <c r="G762">
        <v>49.610990000000001</v>
      </c>
      <c r="H762">
        <v>8.635135</v>
      </c>
      <c r="I762" t="s">
        <v>15</v>
      </c>
    </row>
    <row r="763" spans="1:9" x14ac:dyDescent="0.3">
      <c r="A763" t="s">
        <v>2302</v>
      </c>
      <c r="B763" t="s">
        <v>2303</v>
      </c>
      <c r="C763" t="s">
        <v>2304</v>
      </c>
      <c r="D763" t="s">
        <v>1610</v>
      </c>
      <c r="E763" t="s">
        <v>526</v>
      </c>
      <c r="F763" t="s">
        <v>14</v>
      </c>
      <c r="G763">
        <v>53.550614099999997</v>
      </c>
      <c r="H763">
        <v>9.9877895999999993</v>
      </c>
      <c r="I763" t="s">
        <v>15</v>
      </c>
    </row>
    <row r="764" spans="1:9" x14ac:dyDescent="0.3">
      <c r="A764" t="s">
        <v>2305</v>
      </c>
      <c r="B764" t="s">
        <v>2306</v>
      </c>
      <c r="C764" t="s">
        <v>2307</v>
      </c>
      <c r="D764" t="s">
        <v>2308</v>
      </c>
      <c r="E764" t="s">
        <v>2309</v>
      </c>
      <c r="F764" t="s">
        <v>104</v>
      </c>
      <c r="G764">
        <v>51.7795749</v>
      </c>
      <c r="H764">
        <v>4.6160926</v>
      </c>
      <c r="I764" t="s">
        <v>15</v>
      </c>
    </row>
    <row r="765" spans="1:9" x14ac:dyDescent="0.3">
      <c r="A765" t="s">
        <v>2310</v>
      </c>
      <c r="B765" t="s">
        <v>2311</v>
      </c>
      <c r="F765" t="s">
        <v>14</v>
      </c>
      <c r="G765">
        <v>48.720141349999999</v>
      </c>
      <c r="H765">
        <v>9.1304526781692061</v>
      </c>
      <c r="I765" t="s">
        <v>25</v>
      </c>
    </row>
    <row r="766" spans="1:9" x14ac:dyDescent="0.3">
      <c r="A766" t="s">
        <v>2312</v>
      </c>
      <c r="B766" t="s">
        <v>2313</v>
      </c>
      <c r="F766" t="s">
        <v>113</v>
      </c>
      <c r="G766">
        <v>40.529857</v>
      </c>
      <c r="H766">
        <v>-3.652946</v>
      </c>
      <c r="I766" t="s">
        <v>114</v>
      </c>
    </row>
    <row r="767" spans="1:9" x14ac:dyDescent="0.3">
      <c r="A767" t="s">
        <v>11363</v>
      </c>
      <c r="E767" t="s">
        <v>11364</v>
      </c>
      <c r="G767">
        <v>53.332027199999999</v>
      </c>
      <c r="H767">
        <v>6.9244598000000002</v>
      </c>
      <c r="I767" t="s">
        <v>11289</v>
      </c>
    </row>
    <row r="768" spans="1:9" x14ac:dyDescent="0.3">
      <c r="A768" t="s">
        <v>11365</v>
      </c>
      <c r="E768" t="s">
        <v>11364</v>
      </c>
      <c r="G768">
        <v>53.331027200000001</v>
      </c>
      <c r="H768">
        <v>6.9244598000000002</v>
      </c>
      <c r="I768" t="s">
        <v>11289</v>
      </c>
    </row>
    <row r="769" spans="1:9" x14ac:dyDescent="0.3">
      <c r="A769" t="s">
        <v>2314</v>
      </c>
      <c r="B769" t="s">
        <v>2315</v>
      </c>
      <c r="C769" t="s">
        <v>2316</v>
      </c>
      <c r="D769" t="s">
        <v>2317</v>
      </c>
      <c r="E769" t="s">
        <v>2318</v>
      </c>
      <c r="F769" t="s">
        <v>104</v>
      </c>
      <c r="G769">
        <v>51.483106200000002</v>
      </c>
      <c r="H769">
        <v>3.8809412000000001</v>
      </c>
      <c r="I769" t="s">
        <v>1059</v>
      </c>
    </row>
    <row r="770" spans="1:9" x14ac:dyDescent="0.3">
      <c r="A770" t="s">
        <v>2319</v>
      </c>
      <c r="B770" t="s">
        <v>2320</v>
      </c>
      <c r="C770" t="s">
        <v>2321</v>
      </c>
      <c r="D770" t="s">
        <v>470</v>
      </c>
      <c r="E770" t="s">
        <v>267</v>
      </c>
      <c r="F770" t="s">
        <v>21</v>
      </c>
      <c r="G770">
        <v>48.212426999999998</v>
      </c>
      <c r="H770">
        <v>16.415331999999999</v>
      </c>
      <c r="I770" t="s">
        <v>88</v>
      </c>
    </row>
    <row r="771" spans="1:9" x14ac:dyDescent="0.3">
      <c r="A771" t="s">
        <v>2322</v>
      </c>
      <c r="B771" t="s">
        <v>2323</v>
      </c>
      <c r="F771" t="s">
        <v>104</v>
      </c>
      <c r="G771">
        <v>52.703476799999997</v>
      </c>
      <c r="H771">
        <v>4.8036094</v>
      </c>
      <c r="I771" t="s">
        <v>25</v>
      </c>
    </row>
    <row r="772" spans="1:9" x14ac:dyDescent="0.3">
      <c r="A772" t="s">
        <v>2324</v>
      </c>
      <c r="B772" t="s">
        <v>2325</v>
      </c>
      <c r="F772" t="s">
        <v>49</v>
      </c>
      <c r="G772">
        <v>48.761091999999998</v>
      </c>
      <c r="H772">
        <v>2.362603</v>
      </c>
      <c r="I772" t="s">
        <v>50</v>
      </c>
    </row>
    <row r="773" spans="1:9" x14ac:dyDescent="0.3">
      <c r="A773" t="s">
        <v>2326</v>
      </c>
      <c r="B773" t="s">
        <v>2327</v>
      </c>
      <c r="F773" t="s">
        <v>260</v>
      </c>
      <c r="G773">
        <v>51.247857000000003</v>
      </c>
      <c r="H773">
        <v>4.3122699999999998</v>
      </c>
      <c r="I773" t="s">
        <v>25</v>
      </c>
    </row>
    <row r="774" spans="1:9" x14ac:dyDescent="0.3">
      <c r="A774" t="s">
        <v>2328</v>
      </c>
      <c r="B774" t="s">
        <v>2329</v>
      </c>
      <c r="F774" t="s">
        <v>49</v>
      </c>
      <c r="G774">
        <v>48.924892999999997</v>
      </c>
      <c r="H774">
        <v>2.4037009999999999</v>
      </c>
      <c r="I774" t="s">
        <v>50</v>
      </c>
    </row>
    <row r="775" spans="1:9" x14ac:dyDescent="0.3">
      <c r="A775" t="s">
        <v>2260</v>
      </c>
      <c r="C775" t="s">
        <v>11988</v>
      </c>
      <c r="D775" t="s">
        <v>11989</v>
      </c>
      <c r="E775" t="s">
        <v>2260</v>
      </c>
      <c r="G775">
        <v>52.071573800000003</v>
      </c>
      <c r="H775">
        <v>4.3356095999999997</v>
      </c>
      <c r="I775" t="s">
        <v>11881</v>
      </c>
    </row>
    <row r="776" spans="1:9" x14ac:dyDescent="0.3">
      <c r="A776" t="s">
        <v>2330</v>
      </c>
      <c r="B776" t="s">
        <v>2331</v>
      </c>
      <c r="F776" t="s">
        <v>14</v>
      </c>
      <c r="G776">
        <v>48.307561800000002</v>
      </c>
      <c r="H776">
        <v>11.64599473603549</v>
      </c>
      <c r="I776" t="s">
        <v>25</v>
      </c>
    </row>
    <row r="777" spans="1:9" x14ac:dyDescent="0.3">
      <c r="A777" t="s">
        <v>2332</v>
      </c>
      <c r="B777" t="s">
        <v>2333</v>
      </c>
      <c r="F777" t="s">
        <v>24</v>
      </c>
      <c r="G777">
        <v>38.041395199999997</v>
      </c>
      <c r="H777">
        <v>23.774958228652579</v>
      </c>
      <c r="I777" t="s">
        <v>25</v>
      </c>
    </row>
    <row r="778" spans="1:9" x14ac:dyDescent="0.3">
      <c r="A778" t="s">
        <v>2334</v>
      </c>
      <c r="B778" t="s">
        <v>2335</v>
      </c>
      <c r="F778" t="s">
        <v>113</v>
      </c>
      <c r="G778">
        <v>41.652982999999999</v>
      </c>
      <c r="H778">
        <v>-0.89174900000000001</v>
      </c>
      <c r="I778" t="s">
        <v>114</v>
      </c>
    </row>
    <row r="779" spans="1:9" x14ac:dyDescent="0.3">
      <c r="A779" t="s">
        <v>2336</v>
      </c>
      <c r="B779" t="s">
        <v>2337</v>
      </c>
      <c r="F779" t="s">
        <v>49</v>
      </c>
      <c r="G779">
        <v>43.930179000000003</v>
      </c>
      <c r="H779">
        <v>2.1476229999999998</v>
      </c>
      <c r="I779" t="s">
        <v>50</v>
      </c>
    </row>
    <row r="780" spans="1:9" x14ac:dyDescent="0.3">
      <c r="A780" t="s">
        <v>11990</v>
      </c>
      <c r="C780" t="s">
        <v>11991</v>
      </c>
      <c r="D780" t="s">
        <v>11992</v>
      </c>
      <c r="E780" t="s">
        <v>11990</v>
      </c>
      <c r="G780">
        <v>48.407099299999999</v>
      </c>
      <c r="H780">
        <v>10.9513909</v>
      </c>
      <c r="I780" t="s">
        <v>11881</v>
      </c>
    </row>
    <row r="781" spans="1:9" x14ac:dyDescent="0.3">
      <c r="A781" t="s">
        <v>2338</v>
      </c>
      <c r="B781" t="s">
        <v>2339</v>
      </c>
      <c r="F781" t="s">
        <v>24</v>
      </c>
      <c r="G781">
        <v>38.021711600000003</v>
      </c>
      <c r="H781">
        <v>23.820754900000001</v>
      </c>
      <c r="I781" t="s">
        <v>25</v>
      </c>
    </row>
    <row r="782" spans="1:9" x14ac:dyDescent="0.3">
      <c r="A782" t="s">
        <v>2340</v>
      </c>
      <c r="B782" t="s">
        <v>2341</v>
      </c>
      <c r="C782" t="s">
        <v>2342</v>
      </c>
      <c r="D782" t="s">
        <v>2343</v>
      </c>
      <c r="E782" t="s">
        <v>2344</v>
      </c>
      <c r="F782" t="s">
        <v>68</v>
      </c>
      <c r="G782">
        <v>46.834051000000002</v>
      </c>
      <c r="H782">
        <v>6.9178680000000004</v>
      </c>
      <c r="I782" t="s">
        <v>15</v>
      </c>
    </row>
    <row r="783" spans="1:9" x14ac:dyDescent="0.3">
      <c r="A783" t="s">
        <v>2345</v>
      </c>
      <c r="B783" t="s">
        <v>2341</v>
      </c>
      <c r="C783" t="s">
        <v>2342</v>
      </c>
      <c r="D783" t="s">
        <v>2343</v>
      </c>
      <c r="E783" t="s">
        <v>2344</v>
      </c>
      <c r="F783" t="s">
        <v>68</v>
      </c>
      <c r="G783">
        <v>46.834051000000002</v>
      </c>
      <c r="H783">
        <v>6.9178680000000004</v>
      </c>
      <c r="I783" t="s">
        <v>15</v>
      </c>
    </row>
    <row r="784" spans="1:9" x14ac:dyDescent="0.3">
      <c r="A784" t="s">
        <v>2346</v>
      </c>
      <c r="B784" t="s">
        <v>2347</v>
      </c>
      <c r="C784" t="s">
        <v>2348</v>
      </c>
      <c r="D784" t="s">
        <v>2349</v>
      </c>
      <c r="E784" t="s">
        <v>2350</v>
      </c>
      <c r="F784" t="s">
        <v>21</v>
      </c>
      <c r="G784">
        <v>47.535021</v>
      </c>
      <c r="H784">
        <v>9.7383129999999998</v>
      </c>
      <c r="I784" t="s">
        <v>15</v>
      </c>
    </row>
    <row r="785" spans="1:9" x14ac:dyDescent="0.3">
      <c r="A785" t="s">
        <v>2351</v>
      </c>
      <c r="B785" t="s">
        <v>2352</v>
      </c>
      <c r="C785" t="s">
        <v>2353</v>
      </c>
      <c r="D785" t="s">
        <v>2354</v>
      </c>
      <c r="E785" t="s">
        <v>2355</v>
      </c>
      <c r="F785" t="s">
        <v>14</v>
      </c>
      <c r="G785">
        <v>54.149869300000013</v>
      </c>
      <c r="H785">
        <v>13.651466277065699</v>
      </c>
      <c r="I785" t="s">
        <v>15</v>
      </c>
    </row>
    <row r="786" spans="1:9" x14ac:dyDescent="0.3">
      <c r="A786" t="s">
        <v>2356</v>
      </c>
      <c r="B786" t="s">
        <v>2352</v>
      </c>
      <c r="C786" t="s">
        <v>2353</v>
      </c>
      <c r="D786" t="s">
        <v>2354</v>
      </c>
      <c r="E786" t="s">
        <v>2355</v>
      </c>
      <c r="F786" t="s">
        <v>14</v>
      </c>
      <c r="G786">
        <v>54.149869300000013</v>
      </c>
      <c r="H786">
        <v>13.651466277065699</v>
      </c>
      <c r="I786" t="s">
        <v>15</v>
      </c>
    </row>
    <row r="787" spans="1:9" x14ac:dyDescent="0.3">
      <c r="A787" t="s">
        <v>2357</v>
      </c>
      <c r="B787" t="s">
        <v>2358</v>
      </c>
      <c r="C787" t="s">
        <v>2359</v>
      </c>
      <c r="D787" t="s">
        <v>2360</v>
      </c>
      <c r="E787" t="s">
        <v>190</v>
      </c>
      <c r="F787" t="s">
        <v>14</v>
      </c>
      <c r="G787">
        <v>52.444597000000002</v>
      </c>
      <c r="H787">
        <v>13.309443999999999</v>
      </c>
      <c r="I787" t="s">
        <v>15</v>
      </c>
    </row>
    <row r="788" spans="1:9" x14ac:dyDescent="0.3">
      <c r="A788" t="s">
        <v>2361</v>
      </c>
      <c r="B788" t="s">
        <v>2362</v>
      </c>
      <c r="C788" t="s">
        <v>2363</v>
      </c>
      <c r="D788" t="s">
        <v>2364</v>
      </c>
      <c r="E788" t="s">
        <v>2365</v>
      </c>
      <c r="F788" t="s">
        <v>14</v>
      </c>
      <c r="G788">
        <v>48.748226299999999</v>
      </c>
      <c r="H788">
        <v>9.1016136233076921</v>
      </c>
      <c r="I788" t="s">
        <v>101</v>
      </c>
    </row>
    <row r="789" spans="1:9" x14ac:dyDescent="0.3">
      <c r="A789" t="s">
        <v>2366</v>
      </c>
      <c r="B789" t="s">
        <v>2367</v>
      </c>
      <c r="C789" t="s">
        <v>2368</v>
      </c>
      <c r="D789" t="s">
        <v>2369</v>
      </c>
      <c r="E789" t="s">
        <v>2370</v>
      </c>
      <c r="F789" t="s">
        <v>14</v>
      </c>
      <c r="G789">
        <v>53.151436949999997</v>
      </c>
      <c r="H789">
        <v>8.1668901352133911</v>
      </c>
      <c r="I789" t="s">
        <v>101</v>
      </c>
    </row>
    <row r="790" spans="1:9" x14ac:dyDescent="0.3">
      <c r="A790" t="s">
        <v>2371</v>
      </c>
      <c r="B790" t="s">
        <v>2372</v>
      </c>
      <c r="F790" t="s">
        <v>113</v>
      </c>
      <c r="G790">
        <v>38.434530000000002</v>
      </c>
      <c r="H790">
        <v>-6.4246999999999996</v>
      </c>
      <c r="I790" t="s">
        <v>114</v>
      </c>
    </row>
    <row r="791" spans="1:9" x14ac:dyDescent="0.3">
      <c r="A791" t="s">
        <v>2373</v>
      </c>
      <c r="B791" t="s">
        <v>2374</v>
      </c>
      <c r="C791" t="s">
        <v>2375</v>
      </c>
      <c r="D791" t="s">
        <v>755</v>
      </c>
      <c r="E791" t="s">
        <v>756</v>
      </c>
      <c r="F791" t="s">
        <v>68</v>
      </c>
      <c r="G791">
        <v>46.202968200000001</v>
      </c>
      <c r="H791">
        <v>6.1410781999999999</v>
      </c>
      <c r="I791" t="s">
        <v>15</v>
      </c>
    </row>
    <row r="792" spans="1:9" x14ac:dyDescent="0.3">
      <c r="A792" t="s">
        <v>2376</v>
      </c>
      <c r="B792" t="s">
        <v>2377</v>
      </c>
      <c r="F792" t="s">
        <v>218</v>
      </c>
      <c r="G792">
        <v>55.703470000000003</v>
      </c>
      <c r="H792">
        <v>12.596137000000001</v>
      </c>
      <c r="I792" t="s">
        <v>25</v>
      </c>
    </row>
    <row r="793" spans="1:9" x14ac:dyDescent="0.3">
      <c r="A793" t="s">
        <v>2378</v>
      </c>
      <c r="B793" t="s">
        <v>2379</v>
      </c>
      <c r="C793" t="s">
        <v>2380</v>
      </c>
      <c r="D793" t="s">
        <v>2381</v>
      </c>
      <c r="E793" t="s">
        <v>526</v>
      </c>
      <c r="F793" t="s">
        <v>14</v>
      </c>
      <c r="G793">
        <v>53.544813449999999</v>
      </c>
      <c r="H793">
        <v>9.9516997373426328</v>
      </c>
      <c r="I793" t="s">
        <v>15</v>
      </c>
    </row>
    <row r="794" spans="1:9" x14ac:dyDescent="0.3">
      <c r="A794" t="s">
        <v>2382</v>
      </c>
      <c r="B794" t="s">
        <v>2383</v>
      </c>
      <c r="F794" t="s">
        <v>14</v>
      </c>
      <c r="G794" t="str">
        <f>"49.014872"</f>
        <v>49.014872</v>
      </c>
      <c r="H794" t="str">
        <f>"9.671711"</f>
        <v>9.671711</v>
      </c>
      <c r="I794" t="s">
        <v>15</v>
      </c>
    </row>
    <row r="795" spans="1:9" x14ac:dyDescent="0.3">
      <c r="A795" t="s">
        <v>2384</v>
      </c>
      <c r="B795" t="s">
        <v>2385</v>
      </c>
      <c r="F795" t="s">
        <v>113</v>
      </c>
      <c r="G795">
        <v>40.432474200000001</v>
      </c>
      <c r="H795">
        <v>-3.6917198999999998</v>
      </c>
      <c r="I795" t="s">
        <v>114</v>
      </c>
    </row>
    <row r="796" spans="1:9" x14ac:dyDescent="0.3">
      <c r="A796" t="s">
        <v>2386</v>
      </c>
      <c r="B796" t="s">
        <v>2387</v>
      </c>
      <c r="C796" t="s">
        <v>2388</v>
      </c>
      <c r="D796" t="s">
        <v>2389</v>
      </c>
      <c r="E796" t="s">
        <v>2390</v>
      </c>
      <c r="F796" t="s">
        <v>14</v>
      </c>
      <c r="G796">
        <v>52.624766399999999</v>
      </c>
      <c r="H796">
        <v>11.0730222</v>
      </c>
      <c r="I796" t="s">
        <v>15</v>
      </c>
    </row>
    <row r="797" spans="1:9" x14ac:dyDescent="0.3">
      <c r="A797" t="s">
        <v>2391</v>
      </c>
      <c r="B797" t="s">
        <v>2392</v>
      </c>
      <c r="F797" t="s">
        <v>82</v>
      </c>
      <c r="G797">
        <v>54.573343999999999</v>
      </c>
      <c r="H797">
        <v>-1.2377225999999999</v>
      </c>
      <c r="I797" t="s">
        <v>37</v>
      </c>
    </row>
    <row r="798" spans="1:9" x14ac:dyDescent="0.3">
      <c r="A798" t="s">
        <v>2393</v>
      </c>
      <c r="B798" t="s">
        <v>2394</v>
      </c>
      <c r="C798" t="s">
        <v>2395</v>
      </c>
      <c r="D798" t="s">
        <v>2396</v>
      </c>
      <c r="E798" t="s">
        <v>2397</v>
      </c>
      <c r="F798" t="s">
        <v>49</v>
      </c>
      <c r="G798">
        <v>47.3240397</v>
      </c>
      <c r="H798">
        <v>5.0346162000000003</v>
      </c>
      <c r="I798" t="s">
        <v>15</v>
      </c>
    </row>
    <row r="799" spans="1:9" x14ac:dyDescent="0.3">
      <c r="A799" t="s">
        <v>11366</v>
      </c>
      <c r="E799" t="s">
        <v>11367</v>
      </c>
      <c r="G799">
        <v>47.321580599999997</v>
      </c>
      <c r="H799">
        <v>5.0414700999999997</v>
      </c>
      <c r="I799" t="s">
        <v>11294</v>
      </c>
    </row>
    <row r="800" spans="1:9" x14ac:dyDescent="0.3">
      <c r="A800" t="s">
        <v>2398</v>
      </c>
      <c r="B800" t="s">
        <v>2399</v>
      </c>
      <c r="C800" t="s">
        <v>2400</v>
      </c>
      <c r="D800" t="s">
        <v>2401</v>
      </c>
      <c r="E800" t="s">
        <v>2402</v>
      </c>
      <c r="F800" t="s">
        <v>14</v>
      </c>
      <c r="G800">
        <v>51.576701300000003</v>
      </c>
      <c r="H800">
        <v>8.1025196720744717</v>
      </c>
      <c r="I800" t="s">
        <v>15</v>
      </c>
    </row>
    <row r="801" spans="1:9" x14ac:dyDescent="0.3">
      <c r="A801" t="s">
        <v>2403</v>
      </c>
      <c r="B801" t="s">
        <v>2404</v>
      </c>
      <c r="F801" t="s">
        <v>49</v>
      </c>
      <c r="G801">
        <v>47.199540800000001</v>
      </c>
      <c r="H801">
        <v>-1.5824859</v>
      </c>
      <c r="I801" t="s">
        <v>50</v>
      </c>
    </row>
    <row r="802" spans="1:9" x14ac:dyDescent="0.3">
      <c r="A802" t="s">
        <v>2405</v>
      </c>
      <c r="B802" t="s">
        <v>2406</v>
      </c>
      <c r="F802" t="s">
        <v>113</v>
      </c>
      <c r="G802">
        <v>41.6530086</v>
      </c>
      <c r="H802">
        <v>-0.89165059999999996</v>
      </c>
      <c r="I802" t="s">
        <v>25</v>
      </c>
    </row>
    <row r="803" spans="1:9" x14ac:dyDescent="0.3">
      <c r="A803" t="s">
        <v>2407</v>
      </c>
      <c r="B803" t="s">
        <v>2408</v>
      </c>
      <c r="F803" t="s">
        <v>113</v>
      </c>
      <c r="G803">
        <v>39.368630000000003</v>
      </c>
      <c r="H803">
        <v>-0.43073899999999998</v>
      </c>
      <c r="I803" t="s">
        <v>114</v>
      </c>
    </row>
    <row r="804" spans="1:9" x14ac:dyDescent="0.3">
      <c r="A804" t="s">
        <v>2409</v>
      </c>
      <c r="B804" t="s">
        <v>2410</v>
      </c>
      <c r="C804" t="s">
        <v>2411</v>
      </c>
      <c r="D804" t="s">
        <v>2412</v>
      </c>
      <c r="E804" t="s">
        <v>2413</v>
      </c>
      <c r="F804" t="s">
        <v>113</v>
      </c>
      <c r="G804">
        <v>39.533819999999999</v>
      </c>
      <c r="H804">
        <v>-0.442637</v>
      </c>
      <c r="I804" t="s">
        <v>15</v>
      </c>
    </row>
    <row r="805" spans="1:9" x14ac:dyDescent="0.3">
      <c r="A805" t="s">
        <v>2414</v>
      </c>
      <c r="B805" t="s">
        <v>2415</v>
      </c>
      <c r="F805" t="s">
        <v>113</v>
      </c>
      <c r="G805">
        <v>39.499251999999998</v>
      </c>
      <c r="H805">
        <v>-0.33657100000000001</v>
      </c>
      <c r="I805" t="s">
        <v>114</v>
      </c>
    </row>
    <row r="806" spans="1:9" x14ac:dyDescent="0.3">
      <c r="A806" t="s">
        <v>11368</v>
      </c>
      <c r="E806" t="s">
        <v>11369</v>
      </c>
      <c r="G806">
        <v>46.252018196415598</v>
      </c>
      <c r="H806">
        <v>6.9607763035746597</v>
      </c>
      <c r="I806" t="s">
        <v>11289</v>
      </c>
    </row>
    <row r="807" spans="1:9" x14ac:dyDescent="0.3">
      <c r="A807" t="s">
        <v>2416</v>
      </c>
      <c r="B807" t="s">
        <v>2417</v>
      </c>
      <c r="F807" t="s">
        <v>14</v>
      </c>
      <c r="G807">
        <v>51.293725000000002</v>
      </c>
      <c r="H807">
        <v>6.8666603000000004</v>
      </c>
      <c r="I807" t="s">
        <v>25</v>
      </c>
    </row>
    <row r="808" spans="1:9" x14ac:dyDescent="0.3">
      <c r="A808" t="s">
        <v>2418</v>
      </c>
      <c r="B808" t="s">
        <v>2419</v>
      </c>
      <c r="C808" t="s">
        <v>2420</v>
      </c>
      <c r="D808" t="s">
        <v>2421</v>
      </c>
      <c r="E808" t="s">
        <v>1213</v>
      </c>
      <c r="F808" t="s">
        <v>248</v>
      </c>
      <c r="G808">
        <v>59.940413999999997</v>
      </c>
      <c r="H808">
        <v>10.907546999999999</v>
      </c>
      <c r="I808" t="s">
        <v>15</v>
      </c>
    </row>
    <row r="809" spans="1:9" x14ac:dyDescent="0.3">
      <c r="A809" t="s">
        <v>2422</v>
      </c>
      <c r="B809" t="s">
        <v>2423</v>
      </c>
      <c r="F809" t="s">
        <v>113</v>
      </c>
      <c r="G809">
        <v>40.462226999999999</v>
      </c>
      <c r="H809">
        <v>-3.6699619999999999</v>
      </c>
      <c r="I809" t="s">
        <v>114</v>
      </c>
    </row>
    <row r="810" spans="1:9" x14ac:dyDescent="0.3">
      <c r="A810" t="s">
        <v>11993</v>
      </c>
      <c r="C810" t="s">
        <v>11994</v>
      </c>
      <c r="D810" t="s">
        <v>11995</v>
      </c>
      <c r="E810" t="s">
        <v>11993</v>
      </c>
      <c r="G810">
        <v>51.946223099999997</v>
      </c>
      <c r="H810">
        <v>6.283633</v>
      </c>
      <c r="I810" t="s">
        <v>11881</v>
      </c>
    </row>
    <row r="811" spans="1:9" x14ac:dyDescent="0.3">
      <c r="A811" t="s">
        <v>2424</v>
      </c>
      <c r="B811" t="s">
        <v>2425</v>
      </c>
      <c r="C811" t="s">
        <v>2426</v>
      </c>
      <c r="D811" t="s">
        <v>2427</v>
      </c>
      <c r="E811" t="s">
        <v>598</v>
      </c>
      <c r="F811" t="s">
        <v>82</v>
      </c>
      <c r="G811">
        <v>51.497166700000001</v>
      </c>
      <c r="H811">
        <v>-0.13962820000000001</v>
      </c>
      <c r="I811" t="s">
        <v>15</v>
      </c>
    </row>
    <row r="812" spans="1:9" x14ac:dyDescent="0.3">
      <c r="A812" t="s">
        <v>2428</v>
      </c>
      <c r="B812" t="s">
        <v>2429</v>
      </c>
      <c r="C812" t="s">
        <v>2430</v>
      </c>
      <c r="D812" t="s">
        <v>2431</v>
      </c>
      <c r="E812" t="s">
        <v>2432</v>
      </c>
      <c r="F812" t="s">
        <v>82</v>
      </c>
      <c r="G812">
        <v>51.587211199999999</v>
      </c>
      <c r="H812">
        <v>0.49864029999999998</v>
      </c>
      <c r="I812" t="s">
        <v>15</v>
      </c>
    </row>
    <row r="813" spans="1:9" x14ac:dyDescent="0.3">
      <c r="A813" t="s">
        <v>2433</v>
      </c>
      <c r="B813" t="s">
        <v>2434</v>
      </c>
      <c r="C813" t="s">
        <v>2435</v>
      </c>
      <c r="D813" t="s">
        <v>2436</v>
      </c>
      <c r="E813" t="s">
        <v>2437</v>
      </c>
      <c r="F813" t="s">
        <v>82</v>
      </c>
      <c r="G813">
        <v>51.755206000000001</v>
      </c>
      <c r="H813">
        <v>-0.42564000000000002</v>
      </c>
      <c r="I813" t="s">
        <v>15</v>
      </c>
    </row>
    <row r="814" spans="1:9" x14ac:dyDescent="0.3">
      <c r="A814" t="s">
        <v>11370</v>
      </c>
      <c r="E814" t="s">
        <v>11371</v>
      </c>
      <c r="G814">
        <v>47.318789000000002</v>
      </c>
      <c r="H814">
        <v>-2.074694</v>
      </c>
      <c r="I814" t="s">
        <v>11289</v>
      </c>
    </row>
    <row r="815" spans="1:9" x14ac:dyDescent="0.3">
      <c r="A815" t="s">
        <v>11372</v>
      </c>
      <c r="E815" t="s">
        <v>11373</v>
      </c>
      <c r="G815">
        <v>50.770512726478501</v>
      </c>
      <c r="H815">
        <v>-1.9519882031573801</v>
      </c>
      <c r="I815" t="s">
        <v>11294</v>
      </c>
    </row>
    <row r="816" spans="1:9" x14ac:dyDescent="0.3">
      <c r="A816" t="s">
        <v>8585</v>
      </c>
      <c r="C816" t="s">
        <v>11996</v>
      </c>
      <c r="D816" t="s">
        <v>7671</v>
      </c>
      <c r="E816" t="s">
        <v>8585</v>
      </c>
      <c r="G816">
        <v>51.518903950000002</v>
      </c>
      <c r="H816">
        <v>7.4527216378857419</v>
      </c>
      <c r="I816" t="s">
        <v>11881</v>
      </c>
    </row>
    <row r="817" spans="1:9" x14ac:dyDescent="0.3">
      <c r="A817" t="s">
        <v>2438</v>
      </c>
      <c r="B817" t="s">
        <v>2439</v>
      </c>
      <c r="C817" t="s">
        <v>2440</v>
      </c>
      <c r="D817" t="s">
        <v>2441</v>
      </c>
      <c r="E817" t="s">
        <v>2442</v>
      </c>
      <c r="F817" t="s">
        <v>104</v>
      </c>
      <c r="G817">
        <v>53.171437300000001</v>
      </c>
      <c r="H817">
        <v>6.6094806999999998</v>
      </c>
      <c r="I817" t="s">
        <v>15</v>
      </c>
    </row>
    <row r="818" spans="1:9" x14ac:dyDescent="0.3">
      <c r="A818" t="s">
        <v>2443</v>
      </c>
      <c r="B818" t="s">
        <v>2444</v>
      </c>
      <c r="C818" t="s">
        <v>2445</v>
      </c>
      <c r="D818" t="s">
        <v>2446</v>
      </c>
      <c r="E818" t="s">
        <v>2447</v>
      </c>
      <c r="F818" t="s">
        <v>14</v>
      </c>
      <c r="G818">
        <v>53.652362599999996</v>
      </c>
      <c r="H818">
        <v>9.4497283999999997</v>
      </c>
      <c r="I818" t="s">
        <v>15</v>
      </c>
    </row>
    <row r="819" spans="1:9" x14ac:dyDescent="0.3">
      <c r="A819" t="s">
        <v>2448</v>
      </c>
      <c r="B819" t="s">
        <v>2444</v>
      </c>
      <c r="C819" t="s">
        <v>2445</v>
      </c>
      <c r="D819" t="s">
        <v>2446</v>
      </c>
      <c r="E819" t="s">
        <v>2447</v>
      </c>
      <c r="F819" t="s">
        <v>14</v>
      </c>
      <c r="G819">
        <v>53.652362599999996</v>
      </c>
      <c r="H819">
        <v>9.4497283999999997</v>
      </c>
      <c r="I819" t="s">
        <v>15</v>
      </c>
    </row>
    <row r="820" spans="1:9" x14ac:dyDescent="0.3">
      <c r="A820" t="s">
        <v>2449</v>
      </c>
      <c r="B820" t="s">
        <v>2450</v>
      </c>
      <c r="F820" t="s">
        <v>379</v>
      </c>
      <c r="G820">
        <v>52.538027249999999</v>
      </c>
      <c r="H820">
        <v>-7.2903909274395158</v>
      </c>
      <c r="I820" t="s">
        <v>25</v>
      </c>
    </row>
    <row r="821" spans="1:9" x14ac:dyDescent="0.3">
      <c r="A821" t="s">
        <v>2451</v>
      </c>
      <c r="B821" t="s">
        <v>2452</v>
      </c>
      <c r="C821" t="s">
        <v>2453</v>
      </c>
      <c r="D821" t="s">
        <v>2454</v>
      </c>
      <c r="E821" t="s">
        <v>257</v>
      </c>
      <c r="F821" t="s">
        <v>14</v>
      </c>
      <c r="G821">
        <v>52.402981050000001</v>
      </c>
      <c r="H821">
        <v>13.550644270904719</v>
      </c>
      <c r="I821" t="s">
        <v>101</v>
      </c>
    </row>
    <row r="822" spans="1:9" x14ac:dyDescent="0.3">
      <c r="A822" t="s">
        <v>2455</v>
      </c>
      <c r="B822" t="s">
        <v>2456</v>
      </c>
      <c r="F822" t="s">
        <v>113</v>
      </c>
      <c r="G822">
        <v>40.489111999999999</v>
      </c>
      <c r="H822">
        <v>-3.6891349999999998</v>
      </c>
      <c r="I822" t="s">
        <v>114</v>
      </c>
    </row>
    <row r="823" spans="1:9" x14ac:dyDescent="0.3">
      <c r="A823" t="s">
        <v>2457</v>
      </c>
      <c r="B823" t="s">
        <v>2458</v>
      </c>
      <c r="F823" t="s">
        <v>49</v>
      </c>
      <c r="G823">
        <v>48.888558000000003</v>
      </c>
      <c r="H823">
        <v>2.1295099999999998</v>
      </c>
      <c r="I823" t="s">
        <v>50</v>
      </c>
    </row>
    <row r="824" spans="1:9" x14ac:dyDescent="0.3">
      <c r="A824" t="s">
        <v>3004</v>
      </c>
      <c r="C824" t="s">
        <v>11997</v>
      </c>
      <c r="D824" t="s">
        <v>11998</v>
      </c>
      <c r="E824" t="s">
        <v>3004</v>
      </c>
      <c r="G824">
        <v>51.0365149</v>
      </c>
      <c r="H824">
        <v>13.748643700000001</v>
      </c>
      <c r="I824" t="s">
        <v>11881</v>
      </c>
    </row>
    <row r="825" spans="1:9" x14ac:dyDescent="0.3">
      <c r="A825" t="s">
        <v>2459</v>
      </c>
      <c r="B825" t="s">
        <v>2460</v>
      </c>
      <c r="F825" t="s">
        <v>104</v>
      </c>
      <c r="G825">
        <v>52.340259000000003</v>
      </c>
      <c r="H825">
        <v>4.8749370000000001</v>
      </c>
      <c r="I825" t="s">
        <v>25</v>
      </c>
    </row>
    <row r="826" spans="1:9" x14ac:dyDescent="0.3">
      <c r="A826" t="s">
        <v>2461</v>
      </c>
      <c r="B826" t="s">
        <v>2462</v>
      </c>
      <c r="F826" t="s">
        <v>49</v>
      </c>
      <c r="G826">
        <v>44.788510700000003</v>
      </c>
      <c r="H826">
        <v>-0.58703649999999996</v>
      </c>
      <c r="I826" t="s">
        <v>50</v>
      </c>
    </row>
    <row r="827" spans="1:9" x14ac:dyDescent="0.3">
      <c r="A827" t="s">
        <v>3112</v>
      </c>
      <c r="C827" t="s">
        <v>11999</v>
      </c>
      <c r="D827" t="s">
        <v>12000</v>
      </c>
      <c r="E827" t="s">
        <v>3112</v>
      </c>
      <c r="G827">
        <v>51.438194150000001</v>
      </c>
      <c r="H827">
        <v>6.7389771834060506</v>
      </c>
      <c r="I827" t="s">
        <v>11881</v>
      </c>
    </row>
    <row r="828" spans="1:9" x14ac:dyDescent="0.3">
      <c r="A828" t="s">
        <v>2463</v>
      </c>
      <c r="B828" t="s">
        <v>2464</v>
      </c>
      <c r="F828" t="s">
        <v>14</v>
      </c>
      <c r="G828">
        <v>51.449888950000002</v>
      </c>
      <c r="H828">
        <v>6.7429614819699113</v>
      </c>
      <c r="I828" t="s">
        <v>25</v>
      </c>
    </row>
    <row r="829" spans="1:9" x14ac:dyDescent="0.3">
      <c r="A829" t="s">
        <v>11374</v>
      </c>
      <c r="E829" t="s">
        <v>11375</v>
      </c>
      <c r="G829">
        <v>51.033368400000001</v>
      </c>
      <c r="H829">
        <v>2.3767763</v>
      </c>
      <c r="I829" t="s">
        <v>11289</v>
      </c>
    </row>
    <row r="830" spans="1:9" x14ac:dyDescent="0.3">
      <c r="A830" t="s">
        <v>2465</v>
      </c>
      <c r="B830" t="s">
        <v>2466</v>
      </c>
      <c r="F830" t="s">
        <v>49</v>
      </c>
      <c r="G830">
        <v>43.833760050000002</v>
      </c>
      <c r="H830">
        <v>5.7823116559724443</v>
      </c>
      <c r="I830" t="s">
        <v>50</v>
      </c>
    </row>
    <row r="831" spans="1:9" x14ac:dyDescent="0.3">
      <c r="A831" t="s">
        <v>12378</v>
      </c>
      <c r="C831" t="s">
        <v>12379</v>
      </c>
      <c r="D831" t="s">
        <v>12380</v>
      </c>
      <c r="E831" t="s">
        <v>12378</v>
      </c>
      <c r="G831">
        <v>50.833906949999999</v>
      </c>
      <c r="H831">
        <v>6.4592637712538146</v>
      </c>
      <c r="I831" t="s">
        <v>11881</v>
      </c>
    </row>
    <row r="832" spans="1:9" x14ac:dyDescent="0.3">
      <c r="A832" t="s">
        <v>2467</v>
      </c>
      <c r="B832" t="s">
        <v>2468</v>
      </c>
      <c r="F832" t="s">
        <v>113</v>
      </c>
      <c r="G832">
        <v>43.520417449999997</v>
      </c>
      <c r="H832">
        <v>-5.6080339743281922</v>
      </c>
      <c r="I832" t="s">
        <v>114</v>
      </c>
    </row>
    <row r="833" spans="1:9" x14ac:dyDescent="0.3">
      <c r="A833" t="s">
        <v>2469</v>
      </c>
      <c r="B833" t="s">
        <v>2470</v>
      </c>
      <c r="C833" t="s">
        <v>2471</v>
      </c>
      <c r="D833" t="s">
        <v>66</v>
      </c>
      <c r="E833" t="s">
        <v>2472</v>
      </c>
      <c r="F833" t="s">
        <v>260</v>
      </c>
      <c r="G833">
        <v>51.159095999999998</v>
      </c>
      <c r="H833">
        <v>4.3644829999999999</v>
      </c>
      <c r="I833" t="s">
        <v>15</v>
      </c>
    </row>
    <row r="834" spans="1:9" x14ac:dyDescent="0.3">
      <c r="A834" t="s">
        <v>12001</v>
      </c>
      <c r="C834" t="s">
        <v>12002</v>
      </c>
      <c r="D834" t="s">
        <v>12003</v>
      </c>
      <c r="E834" t="s">
        <v>7042</v>
      </c>
      <c r="G834">
        <v>51.188607099999999</v>
      </c>
      <c r="H834">
        <v>6.8416885000000001</v>
      </c>
      <c r="I834" t="s">
        <v>11881</v>
      </c>
    </row>
    <row r="835" spans="1:9" x14ac:dyDescent="0.3">
      <c r="A835" t="s">
        <v>2473</v>
      </c>
      <c r="B835" t="s">
        <v>2474</v>
      </c>
      <c r="C835" t="s">
        <v>2475</v>
      </c>
      <c r="D835" t="s">
        <v>2476</v>
      </c>
      <c r="E835" t="s">
        <v>2477</v>
      </c>
      <c r="F835" t="s">
        <v>104</v>
      </c>
      <c r="G835">
        <v>52.305633399999998</v>
      </c>
      <c r="H835">
        <v>6.9303261000000003</v>
      </c>
      <c r="I835" t="s">
        <v>15</v>
      </c>
    </row>
    <row r="836" spans="1:9" x14ac:dyDescent="0.3">
      <c r="A836" t="s">
        <v>2478</v>
      </c>
      <c r="B836" t="s">
        <v>2479</v>
      </c>
      <c r="C836" t="s">
        <v>2480</v>
      </c>
      <c r="D836" t="s">
        <v>2481</v>
      </c>
      <c r="E836" t="s">
        <v>2482</v>
      </c>
      <c r="F836" t="s">
        <v>14</v>
      </c>
      <c r="G836">
        <v>50.704239399999999</v>
      </c>
      <c r="H836">
        <v>7.0571932000000004</v>
      </c>
      <c r="I836" t="s">
        <v>101</v>
      </c>
    </row>
    <row r="837" spans="1:9" x14ac:dyDescent="0.3">
      <c r="A837" t="s">
        <v>2483</v>
      </c>
      <c r="B837" t="s">
        <v>2484</v>
      </c>
      <c r="F837" t="s">
        <v>14</v>
      </c>
      <c r="G837">
        <v>50.704239399999999</v>
      </c>
      <c r="H837">
        <v>7.0571932000000004</v>
      </c>
      <c r="I837" t="s">
        <v>25</v>
      </c>
    </row>
    <row r="838" spans="1:9" x14ac:dyDescent="0.3">
      <c r="A838" t="s">
        <v>2485</v>
      </c>
      <c r="B838" t="s">
        <v>2486</v>
      </c>
      <c r="C838" t="s">
        <v>2487</v>
      </c>
      <c r="D838" t="s">
        <v>2488</v>
      </c>
      <c r="E838" t="s">
        <v>2489</v>
      </c>
      <c r="F838" t="s">
        <v>14</v>
      </c>
      <c r="G838">
        <v>49.014755000000001</v>
      </c>
      <c r="H838">
        <v>8.4149069999999995</v>
      </c>
      <c r="I838" t="s">
        <v>101</v>
      </c>
    </row>
    <row r="839" spans="1:9" x14ac:dyDescent="0.3">
      <c r="A839" t="s">
        <v>2490</v>
      </c>
      <c r="B839" t="s">
        <v>2491</v>
      </c>
      <c r="F839" t="s">
        <v>14</v>
      </c>
      <c r="G839">
        <v>52.527878299999998</v>
      </c>
      <c r="H839">
        <v>13.3794305</v>
      </c>
      <c r="I839" t="s">
        <v>25</v>
      </c>
    </row>
    <row r="840" spans="1:9" x14ac:dyDescent="0.3">
      <c r="A840" t="s">
        <v>2492</v>
      </c>
      <c r="B840" t="s">
        <v>2493</v>
      </c>
      <c r="C840" t="s">
        <v>2494</v>
      </c>
      <c r="D840" t="s">
        <v>2495</v>
      </c>
      <c r="E840" t="s">
        <v>2496</v>
      </c>
      <c r="F840" t="s">
        <v>68</v>
      </c>
      <c r="G840">
        <v>46.279499700000002</v>
      </c>
      <c r="H840">
        <v>7.4457288000000004</v>
      </c>
      <c r="I840" t="s">
        <v>15</v>
      </c>
    </row>
    <row r="841" spans="1:9" x14ac:dyDescent="0.3">
      <c r="A841" t="s">
        <v>2497</v>
      </c>
      <c r="B841" t="s">
        <v>2498</v>
      </c>
      <c r="C841" t="s">
        <v>2499</v>
      </c>
      <c r="D841" t="s">
        <v>2500</v>
      </c>
      <c r="E841" t="s">
        <v>2501</v>
      </c>
      <c r="F841" t="s">
        <v>79</v>
      </c>
      <c r="G841">
        <v>43.764695000000003</v>
      </c>
      <c r="H841">
        <v>10.409577000000001</v>
      </c>
      <c r="I841" t="s">
        <v>15</v>
      </c>
    </row>
    <row r="842" spans="1:9" x14ac:dyDescent="0.3">
      <c r="A842" t="s">
        <v>2502</v>
      </c>
      <c r="B842" t="s">
        <v>2503</v>
      </c>
      <c r="F842" t="s">
        <v>14</v>
      </c>
      <c r="G842">
        <v>51.425381899999998</v>
      </c>
      <c r="H842">
        <v>6.9946162999999997</v>
      </c>
      <c r="I842" t="s">
        <v>25</v>
      </c>
    </row>
    <row r="843" spans="1:9" x14ac:dyDescent="0.3">
      <c r="A843" t="s">
        <v>2504</v>
      </c>
      <c r="B843" t="s">
        <v>2505</v>
      </c>
      <c r="C843" t="s">
        <v>2506</v>
      </c>
      <c r="D843" t="s">
        <v>2507</v>
      </c>
      <c r="E843" t="s">
        <v>2508</v>
      </c>
      <c r="F843" t="s">
        <v>21</v>
      </c>
      <c r="G843">
        <v>46.604593999999999</v>
      </c>
      <c r="H843">
        <v>13.8312092</v>
      </c>
      <c r="I843" t="s">
        <v>15</v>
      </c>
    </row>
    <row r="844" spans="1:9" x14ac:dyDescent="0.3">
      <c r="A844" t="s">
        <v>2509</v>
      </c>
      <c r="B844" t="s">
        <v>2510</v>
      </c>
      <c r="F844" t="s">
        <v>260</v>
      </c>
      <c r="G844">
        <v>50.862516999999997</v>
      </c>
      <c r="H844">
        <v>5.1027050000000003</v>
      </c>
      <c r="I844" t="s">
        <v>25</v>
      </c>
    </row>
    <row r="845" spans="1:9" x14ac:dyDescent="0.3">
      <c r="A845" t="s">
        <v>2511</v>
      </c>
      <c r="B845" t="s">
        <v>2512</v>
      </c>
      <c r="C845" t="s">
        <v>2513</v>
      </c>
      <c r="D845" t="s">
        <v>2514</v>
      </c>
      <c r="E845" t="s">
        <v>2515</v>
      </c>
      <c r="F845" t="s">
        <v>14</v>
      </c>
      <c r="G845">
        <v>54.100011799999997</v>
      </c>
      <c r="H845">
        <v>12.090059999999999</v>
      </c>
      <c r="I845" t="s">
        <v>15</v>
      </c>
    </row>
    <row r="846" spans="1:9" x14ac:dyDescent="0.3">
      <c r="A846" t="s">
        <v>2516</v>
      </c>
      <c r="B846" t="s">
        <v>2517</v>
      </c>
      <c r="F846" t="s">
        <v>14</v>
      </c>
      <c r="G846">
        <v>50.735193099999996</v>
      </c>
      <c r="H846">
        <v>7.0825248840782136</v>
      </c>
      <c r="I846" t="s">
        <v>25</v>
      </c>
    </row>
    <row r="847" spans="1:9" x14ac:dyDescent="0.3">
      <c r="A847" t="s">
        <v>2518</v>
      </c>
      <c r="B847" t="s">
        <v>2519</v>
      </c>
      <c r="C847" t="s">
        <v>2520</v>
      </c>
      <c r="D847" t="s">
        <v>2521</v>
      </c>
      <c r="E847" t="s">
        <v>2522</v>
      </c>
      <c r="F847" t="s">
        <v>104</v>
      </c>
      <c r="G847">
        <v>51.433017700000001</v>
      </c>
      <c r="H847">
        <v>5.4527973999999997</v>
      </c>
      <c r="I847" t="s">
        <v>1059</v>
      </c>
    </row>
    <row r="848" spans="1:9" x14ac:dyDescent="0.3">
      <c r="A848" t="s">
        <v>2523</v>
      </c>
      <c r="B848" t="s">
        <v>2524</v>
      </c>
      <c r="F848" t="s">
        <v>14</v>
      </c>
      <c r="G848">
        <v>48.729648300000001</v>
      </c>
      <c r="H848">
        <v>9.3232268000000005</v>
      </c>
      <c r="I848" t="s">
        <v>25</v>
      </c>
    </row>
    <row r="849" spans="1:9" x14ac:dyDescent="0.3">
      <c r="A849" t="s">
        <v>2525</v>
      </c>
      <c r="B849" t="s">
        <v>2526</v>
      </c>
      <c r="C849" t="s">
        <v>2527</v>
      </c>
      <c r="D849" t="s">
        <v>2528</v>
      </c>
      <c r="E849" t="s">
        <v>2529</v>
      </c>
      <c r="F849" t="s">
        <v>68</v>
      </c>
      <c r="G849">
        <v>47.023220999999999</v>
      </c>
      <c r="H849">
        <v>8.6523620000000001</v>
      </c>
      <c r="I849" t="s">
        <v>15</v>
      </c>
    </row>
    <row r="850" spans="1:9" x14ac:dyDescent="0.3">
      <c r="A850" t="s">
        <v>11376</v>
      </c>
      <c r="E850" t="s">
        <v>11377</v>
      </c>
      <c r="G850">
        <v>51.282816315887899</v>
      </c>
      <c r="H850">
        <v>11.9870321142491</v>
      </c>
      <c r="I850" t="s">
        <v>11294</v>
      </c>
    </row>
    <row r="851" spans="1:9" x14ac:dyDescent="0.3">
      <c r="A851" t="s">
        <v>2530</v>
      </c>
      <c r="B851" t="s">
        <v>2531</v>
      </c>
      <c r="C851" t="s">
        <v>2532</v>
      </c>
      <c r="D851" t="s">
        <v>2533</v>
      </c>
      <c r="E851" t="s">
        <v>2534</v>
      </c>
      <c r="F851" t="s">
        <v>49</v>
      </c>
      <c r="G851">
        <v>47.045768700000004</v>
      </c>
      <c r="H851">
        <v>3.1259815999999998</v>
      </c>
      <c r="I851" t="s">
        <v>15</v>
      </c>
    </row>
    <row r="852" spans="1:9" x14ac:dyDescent="0.3">
      <c r="A852" t="s">
        <v>2535</v>
      </c>
      <c r="B852" t="s">
        <v>2536</v>
      </c>
      <c r="C852" t="s">
        <v>2537</v>
      </c>
      <c r="D852" t="s">
        <v>2538</v>
      </c>
      <c r="E852" t="s">
        <v>1213</v>
      </c>
      <c r="F852" t="s">
        <v>248</v>
      </c>
      <c r="G852">
        <v>59.912402</v>
      </c>
      <c r="H852">
        <v>10.735096</v>
      </c>
      <c r="I852" t="s">
        <v>15</v>
      </c>
    </row>
    <row r="853" spans="1:9" x14ac:dyDescent="0.3">
      <c r="A853" t="s">
        <v>2539</v>
      </c>
      <c r="B853" t="s">
        <v>2540</v>
      </c>
      <c r="C853" t="s">
        <v>2541</v>
      </c>
      <c r="D853" t="s">
        <v>2542</v>
      </c>
      <c r="E853" t="s">
        <v>2543</v>
      </c>
      <c r="F853" t="s">
        <v>14</v>
      </c>
      <c r="G853">
        <v>50.566313700000002</v>
      </c>
      <c r="H853">
        <v>9.7158677000000004</v>
      </c>
      <c r="I853" t="s">
        <v>15</v>
      </c>
    </row>
    <row r="854" spans="1:9" x14ac:dyDescent="0.3">
      <c r="A854" t="s">
        <v>2544</v>
      </c>
      <c r="B854" t="s">
        <v>2545</v>
      </c>
      <c r="C854" t="s">
        <v>2546</v>
      </c>
      <c r="D854" t="s">
        <v>2547</v>
      </c>
      <c r="E854" t="s">
        <v>2548</v>
      </c>
      <c r="F854" t="s">
        <v>104</v>
      </c>
      <c r="G854">
        <v>50.827154999999998</v>
      </c>
      <c r="H854">
        <v>6.0186769</v>
      </c>
      <c r="I854" t="s">
        <v>15</v>
      </c>
    </row>
    <row r="855" spans="1:9" x14ac:dyDescent="0.3">
      <c r="A855" t="s">
        <v>2549</v>
      </c>
      <c r="B855" t="s">
        <v>2550</v>
      </c>
      <c r="F855" t="s">
        <v>79</v>
      </c>
      <c r="G855">
        <v>44.488912999999997</v>
      </c>
      <c r="H855">
        <v>11.339978</v>
      </c>
      <c r="I855" t="s">
        <v>25</v>
      </c>
    </row>
    <row r="856" spans="1:9" x14ac:dyDescent="0.3">
      <c r="A856" t="s">
        <v>2551</v>
      </c>
      <c r="B856" t="s">
        <v>2552</v>
      </c>
      <c r="F856" t="s">
        <v>113</v>
      </c>
      <c r="G856">
        <v>37.899332999999999</v>
      </c>
      <c r="H856">
        <v>-4.7213149999999997</v>
      </c>
      <c r="I856" t="s">
        <v>114</v>
      </c>
    </row>
    <row r="857" spans="1:9" x14ac:dyDescent="0.3">
      <c r="A857" t="s">
        <v>2553</v>
      </c>
      <c r="B857" t="s">
        <v>2554</v>
      </c>
      <c r="F857" t="s">
        <v>68</v>
      </c>
      <c r="G857">
        <v>47.409931</v>
      </c>
      <c r="H857">
        <v>8.5906070000000003</v>
      </c>
      <c r="I857" t="s">
        <v>25</v>
      </c>
    </row>
    <row r="858" spans="1:9" x14ac:dyDescent="0.3">
      <c r="A858" t="s">
        <v>2555</v>
      </c>
      <c r="B858" t="s">
        <v>2556</v>
      </c>
      <c r="F858" t="s">
        <v>49</v>
      </c>
      <c r="G858">
        <v>43.502294999999997</v>
      </c>
      <c r="H858">
        <v>5.3610259999999998</v>
      </c>
      <c r="I858" t="s">
        <v>50</v>
      </c>
    </row>
    <row r="859" spans="1:9" x14ac:dyDescent="0.3">
      <c r="A859" t="s">
        <v>2557</v>
      </c>
      <c r="B859" t="s">
        <v>2558</v>
      </c>
      <c r="C859" t="s">
        <v>2559</v>
      </c>
      <c r="D859" t="s">
        <v>2560</v>
      </c>
      <c r="E859" t="s">
        <v>2561</v>
      </c>
      <c r="F859" t="s">
        <v>68</v>
      </c>
      <c r="G859">
        <v>46.474815999999997</v>
      </c>
      <c r="H859">
        <v>6.8655720000000002</v>
      </c>
      <c r="I859" t="s">
        <v>15</v>
      </c>
    </row>
    <row r="860" spans="1:9" x14ac:dyDescent="0.3">
      <c r="A860" t="s">
        <v>2562</v>
      </c>
      <c r="B860" t="s">
        <v>2563</v>
      </c>
      <c r="C860" t="s">
        <v>2564</v>
      </c>
      <c r="D860" t="s">
        <v>2565</v>
      </c>
      <c r="E860" t="s">
        <v>2566</v>
      </c>
      <c r="F860" t="s">
        <v>49</v>
      </c>
      <c r="G860">
        <v>47.503106000000002</v>
      </c>
      <c r="H860">
        <v>4.1831009999999997</v>
      </c>
      <c r="I860" t="s">
        <v>15</v>
      </c>
    </row>
    <row r="861" spans="1:9" x14ac:dyDescent="0.3">
      <c r="A861" t="s">
        <v>2567</v>
      </c>
      <c r="B861" t="s">
        <v>2568</v>
      </c>
      <c r="F861" t="s">
        <v>404</v>
      </c>
      <c r="G861">
        <v>58.982548399999999</v>
      </c>
      <c r="H861">
        <v>17.907226842649418</v>
      </c>
      <c r="I861" t="s">
        <v>15</v>
      </c>
    </row>
    <row r="862" spans="1:9" x14ac:dyDescent="0.3">
      <c r="A862" t="s">
        <v>2569</v>
      </c>
      <c r="B862" t="s">
        <v>2570</v>
      </c>
      <c r="C862" t="s">
        <v>2571</v>
      </c>
      <c r="D862" t="s">
        <v>2572</v>
      </c>
      <c r="E862" t="s">
        <v>2573</v>
      </c>
      <c r="F862" t="s">
        <v>404</v>
      </c>
      <c r="G862">
        <v>57.694953300000002</v>
      </c>
      <c r="H862">
        <v>11.9621175</v>
      </c>
      <c r="I862" t="s">
        <v>15</v>
      </c>
    </row>
    <row r="863" spans="1:9" x14ac:dyDescent="0.3">
      <c r="A863" t="s">
        <v>2574</v>
      </c>
      <c r="B863" t="s">
        <v>2575</v>
      </c>
      <c r="F863" t="s">
        <v>1084</v>
      </c>
      <c r="G863">
        <v>45.962893899999997</v>
      </c>
      <c r="H863">
        <v>13.6476246</v>
      </c>
      <c r="I863" t="s">
        <v>25</v>
      </c>
    </row>
    <row r="864" spans="1:9" x14ac:dyDescent="0.3">
      <c r="A864" t="s">
        <v>2576</v>
      </c>
      <c r="B864" t="s">
        <v>2577</v>
      </c>
      <c r="C864" t="s">
        <v>2578</v>
      </c>
      <c r="D864" t="s">
        <v>2579</v>
      </c>
      <c r="E864" t="s">
        <v>2580</v>
      </c>
      <c r="F864" t="s">
        <v>79</v>
      </c>
      <c r="G864">
        <v>43.614840000000001</v>
      </c>
      <c r="H864">
        <v>13.522656</v>
      </c>
      <c r="I864" t="s">
        <v>15</v>
      </c>
    </row>
    <row r="865" spans="1:9" x14ac:dyDescent="0.3">
      <c r="A865" t="s">
        <v>2581</v>
      </c>
      <c r="B865" t="s">
        <v>2582</v>
      </c>
      <c r="C865" t="s">
        <v>2583</v>
      </c>
      <c r="D865" t="s">
        <v>2584</v>
      </c>
      <c r="E865" t="s">
        <v>2585</v>
      </c>
      <c r="F865" t="s">
        <v>113</v>
      </c>
      <c r="G865">
        <v>43.357962200000003</v>
      </c>
      <c r="H865">
        <v>-5.8518645840918468</v>
      </c>
      <c r="I865" t="s">
        <v>15</v>
      </c>
    </row>
    <row r="866" spans="1:9" x14ac:dyDescent="0.3">
      <c r="A866" t="s">
        <v>2586</v>
      </c>
      <c r="B866" t="s">
        <v>2587</v>
      </c>
      <c r="C866" t="s">
        <v>2588</v>
      </c>
      <c r="D866" t="s">
        <v>2589</v>
      </c>
      <c r="E866" t="s">
        <v>1382</v>
      </c>
      <c r="F866" t="s">
        <v>14</v>
      </c>
      <c r="G866">
        <v>53.056505100000003</v>
      </c>
      <c r="H866">
        <v>8.8143660705408458</v>
      </c>
      <c r="I866" t="s">
        <v>15</v>
      </c>
    </row>
    <row r="867" spans="1:9" x14ac:dyDescent="0.3">
      <c r="A867" t="s">
        <v>2590</v>
      </c>
      <c r="B867" t="s">
        <v>2591</v>
      </c>
      <c r="C867" t="s">
        <v>2592</v>
      </c>
      <c r="D867" t="s">
        <v>2593</v>
      </c>
      <c r="E867" t="s">
        <v>2573</v>
      </c>
      <c r="F867" t="s">
        <v>404</v>
      </c>
      <c r="G867">
        <v>55.563281000000003</v>
      </c>
      <c r="H867">
        <v>12.972467999999999</v>
      </c>
      <c r="I867" t="s">
        <v>15</v>
      </c>
    </row>
    <row r="868" spans="1:9" x14ac:dyDescent="0.3">
      <c r="A868" t="s">
        <v>2594</v>
      </c>
      <c r="B868" t="s">
        <v>2595</v>
      </c>
      <c r="F868" t="s">
        <v>68</v>
      </c>
      <c r="G868">
        <v>47.071345000000001</v>
      </c>
      <c r="H868">
        <v>8.3608370000000001</v>
      </c>
      <c r="I868" t="s">
        <v>25</v>
      </c>
    </row>
    <row r="869" spans="1:9" x14ac:dyDescent="0.3">
      <c r="A869" t="s">
        <v>2596</v>
      </c>
      <c r="B869" t="s">
        <v>2597</v>
      </c>
      <c r="F869" t="s">
        <v>82</v>
      </c>
      <c r="G869">
        <v>51.524475099999997</v>
      </c>
      <c r="H869">
        <v>-0.13937620000000001</v>
      </c>
      <c r="I869" t="s">
        <v>37</v>
      </c>
    </row>
    <row r="870" spans="1:9" x14ac:dyDescent="0.3">
      <c r="A870" t="s">
        <v>2598</v>
      </c>
      <c r="B870" t="s">
        <v>2599</v>
      </c>
      <c r="F870" t="s">
        <v>49</v>
      </c>
      <c r="G870">
        <v>48.418768700000001</v>
      </c>
      <c r="H870">
        <v>-4.472823</v>
      </c>
      <c r="I870" t="s">
        <v>50</v>
      </c>
    </row>
    <row r="871" spans="1:9" x14ac:dyDescent="0.3">
      <c r="A871" t="s">
        <v>2600</v>
      </c>
      <c r="B871" t="s">
        <v>2601</v>
      </c>
      <c r="C871" t="s">
        <v>2602</v>
      </c>
      <c r="D871" t="s">
        <v>2603</v>
      </c>
      <c r="E871" t="s">
        <v>2604</v>
      </c>
      <c r="F871" t="s">
        <v>14</v>
      </c>
      <c r="G871">
        <v>48.198921200000001</v>
      </c>
      <c r="H871">
        <v>12.83639453414078</v>
      </c>
      <c r="I871" t="s">
        <v>15</v>
      </c>
    </row>
    <row r="872" spans="1:9" x14ac:dyDescent="0.3">
      <c r="A872" t="s">
        <v>2605</v>
      </c>
      <c r="B872" t="s">
        <v>2606</v>
      </c>
      <c r="C872" t="s">
        <v>2607</v>
      </c>
      <c r="D872" t="s">
        <v>2608</v>
      </c>
      <c r="E872" t="s">
        <v>2609</v>
      </c>
      <c r="F872" t="s">
        <v>2610</v>
      </c>
      <c r="G872">
        <v>49.596989000000001</v>
      </c>
      <c r="H872">
        <v>6.1042059999999996</v>
      </c>
      <c r="I872" t="s">
        <v>15</v>
      </c>
    </row>
    <row r="873" spans="1:9" x14ac:dyDescent="0.3">
      <c r="A873" t="s">
        <v>2611</v>
      </c>
      <c r="B873" t="s">
        <v>2612</v>
      </c>
      <c r="C873" t="s">
        <v>2613</v>
      </c>
      <c r="D873" t="s">
        <v>2614</v>
      </c>
      <c r="E873" t="s">
        <v>2615</v>
      </c>
      <c r="F873" t="s">
        <v>404</v>
      </c>
      <c r="G873">
        <v>57.505406399999998</v>
      </c>
      <c r="H873">
        <v>12.0645802</v>
      </c>
      <c r="I873" t="s">
        <v>15</v>
      </c>
    </row>
    <row r="874" spans="1:9" x14ac:dyDescent="0.3">
      <c r="A874" t="s">
        <v>2616</v>
      </c>
      <c r="B874" t="s">
        <v>2617</v>
      </c>
      <c r="F874" t="s">
        <v>49</v>
      </c>
      <c r="G874">
        <v>50.462167999999998</v>
      </c>
      <c r="H874">
        <v>1.5737699999999999</v>
      </c>
      <c r="I874" t="s">
        <v>50</v>
      </c>
    </row>
    <row r="875" spans="1:9" x14ac:dyDescent="0.3">
      <c r="A875" t="s">
        <v>2618</v>
      </c>
      <c r="B875" t="s">
        <v>2619</v>
      </c>
      <c r="C875" t="s">
        <v>2620</v>
      </c>
      <c r="D875" t="s">
        <v>2621</v>
      </c>
      <c r="E875" t="s">
        <v>2622</v>
      </c>
      <c r="F875" t="s">
        <v>14</v>
      </c>
      <c r="G875">
        <v>48.811650999999998</v>
      </c>
      <c r="H875">
        <v>9.1687849999999997</v>
      </c>
      <c r="I875" t="s">
        <v>15</v>
      </c>
    </row>
    <row r="876" spans="1:9" x14ac:dyDescent="0.3">
      <c r="A876" t="s">
        <v>2623</v>
      </c>
      <c r="B876" t="s">
        <v>2624</v>
      </c>
      <c r="F876" t="s">
        <v>68</v>
      </c>
      <c r="G876">
        <v>46.400306</v>
      </c>
      <c r="H876">
        <v>6.2438529999999997</v>
      </c>
      <c r="I876" t="s">
        <v>25</v>
      </c>
    </row>
    <row r="877" spans="1:9" x14ac:dyDescent="0.3">
      <c r="A877" t="s">
        <v>2625</v>
      </c>
      <c r="B877" t="s">
        <v>2626</v>
      </c>
      <c r="C877" t="s">
        <v>2627</v>
      </c>
      <c r="D877" t="s">
        <v>2628</v>
      </c>
      <c r="E877" t="s">
        <v>2629</v>
      </c>
      <c r="F877" t="s">
        <v>68</v>
      </c>
      <c r="G877">
        <v>46.333201000000003</v>
      </c>
      <c r="H877">
        <v>6.1712189999999998</v>
      </c>
      <c r="I877" t="s">
        <v>15</v>
      </c>
    </row>
    <row r="878" spans="1:9" x14ac:dyDescent="0.3">
      <c r="A878" t="s">
        <v>2630</v>
      </c>
      <c r="B878" t="s">
        <v>2631</v>
      </c>
      <c r="C878" t="s">
        <v>2632</v>
      </c>
      <c r="D878" t="s">
        <v>2633</v>
      </c>
      <c r="E878" t="s">
        <v>2634</v>
      </c>
      <c r="F878" t="s">
        <v>68</v>
      </c>
      <c r="G878">
        <v>46.399363999999998</v>
      </c>
      <c r="H878">
        <v>6.2170719999999999</v>
      </c>
      <c r="I878" t="s">
        <v>15</v>
      </c>
    </row>
    <row r="879" spans="1:9" x14ac:dyDescent="0.3">
      <c r="A879" t="s">
        <v>2635</v>
      </c>
      <c r="B879" t="s">
        <v>2636</v>
      </c>
      <c r="F879" t="s">
        <v>113</v>
      </c>
      <c r="G879">
        <v>40.432788000000002</v>
      </c>
      <c r="H879">
        <v>-3.6763430000000001</v>
      </c>
      <c r="I879" t="s">
        <v>114</v>
      </c>
    </row>
    <row r="880" spans="1:9" x14ac:dyDescent="0.3">
      <c r="A880" t="s">
        <v>2637</v>
      </c>
      <c r="B880" t="s">
        <v>2638</v>
      </c>
      <c r="F880" t="s">
        <v>49</v>
      </c>
      <c r="G880">
        <v>48.876730999999999</v>
      </c>
      <c r="H880">
        <v>2.2974700000000001</v>
      </c>
      <c r="I880" t="s">
        <v>50</v>
      </c>
    </row>
    <row r="881" spans="1:9" x14ac:dyDescent="0.3">
      <c r="A881" t="s">
        <v>2639</v>
      </c>
      <c r="B881" t="s">
        <v>2640</v>
      </c>
      <c r="C881" t="s">
        <v>2641</v>
      </c>
      <c r="D881" t="s">
        <v>2488</v>
      </c>
      <c r="E881" t="s">
        <v>2489</v>
      </c>
      <c r="F881" t="s">
        <v>14</v>
      </c>
      <c r="G881">
        <v>49.019837000000003</v>
      </c>
      <c r="H881">
        <v>8.4392036000000008</v>
      </c>
      <c r="I881" t="s">
        <v>101</v>
      </c>
    </row>
    <row r="882" spans="1:9" x14ac:dyDescent="0.3">
      <c r="A882" t="s">
        <v>2642</v>
      </c>
      <c r="B882" t="s">
        <v>2643</v>
      </c>
      <c r="F882" t="s">
        <v>49</v>
      </c>
      <c r="G882">
        <v>48.860024000000003</v>
      </c>
      <c r="H882">
        <v>2.0228000000000002</v>
      </c>
      <c r="I882" t="s">
        <v>50</v>
      </c>
    </row>
    <row r="883" spans="1:9" x14ac:dyDescent="0.3">
      <c r="A883" t="s">
        <v>2644</v>
      </c>
      <c r="B883" t="s">
        <v>2645</v>
      </c>
      <c r="C883" t="s">
        <v>2646</v>
      </c>
      <c r="D883" t="s">
        <v>2647</v>
      </c>
      <c r="E883" t="s">
        <v>2648</v>
      </c>
      <c r="F883" t="s">
        <v>49</v>
      </c>
      <c r="G883">
        <v>48.157519999999998</v>
      </c>
      <c r="H883">
        <v>7.5490589999999997</v>
      </c>
      <c r="I883" t="s">
        <v>15</v>
      </c>
    </row>
    <row r="884" spans="1:9" x14ac:dyDescent="0.3">
      <c r="A884" t="s">
        <v>2649</v>
      </c>
      <c r="B884" t="s">
        <v>2650</v>
      </c>
      <c r="C884" t="s">
        <v>2651</v>
      </c>
      <c r="D884" t="s">
        <v>2652</v>
      </c>
      <c r="E884" t="s">
        <v>2653</v>
      </c>
      <c r="F884" t="s">
        <v>1715</v>
      </c>
      <c r="G884">
        <v>-34.51614</v>
      </c>
      <c r="H884">
        <v>150.778594</v>
      </c>
      <c r="I884" t="s">
        <v>15</v>
      </c>
    </row>
    <row r="885" spans="1:9" x14ac:dyDescent="0.3">
      <c r="A885" t="s">
        <v>12381</v>
      </c>
      <c r="C885" t="s">
        <v>12382</v>
      </c>
      <c r="D885" t="s">
        <v>12383</v>
      </c>
      <c r="E885" t="s">
        <v>2318</v>
      </c>
      <c r="F885" t="s">
        <v>104</v>
      </c>
      <c r="G885" t="str">
        <f>"51.454693"</f>
        <v>51.454693</v>
      </c>
      <c r="H885" t="str">
        <f>"5.522467"</f>
        <v>5.522467</v>
      </c>
      <c r="I885" t="s">
        <v>11881</v>
      </c>
    </row>
    <row r="886" spans="1:9" x14ac:dyDescent="0.3">
      <c r="A886" t="s">
        <v>2654</v>
      </c>
      <c r="B886" t="s">
        <v>2655</v>
      </c>
      <c r="F886" t="s">
        <v>14</v>
      </c>
      <c r="G886">
        <v>48.512225000000001</v>
      </c>
      <c r="H886">
        <v>9.3614467972291742</v>
      </c>
      <c r="I886" t="s">
        <v>25</v>
      </c>
    </row>
    <row r="887" spans="1:9" x14ac:dyDescent="0.3">
      <c r="A887" t="s">
        <v>2656</v>
      </c>
      <c r="B887" t="s">
        <v>2657</v>
      </c>
      <c r="C887" t="s">
        <v>2658</v>
      </c>
      <c r="D887" t="s">
        <v>2659</v>
      </c>
      <c r="E887" t="s">
        <v>2660</v>
      </c>
      <c r="F887" t="s">
        <v>14</v>
      </c>
      <c r="G887">
        <v>47.818904600000003</v>
      </c>
      <c r="H887">
        <v>9.6435250999999997</v>
      </c>
      <c r="I887" t="s">
        <v>101</v>
      </c>
    </row>
    <row r="888" spans="1:9" x14ac:dyDescent="0.3">
      <c r="A888" t="s">
        <v>2661</v>
      </c>
      <c r="B888" t="s">
        <v>2662</v>
      </c>
      <c r="C888" t="s">
        <v>2663</v>
      </c>
      <c r="D888" t="s">
        <v>2664</v>
      </c>
      <c r="E888" t="s">
        <v>2145</v>
      </c>
      <c r="F888" t="s">
        <v>14</v>
      </c>
      <c r="G888">
        <v>53.589624399999998</v>
      </c>
      <c r="H888">
        <v>9.9042252000000008</v>
      </c>
      <c r="I888" t="s">
        <v>101</v>
      </c>
    </row>
    <row r="889" spans="1:9" x14ac:dyDescent="0.3">
      <c r="A889" t="s">
        <v>2665</v>
      </c>
      <c r="B889" t="s">
        <v>2666</v>
      </c>
      <c r="F889" t="s">
        <v>113</v>
      </c>
      <c r="G889">
        <v>40.394956049999998</v>
      </c>
      <c r="H889">
        <v>-3.625795399999999</v>
      </c>
      <c r="I889" t="s">
        <v>114</v>
      </c>
    </row>
    <row r="890" spans="1:9" x14ac:dyDescent="0.3">
      <c r="A890" t="s">
        <v>2667</v>
      </c>
      <c r="B890" t="s">
        <v>2668</v>
      </c>
      <c r="C890" t="s">
        <v>2669</v>
      </c>
      <c r="D890" t="s">
        <v>2670</v>
      </c>
      <c r="E890" t="s">
        <v>2671</v>
      </c>
      <c r="F890" t="s">
        <v>14</v>
      </c>
      <c r="G890">
        <v>51.8071202</v>
      </c>
      <c r="H890">
        <v>10.9411133</v>
      </c>
      <c r="I890" t="s">
        <v>15</v>
      </c>
    </row>
    <row r="891" spans="1:9" x14ac:dyDescent="0.3">
      <c r="A891" t="s">
        <v>2672</v>
      </c>
      <c r="B891" t="s">
        <v>2673</v>
      </c>
      <c r="F891" t="s">
        <v>49</v>
      </c>
      <c r="G891">
        <v>48.526620999999999</v>
      </c>
      <c r="H891">
        <v>2.6527349999999998</v>
      </c>
      <c r="I891" t="s">
        <v>50</v>
      </c>
    </row>
    <row r="892" spans="1:9" x14ac:dyDescent="0.3">
      <c r="A892" t="s">
        <v>2674</v>
      </c>
      <c r="B892" t="s">
        <v>2675</v>
      </c>
      <c r="F892" t="s">
        <v>995</v>
      </c>
      <c r="G892">
        <v>59.420954100000003</v>
      </c>
      <c r="H892">
        <v>24.813031399593552</v>
      </c>
      <c r="I892" t="s">
        <v>25</v>
      </c>
    </row>
    <row r="893" spans="1:9" x14ac:dyDescent="0.3">
      <c r="A893" t="s">
        <v>2676</v>
      </c>
      <c r="B893" t="s">
        <v>2677</v>
      </c>
      <c r="C893" t="s">
        <v>2678</v>
      </c>
      <c r="D893" t="s">
        <v>2679</v>
      </c>
      <c r="E893" t="s">
        <v>2680</v>
      </c>
      <c r="F893" t="s">
        <v>995</v>
      </c>
      <c r="G893">
        <v>59.420954100000003</v>
      </c>
      <c r="H893">
        <v>24.813031399593552</v>
      </c>
      <c r="I893" t="s">
        <v>15</v>
      </c>
    </row>
    <row r="894" spans="1:9" x14ac:dyDescent="0.3">
      <c r="A894" t="s">
        <v>2681</v>
      </c>
      <c r="B894" t="s">
        <v>2682</v>
      </c>
      <c r="C894" t="s">
        <v>2683</v>
      </c>
      <c r="D894" t="s">
        <v>2684</v>
      </c>
      <c r="E894" t="s">
        <v>2685</v>
      </c>
      <c r="F894" t="s">
        <v>104</v>
      </c>
      <c r="G894">
        <v>52.931280200000003</v>
      </c>
      <c r="H894">
        <v>6.8293477999999999</v>
      </c>
      <c r="I894" t="s">
        <v>15</v>
      </c>
    </row>
    <row r="895" spans="1:9" x14ac:dyDescent="0.3">
      <c r="A895" t="s">
        <v>2686</v>
      </c>
      <c r="B895" t="s">
        <v>2687</v>
      </c>
      <c r="F895" t="s">
        <v>113</v>
      </c>
      <c r="G895">
        <v>40.428336899999998</v>
      </c>
      <c r="H895">
        <v>-3.6644860000000001</v>
      </c>
      <c r="I895" t="s">
        <v>114</v>
      </c>
    </row>
    <row r="896" spans="1:9" x14ac:dyDescent="0.3">
      <c r="A896" t="s">
        <v>2688</v>
      </c>
      <c r="B896" t="s">
        <v>2689</v>
      </c>
      <c r="F896" t="s">
        <v>2026</v>
      </c>
      <c r="G896">
        <v>42.296413913569353</v>
      </c>
      <c r="H896">
        <v>-71.389988112316871</v>
      </c>
      <c r="I896" t="s">
        <v>25</v>
      </c>
    </row>
    <row r="897" spans="1:9" x14ac:dyDescent="0.3">
      <c r="A897" t="s">
        <v>2690</v>
      </c>
      <c r="B897" t="s">
        <v>2691</v>
      </c>
      <c r="C897" t="s">
        <v>2692</v>
      </c>
      <c r="D897" t="s">
        <v>2693</v>
      </c>
      <c r="E897" t="s">
        <v>2694</v>
      </c>
      <c r="F897" t="s">
        <v>104</v>
      </c>
      <c r="G897">
        <v>51.849316600000002</v>
      </c>
      <c r="H897">
        <v>4.3052308000000004</v>
      </c>
      <c r="I897" t="s">
        <v>15</v>
      </c>
    </row>
    <row r="898" spans="1:9" x14ac:dyDescent="0.3">
      <c r="A898" t="s">
        <v>2695</v>
      </c>
      <c r="B898" t="s">
        <v>2696</v>
      </c>
      <c r="F898" t="s">
        <v>104</v>
      </c>
      <c r="G898">
        <v>52.168234400000003</v>
      </c>
      <c r="H898">
        <v>5.4302745999999997</v>
      </c>
      <c r="I898" t="s">
        <v>1059</v>
      </c>
    </row>
    <row r="899" spans="1:9" x14ac:dyDescent="0.3">
      <c r="A899" t="s">
        <v>2697</v>
      </c>
      <c r="B899" t="s">
        <v>2698</v>
      </c>
      <c r="F899" t="s">
        <v>104</v>
      </c>
      <c r="G899">
        <v>52.168234400000003</v>
      </c>
      <c r="H899">
        <v>5.4302745999999997</v>
      </c>
      <c r="I899" t="s">
        <v>25</v>
      </c>
    </row>
    <row r="900" spans="1:9" x14ac:dyDescent="0.3">
      <c r="A900" t="s">
        <v>2699</v>
      </c>
      <c r="B900" t="s">
        <v>2700</v>
      </c>
      <c r="C900" t="s">
        <v>2701</v>
      </c>
      <c r="D900" t="s">
        <v>2702</v>
      </c>
      <c r="E900" t="s">
        <v>2703</v>
      </c>
      <c r="F900" t="s">
        <v>104</v>
      </c>
      <c r="G900">
        <v>52.179494300000002</v>
      </c>
      <c r="H900">
        <v>5.4160997000000002</v>
      </c>
      <c r="I900" t="s">
        <v>15</v>
      </c>
    </row>
    <row r="901" spans="1:9" x14ac:dyDescent="0.3">
      <c r="A901" t="s">
        <v>2704</v>
      </c>
      <c r="B901" t="s">
        <v>2705</v>
      </c>
      <c r="F901" t="s">
        <v>113</v>
      </c>
      <c r="G901">
        <v>40.322068999999999</v>
      </c>
      <c r="H901">
        <v>-3.6801889999999999</v>
      </c>
      <c r="I901" t="s">
        <v>114</v>
      </c>
    </row>
    <row r="902" spans="1:9" x14ac:dyDescent="0.3">
      <c r="A902" t="s">
        <v>2706</v>
      </c>
      <c r="B902" t="s">
        <v>2707</v>
      </c>
      <c r="C902" t="s">
        <v>2708</v>
      </c>
      <c r="D902" t="s">
        <v>2709</v>
      </c>
      <c r="E902" t="s">
        <v>2710</v>
      </c>
      <c r="F902" t="s">
        <v>14</v>
      </c>
      <c r="G902">
        <v>48.110854750000001</v>
      </c>
      <c r="H902">
        <v>11.432260181949781</v>
      </c>
      <c r="I902" t="s">
        <v>15</v>
      </c>
    </row>
    <row r="903" spans="1:9" x14ac:dyDescent="0.3">
      <c r="A903" t="s">
        <v>2711</v>
      </c>
      <c r="B903" t="s">
        <v>2712</v>
      </c>
      <c r="C903" t="s">
        <v>2713</v>
      </c>
      <c r="D903" t="s">
        <v>2714</v>
      </c>
      <c r="E903" t="s">
        <v>2715</v>
      </c>
      <c r="F903" t="s">
        <v>21</v>
      </c>
      <c r="G903">
        <v>47.494228</v>
      </c>
      <c r="H903">
        <v>10.725016999999999</v>
      </c>
      <c r="I903" t="s">
        <v>88</v>
      </c>
    </row>
    <row r="904" spans="1:9" x14ac:dyDescent="0.3">
      <c r="A904" t="s">
        <v>2716</v>
      </c>
      <c r="B904" t="s">
        <v>2717</v>
      </c>
      <c r="C904" t="s">
        <v>2718</v>
      </c>
      <c r="D904" t="s">
        <v>2719</v>
      </c>
      <c r="E904" t="s">
        <v>2720</v>
      </c>
      <c r="F904" t="s">
        <v>14</v>
      </c>
      <c r="G904">
        <v>52.269143999999997</v>
      </c>
      <c r="H904">
        <v>10.5260772</v>
      </c>
      <c r="I904" t="s">
        <v>15</v>
      </c>
    </row>
    <row r="905" spans="1:9" x14ac:dyDescent="0.3">
      <c r="A905" t="s">
        <v>2721</v>
      </c>
      <c r="B905" t="s">
        <v>2722</v>
      </c>
      <c r="C905" t="s">
        <v>2723</v>
      </c>
      <c r="D905" t="s">
        <v>2724</v>
      </c>
      <c r="E905" t="s">
        <v>183</v>
      </c>
      <c r="F905" t="s">
        <v>14</v>
      </c>
      <c r="G905">
        <v>51.212936300000003</v>
      </c>
      <c r="H905">
        <v>6.7479180000000003</v>
      </c>
      <c r="I905" t="s">
        <v>15</v>
      </c>
    </row>
    <row r="906" spans="1:9" x14ac:dyDescent="0.3">
      <c r="A906" t="s">
        <v>2725</v>
      </c>
      <c r="B906" t="s">
        <v>2726</v>
      </c>
      <c r="C906" t="s">
        <v>2727</v>
      </c>
      <c r="D906" t="s">
        <v>2728</v>
      </c>
      <c r="E906" t="s">
        <v>2729</v>
      </c>
      <c r="F906" t="s">
        <v>14</v>
      </c>
      <c r="G906">
        <v>48.722772149999997</v>
      </c>
      <c r="H906">
        <v>13.078000248876769</v>
      </c>
      <c r="I906" t="s">
        <v>15</v>
      </c>
    </row>
    <row r="907" spans="1:9" x14ac:dyDescent="0.3">
      <c r="A907" t="s">
        <v>2730</v>
      </c>
      <c r="B907" t="s">
        <v>2731</v>
      </c>
      <c r="F907" t="s">
        <v>82</v>
      </c>
      <c r="G907">
        <v>53.940123</v>
      </c>
      <c r="H907">
        <v>-2.0135123500000001</v>
      </c>
      <c r="I907" t="s">
        <v>15</v>
      </c>
    </row>
    <row r="908" spans="1:9" x14ac:dyDescent="0.3">
      <c r="A908" t="s">
        <v>2732</v>
      </c>
      <c r="B908" t="s">
        <v>2733</v>
      </c>
      <c r="C908" t="s">
        <v>2734</v>
      </c>
      <c r="D908" t="s">
        <v>2735</v>
      </c>
      <c r="E908" t="s">
        <v>2736</v>
      </c>
      <c r="F908" t="s">
        <v>104</v>
      </c>
      <c r="G908">
        <v>52.394700999999998</v>
      </c>
      <c r="H908">
        <v>4.8463186</v>
      </c>
      <c r="I908" t="s">
        <v>15</v>
      </c>
    </row>
    <row r="909" spans="1:9" x14ac:dyDescent="0.3">
      <c r="A909" t="s">
        <v>2737</v>
      </c>
      <c r="B909" t="s">
        <v>2738</v>
      </c>
      <c r="F909" t="s">
        <v>82</v>
      </c>
      <c r="G909">
        <v>53.4004075</v>
      </c>
      <c r="H909">
        <v>-2.2118460890196281</v>
      </c>
      <c r="I909" t="s">
        <v>37</v>
      </c>
    </row>
    <row r="910" spans="1:9" x14ac:dyDescent="0.3">
      <c r="A910" t="s">
        <v>2739</v>
      </c>
      <c r="B910" t="s">
        <v>2740</v>
      </c>
      <c r="C910" t="s">
        <v>2741</v>
      </c>
      <c r="D910" t="s">
        <v>2742</v>
      </c>
      <c r="E910" t="s">
        <v>2743</v>
      </c>
      <c r="F910" t="s">
        <v>248</v>
      </c>
      <c r="G910">
        <v>60.378712299999997</v>
      </c>
      <c r="H910">
        <v>5.3517351</v>
      </c>
      <c r="I910" t="s">
        <v>15</v>
      </c>
    </row>
    <row r="911" spans="1:9" x14ac:dyDescent="0.3">
      <c r="A911" t="s">
        <v>2744</v>
      </c>
      <c r="B911" t="s">
        <v>2745</v>
      </c>
      <c r="C911" t="s">
        <v>2746</v>
      </c>
      <c r="D911" t="s">
        <v>2747</v>
      </c>
      <c r="E911" t="s">
        <v>2748</v>
      </c>
      <c r="F911" t="s">
        <v>14</v>
      </c>
      <c r="G911">
        <v>50.185327950000001</v>
      </c>
      <c r="H911">
        <v>9.0409987834760042</v>
      </c>
      <c r="I911" t="s">
        <v>15</v>
      </c>
    </row>
    <row r="912" spans="1:9" x14ac:dyDescent="0.3">
      <c r="A912" t="s">
        <v>2749</v>
      </c>
      <c r="B912" t="s">
        <v>2750</v>
      </c>
      <c r="C912" t="s">
        <v>2751</v>
      </c>
      <c r="D912" t="s">
        <v>2752</v>
      </c>
      <c r="E912" t="s">
        <v>2753</v>
      </c>
      <c r="F912" t="s">
        <v>79</v>
      </c>
      <c r="G912">
        <v>46.486614299999999</v>
      </c>
      <c r="H912">
        <v>11.338465100000001</v>
      </c>
      <c r="I912" t="s">
        <v>15</v>
      </c>
    </row>
    <row r="913" spans="1:9" x14ac:dyDescent="0.3">
      <c r="A913" t="s">
        <v>2754</v>
      </c>
      <c r="B913" t="s">
        <v>2755</v>
      </c>
      <c r="F913" t="s">
        <v>82</v>
      </c>
      <c r="G913">
        <v>51.511128300000003</v>
      </c>
      <c r="H913">
        <v>-0.1187836963592204</v>
      </c>
      <c r="I913" t="s">
        <v>37</v>
      </c>
    </row>
    <row r="914" spans="1:9" x14ac:dyDescent="0.3">
      <c r="A914" t="s">
        <v>2756</v>
      </c>
      <c r="B914" t="s">
        <v>2757</v>
      </c>
      <c r="C914" t="s">
        <v>2758</v>
      </c>
      <c r="D914" t="s">
        <v>2759</v>
      </c>
      <c r="E914" t="s">
        <v>1213</v>
      </c>
      <c r="F914" t="s">
        <v>248</v>
      </c>
      <c r="G914">
        <v>59.921177</v>
      </c>
      <c r="H914">
        <v>10.673545000000001</v>
      </c>
      <c r="I914" t="s">
        <v>15</v>
      </c>
    </row>
    <row r="915" spans="1:9" x14ac:dyDescent="0.3">
      <c r="A915" t="s">
        <v>2760</v>
      </c>
      <c r="B915" t="s">
        <v>2761</v>
      </c>
      <c r="F915" t="s">
        <v>49</v>
      </c>
      <c r="G915">
        <v>48.834484000000003</v>
      </c>
      <c r="H915">
        <v>2.2569970000000001</v>
      </c>
      <c r="I915" t="s">
        <v>50</v>
      </c>
    </row>
    <row r="916" spans="1:9" x14ac:dyDescent="0.3">
      <c r="A916" t="s">
        <v>2762</v>
      </c>
      <c r="B916" t="s">
        <v>2763</v>
      </c>
      <c r="F916" t="s">
        <v>995</v>
      </c>
      <c r="G916">
        <v>59.460781599999997</v>
      </c>
      <c r="H916">
        <v>24.66483976872664</v>
      </c>
      <c r="I916" t="s">
        <v>15</v>
      </c>
    </row>
    <row r="917" spans="1:9" x14ac:dyDescent="0.3">
      <c r="A917" t="s">
        <v>2764</v>
      </c>
      <c r="B917" t="s">
        <v>2765</v>
      </c>
      <c r="C917" t="s">
        <v>2766</v>
      </c>
      <c r="D917" t="s">
        <v>2767</v>
      </c>
      <c r="E917" t="s">
        <v>2768</v>
      </c>
      <c r="F917" t="s">
        <v>404</v>
      </c>
      <c r="G917">
        <v>59.254974900000001</v>
      </c>
      <c r="H917">
        <v>15.2240561744825</v>
      </c>
      <c r="I917" t="s">
        <v>15</v>
      </c>
    </row>
    <row r="918" spans="1:9" x14ac:dyDescent="0.3">
      <c r="A918" t="s">
        <v>2769</v>
      </c>
      <c r="B918" t="s">
        <v>2770</v>
      </c>
      <c r="C918" t="s">
        <v>2771</v>
      </c>
      <c r="D918" t="s">
        <v>2772</v>
      </c>
      <c r="E918" t="s">
        <v>2773</v>
      </c>
      <c r="F918" t="s">
        <v>49</v>
      </c>
      <c r="G918">
        <v>48.726155599999998</v>
      </c>
      <c r="H918">
        <v>2.2628465000000002</v>
      </c>
      <c r="I918" t="s">
        <v>15</v>
      </c>
    </row>
    <row r="919" spans="1:9" x14ac:dyDescent="0.3">
      <c r="A919" t="s">
        <v>2774</v>
      </c>
      <c r="B919" t="s">
        <v>2775</v>
      </c>
      <c r="C919" t="s">
        <v>2776</v>
      </c>
      <c r="D919" t="s">
        <v>2777</v>
      </c>
      <c r="E919" t="s">
        <v>2778</v>
      </c>
      <c r="F919" t="s">
        <v>14</v>
      </c>
      <c r="G919">
        <v>50.946325399999999</v>
      </c>
      <c r="H919">
        <v>6.8896065000000002</v>
      </c>
      <c r="I919" t="s">
        <v>88</v>
      </c>
    </row>
    <row r="920" spans="1:9" x14ac:dyDescent="0.3">
      <c r="A920" t="s">
        <v>2779</v>
      </c>
      <c r="B920" t="s">
        <v>2780</v>
      </c>
      <c r="F920" t="s">
        <v>49</v>
      </c>
      <c r="G920">
        <v>48.680338999999996</v>
      </c>
      <c r="H920">
        <v>2.199973</v>
      </c>
      <c r="I920" t="s">
        <v>114</v>
      </c>
    </row>
    <row r="921" spans="1:9" x14ac:dyDescent="0.3">
      <c r="A921" t="s">
        <v>2781</v>
      </c>
      <c r="B921" t="s">
        <v>2782</v>
      </c>
      <c r="C921" t="s">
        <v>2783</v>
      </c>
      <c r="D921" t="s">
        <v>2784</v>
      </c>
      <c r="E921" t="s">
        <v>2785</v>
      </c>
      <c r="F921" t="s">
        <v>30</v>
      </c>
      <c r="G921">
        <v>50.317104</v>
      </c>
      <c r="H921">
        <v>18.981307999999999</v>
      </c>
      <c r="I921" t="s">
        <v>15</v>
      </c>
    </row>
    <row r="922" spans="1:9" x14ac:dyDescent="0.3">
      <c r="A922" t="s">
        <v>2786</v>
      </c>
      <c r="B922" t="s">
        <v>2787</v>
      </c>
      <c r="F922" t="s">
        <v>49</v>
      </c>
      <c r="G922">
        <v>45.759259399999998</v>
      </c>
      <c r="H922">
        <v>4.8351816000000003</v>
      </c>
      <c r="I922" t="s">
        <v>50</v>
      </c>
    </row>
    <row r="923" spans="1:9" x14ac:dyDescent="0.3">
      <c r="A923" t="s">
        <v>2788</v>
      </c>
      <c r="B923" t="s">
        <v>2789</v>
      </c>
      <c r="F923" t="s">
        <v>113</v>
      </c>
      <c r="G923">
        <v>40.352168900000002</v>
      </c>
      <c r="H923">
        <v>-3.6958708499999999</v>
      </c>
      <c r="I923" t="s">
        <v>114</v>
      </c>
    </row>
    <row r="924" spans="1:9" x14ac:dyDescent="0.3">
      <c r="A924" t="s">
        <v>2790</v>
      </c>
      <c r="B924" t="s">
        <v>2791</v>
      </c>
      <c r="C924" t="s">
        <v>2792</v>
      </c>
      <c r="D924" t="s">
        <v>2793</v>
      </c>
      <c r="E924" t="s">
        <v>2794</v>
      </c>
      <c r="F924" t="s">
        <v>14</v>
      </c>
      <c r="G924">
        <v>53.221519000000001</v>
      </c>
      <c r="H924">
        <v>7.7547750000000004</v>
      </c>
      <c r="I924" t="s">
        <v>15</v>
      </c>
    </row>
    <row r="925" spans="1:9" x14ac:dyDescent="0.3">
      <c r="A925" t="s">
        <v>2795</v>
      </c>
      <c r="B925" t="s">
        <v>2796</v>
      </c>
      <c r="C925" t="s">
        <v>2797</v>
      </c>
      <c r="D925" t="s">
        <v>2798</v>
      </c>
      <c r="E925" t="s">
        <v>1178</v>
      </c>
      <c r="F925" t="s">
        <v>68</v>
      </c>
      <c r="G925">
        <v>47.351225999999997</v>
      </c>
      <c r="H925">
        <v>8.5603630000000006</v>
      </c>
      <c r="I925" t="s">
        <v>15</v>
      </c>
    </row>
    <row r="926" spans="1:9" x14ac:dyDescent="0.3">
      <c r="A926" t="s">
        <v>2799</v>
      </c>
      <c r="B926" t="s">
        <v>2800</v>
      </c>
      <c r="F926" t="s">
        <v>49</v>
      </c>
      <c r="G926">
        <v>45.710983499999998</v>
      </c>
      <c r="H926">
        <v>4.9172053</v>
      </c>
      <c r="I926" t="s">
        <v>50</v>
      </c>
    </row>
    <row r="927" spans="1:9" x14ac:dyDescent="0.3">
      <c r="A927" t="s">
        <v>2801</v>
      </c>
      <c r="B927" t="s">
        <v>2802</v>
      </c>
      <c r="F927" t="s">
        <v>113</v>
      </c>
      <c r="G927">
        <v>40.532794000000003</v>
      </c>
      <c r="H927">
        <v>-3.6521750000000002</v>
      </c>
      <c r="I927" t="s">
        <v>114</v>
      </c>
    </row>
    <row r="928" spans="1:9" x14ac:dyDescent="0.3">
      <c r="A928" t="s">
        <v>2803</v>
      </c>
      <c r="B928" t="s">
        <v>2804</v>
      </c>
      <c r="F928" t="s">
        <v>82</v>
      </c>
      <c r="G928">
        <v>51.518464399999999</v>
      </c>
      <c r="H928">
        <v>-0.15559555986032139</v>
      </c>
      <c r="I928" t="s">
        <v>37</v>
      </c>
    </row>
    <row r="929" spans="1:9" x14ac:dyDescent="0.3">
      <c r="A929" t="s">
        <v>2805</v>
      </c>
      <c r="B929" t="s">
        <v>2806</v>
      </c>
      <c r="F929" t="s">
        <v>49</v>
      </c>
      <c r="G929">
        <v>48.777003000000001</v>
      </c>
      <c r="H929">
        <v>2.020222</v>
      </c>
      <c r="I929" t="s">
        <v>50</v>
      </c>
    </row>
    <row r="930" spans="1:9" x14ac:dyDescent="0.3">
      <c r="A930" t="s">
        <v>12384</v>
      </c>
      <c r="C930" t="s">
        <v>12385</v>
      </c>
      <c r="D930" t="s">
        <v>12386</v>
      </c>
      <c r="E930" t="s">
        <v>12387</v>
      </c>
      <c r="G930">
        <v>52.753587600000003</v>
      </c>
      <c r="H930">
        <v>6.9381154</v>
      </c>
      <c r="I930" t="s">
        <v>11881</v>
      </c>
    </row>
    <row r="931" spans="1:9" x14ac:dyDescent="0.3">
      <c r="A931" t="s">
        <v>2807</v>
      </c>
      <c r="B931" t="s">
        <v>2808</v>
      </c>
      <c r="F931" t="s">
        <v>104</v>
      </c>
      <c r="G931">
        <v>52.007249299999998</v>
      </c>
      <c r="H931">
        <v>4.3665415000000003</v>
      </c>
      <c r="I931" t="s">
        <v>1059</v>
      </c>
    </row>
    <row r="932" spans="1:9" x14ac:dyDescent="0.3">
      <c r="A932" t="s">
        <v>2809</v>
      </c>
      <c r="B932" t="s">
        <v>2810</v>
      </c>
      <c r="F932" t="s">
        <v>113</v>
      </c>
      <c r="G932">
        <v>40.432848999999997</v>
      </c>
      <c r="H932">
        <v>-3.7059440000000001</v>
      </c>
      <c r="I932" t="s">
        <v>114</v>
      </c>
    </row>
    <row r="933" spans="1:9" x14ac:dyDescent="0.3">
      <c r="A933" t="s">
        <v>2811</v>
      </c>
      <c r="B933" t="s">
        <v>2812</v>
      </c>
      <c r="C933" t="s">
        <v>2813</v>
      </c>
      <c r="D933" t="s">
        <v>2814</v>
      </c>
      <c r="E933" t="s">
        <v>2815</v>
      </c>
      <c r="F933" t="s">
        <v>21</v>
      </c>
      <c r="G933">
        <v>47.999239000000003</v>
      </c>
      <c r="H933">
        <v>16.246818000000001</v>
      </c>
      <c r="I933" t="s">
        <v>88</v>
      </c>
    </row>
    <row r="934" spans="1:9" x14ac:dyDescent="0.3">
      <c r="A934" t="s">
        <v>2816</v>
      </c>
      <c r="B934" t="s">
        <v>2817</v>
      </c>
      <c r="F934" t="s">
        <v>113</v>
      </c>
      <c r="G934">
        <v>40.406114500000001</v>
      </c>
      <c r="H934">
        <v>-3.7110373999999999</v>
      </c>
      <c r="I934" t="s">
        <v>25</v>
      </c>
    </row>
    <row r="935" spans="1:9" x14ac:dyDescent="0.3">
      <c r="A935" t="s">
        <v>2818</v>
      </c>
      <c r="B935" t="s">
        <v>2819</v>
      </c>
      <c r="C935" t="s">
        <v>2820</v>
      </c>
      <c r="D935" t="s">
        <v>2821</v>
      </c>
      <c r="E935" t="s">
        <v>158</v>
      </c>
      <c r="F935" t="s">
        <v>113</v>
      </c>
      <c r="G935">
        <v>40.403905999999999</v>
      </c>
      <c r="H935">
        <v>-3.710016</v>
      </c>
      <c r="I935" t="s">
        <v>15</v>
      </c>
    </row>
    <row r="936" spans="1:9" x14ac:dyDescent="0.3">
      <c r="A936" t="s">
        <v>2822</v>
      </c>
      <c r="B936" t="s">
        <v>2823</v>
      </c>
      <c r="F936" t="s">
        <v>113</v>
      </c>
      <c r="G936">
        <v>40.391947000000002</v>
      </c>
      <c r="H936">
        <v>-3.6789049999999999</v>
      </c>
      <c r="I936" t="s">
        <v>114</v>
      </c>
    </row>
    <row r="937" spans="1:9" x14ac:dyDescent="0.3">
      <c r="A937" t="s">
        <v>2824</v>
      </c>
      <c r="B937" t="s">
        <v>2825</v>
      </c>
      <c r="F937" t="s">
        <v>113</v>
      </c>
      <c r="G937">
        <v>40.40532975</v>
      </c>
      <c r="H937">
        <v>-3.7142443701168379</v>
      </c>
      <c r="I937" t="s">
        <v>114</v>
      </c>
    </row>
    <row r="938" spans="1:9" x14ac:dyDescent="0.3">
      <c r="A938" t="s">
        <v>2826</v>
      </c>
      <c r="B938" t="s">
        <v>2827</v>
      </c>
      <c r="C938" t="s">
        <v>2828</v>
      </c>
      <c r="D938" t="s">
        <v>2829</v>
      </c>
      <c r="E938" t="s">
        <v>183</v>
      </c>
      <c r="F938" t="s">
        <v>14</v>
      </c>
      <c r="G938">
        <v>51.223435199999997</v>
      </c>
      <c r="H938">
        <v>6.7879588999999996</v>
      </c>
      <c r="I938" t="s">
        <v>15</v>
      </c>
    </row>
    <row r="939" spans="1:9" x14ac:dyDescent="0.3">
      <c r="A939" t="s">
        <v>2830</v>
      </c>
      <c r="B939" t="s">
        <v>2831</v>
      </c>
      <c r="F939" t="s">
        <v>113</v>
      </c>
      <c r="G939">
        <v>40.448446199999999</v>
      </c>
      <c r="H939">
        <v>-3.5799295999999998</v>
      </c>
      <c r="I939" t="s">
        <v>114</v>
      </c>
    </row>
    <row r="940" spans="1:9" x14ac:dyDescent="0.3">
      <c r="A940" t="s">
        <v>2832</v>
      </c>
      <c r="B940" t="s">
        <v>2833</v>
      </c>
      <c r="F940" t="s">
        <v>14</v>
      </c>
      <c r="G940">
        <v>52.189768800000003</v>
      </c>
      <c r="H940">
        <v>7.6524496721029998</v>
      </c>
      <c r="I940" t="s">
        <v>15</v>
      </c>
    </row>
    <row r="941" spans="1:9" x14ac:dyDescent="0.3">
      <c r="A941" t="s">
        <v>2834</v>
      </c>
      <c r="B941" t="s">
        <v>2835</v>
      </c>
      <c r="C941" t="s">
        <v>2836</v>
      </c>
      <c r="D941" t="s">
        <v>2837</v>
      </c>
      <c r="E941" t="s">
        <v>257</v>
      </c>
      <c r="F941" t="s">
        <v>14</v>
      </c>
      <c r="G941">
        <v>52.5226325</v>
      </c>
      <c r="H941">
        <v>13.3804853</v>
      </c>
      <c r="I941" t="s">
        <v>101</v>
      </c>
    </row>
    <row r="942" spans="1:9" x14ac:dyDescent="0.3">
      <c r="A942" t="s">
        <v>2838</v>
      </c>
      <c r="B942" t="s">
        <v>2839</v>
      </c>
      <c r="C942" t="s">
        <v>2840</v>
      </c>
      <c r="D942" t="s">
        <v>2841</v>
      </c>
      <c r="E942" t="s">
        <v>2842</v>
      </c>
      <c r="F942" t="s">
        <v>14</v>
      </c>
      <c r="G942">
        <v>52.1809455</v>
      </c>
      <c r="H942">
        <v>7.6485580999999998</v>
      </c>
      <c r="I942" t="s">
        <v>15</v>
      </c>
    </row>
    <row r="943" spans="1:9" x14ac:dyDescent="0.3">
      <c r="A943" t="s">
        <v>2843</v>
      </c>
      <c r="B943" t="s">
        <v>2844</v>
      </c>
      <c r="C943" t="s">
        <v>2845</v>
      </c>
      <c r="D943" t="s">
        <v>2846</v>
      </c>
      <c r="E943" t="s">
        <v>2847</v>
      </c>
      <c r="F943" t="s">
        <v>79</v>
      </c>
      <c r="G943">
        <v>43.621986999999997</v>
      </c>
      <c r="H943">
        <v>10.528949000000001</v>
      </c>
      <c r="I943" t="s">
        <v>15</v>
      </c>
    </row>
    <row r="944" spans="1:9" x14ac:dyDescent="0.3">
      <c r="A944" t="s">
        <v>2848</v>
      </c>
      <c r="B944" t="s">
        <v>2849</v>
      </c>
      <c r="F944" t="s">
        <v>14</v>
      </c>
      <c r="G944">
        <v>49.005645899999998</v>
      </c>
      <c r="H944">
        <v>8.4368911000000004</v>
      </c>
      <c r="I944" t="s">
        <v>25</v>
      </c>
    </row>
    <row r="945" spans="1:9" x14ac:dyDescent="0.3">
      <c r="A945" t="s">
        <v>2850</v>
      </c>
      <c r="B945" t="s">
        <v>2282</v>
      </c>
      <c r="C945" t="s">
        <v>2283</v>
      </c>
      <c r="D945" t="s">
        <v>2284</v>
      </c>
      <c r="E945" t="s">
        <v>1118</v>
      </c>
      <c r="F945" t="s">
        <v>68</v>
      </c>
      <c r="G945">
        <v>46.520647799999999</v>
      </c>
      <c r="H945">
        <v>6.6293525999999998</v>
      </c>
      <c r="I945" t="s">
        <v>15</v>
      </c>
    </row>
    <row r="946" spans="1:9" x14ac:dyDescent="0.3">
      <c r="A946" t="s">
        <v>2851</v>
      </c>
      <c r="B946" t="s">
        <v>2282</v>
      </c>
      <c r="C946" t="s">
        <v>2283</v>
      </c>
      <c r="D946" t="s">
        <v>2284</v>
      </c>
      <c r="E946" t="s">
        <v>1118</v>
      </c>
      <c r="F946" t="s">
        <v>68</v>
      </c>
      <c r="G946">
        <v>46.520647799999999</v>
      </c>
      <c r="H946">
        <v>6.6293525999999998</v>
      </c>
      <c r="I946" t="s">
        <v>15</v>
      </c>
    </row>
    <row r="947" spans="1:9" x14ac:dyDescent="0.3">
      <c r="A947" t="s">
        <v>2852</v>
      </c>
      <c r="B947" t="s">
        <v>2853</v>
      </c>
      <c r="C947" t="s">
        <v>2854</v>
      </c>
      <c r="D947" t="s">
        <v>2488</v>
      </c>
      <c r="E947" t="s">
        <v>2855</v>
      </c>
      <c r="F947" t="s">
        <v>14</v>
      </c>
      <c r="G947">
        <v>49.005645899999998</v>
      </c>
      <c r="H947">
        <v>8.4368911000000004</v>
      </c>
      <c r="I947" t="s">
        <v>15</v>
      </c>
    </row>
    <row r="948" spans="1:9" x14ac:dyDescent="0.3">
      <c r="A948" t="s">
        <v>2856</v>
      </c>
      <c r="B948" t="s">
        <v>2857</v>
      </c>
      <c r="C948" t="s">
        <v>2858</v>
      </c>
      <c r="D948" t="s">
        <v>2859</v>
      </c>
      <c r="E948" t="s">
        <v>2622</v>
      </c>
      <c r="F948" t="s">
        <v>14</v>
      </c>
      <c r="G948">
        <v>48.712408500000002</v>
      </c>
      <c r="H948">
        <v>9.1674939000000002</v>
      </c>
      <c r="I948" t="s">
        <v>15</v>
      </c>
    </row>
    <row r="949" spans="1:9" x14ac:dyDescent="0.3">
      <c r="A949" t="s">
        <v>2860</v>
      </c>
      <c r="B949" t="s">
        <v>2861</v>
      </c>
      <c r="C949" t="s">
        <v>2862</v>
      </c>
      <c r="D949" t="s">
        <v>2863</v>
      </c>
      <c r="E949" t="s">
        <v>1213</v>
      </c>
      <c r="F949" t="s">
        <v>248</v>
      </c>
      <c r="G949">
        <v>59.910635999999997</v>
      </c>
      <c r="H949">
        <v>10.727314</v>
      </c>
      <c r="I949" t="s">
        <v>15</v>
      </c>
    </row>
    <row r="950" spans="1:9" x14ac:dyDescent="0.3">
      <c r="A950" t="s">
        <v>2864</v>
      </c>
      <c r="B950" t="s">
        <v>2865</v>
      </c>
      <c r="F950" t="s">
        <v>2610</v>
      </c>
      <c r="G950">
        <v>49.499834750000012</v>
      </c>
      <c r="H950">
        <v>5.9897205963666398</v>
      </c>
      <c r="I950" t="s">
        <v>25</v>
      </c>
    </row>
    <row r="951" spans="1:9" x14ac:dyDescent="0.3">
      <c r="A951" t="s">
        <v>2866</v>
      </c>
      <c r="B951" t="s">
        <v>2867</v>
      </c>
      <c r="F951" t="s">
        <v>113</v>
      </c>
      <c r="G951">
        <v>40.459628199999997</v>
      </c>
      <c r="H951">
        <v>-3.6181201662328988</v>
      </c>
      <c r="I951" t="s">
        <v>114</v>
      </c>
    </row>
    <row r="952" spans="1:9" x14ac:dyDescent="0.3">
      <c r="A952" t="s">
        <v>2868</v>
      </c>
      <c r="B952" t="s">
        <v>2869</v>
      </c>
      <c r="C952" t="s">
        <v>2870</v>
      </c>
      <c r="D952" t="s">
        <v>500</v>
      </c>
      <c r="E952" t="s">
        <v>2871</v>
      </c>
      <c r="F952" t="s">
        <v>104</v>
      </c>
      <c r="G952">
        <v>52.3038132</v>
      </c>
      <c r="H952">
        <v>5.1484594000000001</v>
      </c>
      <c r="I952" t="s">
        <v>1059</v>
      </c>
    </row>
    <row r="953" spans="1:9" x14ac:dyDescent="0.3">
      <c r="A953" t="s">
        <v>2872</v>
      </c>
      <c r="B953" t="s">
        <v>2873</v>
      </c>
      <c r="C953" t="s">
        <v>2874</v>
      </c>
      <c r="D953" t="s">
        <v>2875</v>
      </c>
      <c r="F953" t="s">
        <v>21</v>
      </c>
      <c r="G953">
        <v>47.525281999999997</v>
      </c>
      <c r="H953">
        <v>14.360322999999999</v>
      </c>
      <c r="I953" t="s">
        <v>31</v>
      </c>
    </row>
    <row r="954" spans="1:9" x14ac:dyDescent="0.3">
      <c r="A954" t="s">
        <v>2876</v>
      </c>
      <c r="B954" t="s">
        <v>2877</v>
      </c>
      <c r="C954" t="s">
        <v>2878</v>
      </c>
      <c r="D954" t="s">
        <v>459</v>
      </c>
      <c r="E954" t="s">
        <v>460</v>
      </c>
      <c r="F954" t="s">
        <v>14</v>
      </c>
      <c r="G954">
        <v>48.015528750000001</v>
      </c>
      <c r="H954">
        <v>7.8308522211990148</v>
      </c>
      <c r="I954" t="s">
        <v>101</v>
      </c>
    </row>
    <row r="955" spans="1:9" x14ac:dyDescent="0.3">
      <c r="A955" t="s">
        <v>2879</v>
      </c>
      <c r="B955" t="s">
        <v>2880</v>
      </c>
      <c r="F955" t="s">
        <v>49</v>
      </c>
      <c r="G955">
        <v>46.884757999999998</v>
      </c>
      <c r="H955">
        <v>-1.3187990000000001</v>
      </c>
      <c r="I955" t="s">
        <v>50</v>
      </c>
    </row>
    <row r="956" spans="1:9" x14ac:dyDescent="0.3">
      <c r="A956" t="s">
        <v>2881</v>
      </c>
      <c r="B956" t="s">
        <v>2882</v>
      </c>
      <c r="F956" t="s">
        <v>49</v>
      </c>
      <c r="G956">
        <v>48.875769300000002</v>
      </c>
      <c r="H956">
        <v>2.2993554999999999</v>
      </c>
      <c r="I956" t="s">
        <v>50</v>
      </c>
    </row>
    <row r="957" spans="1:9" x14ac:dyDescent="0.3">
      <c r="A957" t="s">
        <v>2883</v>
      </c>
      <c r="B957" t="s">
        <v>2884</v>
      </c>
      <c r="C957" t="s">
        <v>2885</v>
      </c>
      <c r="D957" t="s">
        <v>2886</v>
      </c>
      <c r="E957" t="s">
        <v>2887</v>
      </c>
      <c r="F957" t="s">
        <v>49</v>
      </c>
      <c r="G957">
        <v>47.741858000000001</v>
      </c>
      <c r="H957">
        <v>-3.4088280000000002</v>
      </c>
      <c r="I957" t="s">
        <v>15</v>
      </c>
    </row>
    <row r="958" spans="1:9" x14ac:dyDescent="0.3">
      <c r="A958" t="s">
        <v>2888</v>
      </c>
      <c r="B958" t="s">
        <v>2889</v>
      </c>
      <c r="C958" t="s">
        <v>2890</v>
      </c>
      <c r="D958" t="s">
        <v>2891</v>
      </c>
      <c r="E958" t="s">
        <v>2892</v>
      </c>
      <c r="F958" t="s">
        <v>14</v>
      </c>
      <c r="G958">
        <v>48.043678499999999</v>
      </c>
      <c r="H958">
        <v>11.538639198990881</v>
      </c>
      <c r="I958" t="s">
        <v>15</v>
      </c>
    </row>
    <row r="959" spans="1:9" x14ac:dyDescent="0.3">
      <c r="A959" t="s">
        <v>2893</v>
      </c>
      <c r="B959" t="s">
        <v>2894</v>
      </c>
      <c r="F959" t="s">
        <v>49</v>
      </c>
      <c r="G959">
        <v>45.189667</v>
      </c>
      <c r="H959">
        <v>5.7178459999999998</v>
      </c>
      <c r="I959" t="s">
        <v>50</v>
      </c>
    </row>
    <row r="960" spans="1:9" x14ac:dyDescent="0.3">
      <c r="A960" t="s">
        <v>2895</v>
      </c>
      <c r="B960" t="s">
        <v>2896</v>
      </c>
      <c r="F960" t="s">
        <v>113</v>
      </c>
      <c r="G960">
        <v>40.459769899999998</v>
      </c>
      <c r="H960">
        <v>-3.6906860140808231</v>
      </c>
      <c r="I960" t="s">
        <v>114</v>
      </c>
    </row>
    <row r="961" spans="1:9" x14ac:dyDescent="0.3">
      <c r="A961" t="s">
        <v>2897</v>
      </c>
      <c r="B961" t="s">
        <v>2898</v>
      </c>
      <c r="C961" t="s">
        <v>2899</v>
      </c>
      <c r="D961" t="s">
        <v>2900</v>
      </c>
      <c r="E961" t="s">
        <v>2901</v>
      </c>
      <c r="F961" t="s">
        <v>82</v>
      </c>
      <c r="G961">
        <v>51.38038255</v>
      </c>
      <c r="H961">
        <v>0.54621733336041212</v>
      </c>
      <c r="I961" t="s">
        <v>15</v>
      </c>
    </row>
    <row r="962" spans="1:9" x14ac:dyDescent="0.3">
      <c r="A962" t="s">
        <v>2902</v>
      </c>
      <c r="B962" t="s">
        <v>2903</v>
      </c>
      <c r="C962" t="s">
        <v>2904</v>
      </c>
      <c r="D962" t="s">
        <v>2905</v>
      </c>
      <c r="E962" t="s">
        <v>1789</v>
      </c>
      <c r="F962" t="s">
        <v>2906</v>
      </c>
      <c r="G962">
        <v>49.458173000000002</v>
      </c>
      <c r="H962">
        <v>-112.639917</v>
      </c>
      <c r="I962" t="s">
        <v>15</v>
      </c>
    </row>
    <row r="963" spans="1:9" x14ac:dyDescent="0.3">
      <c r="A963" t="s">
        <v>2907</v>
      </c>
      <c r="B963" t="s">
        <v>2908</v>
      </c>
      <c r="C963" t="s">
        <v>2909</v>
      </c>
      <c r="D963" t="s">
        <v>164</v>
      </c>
      <c r="E963" t="s">
        <v>165</v>
      </c>
      <c r="F963" t="s">
        <v>21</v>
      </c>
      <c r="G963">
        <v>47.074902000000002</v>
      </c>
      <c r="H963">
        <v>15.4547174</v>
      </c>
      <c r="I963" t="s">
        <v>88</v>
      </c>
    </row>
    <row r="964" spans="1:9" x14ac:dyDescent="0.3">
      <c r="A964" t="s">
        <v>2910</v>
      </c>
      <c r="B964" t="s">
        <v>2911</v>
      </c>
      <c r="C964" t="s">
        <v>2912</v>
      </c>
      <c r="D964" t="s">
        <v>2913</v>
      </c>
      <c r="E964" t="s">
        <v>453</v>
      </c>
      <c r="F964" t="s">
        <v>14</v>
      </c>
      <c r="G964">
        <v>48.111314999999998</v>
      </c>
      <c r="H964">
        <v>11.597716999999999</v>
      </c>
      <c r="I964" t="s">
        <v>101</v>
      </c>
    </row>
    <row r="965" spans="1:9" x14ac:dyDescent="0.3">
      <c r="A965" t="s">
        <v>2914</v>
      </c>
      <c r="B965" t="s">
        <v>2915</v>
      </c>
      <c r="F965" t="s">
        <v>49</v>
      </c>
      <c r="G965">
        <v>45.755558000000001</v>
      </c>
      <c r="H965">
        <v>4.8306550000000001</v>
      </c>
      <c r="I965" t="s">
        <v>50</v>
      </c>
    </row>
    <row r="966" spans="1:9" x14ac:dyDescent="0.3">
      <c r="A966" t="s">
        <v>2916</v>
      </c>
      <c r="B966" t="s">
        <v>2917</v>
      </c>
      <c r="C966" t="s">
        <v>2918</v>
      </c>
      <c r="D966" t="s">
        <v>2919</v>
      </c>
      <c r="E966" t="s">
        <v>2920</v>
      </c>
      <c r="F966" t="s">
        <v>21</v>
      </c>
      <c r="G966">
        <v>48.438402000000004</v>
      </c>
      <c r="H966">
        <v>15.1160646</v>
      </c>
      <c r="I966" t="s">
        <v>88</v>
      </c>
    </row>
    <row r="967" spans="1:9" x14ac:dyDescent="0.3">
      <c r="A967" t="s">
        <v>2921</v>
      </c>
      <c r="B967" t="s">
        <v>2922</v>
      </c>
      <c r="C967" t="s">
        <v>2923</v>
      </c>
      <c r="D967" t="s">
        <v>2924</v>
      </c>
      <c r="E967" t="s">
        <v>2925</v>
      </c>
      <c r="F967" t="s">
        <v>14</v>
      </c>
      <c r="G967">
        <v>53.362155000000001</v>
      </c>
      <c r="H967">
        <v>7.2034007000000004</v>
      </c>
      <c r="I967" t="s">
        <v>15</v>
      </c>
    </row>
    <row r="968" spans="1:9" x14ac:dyDescent="0.3">
      <c r="A968" t="s">
        <v>2926</v>
      </c>
      <c r="B968" t="s">
        <v>2927</v>
      </c>
      <c r="C968" t="s">
        <v>2928</v>
      </c>
      <c r="D968" t="s">
        <v>2929</v>
      </c>
      <c r="E968" t="s">
        <v>2930</v>
      </c>
      <c r="F968" t="s">
        <v>14</v>
      </c>
      <c r="G968">
        <v>53.506807300000013</v>
      </c>
      <c r="H968">
        <v>7.5102219216757149</v>
      </c>
      <c r="I968" t="s">
        <v>15</v>
      </c>
    </row>
    <row r="969" spans="1:9" x14ac:dyDescent="0.3">
      <c r="A969" t="s">
        <v>2931</v>
      </c>
      <c r="B969" t="s">
        <v>2932</v>
      </c>
      <c r="C969" t="s">
        <v>2933</v>
      </c>
      <c r="D969" t="s">
        <v>2934</v>
      </c>
      <c r="E969" t="s">
        <v>2935</v>
      </c>
      <c r="F969" t="s">
        <v>14</v>
      </c>
      <c r="G969">
        <v>53.253580700000001</v>
      </c>
      <c r="H969">
        <v>7.7052284141906888</v>
      </c>
      <c r="I969" t="s">
        <v>15</v>
      </c>
    </row>
    <row r="970" spans="1:9" x14ac:dyDescent="0.3">
      <c r="A970" t="s">
        <v>2936</v>
      </c>
      <c r="B970" t="s">
        <v>2937</v>
      </c>
      <c r="C970" t="s">
        <v>2938</v>
      </c>
      <c r="D970" t="s">
        <v>2939</v>
      </c>
      <c r="E970" t="s">
        <v>2940</v>
      </c>
      <c r="F970" t="s">
        <v>14</v>
      </c>
      <c r="G970">
        <v>54.585726999999999</v>
      </c>
      <c r="H970">
        <v>8.9227787000000003</v>
      </c>
      <c r="I970" t="s">
        <v>15</v>
      </c>
    </row>
    <row r="971" spans="1:9" x14ac:dyDescent="0.3">
      <c r="A971" t="s">
        <v>2941</v>
      </c>
      <c r="B971" t="s">
        <v>2937</v>
      </c>
      <c r="C971" t="s">
        <v>2938</v>
      </c>
      <c r="D971" t="s">
        <v>2939</v>
      </c>
      <c r="E971" t="s">
        <v>2940</v>
      </c>
      <c r="F971" t="s">
        <v>14</v>
      </c>
      <c r="G971">
        <v>54.585726999999999</v>
      </c>
      <c r="H971">
        <v>8.9227787000000003</v>
      </c>
      <c r="I971" t="s">
        <v>15</v>
      </c>
    </row>
    <row r="972" spans="1:9" x14ac:dyDescent="0.3">
      <c r="A972" t="s">
        <v>11378</v>
      </c>
      <c r="E972" t="s">
        <v>11379</v>
      </c>
      <c r="G972">
        <v>49.999995200000001</v>
      </c>
      <c r="H972">
        <v>8.2710237000000006</v>
      </c>
      <c r="I972" t="s">
        <v>11289</v>
      </c>
    </row>
    <row r="973" spans="1:9" x14ac:dyDescent="0.3">
      <c r="A973" t="s">
        <v>11380</v>
      </c>
      <c r="E973" t="s">
        <v>11381</v>
      </c>
      <c r="G973">
        <v>49.199696099999997</v>
      </c>
      <c r="H973">
        <v>7.6087847000000002</v>
      </c>
      <c r="I973" t="s">
        <v>11289</v>
      </c>
    </row>
    <row r="974" spans="1:9" x14ac:dyDescent="0.3">
      <c r="A974" t="s">
        <v>2942</v>
      </c>
      <c r="B974" t="s">
        <v>2943</v>
      </c>
      <c r="C974" t="s">
        <v>2944</v>
      </c>
      <c r="D974" t="s">
        <v>2945</v>
      </c>
      <c r="E974" t="s">
        <v>2946</v>
      </c>
      <c r="F974" t="s">
        <v>14</v>
      </c>
      <c r="G974">
        <v>52.430862150000003</v>
      </c>
      <c r="H974">
        <v>9.8519972334815886</v>
      </c>
      <c r="I974" t="s">
        <v>15</v>
      </c>
    </row>
    <row r="975" spans="1:9" x14ac:dyDescent="0.3">
      <c r="A975" t="s">
        <v>2947</v>
      </c>
      <c r="B975" t="s">
        <v>2948</v>
      </c>
      <c r="F975" t="s">
        <v>404</v>
      </c>
      <c r="G975">
        <v>57.714295800000002</v>
      </c>
      <c r="H975">
        <v>11.9728846</v>
      </c>
      <c r="I975" t="s">
        <v>25</v>
      </c>
    </row>
    <row r="976" spans="1:9" x14ac:dyDescent="0.3">
      <c r="A976" t="s">
        <v>2949</v>
      </c>
      <c r="B976" t="s">
        <v>2950</v>
      </c>
      <c r="C976" t="s">
        <v>2951</v>
      </c>
      <c r="D976" t="s">
        <v>2952</v>
      </c>
      <c r="E976" t="s">
        <v>2953</v>
      </c>
      <c r="F976" t="s">
        <v>404</v>
      </c>
      <c r="G976">
        <v>59.347142699999999</v>
      </c>
      <c r="H976">
        <v>17.973313600000001</v>
      </c>
      <c r="I976" t="s">
        <v>15</v>
      </c>
    </row>
    <row r="977" spans="1:9" x14ac:dyDescent="0.3">
      <c r="A977" t="s">
        <v>2954</v>
      </c>
      <c r="B977" t="s">
        <v>2955</v>
      </c>
      <c r="C977" t="s">
        <v>2956</v>
      </c>
      <c r="D977" t="s">
        <v>2957</v>
      </c>
      <c r="F977" t="s">
        <v>30</v>
      </c>
      <c r="G977">
        <v>50.2769148</v>
      </c>
      <c r="H977">
        <v>19.028528999999999</v>
      </c>
      <c r="I977" t="s">
        <v>31</v>
      </c>
    </row>
    <row r="978" spans="1:9" x14ac:dyDescent="0.3">
      <c r="A978" t="s">
        <v>2958</v>
      </c>
      <c r="B978" t="s">
        <v>2959</v>
      </c>
      <c r="C978" t="s">
        <v>2960</v>
      </c>
      <c r="D978" t="s">
        <v>2961</v>
      </c>
      <c r="E978" t="s">
        <v>2962</v>
      </c>
      <c r="F978" t="s">
        <v>30</v>
      </c>
      <c r="G978">
        <v>50.979998999999999</v>
      </c>
      <c r="H978">
        <v>23.155798999999998</v>
      </c>
      <c r="I978" t="s">
        <v>15</v>
      </c>
    </row>
    <row r="979" spans="1:9" x14ac:dyDescent="0.3">
      <c r="A979" t="s">
        <v>2963</v>
      </c>
      <c r="B979" t="s">
        <v>2964</v>
      </c>
      <c r="C979" t="s">
        <v>2965</v>
      </c>
      <c r="D979" t="s">
        <v>2966</v>
      </c>
      <c r="F979" t="s">
        <v>30</v>
      </c>
      <c r="G979">
        <v>50.29851</v>
      </c>
      <c r="H979">
        <v>18.655297000000001</v>
      </c>
      <c r="I979" t="s">
        <v>31</v>
      </c>
    </row>
    <row r="980" spans="1:9" x14ac:dyDescent="0.3">
      <c r="A980" t="s">
        <v>2967</v>
      </c>
      <c r="B980" t="s">
        <v>2968</v>
      </c>
      <c r="C980" t="s">
        <v>2969</v>
      </c>
      <c r="D980" t="s">
        <v>2970</v>
      </c>
      <c r="E980" t="s">
        <v>2971</v>
      </c>
      <c r="F980" t="s">
        <v>113</v>
      </c>
      <c r="G980">
        <v>40.482926999999997</v>
      </c>
      <c r="H980">
        <v>-3.6926570000000001</v>
      </c>
      <c r="I980" t="s">
        <v>15</v>
      </c>
    </row>
    <row r="981" spans="1:9" x14ac:dyDescent="0.3">
      <c r="A981" t="s">
        <v>2972</v>
      </c>
      <c r="B981" t="s">
        <v>2973</v>
      </c>
      <c r="F981" t="s">
        <v>113</v>
      </c>
      <c r="G981">
        <v>40.436621000000002</v>
      </c>
      <c r="H981">
        <v>-3.6985009999999998</v>
      </c>
      <c r="I981" t="s">
        <v>25</v>
      </c>
    </row>
    <row r="982" spans="1:9" x14ac:dyDescent="0.3">
      <c r="A982" t="s">
        <v>2974</v>
      </c>
      <c r="B982" t="s">
        <v>2975</v>
      </c>
      <c r="C982" t="s">
        <v>2976</v>
      </c>
      <c r="D982" t="s">
        <v>850</v>
      </c>
      <c r="E982" t="s">
        <v>2977</v>
      </c>
      <c r="F982" t="s">
        <v>68</v>
      </c>
      <c r="G982">
        <v>47.300339999999998</v>
      </c>
      <c r="H982">
        <v>8.5578120000000002</v>
      </c>
      <c r="I982" t="s">
        <v>15</v>
      </c>
    </row>
    <row r="983" spans="1:9" x14ac:dyDescent="0.3">
      <c r="A983" t="s">
        <v>2978</v>
      </c>
      <c r="B983" t="s">
        <v>2979</v>
      </c>
      <c r="C983" t="s">
        <v>2980</v>
      </c>
      <c r="D983" t="s">
        <v>2981</v>
      </c>
      <c r="E983" t="s">
        <v>2982</v>
      </c>
      <c r="F983" t="s">
        <v>14</v>
      </c>
      <c r="G983">
        <v>51.016596</v>
      </c>
      <c r="H983">
        <v>12.602413</v>
      </c>
      <c r="I983" t="s">
        <v>15</v>
      </c>
    </row>
    <row r="984" spans="1:9" x14ac:dyDescent="0.3">
      <c r="A984" t="s">
        <v>2983</v>
      </c>
      <c r="B984" t="s">
        <v>2984</v>
      </c>
      <c r="C984" t="s">
        <v>2985</v>
      </c>
      <c r="D984" t="s">
        <v>2986</v>
      </c>
      <c r="E984" t="s">
        <v>2987</v>
      </c>
      <c r="F984" t="s">
        <v>14</v>
      </c>
      <c r="G984">
        <v>49.245361150000001</v>
      </c>
      <c r="H984">
        <v>11.096071234753129</v>
      </c>
      <c r="I984" t="s">
        <v>15</v>
      </c>
    </row>
    <row r="985" spans="1:9" x14ac:dyDescent="0.3">
      <c r="A985" t="s">
        <v>2988</v>
      </c>
      <c r="B985" t="s">
        <v>2989</v>
      </c>
      <c r="F985" t="s">
        <v>49</v>
      </c>
      <c r="G985">
        <v>47.271766999999997</v>
      </c>
      <c r="H985">
        <v>-1.770502</v>
      </c>
      <c r="I985" t="s">
        <v>50</v>
      </c>
    </row>
    <row r="986" spans="1:9" x14ac:dyDescent="0.3">
      <c r="A986" t="s">
        <v>2990</v>
      </c>
      <c r="B986" t="s">
        <v>2991</v>
      </c>
      <c r="C986" t="s">
        <v>2992</v>
      </c>
      <c r="D986" t="s">
        <v>2993</v>
      </c>
      <c r="E986" t="s">
        <v>2994</v>
      </c>
      <c r="F986" t="s">
        <v>14</v>
      </c>
      <c r="G986">
        <v>51.107889900000004</v>
      </c>
      <c r="H986">
        <v>13.759847000000001</v>
      </c>
      <c r="I986" t="s">
        <v>15</v>
      </c>
    </row>
    <row r="987" spans="1:9" x14ac:dyDescent="0.3">
      <c r="A987" t="s">
        <v>11382</v>
      </c>
      <c r="E987" t="s">
        <v>11383</v>
      </c>
      <c r="G987">
        <v>50.037324099999999</v>
      </c>
      <c r="H987">
        <v>12.002727800000001</v>
      </c>
      <c r="I987" t="s">
        <v>11289</v>
      </c>
    </row>
    <row r="988" spans="1:9" x14ac:dyDescent="0.3">
      <c r="A988" t="s">
        <v>2995</v>
      </c>
      <c r="B988" t="s">
        <v>2996</v>
      </c>
      <c r="C988" t="s">
        <v>2997</v>
      </c>
      <c r="D988" t="s">
        <v>2998</v>
      </c>
      <c r="E988" t="s">
        <v>2999</v>
      </c>
      <c r="F988" t="s">
        <v>1084</v>
      </c>
      <c r="G988">
        <v>45.889436000000003</v>
      </c>
      <c r="H988">
        <v>14.770364000000001</v>
      </c>
      <c r="I988" t="s">
        <v>15</v>
      </c>
    </row>
    <row r="989" spans="1:9" x14ac:dyDescent="0.3">
      <c r="A989" t="s">
        <v>3000</v>
      </c>
      <c r="B989" t="s">
        <v>3001</v>
      </c>
      <c r="C989" t="s">
        <v>3002</v>
      </c>
      <c r="D989" t="s">
        <v>3003</v>
      </c>
      <c r="E989" t="s">
        <v>3004</v>
      </c>
      <c r="F989" t="s">
        <v>14</v>
      </c>
      <c r="G989">
        <v>51.026823</v>
      </c>
      <c r="H989">
        <v>13.712802999999999</v>
      </c>
      <c r="I989" t="s">
        <v>101</v>
      </c>
    </row>
    <row r="990" spans="1:9" x14ac:dyDescent="0.3">
      <c r="A990" t="s">
        <v>3005</v>
      </c>
      <c r="B990" t="s">
        <v>3006</v>
      </c>
      <c r="C990" t="s">
        <v>3007</v>
      </c>
      <c r="D990" t="s">
        <v>3008</v>
      </c>
      <c r="E990" t="s">
        <v>3009</v>
      </c>
      <c r="F990" t="s">
        <v>68</v>
      </c>
      <c r="G990">
        <v>47.208258999999998</v>
      </c>
      <c r="H990">
        <v>8.7954220000000003</v>
      </c>
      <c r="I990" t="s">
        <v>15</v>
      </c>
    </row>
    <row r="991" spans="1:9" x14ac:dyDescent="0.3">
      <c r="A991" t="s">
        <v>3010</v>
      </c>
      <c r="B991" t="s">
        <v>3011</v>
      </c>
      <c r="F991" t="s">
        <v>113</v>
      </c>
      <c r="G991">
        <v>40.424342000000003</v>
      </c>
      <c r="H991">
        <v>-3.676234</v>
      </c>
      <c r="I991" t="s">
        <v>114</v>
      </c>
    </row>
    <row r="992" spans="1:9" x14ac:dyDescent="0.3">
      <c r="A992" t="s">
        <v>3012</v>
      </c>
      <c r="B992" t="s">
        <v>3013</v>
      </c>
      <c r="C992" t="s">
        <v>3014</v>
      </c>
      <c r="D992" t="s">
        <v>3015</v>
      </c>
      <c r="E992" t="s">
        <v>3016</v>
      </c>
      <c r="F992" t="s">
        <v>49</v>
      </c>
      <c r="G992">
        <v>43.469473999999998</v>
      </c>
      <c r="H992">
        <v>-1.5407999999999999</v>
      </c>
      <c r="I992" t="s">
        <v>15</v>
      </c>
    </row>
    <row r="993" spans="1:9" x14ac:dyDescent="0.3">
      <c r="A993" t="s">
        <v>3017</v>
      </c>
      <c r="B993" t="s">
        <v>3018</v>
      </c>
      <c r="F993" t="s">
        <v>49</v>
      </c>
      <c r="G993">
        <v>45.206401</v>
      </c>
      <c r="H993">
        <v>5.7088010000000002</v>
      </c>
      <c r="I993" t="s">
        <v>50</v>
      </c>
    </row>
    <row r="994" spans="1:9" x14ac:dyDescent="0.3">
      <c r="A994" t="s">
        <v>3019</v>
      </c>
      <c r="B994" t="s">
        <v>3020</v>
      </c>
      <c r="C994" t="s">
        <v>3021</v>
      </c>
      <c r="D994" t="s">
        <v>3022</v>
      </c>
      <c r="E994" t="s">
        <v>3023</v>
      </c>
      <c r="F994" t="s">
        <v>14</v>
      </c>
      <c r="G994">
        <v>48.158853999999998</v>
      </c>
      <c r="H994">
        <v>10.106327</v>
      </c>
      <c r="I994" t="s">
        <v>15</v>
      </c>
    </row>
    <row r="995" spans="1:9" x14ac:dyDescent="0.3">
      <c r="A995" t="s">
        <v>3024</v>
      </c>
      <c r="B995" t="s">
        <v>3025</v>
      </c>
      <c r="C995" t="s">
        <v>3026</v>
      </c>
      <c r="D995" t="s">
        <v>3027</v>
      </c>
      <c r="E995" t="s">
        <v>3028</v>
      </c>
      <c r="F995" t="s">
        <v>934</v>
      </c>
      <c r="G995">
        <v>61.598962999999998</v>
      </c>
      <c r="H995">
        <v>21.519417000000001</v>
      </c>
      <c r="I995" t="s">
        <v>15</v>
      </c>
    </row>
    <row r="996" spans="1:9" x14ac:dyDescent="0.3">
      <c r="A996" t="s">
        <v>3029</v>
      </c>
      <c r="B996" t="s">
        <v>3030</v>
      </c>
      <c r="C996" t="s">
        <v>3031</v>
      </c>
      <c r="D996" t="s">
        <v>3032</v>
      </c>
      <c r="E996" t="s">
        <v>3033</v>
      </c>
      <c r="F996" t="s">
        <v>14</v>
      </c>
      <c r="G996">
        <v>53.301991399999999</v>
      </c>
      <c r="H996">
        <v>13.824120499999999</v>
      </c>
      <c r="I996" t="s">
        <v>15</v>
      </c>
    </row>
    <row r="997" spans="1:9" x14ac:dyDescent="0.3">
      <c r="A997" t="s">
        <v>3034</v>
      </c>
      <c r="B997" t="s">
        <v>3035</v>
      </c>
      <c r="C997" t="s">
        <v>3036</v>
      </c>
      <c r="D997" t="s">
        <v>3037</v>
      </c>
      <c r="E997" t="s">
        <v>3038</v>
      </c>
      <c r="F997" t="s">
        <v>49</v>
      </c>
      <c r="G997">
        <v>49.014420999999999</v>
      </c>
      <c r="H997">
        <v>2.0765470000000001</v>
      </c>
      <c r="I997" t="s">
        <v>15</v>
      </c>
    </row>
    <row r="998" spans="1:9" x14ac:dyDescent="0.3">
      <c r="A998" t="s">
        <v>3039</v>
      </c>
      <c r="B998" t="s">
        <v>3040</v>
      </c>
      <c r="F998" t="s">
        <v>14</v>
      </c>
      <c r="G998">
        <v>53.364475599999999</v>
      </c>
      <c r="H998">
        <v>13.96918715078202</v>
      </c>
      <c r="I998" t="s">
        <v>15</v>
      </c>
    </row>
    <row r="999" spans="1:9" x14ac:dyDescent="0.3">
      <c r="A999" t="s">
        <v>3041</v>
      </c>
      <c r="B999" t="s">
        <v>3042</v>
      </c>
      <c r="F999" t="s">
        <v>113</v>
      </c>
      <c r="G999">
        <v>40.433407299999999</v>
      </c>
      <c r="H999">
        <v>-3.6729877000000002</v>
      </c>
      <c r="I999" t="s">
        <v>114</v>
      </c>
    </row>
    <row r="1000" spans="1:9" x14ac:dyDescent="0.3">
      <c r="A1000" t="s">
        <v>3043</v>
      </c>
      <c r="B1000" t="s">
        <v>3030</v>
      </c>
      <c r="C1000" t="s">
        <v>3031</v>
      </c>
      <c r="D1000" t="s">
        <v>3032</v>
      </c>
      <c r="E1000" t="s">
        <v>3033</v>
      </c>
      <c r="F1000" t="s">
        <v>14</v>
      </c>
      <c r="G1000">
        <v>53.301991399999999</v>
      </c>
      <c r="H1000">
        <v>13.824120499999999</v>
      </c>
      <c r="I1000" t="s">
        <v>15</v>
      </c>
    </row>
    <row r="1001" spans="1:9" x14ac:dyDescent="0.3">
      <c r="A1001" t="s">
        <v>3044</v>
      </c>
      <c r="B1001" t="s">
        <v>3045</v>
      </c>
      <c r="C1001" t="s">
        <v>3046</v>
      </c>
      <c r="D1001" t="s">
        <v>414</v>
      </c>
      <c r="E1001" t="s">
        <v>415</v>
      </c>
      <c r="F1001" t="s">
        <v>49</v>
      </c>
      <c r="G1001">
        <v>48.895589999999999</v>
      </c>
      <c r="H1001">
        <v>2.2396609999999999</v>
      </c>
      <c r="I1001" t="s">
        <v>15</v>
      </c>
    </row>
    <row r="1002" spans="1:9" x14ac:dyDescent="0.3">
      <c r="A1002" t="s">
        <v>3047</v>
      </c>
      <c r="B1002" t="s">
        <v>3048</v>
      </c>
      <c r="C1002" t="s">
        <v>3049</v>
      </c>
      <c r="D1002" t="s">
        <v>3050</v>
      </c>
      <c r="E1002" t="s">
        <v>1193</v>
      </c>
      <c r="F1002" t="s">
        <v>49</v>
      </c>
      <c r="G1002">
        <v>43.606862999999997</v>
      </c>
      <c r="H1002">
        <v>3.916137</v>
      </c>
      <c r="I1002" t="s">
        <v>15</v>
      </c>
    </row>
    <row r="1003" spans="1:9" x14ac:dyDescent="0.3">
      <c r="A1003" t="s">
        <v>3051</v>
      </c>
      <c r="B1003" t="s">
        <v>3052</v>
      </c>
      <c r="C1003" t="s">
        <v>3053</v>
      </c>
      <c r="D1003" t="s">
        <v>414</v>
      </c>
      <c r="E1003" t="s">
        <v>415</v>
      </c>
      <c r="F1003" t="s">
        <v>49</v>
      </c>
      <c r="G1003">
        <v>48.895589999999999</v>
      </c>
      <c r="H1003">
        <v>2.2396609999999999</v>
      </c>
      <c r="I1003" t="s">
        <v>15</v>
      </c>
    </row>
    <row r="1004" spans="1:9" x14ac:dyDescent="0.3">
      <c r="A1004" t="s">
        <v>3054</v>
      </c>
      <c r="B1004" t="s">
        <v>3055</v>
      </c>
      <c r="F1004" t="s">
        <v>79</v>
      </c>
      <c r="G1004">
        <v>38.046222999999998</v>
      </c>
      <c r="H1004">
        <v>13.141459100000001</v>
      </c>
      <c r="I1004" t="s">
        <v>25</v>
      </c>
    </row>
    <row r="1005" spans="1:9" x14ac:dyDescent="0.3">
      <c r="A1005" t="s">
        <v>3056</v>
      </c>
      <c r="B1005" t="s">
        <v>3057</v>
      </c>
      <c r="F1005" t="s">
        <v>79</v>
      </c>
      <c r="G1005" t="str">
        <f>"41.816604"</f>
        <v>41.816604</v>
      </c>
      <c r="H1005" t="str">
        <f>"12.456314"</f>
        <v>12.456314</v>
      </c>
      <c r="I1005" t="s">
        <v>15</v>
      </c>
    </row>
    <row r="1006" spans="1:9" x14ac:dyDescent="0.3">
      <c r="A1006" t="s">
        <v>3058</v>
      </c>
      <c r="B1006" t="s">
        <v>3059</v>
      </c>
      <c r="C1006" t="s">
        <v>3060</v>
      </c>
      <c r="D1006" t="s">
        <v>3061</v>
      </c>
      <c r="E1006" t="s">
        <v>3062</v>
      </c>
      <c r="F1006" t="s">
        <v>14</v>
      </c>
      <c r="G1006">
        <v>49.9620356</v>
      </c>
      <c r="H1006">
        <v>8.2257412660447748</v>
      </c>
      <c r="I1006" t="s">
        <v>15</v>
      </c>
    </row>
    <row r="1007" spans="1:9" x14ac:dyDescent="0.3">
      <c r="A1007" t="s">
        <v>3063</v>
      </c>
      <c r="B1007" t="s">
        <v>3064</v>
      </c>
      <c r="F1007" t="s">
        <v>49</v>
      </c>
      <c r="G1007">
        <v>43.340414000000003</v>
      </c>
      <c r="H1007">
        <v>5.3677020000000004</v>
      </c>
      <c r="I1007" t="s">
        <v>15</v>
      </c>
    </row>
    <row r="1008" spans="1:9" x14ac:dyDescent="0.3">
      <c r="A1008" t="s">
        <v>3065</v>
      </c>
      <c r="B1008" t="s">
        <v>3066</v>
      </c>
      <c r="C1008" t="s">
        <v>3067</v>
      </c>
      <c r="D1008" t="s">
        <v>3068</v>
      </c>
      <c r="E1008" t="s">
        <v>3069</v>
      </c>
      <c r="F1008" t="s">
        <v>14</v>
      </c>
      <c r="G1008">
        <v>49.225120500000003</v>
      </c>
      <c r="H1008">
        <v>7.0400409944673878</v>
      </c>
      <c r="I1008" t="s">
        <v>15</v>
      </c>
    </row>
    <row r="1009" spans="1:9" x14ac:dyDescent="0.3">
      <c r="A1009" t="s">
        <v>3070</v>
      </c>
      <c r="B1009" t="s">
        <v>3071</v>
      </c>
      <c r="F1009" t="s">
        <v>49</v>
      </c>
      <c r="G1009">
        <v>47.262307999999997</v>
      </c>
      <c r="H1009">
        <v>-1.623108</v>
      </c>
      <c r="I1009" t="s">
        <v>25</v>
      </c>
    </row>
    <row r="1010" spans="1:9" x14ac:dyDescent="0.3">
      <c r="A1010" t="s">
        <v>3072</v>
      </c>
      <c r="B1010" t="s">
        <v>3073</v>
      </c>
      <c r="C1010" t="s">
        <v>3074</v>
      </c>
      <c r="D1010" t="s">
        <v>3075</v>
      </c>
      <c r="E1010" t="s">
        <v>3076</v>
      </c>
      <c r="F1010" t="s">
        <v>14</v>
      </c>
      <c r="G1010">
        <v>53.255394799999998</v>
      </c>
      <c r="H1010">
        <v>7.9279039999999998</v>
      </c>
      <c r="I1010" t="s">
        <v>15</v>
      </c>
    </row>
    <row r="1011" spans="1:9" x14ac:dyDescent="0.3">
      <c r="A1011" t="s">
        <v>3077</v>
      </c>
      <c r="B1011" t="s">
        <v>3078</v>
      </c>
      <c r="C1011" t="s">
        <v>3079</v>
      </c>
      <c r="D1011" t="s">
        <v>3080</v>
      </c>
      <c r="E1011" t="s">
        <v>309</v>
      </c>
      <c r="F1011" t="s">
        <v>49</v>
      </c>
      <c r="G1011">
        <v>48.856853999999998</v>
      </c>
      <c r="H1011">
        <v>2.2652264999999998</v>
      </c>
      <c r="I1011" t="s">
        <v>15</v>
      </c>
    </row>
    <row r="1012" spans="1:9" x14ac:dyDescent="0.3">
      <c r="A1012" t="s">
        <v>3081</v>
      </c>
      <c r="B1012" t="s">
        <v>3082</v>
      </c>
      <c r="C1012" t="s">
        <v>3083</v>
      </c>
      <c r="D1012" t="s">
        <v>3084</v>
      </c>
      <c r="E1012" t="s">
        <v>190</v>
      </c>
      <c r="F1012" t="s">
        <v>14</v>
      </c>
      <c r="G1012">
        <v>52.617562</v>
      </c>
      <c r="H1012">
        <v>13.224396</v>
      </c>
      <c r="I1012" t="s">
        <v>15</v>
      </c>
    </row>
    <row r="1013" spans="1:9" x14ac:dyDescent="0.3">
      <c r="A1013" t="s">
        <v>3085</v>
      </c>
      <c r="B1013" t="s">
        <v>3086</v>
      </c>
      <c r="F1013" t="s">
        <v>49</v>
      </c>
      <c r="G1013">
        <v>48.833777900000001</v>
      </c>
      <c r="H1013">
        <v>2.3575561</v>
      </c>
      <c r="I1013" t="s">
        <v>50</v>
      </c>
    </row>
    <row r="1014" spans="1:9" x14ac:dyDescent="0.3">
      <c r="A1014" t="s">
        <v>3087</v>
      </c>
      <c r="B1014" t="s">
        <v>3088</v>
      </c>
      <c r="F1014" t="s">
        <v>49</v>
      </c>
      <c r="G1014">
        <v>46.568475699999993</v>
      </c>
      <c r="H1014">
        <v>0.38385845300102539</v>
      </c>
      <c r="I1014" t="s">
        <v>50</v>
      </c>
    </row>
    <row r="1015" spans="1:9" x14ac:dyDescent="0.3">
      <c r="A1015" t="s">
        <v>3089</v>
      </c>
      <c r="B1015" t="s">
        <v>3090</v>
      </c>
      <c r="F1015" t="s">
        <v>113</v>
      </c>
      <c r="G1015">
        <v>43.260453900000002</v>
      </c>
      <c r="H1015">
        <v>-2.9368329000000002</v>
      </c>
      <c r="I1015" t="s">
        <v>114</v>
      </c>
    </row>
    <row r="1016" spans="1:9" x14ac:dyDescent="0.3">
      <c r="A1016" t="s">
        <v>3091</v>
      </c>
      <c r="B1016" t="s">
        <v>3092</v>
      </c>
      <c r="C1016" t="s">
        <v>3093</v>
      </c>
      <c r="D1016" t="s">
        <v>3094</v>
      </c>
      <c r="E1016" t="s">
        <v>3095</v>
      </c>
      <c r="F1016" t="s">
        <v>14</v>
      </c>
      <c r="G1016">
        <v>53.868808649999998</v>
      </c>
      <c r="H1016">
        <v>8.7091895113281232</v>
      </c>
      <c r="I1016" t="s">
        <v>15</v>
      </c>
    </row>
    <row r="1017" spans="1:9" x14ac:dyDescent="0.3">
      <c r="A1017" t="s">
        <v>3096</v>
      </c>
      <c r="B1017" t="s">
        <v>3097</v>
      </c>
      <c r="C1017" t="s">
        <v>3098</v>
      </c>
      <c r="D1017" t="s">
        <v>3099</v>
      </c>
      <c r="E1017" t="s">
        <v>3100</v>
      </c>
      <c r="F1017" t="s">
        <v>49</v>
      </c>
      <c r="G1017">
        <v>47.978918</v>
      </c>
      <c r="H1017">
        <v>-4.0236989999999997</v>
      </c>
      <c r="I1017" t="s">
        <v>15</v>
      </c>
    </row>
    <row r="1018" spans="1:9" x14ac:dyDescent="0.3">
      <c r="A1018" t="s">
        <v>3101</v>
      </c>
      <c r="B1018" t="s">
        <v>3102</v>
      </c>
      <c r="F1018" t="s">
        <v>14</v>
      </c>
      <c r="G1018">
        <v>54.196480399999999</v>
      </c>
      <c r="H1018">
        <v>9.1061663999999993</v>
      </c>
      <c r="I1018" t="s">
        <v>25</v>
      </c>
    </row>
    <row r="1019" spans="1:9" x14ac:dyDescent="0.3">
      <c r="A1019" t="s">
        <v>3103</v>
      </c>
      <c r="B1019" t="s">
        <v>3104</v>
      </c>
      <c r="C1019" t="s">
        <v>3105</v>
      </c>
      <c r="D1019" t="s">
        <v>3106</v>
      </c>
      <c r="E1019" t="s">
        <v>3107</v>
      </c>
      <c r="F1019" t="s">
        <v>14</v>
      </c>
      <c r="G1019">
        <v>53.247842200000001</v>
      </c>
      <c r="H1019">
        <v>10.3526609</v>
      </c>
      <c r="I1019" t="s">
        <v>15</v>
      </c>
    </row>
    <row r="1020" spans="1:9" x14ac:dyDescent="0.3">
      <c r="A1020" t="s">
        <v>3108</v>
      </c>
      <c r="B1020" t="s">
        <v>3109</v>
      </c>
      <c r="C1020" t="s">
        <v>3110</v>
      </c>
      <c r="D1020" t="s">
        <v>3111</v>
      </c>
      <c r="E1020" t="s">
        <v>3112</v>
      </c>
      <c r="F1020" t="s">
        <v>14</v>
      </c>
      <c r="G1020">
        <v>51.429422000000002</v>
      </c>
      <c r="H1020">
        <v>6.7839185000000004</v>
      </c>
      <c r="I1020" t="s">
        <v>101</v>
      </c>
    </row>
    <row r="1021" spans="1:9" x14ac:dyDescent="0.3">
      <c r="A1021" t="s">
        <v>3113</v>
      </c>
      <c r="B1021" t="s">
        <v>3114</v>
      </c>
      <c r="C1021" t="s">
        <v>3115</v>
      </c>
      <c r="D1021" t="s">
        <v>3116</v>
      </c>
      <c r="E1021" t="s">
        <v>3117</v>
      </c>
      <c r="F1021" t="s">
        <v>14</v>
      </c>
      <c r="G1021">
        <v>50.857914999999998</v>
      </c>
      <c r="H1021">
        <v>12.92671</v>
      </c>
      <c r="I1021" t="s">
        <v>15</v>
      </c>
    </row>
    <row r="1022" spans="1:9" x14ac:dyDescent="0.3">
      <c r="A1022" t="s">
        <v>3118</v>
      </c>
      <c r="B1022" t="s">
        <v>3119</v>
      </c>
      <c r="C1022" t="s">
        <v>3120</v>
      </c>
      <c r="D1022" t="s">
        <v>3121</v>
      </c>
      <c r="E1022" t="s">
        <v>3122</v>
      </c>
      <c r="F1022" t="s">
        <v>49</v>
      </c>
      <c r="G1022">
        <v>47.785932000000003</v>
      </c>
      <c r="H1022">
        <v>5.6111700000000004</v>
      </c>
      <c r="I1022" t="s">
        <v>15</v>
      </c>
    </row>
    <row r="1023" spans="1:9" x14ac:dyDescent="0.3">
      <c r="A1023" t="s">
        <v>3123</v>
      </c>
      <c r="B1023" t="s">
        <v>3124</v>
      </c>
      <c r="C1023" t="s">
        <v>3125</v>
      </c>
      <c r="D1023" t="s">
        <v>3126</v>
      </c>
      <c r="E1023" t="s">
        <v>3127</v>
      </c>
      <c r="F1023" t="s">
        <v>104</v>
      </c>
      <c r="G1023">
        <v>53.181173999999999</v>
      </c>
      <c r="H1023">
        <v>6.3347819999999997</v>
      </c>
      <c r="I1023" t="s">
        <v>15</v>
      </c>
    </row>
    <row r="1024" spans="1:9" x14ac:dyDescent="0.3">
      <c r="A1024" t="s">
        <v>3128</v>
      </c>
      <c r="B1024" t="s">
        <v>3129</v>
      </c>
      <c r="F1024" t="s">
        <v>82</v>
      </c>
      <c r="G1024">
        <v>51.668295000000001</v>
      </c>
      <c r="H1024">
        <v>-1.6783900000000001E-2</v>
      </c>
      <c r="I1024" t="s">
        <v>37</v>
      </c>
    </row>
    <row r="1025" spans="1:9" x14ac:dyDescent="0.3">
      <c r="A1025" t="s">
        <v>3130</v>
      </c>
      <c r="B1025" t="s">
        <v>3131</v>
      </c>
      <c r="F1025" t="s">
        <v>49</v>
      </c>
      <c r="G1025">
        <v>48.651922999999996</v>
      </c>
      <c r="H1025">
        <v>-2.0148272</v>
      </c>
      <c r="I1025" t="s">
        <v>50</v>
      </c>
    </row>
    <row r="1026" spans="1:9" x14ac:dyDescent="0.3">
      <c r="A1026" t="s">
        <v>3132</v>
      </c>
      <c r="B1026" t="s">
        <v>3133</v>
      </c>
      <c r="C1026" t="s">
        <v>3134</v>
      </c>
      <c r="D1026" t="s">
        <v>3135</v>
      </c>
      <c r="E1026" t="s">
        <v>3136</v>
      </c>
      <c r="F1026" t="s">
        <v>104</v>
      </c>
      <c r="G1026">
        <v>51.970001099999998</v>
      </c>
      <c r="H1026">
        <v>5.9399145999999998</v>
      </c>
      <c r="I1026" t="s">
        <v>1059</v>
      </c>
    </row>
    <row r="1027" spans="1:9" x14ac:dyDescent="0.3">
      <c r="A1027" t="s">
        <v>3137</v>
      </c>
      <c r="B1027" t="s">
        <v>3138</v>
      </c>
      <c r="C1027" t="s">
        <v>3139</v>
      </c>
      <c r="D1027" t="s">
        <v>3140</v>
      </c>
      <c r="E1027" t="s">
        <v>3141</v>
      </c>
      <c r="F1027" t="s">
        <v>49</v>
      </c>
      <c r="G1027">
        <v>47.381442999999997</v>
      </c>
      <c r="H1027">
        <v>5.0706280000000001</v>
      </c>
      <c r="I1027" t="s">
        <v>15</v>
      </c>
    </row>
    <row r="1028" spans="1:9" x14ac:dyDescent="0.3">
      <c r="A1028" t="s">
        <v>3142</v>
      </c>
      <c r="B1028" t="s">
        <v>3143</v>
      </c>
      <c r="F1028" t="s">
        <v>49</v>
      </c>
      <c r="G1028">
        <v>48.829264000000002</v>
      </c>
      <c r="H1028">
        <v>2.522516</v>
      </c>
      <c r="I1028" t="s">
        <v>50</v>
      </c>
    </row>
    <row r="1029" spans="1:9" x14ac:dyDescent="0.3">
      <c r="A1029" t="s">
        <v>3144</v>
      </c>
      <c r="B1029" t="s">
        <v>3145</v>
      </c>
      <c r="F1029" t="s">
        <v>113</v>
      </c>
      <c r="G1029">
        <v>41.432796699999997</v>
      </c>
      <c r="H1029">
        <v>2.2207875000000001</v>
      </c>
      <c r="I1029" t="s">
        <v>114</v>
      </c>
    </row>
    <row r="1030" spans="1:9" x14ac:dyDescent="0.3">
      <c r="A1030" t="s">
        <v>3146</v>
      </c>
      <c r="B1030" t="s">
        <v>3147</v>
      </c>
      <c r="F1030" t="s">
        <v>49</v>
      </c>
      <c r="G1030">
        <v>48.895589999999999</v>
      </c>
      <c r="H1030">
        <v>2.2396609999999999</v>
      </c>
      <c r="I1030" t="s">
        <v>50</v>
      </c>
    </row>
    <row r="1031" spans="1:9" x14ac:dyDescent="0.3">
      <c r="A1031" t="s">
        <v>3148</v>
      </c>
      <c r="B1031" t="s">
        <v>3149</v>
      </c>
      <c r="F1031" t="s">
        <v>82</v>
      </c>
      <c r="G1031">
        <v>55.007773299999997</v>
      </c>
      <c r="H1031">
        <v>-1.5785747000000001</v>
      </c>
      <c r="I1031" t="s">
        <v>37</v>
      </c>
    </row>
    <row r="1032" spans="1:9" x14ac:dyDescent="0.3">
      <c r="A1032" t="s">
        <v>3150</v>
      </c>
      <c r="B1032" t="s">
        <v>3151</v>
      </c>
      <c r="F1032" t="s">
        <v>1715</v>
      </c>
      <c r="G1032">
        <v>-27.49235105</v>
      </c>
      <c r="H1032">
        <v>153.23468304940229</v>
      </c>
      <c r="I1032" t="s">
        <v>37</v>
      </c>
    </row>
    <row r="1033" spans="1:9" x14ac:dyDescent="0.3">
      <c r="A1033" t="s">
        <v>3152</v>
      </c>
      <c r="B1033" t="s">
        <v>3153</v>
      </c>
      <c r="F1033" t="s">
        <v>260</v>
      </c>
      <c r="G1033">
        <v>51.003377</v>
      </c>
      <c r="H1033">
        <v>4.4669910000000002</v>
      </c>
      <c r="I1033" t="s">
        <v>25</v>
      </c>
    </row>
    <row r="1034" spans="1:9" x14ac:dyDescent="0.3">
      <c r="A1034" t="s">
        <v>3154</v>
      </c>
      <c r="B1034" t="s">
        <v>3155</v>
      </c>
      <c r="C1034" t="s">
        <v>3156</v>
      </c>
      <c r="D1034" t="s">
        <v>3157</v>
      </c>
      <c r="E1034" t="s">
        <v>3158</v>
      </c>
      <c r="F1034" t="s">
        <v>248</v>
      </c>
      <c r="G1034">
        <v>58.892815900000002</v>
      </c>
      <c r="H1034">
        <v>5.7191105999999996</v>
      </c>
      <c r="I1034" t="s">
        <v>15</v>
      </c>
    </row>
    <row r="1035" spans="1:9" x14ac:dyDescent="0.3">
      <c r="A1035" t="s">
        <v>3159</v>
      </c>
      <c r="B1035" t="s">
        <v>3160</v>
      </c>
      <c r="C1035" t="s">
        <v>3161</v>
      </c>
      <c r="D1035" t="s">
        <v>3162</v>
      </c>
      <c r="E1035" t="s">
        <v>3163</v>
      </c>
      <c r="F1035" t="s">
        <v>49</v>
      </c>
      <c r="G1035">
        <v>48.411203999999998</v>
      </c>
      <c r="H1035">
        <v>-4.4568443000000002</v>
      </c>
      <c r="I1035" t="s">
        <v>15</v>
      </c>
    </row>
    <row r="1036" spans="1:9" x14ac:dyDescent="0.3">
      <c r="A1036" t="s">
        <v>3164</v>
      </c>
      <c r="B1036" t="s">
        <v>3165</v>
      </c>
      <c r="C1036" t="s">
        <v>3166</v>
      </c>
      <c r="D1036" t="s">
        <v>3167</v>
      </c>
      <c r="E1036" t="s">
        <v>3168</v>
      </c>
      <c r="F1036" t="s">
        <v>14</v>
      </c>
      <c r="G1036">
        <v>47.848676300000001</v>
      </c>
      <c r="H1036">
        <v>12.328581</v>
      </c>
      <c r="I1036" t="s">
        <v>15</v>
      </c>
    </row>
    <row r="1037" spans="1:9" x14ac:dyDescent="0.3">
      <c r="A1037" t="s">
        <v>3169</v>
      </c>
      <c r="B1037" t="s">
        <v>3170</v>
      </c>
      <c r="C1037" t="s">
        <v>3171</v>
      </c>
      <c r="D1037" t="s">
        <v>3172</v>
      </c>
      <c r="F1037" t="s">
        <v>30</v>
      </c>
      <c r="G1037">
        <v>52.163883200000001</v>
      </c>
      <c r="H1037">
        <v>21.082460999999999</v>
      </c>
      <c r="I1037" t="s">
        <v>31</v>
      </c>
    </row>
    <row r="1038" spans="1:9" x14ac:dyDescent="0.3">
      <c r="A1038" t="s">
        <v>3173</v>
      </c>
      <c r="B1038" t="s">
        <v>3174</v>
      </c>
      <c r="C1038" t="s">
        <v>3175</v>
      </c>
      <c r="D1038" t="s">
        <v>3176</v>
      </c>
      <c r="E1038" t="s">
        <v>3177</v>
      </c>
      <c r="F1038" t="s">
        <v>14</v>
      </c>
      <c r="G1038">
        <v>53.353575900000003</v>
      </c>
      <c r="H1038">
        <v>9.8687913999999992</v>
      </c>
      <c r="I1038" t="s">
        <v>15</v>
      </c>
    </row>
    <row r="1039" spans="1:9" x14ac:dyDescent="0.3">
      <c r="A1039" t="s">
        <v>12004</v>
      </c>
      <c r="C1039" t="s">
        <v>12005</v>
      </c>
      <c r="D1039" t="s">
        <v>12006</v>
      </c>
      <c r="E1039" t="s">
        <v>12004</v>
      </c>
      <c r="G1039">
        <v>50.949489300000003</v>
      </c>
      <c r="H1039">
        <v>11.093802800000001</v>
      </c>
      <c r="I1039" t="s">
        <v>11881</v>
      </c>
    </row>
    <row r="1040" spans="1:9" x14ac:dyDescent="0.3">
      <c r="A1040" t="s">
        <v>3178</v>
      </c>
      <c r="B1040" t="s">
        <v>3179</v>
      </c>
      <c r="F1040" t="s">
        <v>104</v>
      </c>
      <c r="G1040">
        <v>52.606658099999997</v>
      </c>
      <c r="H1040">
        <v>4.7454917999999999</v>
      </c>
      <c r="I1040" t="s">
        <v>1059</v>
      </c>
    </row>
    <row r="1041" spans="1:9" x14ac:dyDescent="0.3">
      <c r="A1041" t="s">
        <v>3603</v>
      </c>
      <c r="C1041" t="s">
        <v>12007</v>
      </c>
      <c r="D1041" t="s">
        <v>3602</v>
      </c>
      <c r="E1041" t="s">
        <v>3603</v>
      </c>
      <c r="G1041">
        <v>49.566513200000003</v>
      </c>
      <c r="H1041">
        <v>11.00108601155452</v>
      </c>
      <c r="I1041" t="s">
        <v>11881</v>
      </c>
    </row>
    <row r="1042" spans="1:9" x14ac:dyDescent="0.3">
      <c r="A1042" t="s">
        <v>3180</v>
      </c>
      <c r="B1042" t="s">
        <v>3181</v>
      </c>
      <c r="F1042" t="s">
        <v>49</v>
      </c>
      <c r="G1042">
        <v>48.851641100000002</v>
      </c>
      <c r="H1042">
        <v>2.3834580999999999</v>
      </c>
      <c r="I1042" t="s">
        <v>25</v>
      </c>
    </row>
    <row r="1043" spans="1:9" x14ac:dyDescent="0.3">
      <c r="A1043" t="s">
        <v>3182</v>
      </c>
      <c r="B1043" t="s">
        <v>3183</v>
      </c>
      <c r="F1043" t="s">
        <v>113</v>
      </c>
      <c r="G1043">
        <v>40.474677800000002</v>
      </c>
      <c r="H1043">
        <v>-3.6876213999999998</v>
      </c>
      <c r="I1043" t="s">
        <v>114</v>
      </c>
    </row>
    <row r="1044" spans="1:9" x14ac:dyDescent="0.3">
      <c r="A1044" t="s">
        <v>12388</v>
      </c>
      <c r="C1044" t="s">
        <v>12389</v>
      </c>
      <c r="D1044" t="s">
        <v>12390</v>
      </c>
      <c r="E1044" t="s">
        <v>12388</v>
      </c>
      <c r="G1044">
        <v>50.94451935</v>
      </c>
      <c r="H1044">
        <v>3.9731138000000001</v>
      </c>
      <c r="I1044" t="s">
        <v>11881</v>
      </c>
    </row>
    <row r="1045" spans="1:9" x14ac:dyDescent="0.3">
      <c r="A1045" t="s">
        <v>3184</v>
      </c>
      <c r="B1045" t="s">
        <v>3185</v>
      </c>
      <c r="C1045" t="s">
        <v>3186</v>
      </c>
      <c r="D1045" t="s">
        <v>3187</v>
      </c>
      <c r="E1045" t="s">
        <v>3188</v>
      </c>
      <c r="F1045" t="s">
        <v>79</v>
      </c>
      <c r="G1045">
        <v>43.567228</v>
      </c>
      <c r="H1045">
        <v>10.335464999999999</v>
      </c>
      <c r="I1045" t="s">
        <v>15</v>
      </c>
    </row>
    <row r="1046" spans="1:9" x14ac:dyDescent="0.3">
      <c r="A1046" t="s">
        <v>3189</v>
      </c>
      <c r="B1046" t="s">
        <v>3190</v>
      </c>
      <c r="F1046" t="s">
        <v>379</v>
      </c>
      <c r="G1046">
        <v>53.357235500000002</v>
      </c>
      <c r="H1046">
        <v>-6.2337635345620486</v>
      </c>
      <c r="I1046" t="s">
        <v>25</v>
      </c>
    </row>
    <row r="1047" spans="1:9" x14ac:dyDescent="0.3">
      <c r="A1047" t="s">
        <v>3191</v>
      </c>
      <c r="B1047" t="s">
        <v>3192</v>
      </c>
      <c r="F1047" t="s">
        <v>82</v>
      </c>
      <c r="G1047">
        <v>51.641877700000002</v>
      </c>
      <c r="H1047">
        <v>-3.0229620000000001</v>
      </c>
      <c r="I1047" t="s">
        <v>37</v>
      </c>
    </row>
    <row r="1048" spans="1:9" x14ac:dyDescent="0.3">
      <c r="A1048" t="s">
        <v>3193</v>
      </c>
      <c r="B1048" t="s">
        <v>3194</v>
      </c>
      <c r="C1048" t="s">
        <v>3195</v>
      </c>
      <c r="D1048" t="s">
        <v>3196</v>
      </c>
      <c r="E1048" t="s">
        <v>131</v>
      </c>
      <c r="F1048" t="s">
        <v>113</v>
      </c>
      <c r="G1048">
        <v>39.4710216</v>
      </c>
      <c r="H1048">
        <v>-0.37698359999999997</v>
      </c>
      <c r="I1048" t="s">
        <v>15</v>
      </c>
    </row>
    <row r="1049" spans="1:9" x14ac:dyDescent="0.3">
      <c r="A1049" t="s">
        <v>3197</v>
      </c>
      <c r="B1049" t="s">
        <v>3198</v>
      </c>
      <c r="F1049" t="s">
        <v>14</v>
      </c>
      <c r="G1049">
        <v>51.497860099999997</v>
      </c>
      <c r="H1049">
        <v>7.4716388</v>
      </c>
      <c r="I1049" t="s">
        <v>25</v>
      </c>
    </row>
    <row r="1050" spans="1:9" x14ac:dyDescent="0.3">
      <c r="A1050" t="s">
        <v>3199</v>
      </c>
      <c r="B1050" t="s">
        <v>3200</v>
      </c>
      <c r="F1050" t="s">
        <v>113</v>
      </c>
      <c r="G1050">
        <v>39.469577999999998</v>
      </c>
      <c r="H1050">
        <v>-0.36497800000000002</v>
      </c>
      <c r="I1050" t="s">
        <v>114</v>
      </c>
    </row>
    <row r="1051" spans="1:9" x14ac:dyDescent="0.3">
      <c r="A1051" t="s">
        <v>3890</v>
      </c>
      <c r="C1051" t="s">
        <v>12008</v>
      </c>
      <c r="D1051" t="s">
        <v>12009</v>
      </c>
      <c r="E1051" t="s">
        <v>3890</v>
      </c>
      <c r="G1051">
        <v>51.503106299999999</v>
      </c>
      <c r="H1051">
        <v>7.048800898997948</v>
      </c>
      <c r="I1051" t="s">
        <v>11881</v>
      </c>
    </row>
    <row r="1052" spans="1:9" x14ac:dyDescent="0.3">
      <c r="A1052" t="s">
        <v>3201</v>
      </c>
      <c r="B1052" t="s">
        <v>3202</v>
      </c>
      <c r="C1052" t="s">
        <v>3203</v>
      </c>
      <c r="D1052" t="s">
        <v>3204</v>
      </c>
      <c r="E1052" t="s">
        <v>3205</v>
      </c>
      <c r="F1052" t="s">
        <v>14</v>
      </c>
      <c r="G1052">
        <v>49.189412400000002</v>
      </c>
      <c r="H1052">
        <v>8.6290157688064735</v>
      </c>
      <c r="I1052" t="s">
        <v>101</v>
      </c>
    </row>
    <row r="1053" spans="1:9" x14ac:dyDescent="0.3">
      <c r="A1053" t="s">
        <v>3206</v>
      </c>
      <c r="B1053" t="s">
        <v>3207</v>
      </c>
      <c r="C1053" t="s">
        <v>3208</v>
      </c>
      <c r="D1053" t="s">
        <v>3209</v>
      </c>
      <c r="E1053" t="s">
        <v>3210</v>
      </c>
      <c r="F1053" t="s">
        <v>104</v>
      </c>
      <c r="G1053">
        <v>51.870317</v>
      </c>
      <c r="H1053">
        <v>4.3005430000000002</v>
      </c>
      <c r="I1053" t="s">
        <v>15</v>
      </c>
    </row>
    <row r="1054" spans="1:9" x14ac:dyDescent="0.3">
      <c r="A1054" t="s">
        <v>3211</v>
      </c>
      <c r="B1054" t="s">
        <v>3212</v>
      </c>
      <c r="C1054" t="s">
        <v>3213</v>
      </c>
      <c r="D1054" t="s">
        <v>3214</v>
      </c>
      <c r="E1054" t="s">
        <v>2573</v>
      </c>
      <c r="F1054" t="s">
        <v>404</v>
      </c>
      <c r="G1054">
        <v>55.707639</v>
      </c>
      <c r="H1054">
        <v>13.202648655905779</v>
      </c>
      <c r="I1054" t="s">
        <v>15</v>
      </c>
    </row>
    <row r="1055" spans="1:9" x14ac:dyDescent="0.3">
      <c r="A1055" t="s">
        <v>3215</v>
      </c>
      <c r="B1055" t="s">
        <v>3216</v>
      </c>
      <c r="C1055" t="s">
        <v>3217</v>
      </c>
      <c r="D1055" t="s">
        <v>3218</v>
      </c>
      <c r="E1055" t="s">
        <v>3219</v>
      </c>
      <c r="F1055" t="s">
        <v>113</v>
      </c>
      <c r="G1055">
        <v>41.868118000000003</v>
      </c>
      <c r="H1055">
        <v>-0.78933699999999996</v>
      </c>
      <c r="I1055" t="s">
        <v>15</v>
      </c>
    </row>
    <row r="1056" spans="1:9" x14ac:dyDescent="0.3">
      <c r="A1056" t="s">
        <v>3220</v>
      </c>
      <c r="B1056" t="s">
        <v>3221</v>
      </c>
      <c r="F1056" t="s">
        <v>113</v>
      </c>
      <c r="G1056">
        <v>42.478596000000003</v>
      </c>
      <c r="H1056">
        <v>-1.023166</v>
      </c>
      <c r="I1056" t="s">
        <v>25</v>
      </c>
    </row>
    <row r="1057" spans="1:9" x14ac:dyDescent="0.3">
      <c r="A1057" t="s">
        <v>3222</v>
      </c>
      <c r="B1057" t="s">
        <v>2675</v>
      </c>
      <c r="F1057" t="s">
        <v>995</v>
      </c>
      <c r="G1057">
        <v>59.420954100000003</v>
      </c>
      <c r="H1057">
        <v>24.813031399593552</v>
      </c>
      <c r="I1057" t="s">
        <v>25</v>
      </c>
    </row>
    <row r="1058" spans="1:9" x14ac:dyDescent="0.3">
      <c r="A1058" t="s">
        <v>3223</v>
      </c>
      <c r="B1058" t="s">
        <v>3224</v>
      </c>
      <c r="F1058" t="s">
        <v>995</v>
      </c>
      <c r="G1058">
        <v>58.374388000000003</v>
      </c>
      <c r="H1058">
        <v>26.710636999999998</v>
      </c>
      <c r="I1058" t="s">
        <v>25</v>
      </c>
    </row>
    <row r="1059" spans="1:9" x14ac:dyDescent="0.3">
      <c r="A1059" t="s">
        <v>3225</v>
      </c>
      <c r="B1059" t="s">
        <v>3226</v>
      </c>
      <c r="C1059" t="s">
        <v>3227</v>
      </c>
      <c r="D1059" t="s">
        <v>3228</v>
      </c>
      <c r="E1059" t="s">
        <v>3229</v>
      </c>
      <c r="F1059" t="s">
        <v>68</v>
      </c>
      <c r="G1059">
        <v>47.469699800000001</v>
      </c>
      <c r="H1059">
        <v>8.3212375000000005</v>
      </c>
      <c r="I1059" t="s">
        <v>15</v>
      </c>
    </row>
    <row r="1060" spans="1:9" x14ac:dyDescent="0.3">
      <c r="A1060" t="s">
        <v>3230</v>
      </c>
      <c r="B1060" t="s">
        <v>3231</v>
      </c>
      <c r="C1060" t="s">
        <v>3232</v>
      </c>
      <c r="D1060" t="s">
        <v>3233</v>
      </c>
      <c r="E1060" t="s">
        <v>3234</v>
      </c>
      <c r="F1060" t="s">
        <v>49</v>
      </c>
      <c r="G1060">
        <v>47.560839000000001</v>
      </c>
      <c r="H1060">
        <v>6.9412200000000004</v>
      </c>
      <c r="I1060" t="s">
        <v>15</v>
      </c>
    </row>
    <row r="1061" spans="1:9" x14ac:dyDescent="0.3">
      <c r="A1061" t="s">
        <v>3235</v>
      </c>
      <c r="B1061" t="s">
        <v>3236</v>
      </c>
      <c r="C1061" t="s">
        <v>3237</v>
      </c>
      <c r="D1061" t="s">
        <v>3238</v>
      </c>
      <c r="E1061" t="s">
        <v>526</v>
      </c>
      <c r="F1061" t="s">
        <v>14</v>
      </c>
      <c r="G1061">
        <v>53.588500699999997</v>
      </c>
      <c r="H1061">
        <v>9.9805378999999999</v>
      </c>
      <c r="I1061" t="s">
        <v>15</v>
      </c>
    </row>
    <row r="1062" spans="1:9" x14ac:dyDescent="0.3">
      <c r="A1062" t="s">
        <v>3239</v>
      </c>
      <c r="B1062" t="s">
        <v>3240</v>
      </c>
      <c r="F1062" t="s">
        <v>82</v>
      </c>
      <c r="G1062">
        <v>57.126302899999999</v>
      </c>
      <c r="H1062">
        <v>-2.0914014999999999</v>
      </c>
      <c r="I1062" t="s">
        <v>25</v>
      </c>
    </row>
    <row r="1063" spans="1:9" x14ac:dyDescent="0.3">
      <c r="A1063" t="s">
        <v>3241</v>
      </c>
      <c r="B1063" t="s">
        <v>3242</v>
      </c>
      <c r="F1063" t="s">
        <v>49</v>
      </c>
      <c r="G1063">
        <v>48.949379999999998</v>
      </c>
      <c r="H1063">
        <v>2.2606130000000002</v>
      </c>
      <c r="I1063" t="s">
        <v>50</v>
      </c>
    </row>
    <row r="1064" spans="1:9" x14ac:dyDescent="0.3">
      <c r="A1064" t="s">
        <v>3243</v>
      </c>
      <c r="B1064" t="s">
        <v>3244</v>
      </c>
      <c r="C1064" t="s">
        <v>3245</v>
      </c>
      <c r="D1064" t="s">
        <v>3246</v>
      </c>
      <c r="E1064" t="s">
        <v>3247</v>
      </c>
      <c r="F1064" t="s">
        <v>49</v>
      </c>
      <c r="G1064">
        <v>43.924618000000002</v>
      </c>
      <c r="H1064">
        <v>5.062602</v>
      </c>
      <c r="I1064" t="s">
        <v>15</v>
      </c>
    </row>
    <row r="1065" spans="1:9" x14ac:dyDescent="0.3">
      <c r="A1065" t="s">
        <v>3248</v>
      </c>
      <c r="B1065" t="s">
        <v>3249</v>
      </c>
      <c r="F1065" t="s">
        <v>14</v>
      </c>
      <c r="G1065">
        <v>48.774156599999998</v>
      </c>
      <c r="H1065">
        <v>9.1673334449965793</v>
      </c>
      <c r="I1065" t="s">
        <v>15</v>
      </c>
    </row>
    <row r="1066" spans="1:9" x14ac:dyDescent="0.3">
      <c r="A1066" t="s">
        <v>3250</v>
      </c>
      <c r="B1066" t="s">
        <v>3251</v>
      </c>
      <c r="C1066" t="s">
        <v>3252</v>
      </c>
      <c r="D1066" t="s">
        <v>3253</v>
      </c>
      <c r="E1066" t="s">
        <v>3254</v>
      </c>
      <c r="F1066" t="s">
        <v>68</v>
      </c>
      <c r="G1066">
        <v>47.329459999999997</v>
      </c>
      <c r="H1066">
        <v>8.8145969999999991</v>
      </c>
      <c r="I1066" t="s">
        <v>15</v>
      </c>
    </row>
    <row r="1067" spans="1:9" x14ac:dyDescent="0.3">
      <c r="A1067" t="s">
        <v>3255</v>
      </c>
      <c r="B1067" t="s">
        <v>3256</v>
      </c>
      <c r="F1067" t="s">
        <v>260</v>
      </c>
      <c r="G1067">
        <v>50.841487399999998</v>
      </c>
      <c r="H1067">
        <v>4.3669257000000004</v>
      </c>
      <c r="I1067" t="s">
        <v>25</v>
      </c>
    </row>
    <row r="1068" spans="1:9" x14ac:dyDescent="0.3">
      <c r="A1068" t="s">
        <v>3257</v>
      </c>
      <c r="B1068" t="s">
        <v>3258</v>
      </c>
      <c r="F1068" t="s">
        <v>24</v>
      </c>
      <c r="G1068">
        <v>37.931511100000002</v>
      </c>
      <c r="H1068">
        <v>22.951712400000002</v>
      </c>
      <c r="I1068" t="s">
        <v>25</v>
      </c>
    </row>
    <row r="1069" spans="1:9" x14ac:dyDescent="0.3">
      <c r="A1069" t="s">
        <v>3259</v>
      </c>
      <c r="B1069" t="s">
        <v>3260</v>
      </c>
      <c r="F1069" t="s">
        <v>260</v>
      </c>
      <c r="G1069">
        <v>50.838361999999996</v>
      </c>
      <c r="H1069">
        <v>4.3634709999999997</v>
      </c>
      <c r="I1069" t="s">
        <v>25</v>
      </c>
    </row>
    <row r="1070" spans="1:9" x14ac:dyDescent="0.3">
      <c r="A1070" t="s">
        <v>3261</v>
      </c>
      <c r="B1070" t="s">
        <v>3262</v>
      </c>
      <c r="F1070" t="s">
        <v>49</v>
      </c>
      <c r="G1070">
        <v>43.238378500000003</v>
      </c>
      <c r="H1070">
        <v>7.1055400000000005E-2</v>
      </c>
      <c r="I1070" t="s">
        <v>50</v>
      </c>
    </row>
    <row r="1071" spans="1:9" x14ac:dyDescent="0.3">
      <c r="A1071" t="s">
        <v>3263</v>
      </c>
      <c r="B1071" t="s">
        <v>3264</v>
      </c>
      <c r="C1071" t="s">
        <v>3265</v>
      </c>
      <c r="D1071" t="s">
        <v>3266</v>
      </c>
      <c r="E1071" t="s">
        <v>3267</v>
      </c>
      <c r="F1071" t="s">
        <v>49</v>
      </c>
      <c r="G1071">
        <v>44.460456000000001</v>
      </c>
      <c r="H1071">
        <v>2.6265100000000001</v>
      </c>
      <c r="I1071" t="s">
        <v>15</v>
      </c>
    </row>
    <row r="1072" spans="1:9" x14ac:dyDescent="0.3">
      <c r="A1072" t="s">
        <v>3268</v>
      </c>
      <c r="B1072" t="s">
        <v>3269</v>
      </c>
      <c r="F1072" t="s">
        <v>49</v>
      </c>
      <c r="G1072">
        <v>47.582977999999997</v>
      </c>
      <c r="H1072">
        <v>-0.346804</v>
      </c>
      <c r="I1072" t="s">
        <v>50</v>
      </c>
    </row>
    <row r="1073" spans="1:9" x14ac:dyDescent="0.3">
      <c r="A1073" t="s">
        <v>3270</v>
      </c>
      <c r="B1073" t="s">
        <v>3271</v>
      </c>
      <c r="C1073" t="s">
        <v>3272</v>
      </c>
      <c r="D1073" t="s">
        <v>3273</v>
      </c>
      <c r="E1073" t="s">
        <v>3274</v>
      </c>
      <c r="F1073" t="s">
        <v>260</v>
      </c>
      <c r="G1073">
        <v>50.711156299999999</v>
      </c>
      <c r="H1073">
        <v>4.8580869</v>
      </c>
      <c r="I1073" t="s">
        <v>15</v>
      </c>
    </row>
    <row r="1074" spans="1:9" x14ac:dyDescent="0.3">
      <c r="A1074" t="s">
        <v>3275</v>
      </c>
      <c r="B1074" t="s">
        <v>3276</v>
      </c>
      <c r="C1074" t="s">
        <v>3277</v>
      </c>
      <c r="D1074" t="s">
        <v>3278</v>
      </c>
      <c r="E1074" t="s">
        <v>3279</v>
      </c>
      <c r="F1074" t="s">
        <v>79</v>
      </c>
      <c r="G1074">
        <v>45.300660999999998</v>
      </c>
      <c r="H1074">
        <v>9.7849550000000001</v>
      </c>
      <c r="I1074" t="s">
        <v>15</v>
      </c>
    </row>
    <row r="1075" spans="1:9" x14ac:dyDescent="0.3">
      <c r="A1075" t="s">
        <v>3280</v>
      </c>
      <c r="B1075" t="s">
        <v>3281</v>
      </c>
      <c r="F1075" t="s">
        <v>49</v>
      </c>
      <c r="G1075">
        <v>49.118087000000003</v>
      </c>
      <c r="H1075">
        <v>6.1775190000000002</v>
      </c>
      <c r="I1075" t="s">
        <v>50</v>
      </c>
    </row>
    <row r="1076" spans="1:9" x14ac:dyDescent="0.3">
      <c r="A1076" t="s">
        <v>3282</v>
      </c>
      <c r="B1076" t="s">
        <v>3283</v>
      </c>
      <c r="F1076" t="s">
        <v>218</v>
      </c>
      <c r="G1076">
        <v>55.726267</v>
      </c>
      <c r="H1076">
        <v>12.476164000000001</v>
      </c>
      <c r="I1076" t="s">
        <v>25</v>
      </c>
    </row>
    <row r="1077" spans="1:9" x14ac:dyDescent="0.3">
      <c r="A1077" t="s">
        <v>11384</v>
      </c>
      <c r="E1077" t="s">
        <v>11385</v>
      </c>
      <c r="G1077">
        <v>51.9436775</v>
      </c>
      <c r="H1077">
        <v>4.1379495000000004</v>
      </c>
      <c r="I1077" t="s">
        <v>11289</v>
      </c>
    </row>
    <row r="1078" spans="1:9" x14ac:dyDescent="0.3">
      <c r="A1078" t="s">
        <v>3284</v>
      </c>
      <c r="B1078" t="s">
        <v>3285</v>
      </c>
      <c r="C1078" t="s">
        <v>3286</v>
      </c>
      <c r="D1078" t="s">
        <v>3287</v>
      </c>
      <c r="E1078" t="s">
        <v>1867</v>
      </c>
      <c r="F1078" t="s">
        <v>113</v>
      </c>
      <c r="G1078">
        <v>43.3563805</v>
      </c>
      <c r="H1078">
        <v>-8.4070967999999997</v>
      </c>
      <c r="I1078" t="s">
        <v>15</v>
      </c>
    </row>
    <row r="1079" spans="1:9" x14ac:dyDescent="0.3">
      <c r="A1079" t="s">
        <v>3288</v>
      </c>
      <c r="B1079" t="s">
        <v>3289</v>
      </c>
      <c r="C1079" t="s">
        <v>3290</v>
      </c>
      <c r="D1079" t="s">
        <v>3291</v>
      </c>
      <c r="E1079" t="s">
        <v>1076</v>
      </c>
      <c r="F1079" t="s">
        <v>79</v>
      </c>
      <c r="G1079">
        <v>41.925395999999999</v>
      </c>
      <c r="H1079">
        <v>12.527317999999999</v>
      </c>
      <c r="I1079" t="s">
        <v>15</v>
      </c>
    </row>
    <row r="1080" spans="1:9" x14ac:dyDescent="0.3">
      <c r="A1080" t="s">
        <v>3292</v>
      </c>
      <c r="B1080" t="s">
        <v>3293</v>
      </c>
      <c r="C1080" t="s">
        <v>3294</v>
      </c>
      <c r="D1080" t="s">
        <v>3295</v>
      </c>
      <c r="E1080" t="s">
        <v>3296</v>
      </c>
      <c r="F1080" t="s">
        <v>113</v>
      </c>
      <c r="G1080">
        <v>41.407102000000002</v>
      </c>
      <c r="H1080">
        <v>2.133086</v>
      </c>
      <c r="I1080" t="s">
        <v>15</v>
      </c>
    </row>
    <row r="1081" spans="1:9" x14ac:dyDescent="0.3">
      <c r="A1081" t="s">
        <v>3297</v>
      </c>
      <c r="B1081" t="s">
        <v>3298</v>
      </c>
      <c r="F1081" t="s">
        <v>113</v>
      </c>
      <c r="G1081">
        <v>41.328685</v>
      </c>
      <c r="H1081">
        <v>2.030046</v>
      </c>
      <c r="I1081" t="s">
        <v>114</v>
      </c>
    </row>
    <row r="1082" spans="1:9" x14ac:dyDescent="0.3">
      <c r="A1082" t="s">
        <v>3299</v>
      </c>
      <c r="B1082" t="s">
        <v>3300</v>
      </c>
      <c r="F1082" t="s">
        <v>113</v>
      </c>
      <c r="G1082">
        <v>41.399002400000001</v>
      </c>
      <c r="H1082">
        <v>2.1984176999999998</v>
      </c>
      <c r="I1082" t="s">
        <v>114</v>
      </c>
    </row>
    <row r="1083" spans="1:9" x14ac:dyDescent="0.3">
      <c r="A1083" t="s">
        <v>3301</v>
      </c>
      <c r="B1083" t="s">
        <v>3302</v>
      </c>
      <c r="F1083" t="s">
        <v>218</v>
      </c>
      <c r="G1083" t="str">
        <f>"56.058301"</f>
        <v>56.058301</v>
      </c>
      <c r="H1083" t="str">
        <f>"8.992164"</f>
        <v>8.992164</v>
      </c>
      <c r="I1083" t="s">
        <v>15</v>
      </c>
    </row>
    <row r="1084" spans="1:9" x14ac:dyDescent="0.3">
      <c r="A1084" t="s">
        <v>3303</v>
      </c>
      <c r="B1084" t="s">
        <v>3304</v>
      </c>
      <c r="C1084" t="s">
        <v>3305</v>
      </c>
      <c r="D1084" t="s">
        <v>2777</v>
      </c>
      <c r="E1084" t="s">
        <v>3306</v>
      </c>
      <c r="F1084" t="s">
        <v>14</v>
      </c>
      <c r="G1084">
        <v>50.946469999999998</v>
      </c>
      <c r="H1084">
        <v>6.889589</v>
      </c>
      <c r="I1084" t="s">
        <v>15</v>
      </c>
    </row>
    <row r="1085" spans="1:9" x14ac:dyDescent="0.3">
      <c r="A1085" t="s">
        <v>3307</v>
      </c>
      <c r="B1085" t="s">
        <v>3308</v>
      </c>
      <c r="C1085" t="s">
        <v>3309</v>
      </c>
      <c r="D1085" t="s">
        <v>3310</v>
      </c>
      <c r="E1085" t="s">
        <v>3311</v>
      </c>
      <c r="F1085" t="s">
        <v>104</v>
      </c>
      <c r="G1085">
        <v>52.301434299999997</v>
      </c>
      <c r="H1085">
        <v>4.8687060000000004</v>
      </c>
      <c r="I1085" t="s">
        <v>15</v>
      </c>
    </row>
    <row r="1086" spans="1:9" x14ac:dyDescent="0.3">
      <c r="A1086" t="s">
        <v>3312</v>
      </c>
      <c r="B1086" t="s">
        <v>3308</v>
      </c>
      <c r="C1086" t="s">
        <v>3309</v>
      </c>
      <c r="D1086" t="s">
        <v>3310</v>
      </c>
      <c r="E1086" t="s">
        <v>3311</v>
      </c>
      <c r="F1086" t="s">
        <v>104</v>
      </c>
      <c r="G1086">
        <v>52.301434299999997</v>
      </c>
      <c r="H1086">
        <v>4.8687060000000004</v>
      </c>
      <c r="I1086" t="s">
        <v>15</v>
      </c>
    </row>
    <row r="1087" spans="1:9" x14ac:dyDescent="0.3">
      <c r="A1087" t="s">
        <v>3313</v>
      </c>
      <c r="B1087" t="s">
        <v>3314</v>
      </c>
      <c r="F1087" t="s">
        <v>248</v>
      </c>
      <c r="G1087">
        <v>59.933304</v>
      </c>
      <c r="H1087">
        <v>10.861105</v>
      </c>
      <c r="I1087" t="s">
        <v>15</v>
      </c>
    </row>
    <row r="1088" spans="1:9" x14ac:dyDescent="0.3">
      <c r="A1088" t="s">
        <v>3315</v>
      </c>
      <c r="B1088" t="s">
        <v>3316</v>
      </c>
      <c r="C1088" t="s">
        <v>3317</v>
      </c>
      <c r="D1088" t="s">
        <v>3318</v>
      </c>
      <c r="E1088" t="s">
        <v>3319</v>
      </c>
      <c r="F1088" t="s">
        <v>113</v>
      </c>
      <c r="G1088">
        <v>40.657530999999999</v>
      </c>
      <c r="H1088">
        <v>-4.6950190000000003</v>
      </c>
      <c r="I1088" t="s">
        <v>15</v>
      </c>
    </row>
    <row r="1089" spans="1:9" x14ac:dyDescent="0.3">
      <c r="A1089" t="s">
        <v>3320</v>
      </c>
      <c r="B1089" t="s">
        <v>3321</v>
      </c>
      <c r="F1089" t="s">
        <v>113</v>
      </c>
      <c r="G1089">
        <v>40.450278300000001</v>
      </c>
      <c r="H1089">
        <v>-3.6928215999999998</v>
      </c>
      <c r="I1089" t="s">
        <v>114</v>
      </c>
    </row>
    <row r="1090" spans="1:9" x14ac:dyDescent="0.3">
      <c r="A1090" t="s">
        <v>3322</v>
      </c>
      <c r="B1090" t="s">
        <v>3323</v>
      </c>
      <c r="F1090" t="s">
        <v>82</v>
      </c>
      <c r="G1090" t="str">
        <f>"54.940353"</f>
        <v>54.940353</v>
      </c>
      <c r="H1090" t="str">
        <f>"-6.847106"</f>
        <v>-6.847106</v>
      </c>
      <c r="I1090" t="s">
        <v>15</v>
      </c>
    </row>
    <row r="1091" spans="1:9" x14ac:dyDescent="0.3">
      <c r="A1091" t="s">
        <v>3324</v>
      </c>
      <c r="B1091" t="s">
        <v>3325</v>
      </c>
      <c r="F1091" t="s">
        <v>113</v>
      </c>
      <c r="G1091">
        <v>37.427542000000003</v>
      </c>
      <c r="H1091">
        <v>-5.9717790076011283</v>
      </c>
      <c r="I1091" t="s">
        <v>114</v>
      </c>
    </row>
    <row r="1092" spans="1:9" x14ac:dyDescent="0.3">
      <c r="A1092" t="s">
        <v>3326</v>
      </c>
      <c r="B1092" t="s">
        <v>3327</v>
      </c>
      <c r="F1092" t="s">
        <v>49</v>
      </c>
      <c r="G1092">
        <v>48.884518200000002</v>
      </c>
      <c r="H1092">
        <v>2.247274</v>
      </c>
      <c r="I1092" t="s">
        <v>50</v>
      </c>
    </row>
    <row r="1093" spans="1:9" x14ac:dyDescent="0.3">
      <c r="A1093" t="s">
        <v>3328</v>
      </c>
      <c r="B1093" t="s">
        <v>3329</v>
      </c>
      <c r="C1093" t="s">
        <v>3330</v>
      </c>
      <c r="D1093" t="s">
        <v>3331</v>
      </c>
      <c r="E1093" t="s">
        <v>598</v>
      </c>
      <c r="F1093" t="s">
        <v>82</v>
      </c>
      <c r="G1093">
        <v>51.513354999999997</v>
      </c>
      <c r="H1093">
        <v>-9.0854900000000002E-2</v>
      </c>
      <c r="I1093" t="s">
        <v>15</v>
      </c>
    </row>
    <row r="1094" spans="1:9" x14ac:dyDescent="0.3">
      <c r="A1094" t="s">
        <v>3332</v>
      </c>
      <c r="B1094" t="s">
        <v>3333</v>
      </c>
      <c r="F1094" t="s">
        <v>14</v>
      </c>
      <c r="G1094">
        <v>51.449416999999997</v>
      </c>
      <c r="H1094">
        <v>7.0137219999999996</v>
      </c>
      <c r="I1094" t="s">
        <v>25</v>
      </c>
    </row>
    <row r="1095" spans="1:9" x14ac:dyDescent="0.3">
      <c r="A1095" t="s">
        <v>3334</v>
      </c>
      <c r="B1095" t="s">
        <v>3335</v>
      </c>
      <c r="C1095" t="s">
        <v>3336</v>
      </c>
      <c r="D1095" t="s">
        <v>1015</v>
      </c>
      <c r="E1095" t="s">
        <v>3337</v>
      </c>
      <c r="F1095" t="s">
        <v>260</v>
      </c>
      <c r="G1095">
        <v>51.309004999999999</v>
      </c>
      <c r="H1095">
        <v>4.3217549999999996</v>
      </c>
      <c r="I1095" t="s">
        <v>15</v>
      </c>
    </row>
    <row r="1096" spans="1:9" x14ac:dyDescent="0.3">
      <c r="A1096" t="s">
        <v>3338</v>
      </c>
      <c r="B1096" t="s">
        <v>3339</v>
      </c>
      <c r="C1096" t="s">
        <v>3340</v>
      </c>
      <c r="D1096" t="s">
        <v>3341</v>
      </c>
      <c r="E1096" t="s">
        <v>3342</v>
      </c>
      <c r="F1096" t="s">
        <v>82</v>
      </c>
      <c r="G1096">
        <v>53.482425900000003</v>
      </c>
      <c r="H1096">
        <v>-2.1831524999999998</v>
      </c>
      <c r="I1096" t="s">
        <v>15</v>
      </c>
    </row>
    <row r="1097" spans="1:9" x14ac:dyDescent="0.3">
      <c r="A1097" t="s">
        <v>3343</v>
      </c>
      <c r="B1097" t="s">
        <v>3344</v>
      </c>
      <c r="C1097" t="s">
        <v>3345</v>
      </c>
      <c r="D1097" t="s">
        <v>3346</v>
      </c>
      <c r="E1097" t="s">
        <v>3347</v>
      </c>
      <c r="F1097" t="s">
        <v>14</v>
      </c>
      <c r="G1097">
        <v>51.680300000000003</v>
      </c>
      <c r="H1097">
        <v>7.1018999999999997</v>
      </c>
      <c r="I1097" t="s">
        <v>101</v>
      </c>
    </row>
    <row r="1098" spans="1:9" x14ac:dyDescent="0.3">
      <c r="A1098" t="s">
        <v>3348</v>
      </c>
      <c r="B1098" t="s">
        <v>3349</v>
      </c>
      <c r="F1098" t="s">
        <v>113</v>
      </c>
      <c r="G1098">
        <v>36.530026999999997</v>
      </c>
      <c r="H1098">
        <v>-6.3007590000000002</v>
      </c>
      <c r="I1098" t="s">
        <v>114</v>
      </c>
    </row>
    <row r="1099" spans="1:9" x14ac:dyDescent="0.3">
      <c r="A1099" t="s">
        <v>12010</v>
      </c>
      <c r="C1099" t="s">
        <v>12011</v>
      </c>
      <c r="D1099" t="s">
        <v>12012</v>
      </c>
      <c r="E1099" t="s">
        <v>12013</v>
      </c>
      <c r="G1099">
        <v>49.012988999999997</v>
      </c>
      <c r="H1099">
        <v>1.186329</v>
      </c>
      <c r="I1099" t="s">
        <v>11881</v>
      </c>
    </row>
    <row r="1100" spans="1:9" x14ac:dyDescent="0.3">
      <c r="A1100" t="s">
        <v>3350</v>
      </c>
      <c r="B1100" t="s">
        <v>3351</v>
      </c>
      <c r="C1100" t="s">
        <v>3352</v>
      </c>
      <c r="D1100" t="s">
        <v>3353</v>
      </c>
      <c r="E1100" t="s">
        <v>3354</v>
      </c>
      <c r="F1100" t="s">
        <v>14</v>
      </c>
      <c r="G1100">
        <v>51.413525</v>
      </c>
      <c r="H1100">
        <v>10.365485</v>
      </c>
      <c r="I1100" t="s">
        <v>15</v>
      </c>
    </row>
    <row r="1101" spans="1:9" x14ac:dyDescent="0.3">
      <c r="A1101" t="s">
        <v>3355</v>
      </c>
      <c r="B1101" t="s">
        <v>3356</v>
      </c>
      <c r="C1101" t="s">
        <v>3357</v>
      </c>
      <c r="D1101" t="s">
        <v>3358</v>
      </c>
      <c r="E1101" t="s">
        <v>190</v>
      </c>
      <c r="F1101" t="s">
        <v>14</v>
      </c>
      <c r="G1101">
        <v>52.512084700000003</v>
      </c>
      <c r="H1101">
        <v>13.309914900000001</v>
      </c>
      <c r="I1101" t="s">
        <v>15</v>
      </c>
    </row>
    <row r="1102" spans="1:9" x14ac:dyDescent="0.3">
      <c r="A1102" t="s">
        <v>3359</v>
      </c>
      <c r="B1102" t="s">
        <v>3360</v>
      </c>
      <c r="F1102" t="s">
        <v>14</v>
      </c>
      <c r="G1102">
        <v>53.139000000000003</v>
      </c>
      <c r="H1102">
        <v>8.1963995000000001</v>
      </c>
      <c r="I1102" t="s">
        <v>25</v>
      </c>
    </row>
    <row r="1103" spans="1:9" x14ac:dyDescent="0.3">
      <c r="A1103" t="s">
        <v>3361</v>
      </c>
      <c r="B1103" t="s">
        <v>3362</v>
      </c>
      <c r="C1103" t="s">
        <v>3363</v>
      </c>
      <c r="D1103" t="s">
        <v>3364</v>
      </c>
      <c r="E1103" t="s">
        <v>3365</v>
      </c>
      <c r="F1103" t="s">
        <v>14</v>
      </c>
      <c r="G1103">
        <v>53.140239299999998</v>
      </c>
      <c r="H1103">
        <v>8.1953922000000006</v>
      </c>
      <c r="I1103" t="s">
        <v>15</v>
      </c>
    </row>
    <row r="1104" spans="1:9" x14ac:dyDescent="0.3">
      <c r="A1104" t="s">
        <v>3366</v>
      </c>
      <c r="B1104" t="s">
        <v>3362</v>
      </c>
      <c r="C1104" t="s">
        <v>3363</v>
      </c>
      <c r="D1104" t="s">
        <v>3364</v>
      </c>
      <c r="E1104" t="s">
        <v>3365</v>
      </c>
      <c r="F1104" t="s">
        <v>14</v>
      </c>
      <c r="G1104">
        <v>53.140239299999998</v>
      </c>
      <c r="H1104">
        <v>8.1953922000000006</v>
      </c>
      <c r="I1104" t="s">
        <v>15</v>
      </c>
    </row>
    <row r="1105" spans="1:9" x14ac:dyDescent="0.3">
      <c r="A1105" t="s">
        <v>3367</v>
      </c>
      <c r="B1105" t="s">
        <v>3368</v>
      </c>
      <c r="C1105" t="s">
        <v>3369</v>
      </c>
      <c r="D1105" t="s">
        <v>3370</v>
      </c>
      <c r="E1105" t="s">
        <v>3371</v>
      </c>
      <c r="F1105" t="s">
        <v>113</v>
      </c>
      <c r="G1105">
        <v>41.558351700000003</v>
      </c>
      <c r="H1105">
        <v>0.50948499999999997</v>
      </c>
      <c r="I1105" t="s">
        <v>15</v>
      </c>
    </row>
    <row r="1106" spans="1:9" x14ac:dyDescent="0.3">
      <c r="A1106" t="s">
        <v>3372</v>
      </c>
      <c r="B1106" t="s">
        <v>3373</v>
      </c>
      <c r="C1106" t="s">
        <v>3374</v>
      </c>
      <c r="D1106" t="s">
        <v>3375</v>
      </c>
      <c r="E1106" t="s">
        <v>3376</v>
      </c>
      <c r="F1106" t="s">
        <v>14</v>
      </c>
      <c r="G1106">
        <v>48.373514200000002</v>
      </c>
      <c r="H1106">
        <v>12.26676514535464</v>
      </c>
      <c r="I1106" t="s">
        <v>101</v>
      </c>
    </row>
    <row r="1107" spans="1:9" x14ac:dyDescent="0.3">
      <c r="A1107" t="s">
        <v>3377</v>
      </c>
      <c r="B1107" t="s">
        <v>3378</v>
      </c>
      <c r="C1107" t="s">
        <v>3379</v>
      </c>
      <c r="D1107" t="s">
        <v>3380</v>
      </c>
      <c r="E1107" t="s">
        <v>3381</v>
      </c>
      <c r="F1107" t="s">
        <v>49</v>
      </c>
      <c r="G1107">
        <v>48.937581000000002</v>
      </c>
      <c r="H1107">
        <v>2.301857</v>
      </c>
      <c r="I1107" t="s">
        <v>15</v>
      </c>
    </row>
    <row r="1108" spans="1:9" x14ac:dyDescent="0.3">
      <c r="A1108" t="s">
        <v>3382</v>
      </c>
      <c r="B1108" t="s">
        <v>3383</v>
      </c>
      <c r="C1108" t="s">
        <v>3384</v>
      </c>
      <c r="D1108" t="s">
        <v>3385</v>
      </c>
      <c r="E1108" t="s">
        <v>3386</v>
      </c>
      <c r="F1108" t="s">
        <v>404</v>
      </c>
      <c r="G1108">
        <v>59.255955</v>
      </c>
      <c r="H1108">
        <v>18.200035</v>
      </c>
      <c r="I1108" t="s">
        <v>15</v>
      </c>
    </row>
    <row r="1109" spans="1:9" x14ac:dyDescent="0.3">
      <c r="A1109" t="s">
        <v>3387</v>
      </c>
      <c r="B1109" t="s">
        <v>3388</v>
      </c>
      <c r="F1109" t="s">
        <v>21</v>
      </c>
      <c r="G1109">
        <v>47.064171999999999</v>
      </c>
      <c r="H1109">
        <v>15.447786000000001</v>
      </c>
      <c r="I1109" t="s">
        <v>25</v>
      </c>
    </row>
    <row r="1110" spans="1:9" x14ac:dyDescent="0.3">
      <c r="A1110" t="s">
        <v>3389</v>
      </c>
      <c r="B1110" t="s">
        <v>3390</v>
      </c>
      <c r="F1110" t="s">
        <v>113</v>
      </c>
      <c r="G1110">
        <v>40.391947000000002</v>
      </c>
      <c r="H1110">
        <v>-3.6789049999999999</v>
      </c>
      <c r="I1110" t="s">
        <v>114</v>
      </c>
    </row>
    <row r="1111" spans="1:9" x14ac:dyDescent="0.3">
      <c r="A1111" t="s">
        <v>3391</v>
      </c>
      <c r="B1111" t="s">
        <v>3392</v>
      </c>
      <c r="F1111" t="s">
        <v>113</v>
      </c>
      <c r="G1111">
        <v>40.391002999999998</v>
      </c>
      <c r="H1111">
        <v>-3.679541</v>
      </c>
      <c r="I1111" t="s">
        <v>25</v>
      </c>
    </row>
    <row r="1112" spans="1:9" x14ac:dyDescent="0.3">
      <c r="A1112" t="s">
        <v>3393</v>
      </c>
      <c r="B1112" t="s">
        <v>3207</v>
      </c>
      <c r="C1112" t="s">
        <v>3208</v>
      </c>
      <c r="D1112" t="s">
        <v>3209</v>
      </c>
      <c r="E1112" t="s">
        <v>3210</v>
      </c>
      <c r="F1112" t="s">
        <v>104</v>
      </c>
      <c r="G1112">
        <v>51.870317</v>
      </c>
      <c r="H1112">
        <v>4.3005430000000002</v>
      </c>
      <c r="I1112" t="s">
        <v>15</v>
      </c>
    </row>
    <row r="1113" spans="1:9" x14ac:dyDescent="0.3">
      <c r="A1113" t="s">
        <v>3394</v>
      </c>
      <c r="B1113" t="s">
        <v>3207</v>
      </c>
      <c r="C1113" t="s">
        <v>3208</v>
      </c>
      <c r="D1113" t="s">
        <v>3209</v>
      </c>
      <c r="E1113" t="s">
        <v>3210</v>
      </c>
      <c r="F1113" t="s">
        <v>104</v>
      </c>
      <c r="G1113">
        <v>51.870317</v>
      </c>
      <c r="H1113">
        <v>4.3005430000000002</v>
      </c>
      <c r="I1113" t="s">
        <v>15</v>
      </c>
    </row>
    <row r="1114" spans="1:9" x14ac:dyDescent="0.3">
      <c r="A1114" t="s">
        <v>3395</v>
      </c>
      <c r="B1114" t="s">
        <v>3396</v>
      </c>
      <c r="F1114" t="s">
        <v>113</v>
      </c>
      <c r="G1114">
        <v>41.392251999999999</v>
      </c>
      <c r="H1114">
        <v>2.134385</v>
      </c>
      <c r="I1114" t="s">
        <v>114</v>
      </c>
    </row>
    <row r="1115" spans="1:9" x14ac:dyDescent="0.3">
      <c r="A1115" t="s">
        <v>3397</v>
      </c>
      <c r="B1115" t="s">
        <v>3398</v>
      </c>
      <c r="C1115" t="s">
        <v>3399</v>
      </c>
      <c r="D1115" t="s">
        <v>3400</v>
      </c>
      <c r="E1115" t="s">
        <v>3401</v>
      </c>
      <c r="F1115" t="s">
        <v>79</v>
      </c>
      <c r="G1115">
        <v>43.155132999999999</v>
      </c>
      <c r="H1115">
        <v>13.728864</v>
      </c>
      <c r="I1115" t="s">
        <v>15</v>
      </c>
    </row>
    <row r="1116" spans="1:9" x14ac:dyDescent="0.3">
      <c r="A1116" t="s">
        <v>3402</v>
      </c>
      <c r="B1116" t="s">
        <v>3403</v>
      </c>
      <c r="C1116" t="s">
        <v>3404</v>
      </c>
      <c r="D1116" t="s">
        <v>3405</v>
      </c>
      <c r="E1116" t="s">
        <v>3406</v>
      </c>
      <c r="F1116" t="s">
        <v>79</v>
      </c>
      <c r="G1116">
        <v>46.085298899999998</v>
      </c>
      <c r="H1116">
        <v>13.3890843</v>
      </c>
      <c r="I1116" t="s">
        <v>15</v>
      </c>
    </row>
    <row r="1117" spans="1:9" x14ac:dyDescent="0.3">
      <c r="A1117" t="s">
        <v>3407</v>
      </c>
      <c r="B1117" t="s">
        <v>3408</v>
      </c>
      <c r="F1117" t="s">
        <v>49</v>
      </c>
      <c r="G1117">
        <v>43.392823999999997</v>
      </c>
      <c r="H1117">
        <v>5.0355829999999999</v>
      </c>
      <c r="I1117" t="s">
        <v>50</v>
      </c>
    </row>
    <row r="1118" spans="1:9" x14ac:dyDescent="0.3">
      <c r="A1118" t="s">
        <v>3409</v>
      </c>
      <c r="B1118" t="s">
        <v>3410</v>
      </c>
      <c r="C1118" t="s">
        <v>3411</v>
      </c>
      <c r="D1118" t="s">
        <v>3412</v>
      </c>
      <c r="E1118" t="s">
        <v>3413</v>
      </c>
      <c r="F1118" t="s">
        <v>14</v>
      </c>
      <c r="G1118">
        <v>54.195942299999999</v>
      </c>
      <c r="H1118">
        <v>9.1215826999999994</v>
      </c>
      <c r="I1118" t="s">
        <v>101</v>
      </c>
    </row>
    <row r="1119" spans="1:9" x14ac:dyDescent="0.3">
      <c r="A1119" t="s">
        <v>3414</v>
      </c>
      <c r="B1119" t="s">
        <v>3415</v>
      </c>
      <c r="C1119" t="s">
        <v>3416</v>
      </c>
      <c r="D1119" t="s">
        <v>3417</v>
      </c>
      <c r="E1119" t="s">
        <v>3418</v>
      </c>
      <c r="F1119" t="s">
        <v>14</v>
      </c>
      <c r="G1119">
        <v>54.488736000000003</v>
      </c>
      <c r="H1119">
        <v>13.587996499999999</v>
      </c>
      <c r="I1119" t="s">
        <v>101</v>
      </c>
    </row>
    <row r="1120" spans="1:9" x14ac:dyDescent="0.3">
      <c r="A1120" t="s">
        <v>12014</v>
      </c>
      <c r="C1120" t="s">
        <v>12015</v>
      </c>
      <c r="D1120" t="s">
        <v>12016</v>
      </c>
      <c r="E1120" t="s">
        <v>12017</v>
      </c>
      <c r="G1120">
        <v>49.107509999999998</v>
      </c>
      <c r="H1120">
        <v>7.0875560000000002</v>
      </c>
      <c r="I1120" t="s">
        <v>11881</v>
      </c>
    </row>
    <row r="1121" spans="1:9" x14ac:dyDescent="0.3">
      <c r="A1121" t="s">
        <v>11386</v>
      </c>
      <c r="E1121" t="s">
        <v>11302</v>
      </c>
      <c r="G1121">
        <v>52.852870099999997</v>
      </c>
      <c r="H1121">
        <v>7.6764178999999997</v>
      </c>
      <c r="I1121" t="s">
        <v>11289</v>
      </c>
    </row>
    <row r="1122" spans="1:9" x14ac:dyDescent="0.3">
      <c r="A1122" t="s">
        <v>11387</v>
      </c>
      <c r="E1122" t="s">
        <v>11388</v>
      </c>
      <c r="G1122">
        <v>43.624033900000001</v>
      </c>
      <c r="H1122">
        <v>13.3702811</v>
      </c>
      <c r="I1122" t="s">
        <v>11289</v>
      </c>
    </row>
    <row r="1123" spans="1:9" x14ac:dyDescent="0.3">
      <c r="A1123" t="s">
        <v>11389</v>
      </c>
      <c r="E1123" t="s">
        <v>11388</v>
      </c>
      <c r="G1123">
        <v>43.625033899999998</v>
      </c>
      <c r="H1123">
        <v>13.3702811</v>
      </c>
      <c r="I1123" t="s">
        <v>11289</v>
      </c>
    </row>
    <row r="1124" spans="1:9" x14ac:dyDescent="0.3">
      <c r="A1124" t="s">
        <v>11390</v>
      </c>
      <c r="E1124" t="s">
        <v>11391</v>
      </c>
      <c r="G1124">
        <v>40.497455700000003</v>
      </c>
      <c r="H1124">
        <v>16.4570531</v>
      </c>
      <c r="I1124" t="s">
        <v>11289</v>
      </c>
    </row>
    <row r="1125" spans="1:9" x14ac:dyDescent="0.3">
      <c r="A1125" t="s">
        <v>3419</v>
      </c>
      <c r="B1125" t="s">
        <v>3420</v>
      </c>
      <c r="F1125" t="s">
        <v>49</v>
      </c>
      <c r="G1125">
        <v>47.248040000000003</v>
      </c>
      <c r="H1125">
        <v>-1.5502929999999999</v>
      </c>
      <c r="I1125" t="s">
        <v>50</v>
      </c>
    </row>
    <row r="1126" spans="1:9" x14ac:dyDescent="0.3">
      <c r="A1126" t="s">
        <v>3421</v>
      </c>
      <c r="B1126" t="s">
        <v>3422</v>
      </c>
      <c r="C1126" t="s">
        <v>3423</v>
      </c>
      <c r="D1126" t="s">
        <v>3424</v>
      </c>
      <c r="E1126" t="s">
        <v>3425</v>
      </c>
      <c r="F1126" t="s">
        <v>104</v>
      </c>
      <c r="G1126">
        <v>52.353769499999999</v>
      </c>
      <c r="H1126">
        <v>4.7525494999999998</v>
      </c>
      <c r="I1126" t="s">
        <v>15</v>
      </c>
    </row>
    <row r="1127" spans="1:9" x14ac:dyDescent="0.3">
      <c r="A1127" t="s">
        <v>3426</v>
      </c>
      <c r="B1127" t="s">
        <v>3427</v>
      </c>
      <c r="C1127" t="s">
        <v>3428</v>
      </c>
      <c r="D1127" t="s">
        <v>3429</v>
      </c>
      <c r="E1127" t="s">
        <v>3430</v>
      </c>
      <c r="F1127" t="s">
        <v>104</v>
      </c>
      <c r="G1127">
        <v>52.254419800000001</v>
      </c>
      <c r="H1127">
        <v>6.2304408000000002</v>
      </c>
      <c r="I1127" t="s">
        <v>1059</v>
      </c>
    </row>
    <row r="1128" spans="1:9" x14ac:dyDescent="0.3">
      <c r="A1128" t="s">
        <v>3431</v>
      </c>
      <c r="B1128" t="s">
        <v>3432</v>
      </c>
      <c r="C1128" t="s">
        <v>3433</v>
      </c>
      <c r="D1128" t="s">
        <v>3434</v>
      </c>
      <c r="E1128" t="s">
        <v>3435</v>
      </c>
      <c r="F1128" t="s">
        <v>14</v>
      </c>
      <c r="G1128">
        <v>50.117397449999999</v>
      </c>
      <c r="H1128">
        <v>11.4460522580596</v>
      </c>
      <c r="I1128" t="s">
        <v>15</v>
      </c>
    </row>
    <row r="1129" spans="1:9" x14ac:dyDescent="0.3">
      <c r="A1129" t="s">
        <v>3436</v>
      </c>
      <c r="B1129" t="s">
        <v>3437</v>
      </c>
      <c r="F1129" t="s">
        <v>82</v>
      </c>
      <c r="G1129" t="str">
        <f>"52.315013"</f>
        <v>52.315013</v>
      </c>
      <c r="H1129" t="str">
        <f>"-1.890065"</f>
        <v>-1.890065</v>
      </c>
      <c r="I1129" t="s">
        <v>37</v>
      </c>
    </row>
    <row r="1130" spans="1:9" x14ac:dyDescent="0.3">
      <c r="A1130" t="s">
        <v>3438</v>
      </c>
      <c r="B1130" t="s">
        <v>3439</v>
      </c>
      <c r="F1130" t="s">
        <v>49</v>
      </c>
      <c r="G1130">
        <v>47.474508999999998</v>
      </c>
      <c r="H1130">
        <v>6.706976</v>
      </c>
      <c r="I1130" t="s">
        <v>50</v>
      </c>
    </row>
    <row r="1131" spans="1:9" x14ac:dyDescent="0.3">
      <c r="A1131" t="s">
        <v>3440</v>
      </c>
      <c r="B1131" t="s">
        <v>3441</v>
      </c>
      <c r="F1131" t="s">
        <v>49</v>
      </c>
      <c r="G1131">
        <v>48.887340999999999</v>
      </c>
      <c r="H1131">
        <v>2.2165349999999999</v>
      </c>
      <c r="I1131" t="s">
        <v>25</v>
      </c>
    </row>
    <row r="1132" spans="1:9" x14ac:dyDescent="0.3">
      <c r="A1132" t="s">
        <v>3442</v>
      </c>
      <c r="B1132" t="s">
        <v>3443</v>
      </c>
      <c r="F1132" t="s">
        <v>49</v>
      </c>
      <c r="G1132">
        <v>44.846117700000001</v>
      </c>
      <c r="H1132">
        <v>-0.58191700000000002</v>
      </c>
      <c r="I1132" t="s">
        <v>50</v>
      </c>
    </row>
    <row r="1133" spans="1:9" x14ac:dyDescent="0.3">
      <c r="A1133" t="s">
        <v>3444</v>
      </c>
      <c r="B1133" t="s">
        <v>3445</v>
      </c>
      <c r="F1133" t="s">
        <v>113</v>
      </c>
      <c r="G1133">
        <v>40.366461049999998</v>
      </c>
      <c r="H1133">
        <v>-3.6196609008507141</v>
      </c>
      <c r="I1133" t="s">
        <v>114</v>
      </c>
    </row>
    <row r="1134" spans="1:9" x14ac:dyDescent="0.3">
      <c r="A1134" t="s">
        <v>3446</v>
      </c>
      <c r="B1134" t="s">
        <v>3447</v>
      </c>
      <c r="F1134" t="s">
        <v>14</v>
      </c>
      <c r="G1134">
        <v>50.796061600000002</v>
      </c>
      <c r="H1134">
        <v>12.917256099999999</v>
      </c>
      <c r="I1134" t="s">
        <v>25</v>
      </c>
    </row>
    <row r="1135" spans="1:9" x14ac:dyDescent="0.3">
      <c r="A1135" t="s">
        <v>3448</v>
      </c>
      <c r="B1135" t="s">
        <v>3449</v>
      </c>
      <c r="F1135" t="s">
        <v>49</v>
      </c>
      <c r="G1135">
        <v>48.875593700000003</v>
      </c>
      <c r="H1135">
        <v>2.2854966999999999</v>
      </c>
      <c r="I1135" t="s">
        <v>50</v>
      </c>
    </row>
    <row r="1136" spans="1:9" x14ac:dyDescent="0.3">
      <c r="A1136" t="s">
        <v>12018</v>
      </c>
      <c r="C1136" t="s">
        <v>12019</v>
      </c>
      <c r="D1136" t="s">
        <v>12020</v>
      </c>
      <c r="E1136" t="s">
        <v>12018</v>
      </c>
      <c r="G1136">
        <v>48.822262100000003</v>
      </c>
      <c r="H1136">
        <v>9.2853439483266094</v>
      </c>
      <c r="I1136" t="s">
        <v>11881</v>
      </c>
    </row>
    <row r="1137" spans="1:9" x14ac:dyDescent="0.3">
      <c r="A1137" t="s">
        <v>3450</v>
      </c>
      <c r="B1137" t="s">
        <v>3451</v>
      </c>
      <c r="F1137" t="s">
        <v>21</v>
      </c>
      <c r="G1137">
        <v>47.263471000000003</v>
      </c>
      <c r="H1137">
        <v>11.350989200000001</v>
      </c>
      <c r="I1137" t="s">
        <v>25</v>
      </c>
    </row>
    <row r="1138" spans="1:9" x14ac:dyDescent="0.3">
      <c r="A1138" t="s">
        <v>3452</v>
      </c>
      <c r="B1138" t="s">
        <v>3453</v>
      </c>
      <c r="C1138" t="s">
        <v>3454</v>
      </c>
      <c r="D1138" t="s">
        <v>3455</v>
      </c>
      <c r="E1138" t="s">
        <v>3456</v>
      </c>
      <c r="F1138" t="s">
        <v>82</v>
      </c>
      <c r="G1138">
        <v>55.934469249999999</v>
      </c>
      <c r="H1138">
        <v>-4.677759110491543</v>
      </c>
      <c r="I1138" t="s">
        <v>15</v>
      </c>
    </row>
    <row r="1139" spans="1:9" x14ac:dyDescent="0.3">
      <c r="A1139" t="s">
        <v>11392</v>
      </c>
      <c r="E1139" t="s">
        <v>11393</v>
      </c>
      <c r="G1139">
        <v>44.839123700000002</v>
      </c>
      <c r="H1139">
        <v>11.619787000000001</v>
      </c>
      <c r="I1139" t="s">
        <v>11289</v>
      </c>
    </row>
    <row r="1140" spans="1:9" x14ac:dyDescent="0.3">
      <c r="A1140" t="s">
        <v>3457</v>
      </c>
      <c r="B1140" t="s">
        <v>3458</v>
      </c>
      <c r="C1140" t="s">
        <v>3459</v>
      </c>
      <c r="D1140" t="s">
        <v>3460</v>
      </c>
      <c r="E1140" t="s">
        <v>3461</v>
      </c>
      <c r="F1140" t="s">
        <v>14</v>
      </c>
      <c r="G1140">
        <v>51.899511450000013</v>
      </c>
      <c r="H1140">
        <v>10.49043018411701</v>
      </c>
      <c r="I1140" t="s">
        <v>88</v>
      </c>
    </row>
    <row r="1141" spans="1:9" x14ac:dyDescent="0.3">
      <c r="A1141" t="s">
        <v>3462</v>
      </c>
      <c r="B1141" t="s">
        <v>3463</v>
      </c>
      <c r="F1141" t="s">
        <v>260</v>
      </c>
      <c r="G1141">
        <v>50.838151000000003</v>
      </c>
      <c r="H1141">
        <v>4.3995870000000004</v>
      </c>
      <c r="I1141" t="s">
        <v>25</v>
      </c>
    </row>
    <row r="1142" spans="1:9" x14ac:dyDescent="0.3">
      <c r="A1142" t="s">
        <v>3464</v>
      </c>
      <c r="B1142" t="s">
        <v>3465</v>
      </c>
      <c r="F1142" t="s">
        <v>14</v>
      </c>
      <c r="G1142">
        <v>50.763537650000004</v>
      </c>
      <c r="H1142">
        <v>6.1537465742796691</v>
      </c>
      <c r="I1142" t="s">
        <v>25</v>
      </c>
    </row>
    <row r="1143" spans="1:9" x14ac:dyDescent="0.3">
      <c r="A1143" t="s">
        <v>11394</v>
      </c>
      <c r="E1143" t="s">
        <v>11395</v>
      </c>
      <c r="G1143">
        <v>45.673025899999999</v>
      </c>
      <c r="H1143">
        <v>4.8602463</v>
      </c>
      <c r="I1143" t="s">
        <v>11289</v>
      </c>
    </row>
    <row r="1144" spans="1:9" x14ac:dyDescent="0.3">
      <c r="A1144" t="s">
        <v>11394</v>
      </c>
      <c r="E1144" t="s">
        <v>11395</v>
      </c>
      <c r="G1144">
        <v>45.674025899999997</v>
      </c>
      <c r="H1144">
        <v>4.8602463</v>
      </c>
      <c r="I1144" t="s">
        <v>11289</v>
      </c>
    </row>
    <row r="1145" spans="1:9" x14ac:dyDescent="0.3">
      <c r="A1145" t="s">
        <v>3466</v>
      </c>
      <c r="B1145" t="s">
        <v>3467</v>
      </c>
      <c r="C1145" t="s">
        <v>3468</v>
      </c>
      <c r="D1145" t="s">
        <v>3469</v>
      </c>
      <c r="E1145" t="s">
        <v>453</v>
      </c>
      <c r="F1145" t="s">
        <v>14</v>
      </c>
      <c r="G1145">
        <v>48.200360099999997</v>
      </c>
      <c r="H1145">
        <v>11.5104436</v>
      </c>
      <c r="I1145" t="s">
        <v>101</v>
      </c>
    </row>
    <row r="1146" spans="1:9" x14ac:dyDescent="0.3">
      <c r="A1146" t="s">
        <v>3470</v>
      </c>
      <c r="B1146" t="s">
        <v>3471</v>
      </c>
      <c r="C1146" t="s">
        <v>3472</v>
      </c>
      <c r="D1146" t="s">
        <v>3473</v>
      </c>
      <c r="E1146" t="s">
        <v>3474</v>
      </c>
      <c r="F1146" t="s">
        <v>14</v>
      </c>
      <c r="G1146">
        <v>50.556114999999998</v>
      </c>
      <c r="H1146">
        <v>9.6008960000000005</v>
      </c>
      <c r="I1146" t="s">
        <v>101</v>
      </c>
    </row>
    <row r="1147" spans="1:9" x14ac:dyDescent="0.3">
      <c r="A1147" t="s">
        <v>3475</v>
      </c>
      <c r="B1147" t="s">
        <v>3476</v>
      </c>
      <c r="C1147" t="s">
        <v>3477</v>
      </c>
      <c r="D1147" t="s">
        <v>3478</v>
      </c>
      <c r="E1147" t="s">
        <v>3479</v>
      </c>
      <c r="F1147" t="s">
        <v>14</v>
      </c>
      <c r="G1147">
        <v>52.143086099999998</v>
      </c>
      <c r="H1147">
        <v>7.3236312999999997</v>
      </c>
      <c r="I1147" t="s">
        <v>101</v>
      </c>
    </row>
    <row r="1148" spans="1:9" x14ac:dyDescent="0.3">
      <c r="A1148" t="s">
        <v>3480</v>
      </c>
      <c r="B1148" t="s">
        <v>3481</v>
      </c>
      <c r="C1148" t="s">
        <v>3482</v>
      </c>
      <c r="D1148" t="s">
        <v>2244</v>
      </c>
      <c r="E1148" t="s">
        <v>2245</v>
      </c>
      <c r="F1148" t="s">
        <v>14</v>
      </c>
      <c r="G1148">
        <v>50.904676000000002</v>
      </c>
      <c r="H1148">
        <v>13.355978</v>
      </c>
      <c r="I1148" t="s">
        <v>88</v>
      </c>
    </row>
    <row r="1149" spans="1:9" x14ac:dyDescent="0.3">
      <c r="A1149" t="s">
        <v>3483</v>
      </c>
      <c r="B1149" t="s">
        <v>3484</v>
      </c>
      <c r="C1149" t="s">
        <v>3485</v>
      </c>
      <c r="D1149" t="s">
        <v>3486</v>
      </c>
      <c r="E1149" t="s">
        <v>3487</v>
      </c>
      <c r="F1149" t="s">
        <v>396</v>
      </c>
      <c r="G1149">
        <v>50.4072022</v>
      </c>
      <c r="H1149">
        <v>14.899238499999999</v>
      </c>
      <c r="I1149" t="s">
        <v>15</v>
      </c>
    </row>
    <row r="1150" spans="1:9" x14ac:dyDescent="0.3">
      <c r="A1150" t="s">
        <v>3488</v>
      </c>
      <c r="B1150" t="s">
        <v>3489</v>
      </c>
      <c r="C1150" t="s">
        <v>3490</v>
      </c>
      <c r="D1150" t="s">
        <v>3491</v>
      </c>
      <c r="E1150" t="s">
        <v>2365</v>
      </c>
      <c r="F1150" t="s">
        <v>14</v>
      </c>
      <c r="G1150">
        <v>48.805514700000003</v>
      </c>
      <c r="H1150">
        <v>9.1879968000000005</v>
      </c>
      <c r="I1150" t="s">
        <v>101</v>
      </c>
    </row>
    <row r="1151" spans="1:9" x14ac:dyDescent="0.3">
      <c r="A1151" t="s">
        <v>3492</v>
      </c>
      <c r="B1151" t="s">
        <v>3493</v>
      </c>
      <c r="F1151" t="s">
        <v>49</v>
      </c>
      <c r="G1151">
        <v>48.1067605</v>
      </c>
      <c r="H1151">
        <v>-1.6942267</v>
      </c>
      <c r="I1151" t="s">
        <v>50</v>
      </c>
    </row>
    <row r="1152" spans="1:9" x14ac:dyDescent="0.3">
      <c r="A1152" t="s">
        <v>3494</v>
      </c>
      <c r="B1152" t="s">
        <v>3495</v>
      </c>
      <c r="F1152" t="s">
        <v>49</v>
      </c>
      <c r="G1152">
        <v>44.862406399999998</v>
      </c>
      <c r="H1152">
        <v>-0.55542290000000005</v>
      </c>
      <c r="I1152" t="s">
        <v>50</v>
      </c>
    </row>
    <row r="1153" spans="1:9" x14ac:dyDescent="0.3">
      <c r="A1153" t="s">
        <v>3496</v>
      </c>
      <c r="B1153" t="s">
        <v>3497</v>
      </c>
      <c r="C1153" t="s">
        <v>3498</v>
      </c>
      <c r="D1153" t="s">
        <v>3499</v>
      </c>
      <c r="E1153" t="s">
        <v>3500</v>
      </c>
      <c r="F1153" t="s">
        <v>49</v>
      </c>
      <c r="G1153">
        <v>45.764958700000001</v>
      </c>
      <c r="H1153">
        <v>4.8460502999999999</v>
      </c>
      <c r="I1153" t="s">
        <v>15</v>
      </c>
    </row>
    <row r="1154" spans="1:9" x14ac:dyDescent="0.3">
      <c r="A1154" t="s">
        <v>3501</v>
      </c>
      <c r="B1154" t="s">
        <v>3502</v>
      </c>
      <c r="F1154" t="s">
        <v>49</v>
      </c>
      <c r="G1154">
        <v>48.845989600000003</v>
      </c>
      <c r="H1154">
        <v>2.3795370999999998</v>
      </c>
      <c r="I1154" t="s">
        <v>50</v>
      </c>
    </row>
    <row r="1155" spans="1:9" x14ac:dyDescent="0.3">
      <c r="A1155" t="s">
        <v>3503</v>
      </c>
      <c r="B1155" t="s">
        <v>3504</v>
      </c>
      <c r="F1155" t="s">
        <v>79</v>
      </c>
      <c r="G1155">
        <v>44.40146</v>
      </c>
      <c r="H1155">
        <v>8.9471220000000002</v>
      </c>
      <c r="I1155" t="s">
        <v>25</v>
      </c>
    </row>
    <row r="1156" spans="1:9" x14ac:dyDescent="0.3">
      <c r="A1156" t="s">
        <v>3505</v>
      </c>
      <c r="B1156" t="s">
        <v>3506</v>
      </c>
      <c r="F1156" t="s">
        <v>82</v>
      </c>
      <c r="G1156">
        <v>52.675750800000003</v>
      </c>
      <c r="H1156">
        <v>-2.0334835909883768</v>
      </c>
      <c r="I1156" t="s">
        <v>37</v>
      </c>
    </row>
    <row r="1157" spans="1:9" x14ac:dyDescent="0.3">
      <c r="A1157" t="s">
        <v>3507</v>
      </c>
      <c r="B1157" t="s">
        <v>3508</v>
      </c>
      <c r="F1157" t="s">
        <v>934</v>
      </c>
      <c r="G1157">
        <v>60.1655947</v>
      </c>
      <c r="H1157">
        <v>24.952329500000001</v>
      </c>
      <c r="I1157" t="s">
        <v>25</v>
      </c>
    </row>
    <row r="1158" spans="1:9" x14ac:dyDescent="0.3">
      <c r="A1158" t="s">
        <v>3509</v>
      </c>
      <c r="B1158" t="s">
        <v>3510</v>
      </c>
      <c r="C1158" t="s">
        <v>3511</v>
      </c>
      <c r="D1158" t="s">
        <v>3512</v>
      </c>
      <c r="E1158" t="s">
        <v>3513</v>
      </c>
      <c r="F1158" t="s">
        <v>248</v>
      </c>
      <c r="G1158">
        <v>71.042765200000005</v>
      </c>
      <c r="H1158">
        <v>27.845717400000002</v>
      </c>
      <c r="I1158" t="s">
        <v>15</v>
      </c>
    </row>
    <row r="1159" spans="1:9" x14ac:dyDescent="0.3">
      <c r="A1159" t="s">
        <v>3514</v>
      </c>
      <c r="B1159" t="s">
        <v>3515</v>
      </c>
      <c r="C1159" t="s">
        <v>3516</v>
      </c>
      <c r="D1159" t="s">
        <v>3517</v>
      </c>
      <c r="E1159" t="s">
        <v>3518</v>
      </c>
      <c r="F1159" t="s">
        <v>14</v>
      </c>
      <c r="G1159">
        <v>52.741175300000002</v>
      </c>
      <c r="H1159">
        <v>8.2770808922358476</v>
      </c>
      <c r="I1159" t="s">
        <v>15</v>
      </c>
    </row>
    <row r="1160" spans="1:9" x14ac:dyDescent="0.3">
      <c r="A1160" t="s">
        <v>3519</v>
      </c>
      <c r="B1160" t="s">
        <v>3520</v>
      </c>
      <c r="F1160" t="s">
        <v>82</v>
      </c>
      <c r="G1160">
        <v>51.520732700000003</v>
      </c>
      <c r="H1160">
        <v>-8.30148E-2</v>
      </c>
      <c r="I1160" t="s">
        <v>37</v>
      </c>
    </row>
    <row r="1161" spans="1:9" x14ac:dyDescent="0.3">
      <c r="A1161" t="s">
        <v>3521</v>
      </c>
      <c r="B1161" t="s">
        <v>3522</v>
      </c>
      <c r="F1161" t="s">
        <v>49</v>
      </c>
      <c r="G1161">
        <v>48.872416000000001</v>
      </c>
      <c r="H1161">
        <v>2.340163</v>
      </c>
      <c r="I1161" t="s">
        <v>50</v>
      </c>
    </row>
    <row r="1162" spans="1:9" x14ac:dyDescent="0.3">
      <c r="A1162" t="s">
        <v>3523</v>
      </c>
      <c r="B1162" t="s">
        <v>3524</v>
      </c>
      <c r="F1162" t="s">
        <v>68</v>
      </c>
      <c r="G1162">
        <v>47.203349199999998</v>
      </c>
      <c r="H1162">
        <v>8.7899437999999996</v>
      </c>
      <c r="I1162" t="s">
        <v>25</v>
      </c>
    </row>
    <row r="1163" spans="1:9" x14ac:dyDescent="0.3">
      <c r="A1163" t="s">
        <v>11396</v>
      </c>
      <c r="E1163" t="s">
        <v>11397</v>
      </c>
      <c r="G1163">
        <v>63.275727099999997</v>
      </c>
      <c r="H1163">
        <v>18.714962400000001</v>
      </c>
      <c r="I1163" t="s">
        <v>11294</v>
      </c>
    </row>
    <row r="1164" spans="1:9" x14ac:dyDescent="0.3">
      <c r="A1164" t="s">
        <v>3525</v>
      </c>
      <c r="B1164" t="s">
        <v>3526</v>
      </c>
      <c r="F1164" t="s">
        <v>49</v>
      </c>
      <c r="G1164">
        <v>45.841096999999998</v>
      </c>
      <c r="H1164">
        <v>5.2631740000000002</v>
      </c>
      <c r="I1164" t="s">
        <v>50</v>
      </c>
    </row>
    <row r="1165" spans="1:9" x14ac:dyDescent="0.3">
      <c r="A1165" t="s">
        <v>12021</v>
      </c>
      <c r="B1165" t="s">
        <v>12466</v>
      </c>
      <c r="C1165" t="s">
        <v>12022</v>
      </c>
      <c r="D1165" t="s">
        <v>12023</v>
      </c>
      <c r="E1165" t="s">
        <v>12024</v>
      </c>
      <c r="F1165" t="s">
        <v>14</v>
      </c>
      <c r="G1165" t="str">
        <f>"54.777759"</f>
        <v>54.777759</v>
      </c>
      <c r="H1165" t="str">
        <f>"9.325622"</f>
        <v>9.325622</v>
      </c>
      <c r="I1165" t="s">
        <v>11881</v>
      </c>
    </row>
    <row r="1166" spans="1:9" x14ac:dyDescent="0.3">
      <c r="A1166" t="s">
        <v>3527</v>
      </c>
      <c r="B1166" t="s">
        <v>3528</v>
      </c>
      <c r="C1166" t="s">
        <v>3529</v>
      </c>
      <c r="D1166" t="s">
        <v>3530</v>
      </c>
      <c r="E1166" t="s">
        <v>3531</v>
      </c>
      <c r="F1166" t="s">
        <v>49</v>
      </c>
      <c r="G1166">
        <v>43.624128200000001</v>
      </c>
      <c r="H1166">
        <v>7.0381904512296867</v>
      </c>
      <c r="I1166" t="s">
        <v>15</v>
      </c>
    </row>
    <row r="1167" spans="1:9" x14ac:dyDescent="0.3">
      <c r="A1167" t="s">
        <v>3532</v>
      </c>
      <c r="B1167" t="s">
        <v>3533</v>
      </c>
      <c r="C1167" t="s">
        <v>3534</v>
      </c>
      <c r="D1167" t="s">
        <v>3535</v>
      </c>
      <c r="E1167" t="s">
        <v>2736</v>
      </c>
      <c r="F1167" t="s">
        <v>104</v>
      </c>
      <c r="G1167">
        <v>52.356127499999999</v>
      </c>
      <c r="H1167">
        <v>4.8546567999999999</v>
      </c>
      <c r="I1167" t="s">
        <v>15</v>
      </c>
    </row>
    <row r="1168" spans="1:9" x14ac:dyDescent="0.3">
      <c r="A1168" t="s">
        <v>3536</v>
      </c>
      <c r="B1168" t="s">
        <v>3537</v>
      </c>
      <c r="F1168" t="s">
        <v>82</v>
      </c>
      <c r="G1168">
        <v>53.739809100000002</v>
      </c>
      <c r="H1168">
        <v>-1.7153357</v>
      </c>
      <c r="I1168" t="s">
        <v>37</v>
      </c>
    </row>
    <row r="1169" spans="1:9" x14ac:dyDescent="0.3">
      <c r="A1169" t="s">
        <v>3538</v>
      </c>
      <c r="B1169" t="s">
        <v>3539</v>
      </c>
      <c r="C1169" t="s">
        <v>3540</v>
      </c>
      <c r="D1169" t="s">
        <v>3541</v>
      </c>
      <c r="E1169" t="s">
        <v>471</v>
      </c>
      <c r="F1169" t="s">
        <v>21</v>
      </c>
      <c r="G1169">
        <v>48.2171874</v>
      </c>
      <c r="H1169">
        <v>16.3616177</v>
      </c>
      <c r="I1169" t="s">
        <v>15</v>
      </c>
    </row>
    <row r="1170" spans="1:9" x14ac:dyDescent="0.3">
      <c r="A1170" t="s">
        <v>12025</v>
      </c>
      <c r="C1170" t="s">
        <v>12026</v>
      </c>
      <c r="D1170" t="s">
        <v>12027</v>
      </c>
      <c r="E1170" t="s">
        <v>2778</v>
      </c>
      <c r="G1170">
        <v>50.881677699999997</v>
      </c>
      <c r="H1170">
        <v>7.1129086702976956</v>
      </c>
      <c r="I1170" t="s">
        <v>11881</v>
      </c>
    </row>
    <row r="1171" spans="1:9" x14ac:dyDescent="0.3">
      <c r="A1171" t="s">
        <v>3542</v>
      </c>
      <c r="B1171" t="s">
        <v>3543</v>
      </c>
      <c r="C1171" t="s">
        <v>3544</v>
      </c>
      <c r="D1171" t="s">
        <v>3545</v>
      </c>
      <c r="E1171" t="s">
        <v>3546</v>
      </c>
      <c r="F1171" t="s">
        <v>104</v>
      </c>
      <c r="G1171">
        <v>51.6215324</v>
      </c>
      <c r="H1171">
        <v>5.5045583000000002</v>
      </c>
      <c r="I1171" t="s">
        <v>1059</v>
      </c>
    </row>
    <row r="1172" spans="1:9" x14ac:dyDescent="0.3">
      <c r="A1172" t="s">
        <v>3547</v>
      </c>
      <c r="B1172" t="s">
        <v>3548</v>
      </c>
      <c r="F1172" t="s">
        <v>260</v>
      </c>
      <c r="G1172">
        <v>50.844405399999999</v>
      </c>
      <c r="H1172">
        <v>4.3684478000000002</v>
      </c>
      <c r="I1172" t="s">
        <v>25</v>
      </c>
    </row>
    <row r="1173" spans="1:9" x14ac:dyDescent="0.3">
      <c r="A1173" t="s">
        <v>3549</v>
      </c>
      <c r="B1173" t="s">
        <v>3550</v>
      </c>
      <c r="C1173" t="s">
        <v>3551</v>
      </c>
      <c r="D1173" t="s">
        <v>755</v>
      </c>
      <c r="E1173" t="s">
        <v>756</v>
      </c>
      <c r="F1173" t="s">
        <v>68</v>
      </c>
      <c r="G1173">
        <v>46.202268799999999</v>
      </c>
      <c r="H1173">
        <v>6.1502762999999998</v>
      </c>
      <c r="I1173" t="s">
        <v>15</v>
      </c>
    </row>
    <row r="1174" spans="1:9" x14ac:dyDescent="0.3">
      <c r="A1174" t="s">
        <v>3552</v>
      </c>
      <c r="B1174" t="s">
        <v>3553</v>
      </c>
      <c r="F1174" t="s">
        <v>113</v>
      </c>
      <c r="G1174">
        <v>40.474677800000002</v>
      </c>
      <c r="H1174">
        <v>-3.6876213999999998</v>
      </c>
      <c r="I1174" t="s">
        <v>15</v>
      </c>
    </row>
    <row r="1175" spans="1:9" x14ac:dyDescent="0.3">
      <c r="A1175" t="s">
        <v>3554</v>
      </c>
      <c r="B1175" t="s">
        <v>3555</v>
      </c>
      <c r="F1175" t="s">
        <v>49</v>
      </c>
      <c r="G1175">
        <v>48.8608525</v>
      </c>
      <c r="H1175">
        <v>2.310079</v>
      </c>
      <c r="I1175" t="s">
        <v>50</v>
      </c>
    </row>
    <row r="1176" spans="1:9" x14ac:dyDescent="0.3">
      <c r="A1176" t="s">
        <v>3556</v>
      </c>
      <c r="B1176" t="s">
        <v>3557</v>
      </c>
      <c r="F1176" t="s">
        <v>49</v>
      </c>
      <c r="G1176">
        <v>48.871867199999997</v>
      </c>
      <c r="H1176">
        <v>2.3029522999999998</v>
      </c>
      <c r="I1176" t="s">
        <v>50</v>
      </c>
    </row>
    <row r="1177" spans="1:9" x14ac:dyDescent="0.3">
      <c r="A1177" t="s">
        <v>3558</v>
      </c>
      <c r="B1177" t="s">
        <v>3559</v>
      </c>
      <c r="C1177" t="s">
        <v>3560</v>
      </c>
      <c r="D1177" t="s">
        <v>3561</v>
      </c>
      <c r="E1177" t="s">
        <v>403</v>
      </c>
      <c r="F1177" t="s">
        <v>404</v>
      </c>
      <c r="G1177">
        <v>59.346866900000002</v>
      </c>
      <c r="H1177">
        <v>18.0347139</v>
      </c>
      <c r="I1177" t="s">
        <v>15</v>
      </c>
    </row>
    <row r="1178" spans="1:9" x14ac:dyDescent="0.3">
      <c r="A1178" t="s">
        <v>3562</v>
      </c>
      <c r="B1178" t="s">
        <v>3563</v>
      </c>
      <c r="C1178" t="s">
        <v>3564</v>
      </c>
      <c r="D1178" t="s">
        <v>3565</v>
      </c>
      <c r="E1178" t="s">
        <v>3566</v>
      </c>
      <c r="F1178" t="s">
        <v>68</v>
      </c>
      <c r="G1178">
        <v>46.497095000000002</v>
      </c>
      <c r="H1178">
        <v>9.8372329000000001</v>
      </c>
      <c r="I1178" t="s">
        <v>15</v>
      </c>
    </row>
    <row r="1179" spans="1:9" x14ac:dyDescent="0.3">
      <c r="A1179" t="s">
        <v>3567</v>
      </c>
      <c r="B1179" t="s">
        <v>3568</v>
      </c>
      <c r="F1179" t="s">
        <v>113</v>
      </c>
      <c r="G1179">
        <v>43.404851000000001</v>
      </c>
      <c r="H1179">
        <v>-5.8076140000000001</v>
      </c>
      <c r="I1179" t="s">
        <v>114</v>
      </c>
    </row>
    <row r="1180" spans="1:9" x14ac:dyDescent="0.3">
      <c r="A1180" t="s">
        <v>3569</v>
      </c>
      <c r="B1180" t="s">
        <v>3570</v>
      </c>
      <c r="F1180" t="s">
        <v>113</v>
      </c>
      <c r="G1180">
        <v>41.668013199999997</v>
      </c>
      <c r="H1180">
        <v>-0.88849536753508862</v>
      </c>
      <c r="I1180" t="s">
        <v>114</v>
      </c>
    </row>
    <row r="1181" spans="1:9" x14ac:dyDescent="0.3">
      <c r="A1181" t="s">
        <v>3571</v>
      </c>
      <c r="B1181" t="s">
        <v>3572</v>
      </c>
      <c r="F1181" t="s">
        <v>3573</v>
      </c>
      <c r="G1181">
        <v>40.9749695</v>
      </c>
      <c r="H1181">
        <v>29.231739588006299</v>
      </c>
      <c r="I1181" t="s">
        <v>25</v>
      </c>
    </row>
    <row r="1182" spans="1:9" x14ac:dyDescent="0.3">
      <c r="A1182" t="s">
        <v>3574</v>
      </c>
      <c r="B1182" t="s">
        <v>3575</v>
      </c>
      <c r="C1182" t="s">
        <v>3576</v>
      </c>
      <c r="D1182" t="s">
        <v>3577</v>
      </c>
      <c r="E1182" t="s">
        <v>3578</v>
      </c>
      <c r="F1182" t="s">
        <v>14</v>
      </c>
      <c r="G1182">
        <v>53.508729600000002</v>
      </c>
      <c r="H1182">
        <v>14.011377100000001</v>
      </c>
      <c r="I1182" t="s">
        <v>15</v>
      </c>
    </row>
    <row r="1183" spans="1:9" x14ac:dyDescent="0.3">
      <c r="A1183" t="s">
        <v>3579</v>
      </c>
      <c r="B1183" t="s">
        <v>3580</v>
      </c>
      <c r="C1183" t="s">
        <v>3581</v>
      </c>
      <c r="D1183" t="s">
        <v>3582</v>
      </c>
      <c r="E1183" t="s">
        <v>3583</v>
      </c>
      <c r="F1183" t="s">
        <v>14</v>
      </c>
      <c r="G1183">
        <v>50.119664200000003</v>
      </c>
      <c r="H1183">
        <v>8.6783517999999997</v>
      </c>
      <c r="I1183" t="s">
        <v>15</v>
      </c>
    </row>
    <row r="1184" spans="1:9" x14ac:dyDescent="0.3">
      <c r="A1184" t="s">
        <v>3584</v>
      </c>
      <c r="B1184" t="s">
        <v>3585</v>
      </c>
      <c r="C1184" t="s">
        <v>3586</v>
      </c>
      <c r="D1184" t="s">
        <v>3587</v>
      </c>
      <c r="E1184" t="s">
        <v>3588</v>
      </c>
      <c r="F1184" t="s">
        <v>248</v>
      </c>
      <c r="G1184">
        <v>59.920507999999998</v>
      </c>
      <c r="H1184">
        <v>10.589551</v>
      </c>
      <c r="I1184" t="s">
        <v>15</v>
      </c>
    </row>
    <row r="1185" spans="1:9" x14ac:dyDescent="0.3">
      <c r="A1185" t="s">
        <v>3589</v>
      </c>
      <c r="B1185" t="s">
        <v>3590</v>
      </c>
      <c r="C1185" t="s">
        <v>3591</v>
      </c>
      <c r="D1185" t="s">
        <v>3592</v>
      </c>
      <c r="E1185" t="s">
        <v>3593</v>
      </c>
      <c r="F1185" t="s">
        <v>14</v>
      </c>
      <c r="G1185">
        <v>50.783747400000003</v>
      </c>
      <c r="H1185">
        <v>6.0436139999999998</v>
      </c>
      <c r="I1185" t="s">
        <v>101</v>
      </c>
    </row>
    <row r="1186" spans="1:9" x14ac:dyDescent="0.3">
      <c r="A1186" t="s">
        <v>3594</v>
      </c>
      <c r="B1186" t="s">
        <v>3595</v>
      </c>
      <c r="C1186" t="s">
        <v>3596</v>
      </c>
      <c r="D1186" t="s">
        <v>3597</v>
      </c>
      <c r="E1186" t="s">
        <v>3598</v>
      </c>
      <c r="F1186" t="s">
        <v>14</v>
      </c>
      <c r="G1186">
        <v>54.074910299999999</v>
      </c>
      <c r="H1186">
        <v>12.1166424</v>
      </c>
      <c r="I1186" t="s">
        <v>101</v>
      </c>
    </row>
    <row r="1187" spans="1:9" x14ac:dyDescent="0.3">
      <c r="A1187" t="s">
        <v>3599</v>
      </c>
      <c r="B1187" t="s">
        <v>3600</v>
      </c>
      <c r="C1187" t="s">
        <v>3601</v>
      </c>
      <c r="D1187" t="s">
        <v>3602</v>
      </c>
      <c r="E1187" t="s">
        <v>3603</v>
      </c>
      <c r="F1187" t="s">
        <v>14</v>
      </c>
      <c r="G1187">
        <v>49.575197799999998</v>
      </c>
      <c r="H1187">
        <v>11.027749999999999</v>
      </c>
      <c r="I1187" t="s">
        <v>101</v>
      </c>
    </row>
    <row r="1188" spans="1:9" x14ac:dyDescent="0.3">
      <c r="A1188" t="s">
        <v>3604</v>
      </c>
      <c r="B1188" t="s">
        <v>3605</v>
      </c>
      <c r="C1188" t="s">
        <v>3606</v>
      </c>
      <c r="D1188" t="s">
        <v>3607</v>
      </c>
      <c r="E1188" t="s">
        <v>3608</v>
      </c>
      <c r="F1188" t="s">
        <v>14</v>
      </c>
      <c r="G1188">
        <v>50.908735999999998</v>
      </c>
      <c r="H1188">
        <v>6.4013580000000001</v>
      </c>
      <c r="I1188" t="s">
        <v>101</v>
      </c>
    </row>
    <row r="1189" spans="1:9" x14ac:dyDescent="0.3">
      <c r="A1189" t="s">
        <v>3609</v>
      </c>
      <c r="B1189" t="s">
        <v>3610</v>
      </c>
      <c r="F1189" t="s">
        <v>934</v>
      </c>
      <c r="G1189">
        <v>60.169474399999999</v>
      </c>
      <c r="H1189">
        <v>24.829381699999999</v>
      </c>
      <c r="I1189" t="s">
        <v>25</v>
      </c>
    </row>
    <row r="1190" spans="1:9" x14ac:dyDescent="0.3">
      <c r="A1190" t="s">
        <v>3611</v>
      </c>
      <c r="B1190" t="s">
        <v>3612</v>
      </c>
      <c r="C1190" t="s">
        <v>3613</v>
      </c>
      <c r="D1190" t="s">
        <v>3614</v>
      </c>
      <c r="E1190" t="s">
        <v>3615</v>
      </c>
      <c r="F1190" t="s">
        <v>82</v>
      </c>
      <c r="G1190">
        <v>51.458884599999998</v>
      </c>
      <c r="H1190">
        <v>-0.97478180000000003</v>
      </c>
      <c r="I1190" t="s">
        <v>15</v>
      </c>
    </row>
    <row r="1191" spans="1:9" x14ac:dyDescent="0.3">
      <c r="A1191" t="s">
        <v>3616</v>
      </c>
      <c r="B1191" t="s">
        <v>3617</v>
      </c>
      <c r="F1191" t="s">
        <v>49</v>
      </c>
      <c r="G1191">
        <v>47.942298000000001</v>
      </c>
      <c r="H1191">
        <v>0.355769</v>
      </c>
      <c r="I1191" t="s">
        <v>50</v>
      </c>
    </row>
    <row r="1192" spans="1:9" x14ac:dyDescent="0.3">
      <c r="A1192" t="s">
        <v>11398</v>
      </c>
      <c r="E1192" t="s">
        <v>11399</v>
      </c>
      <c r="G1192">
        <v>43.437882000000002</v>
      </c>
      <c r="H1192">
        <v>4.9457110000000002</v>
      </c>
      <c r="I1192" t="s">
        <v>11289</v>
      </c>
    </row>
    <row r="1193" spans="1:9" x14ac:dyDescent="0.3">
      <c r="A1193" t="s">
        <v>11400</v>
      </c>
      <c r="E1193" t="s">
        <v>11401</v>
      </c>
      <c r="G1193">
        <v>43.439881999999997</v>
      </c>
      <c r="H1193">
        <v>4.9457110000000002</v>
      </c>
      <c r="I1193" t="s">
        <v>11289</v>
      </c>
    </row>
    <row r="1194" spans="1:9" x14ac:dyDescent="0.3">
      <c r="A1194" t="s">
        <v>11402</v>
      </c>
      <c r="E1194" t="s">
        <v>11401</v>
      </c>
      <c r="G1194">
        <v>43.436881999999997</v>
      </c>
      <c r="H1194">
        <v>4.9457110000000002</v>
      </c>
      <c r="I1194" t="s">
        <v>11289</v>
      </c>
    </row>
    <row r="1195" spans="1:9" x14ac:dyDescent="0.3">
      <c r="A1195" t="s">
        <v>11403</v>
      </c>
      <c r="E1195" t="s">
        <v>11404</v>
      </c>
      <c r="G1195">
        <v>43.457512999999999</v>
      </c>
      <c r="H1195">
        <v>4.8532209999999996</v>
      </c>
      <c r="I1195" t="s">
        <v>11289</v>
      </c>
    </row>
    <row r="1196" spans="1:9" x14ac:dyDescent="0.3">
      <c r="A1196" t="s">
        <v>3618</v>
      </c>
      <c r="B1196" t="s">
        <v>3619</v>
      </c>
      <c r="C1196" t="s">
        <v>3620</v>
      </c>
      <c r="D1196" t="s">
        <v>3621</v>
      </c>
      <c r="E1196" t="s">
        <v>756</v>
      </c>
      <c r="F1196" t="s">
        <v>68</v>
      </c>
      <c r="G1196">
        <v>46.220761899999999</v>
      </c>
      <c r="H1196">
        <v>6.1434392999999998</v>
      </c>
      <c r="I1196" t="s">
        <v>15</v>
      </c>
    </row>
    <row r="1197" spans="1:9" x14ac:dyDescent="0.3">
      <c r="A1197" t="s">
        <v>3622</v>
      </c>
      <c r="B1197" t="s">
        <v>3623</v>
      </c>
      <c r="C1197" t="s">
        <v>3624</v>
      </c>
      <c r="D1197" t="s">
        <v>3625</v>
      </c>
      <c r="E1197" t="s">
        <v>2043</v>
      </c>
      <c r="F1197" t="s">
        <v>104</v>
      </c>
      <c r="G1197">
        <v>52.084997700000002</v>
      </c>
      <c r="H1197">
        <v>4.3097817000000003</v>
      </c>
      <c r="I1197" t="s">
        <v>15</v>
      </c>
    </row>
    <row r="1198" spans="1:9" x14ac:dyDescent="0.3">
      <c r="A1198" t="s">
        <v>3626</v>
      </c>
      <c r="B1198" t="s">
        <v>3627</v>
      </c>
      <c r="C1198" t="s">
        <v>3628</v>
      </c>
      <c r="D1198" t="s">
        <v>3629</v>
      </c>
      <c r="E1198" t="s">
        <v>3630</v>
      </c>
      <c r="F1198" t="s">
        <v>14</v>
      </c>
      <c r="G1198">
        <v>53.254081900000003</v>
      </c>
      <c r="H1198">
        <v>12.15963529128239</v>
      </c>
      <c r="I1198" t="s">
        <v>15</v>
      </c>
    </row>
    <row r="1199" spans="1:9" x14ac:dyDescent="0.3">
      <c r="A1199" t="s">
        <v>3631</v>
      </c>
      <c r="B1199" t="s">
        <v>3632</v>
      </c>
      <c r="C1199" t="s">
        <v>3633</v>
      </c>
      <c r="D1199" t="s">
        <v>3634</v>
      </c>
      <c r="E1199" t="s">
        <v>3635</v>
      </c>
      <c r="F1199" t="s">
        <v>49</v>
      </c>
      <c r="G1199">
        <v>44.833744000000003</v>
      </c>
      <c r="H1199">
        <v>0.44601400000000002</v>
      </c>
      <c r="I1199" t="s">
        <v>15</v>
      </c>
    </row>
    <row r="1200" spans="1:9" x14ac:dyDescent="0.3">
      <c r="A1200" t="s">
        <v>3636</v>
      </c>
      <c r="B1200" t="s">
        <v>3637</v>
      </c>
      <c r="C1200" t="s">
        <v>3638</v>
      </c>
      <c r="D1200" t="s">
        <v>3639</v>
      </c>
      <c r="E1200" t="s">
        <v>3640</v>
      </c>
      <c r="F1200" t="s">
        <v>49</v>
      </c>
      <c r="G1200">
        <v>48.8685805</v>
      </c>
      <c r="H1200">
        <v>2.5892192670940171</v>
      </c>
      <c r="I1200" t="s">
        <v>15</v>
      </c>
    </row>
    <row r="1201" spans="1:9" x14ac:dyDescent="0.3">
      <c r="A1201" t="s">
        <v>3641</v>
      </c>
      <c r="B1201" t="s">
        <v>3642</v>
      </c>
      <c r="F1201" t="s">
        <v>49</v>
      </c>
      <c r="G1201">
        <v>48.845640899999999</v>
      </c>
      <c r="H1201">
        <v>2.3784003</v>
      </c>
      <c r="I1201" t="s">
        <v>25</v>
      </c>
    </row>
    <row r="1202" spans="1:9" x14ac:dyDescent="0.3">
      <c r="A1202" t="s">
        <v>3643</v>
      </c>
      <c r="B1202" t="s">
        <v>3644</v>
      </c>
      <c r="F1202" t="s">
        <v>49</v>
      </c>
      <c r="G1202">
        <v>48.889270000000003</v>
      </c>
      <c r="H1202">
        <v>2.303582</v>
      </c>
      <c r="I1202" t="s">
        <v>50</v>
      </c>
    </row>
    <row r="1203" spans="1:9" x14ac:dyDescent="0.3">
      <c r="A1203" t="s">
        <v>3645</v>
      </c>
      <c r="B1203" t="s">
        <v>3646</v>
      </c>
      <c r="F1203" t="s">
        <v>49</v>
      </c>
      <c r="G1203">
        <v>48.845472299999997</v>
      </c>
      <c r="H1203">
        <v>2.3252535000000001</v>
      </c>
      <c r="I1203" t="s">
        <v>50</v>
      </c>
    </row>
    <row r="1204" spans="1:9" x14ac:dyDescent="0.3">
      <c r="A1204" t="s">
        <v>12028</v>
      </c>
      <c r="C1204" t="s">
        <v>12029</v>
      </c>
      <c r="D1204" t="s">
        <v>12030</v>
      </c>
      <c r="E1204" t="s">
        <v>2269</v>
      </c>
      <c r="G1204">
        <v>50.123266000000001</v>
      </c>
      <c r="H1204">
        <v>8.7432302253684906</v>
      </c>
      <c r="I1204" t="s">
        <v>11881</v>
      </c>
    </row>
    <row r="1205" spans="1:9" x14ac:dyDescent="0.3">
      <c r="A1205" t="s">
        <v>12031</v>
      </c>
      <c r="C1205" t="s">
        <v>12032</v>
      </c>
      <c r="D1205" t="s">
        <v>12033</v>
      </c>
      <c r="E1205" t="s">
        <v>2269</v>
      </c>
      <c r="G1205">
        <v>50.243327699999988</v>
      </c>
      <c r="H1205">
        <v>8.5961996028298522</v>
      </c>
      <c r="I1205" t="s">
        <v>11881</v>
      </c>
    </row>
    <row r="1206" spans="1:9" x14ac:dyDescent="0.3">
      <c r="A1206" t="s">
        <v>12034</v>
      </c>
      <c r="C1206" t="s">
        <v>12035</v>
      </c>
      <c r="D1206" t="s">
        <v>10434</v>
      </c>
      <c r="E1206" t="s">
        <v>2269</v>
      </c>
      <c r="G1206">
        <v>50.088478649999999</v>
      </c>
      <c r="H1206">
        <v>8.6357404074426043</v>
      </c>
      <c r="I1206" t="s">
        <v>11881</v>
      </c>
    </row>
    <row r="1207" spans="1:9" x14ac:dyDescent="0.3">
      <c r="A1207" t="s">
        <v>3647</v>
      </c>
      <c r="B1207" t="s">
        <v>3648</v>
      </c>
      <c r="C1207" t="s">
        <v>3649</v>
      </c>
      <c r="D1207" t="s">
        <v>3650</v>
      </c>
      <c r="E1207" t="s">
        <v>3651</v>
      </c>
      <c r="F1207" t="s">
        <v>79</v>
      </c>
      <c r="G1207">
        <v>46.723312</v>
      </c>
      <c r="H1207">
        <v>12.2231098</v>
      </c>
      <c r="I1207" t="s">
        <v>15</v>
      </c>
    </row>
    <row r="1208" spans="1:9" x14ac:dyDescent="0.3">
      <c r="A1208" t="s">
        <v>3652</v>
      </c>
      <c r="B1208" t="s">
        <v>3653</v>
      </c>
      <c r="C1208" t="s">
        <v>3654</v>
      </c>
      <c r="D1208" t="s">
        <v>3655</v>
      </c>
      <c r="E1208" t="s">
        <v>3656</v>
      </c>
      <c r="F1208" t="s">
        <v>14</v>
      </c>
      <c r="G1208">
        <v>51.447110100000003</v>
      </c>
      <c r="H1208">
        <v>7.2724799442630097</v>
      </c>
      <c r="I1208" t="s">
        <v>101</v>
      </c>
    </row>
    <row r="1209" spans="1:9" x14ac:dyDescent="0.3">
      <c r="A1209" t="s">
        <v>3657</v>
      </c>
      <c r="B1209" t="s">
        <v>3658</v>
      </c>
      <c r="C1209" t="s">
        <v>3659</v>
      </c>
      <c r="D1209" t="s">
        <v>3660</v>
      </c>
      <c r="E1209" t="s">
        <v>2489</v>
      </c>
      <c r="F1209" t="s">
        <v>14</v>
      </c>
      <c r="G1209">
        <v>49.027707100000001</v>
      </c>
      <c r="H1209">
        <v>8.4416452999999994</v>
      </c>
      <c r="I1209" t="s">
        <v>101</v>
      </c>
    </row>
    <row r="1210" spans="1:9" x14ac:dyDescent="0.3">
      <c r="A1210" t="s">
        <v>3661</v>
      </c>
      <c r="B1210" t="s">
        <v>3662</v>
      </c>
      <c r="C1210" t="s">
        <v>3663</v>
      </c>
      <c r="D1210" t="s">
        <v>3664</v>
      </c>
      <c r="E1210" t="s">
        <v>3665</v>
      </c>
      <c r="F1210" t="s">
        <v>14</v>
      </c>
      <c r="G1210">
        <v>50.884059999999998</v>
      </c>
      <c r="H1210">
        <v>14.801876</v>
      </c>
      <c r="I1210" t="s">
        <v>101</v>
      </c>
    </row>
    <row r="1211" spans="1:9" x14ac:dyDescent="0.3">
      <c r="A1211" t="s">
        <v>3666</v>
      </c>
      <c r="B1211" t="s">
        <v>3667</v>
      </c>
      <c r="C1211" t="s">
        <v>3668</v>
      </c>
      <c r="D1211" t="s">
        <v>3669</v>
      </c>
      <c r="E1211" t="s">
        <v>3670</v>
      </c>
      <c r="F1211" t="s">
        <v>14</v>
      </c>
      <c r="G1211">
        <v>50.748989350000002</v>
      </c>
      <c r="H1211">
        <v>7.2055664202387906</v>
      </c>
      <c r="I1211" t="s">
        <v>101</v>
      </c>
    </row>
    <row r="1212" spans="1:9" x14ac:dyDescent="0.3">
      <c r="A1212" t="s">
        <v>3671</v>
      </c>
      <c r="B1212" t="s">
        <v>3672</v>
      </c>
      <c r="C1212" t="s">
        <v>3673</v>
      </c>
      <c r="D1212" t="s">
        <v>3674</v>
      </c>
      <c r="E1212" t="s">
        <v>3675</v>
      </c>
      <c r="F1212" t="s">
        <v>14</v>
      </c>
      <c r="G1212">
        <v>52.413296850000002</v>
      </c>
      <c r="H1212">
        <v>12.96794407463033</v>
      </c>
      <c r="I1212" t="s">
        <v>101</v>
      </c>
    </row>
    <row r="1213" spans="1:9" x14ac:dyDescent="0.3">
      <c r="A1213" t="s">
        <v>3676</v>
      </c>
      <c r="B1213" t="s">
        <v>3677</v>
      </c>
      <c r="C1213" t="s">
        <v>3678</v>
      </c>
      <c r="D1213" t="s">
        <v>3679</v>
      </c>
      <c r="E1213" t="s">
        <v>3680</v>
      </c>
      <c r="F1213" t="s">
        <v>14</v>
      </c>
      <c r="G1213">
        <v>51.312539899999997</v>
      </c>
      <c r="H1213">
        <v>9.4778400999999999</v>
      </c>
      <c r="I1213" t="s">
        <v>101</v>
      </c>
    </row>
    <row r="1214" spans="1:9" x14ac:dyDescent="0.3">
      <c r="A1214" t="s">
        <v>3681</v>
      </c>
      <c r="B1214" t="s">
        <v>3682</v>
      </c>
      <c r="C1214" t="s">
        <v>3683</v>
      </c>
      <c r="D1214" t="s">
        <v>3684</v>
      </c>
      <c r="E1214" t="s">
        <v>3685</v>
      </c>
      <c r="F1214" t="s">
        <v>14</v>
      </c>
      <c r="G1214">
        <v>52.139346600000003</v>
      </c>
      <c r="H1214">
        <v>11.651875647000949</v>
      </c>
      <c r="I1214" t="s">
        <v>101</v>
      </c>
    </row>
    <row r="1215" spans="1:9" x14ac:dyDescent="0.3">
      <c r="A1215" t="s">
        <v>3686</v>
      </c>
      <c r="B1215" t="s">
        <v>3687</v>
      </c>
      <c r="C1215" t="s">
        <v>3688</v>
      </c>
      <c r="D1215" t="s">
        <v>1136</v>
      </c>
      <c r="E1215" t="s">
        <v>1137</v>
      </c>
      <c r="F1215" t="s">
        <v>14</v>
      </c>
      <c r="G1215">
        <v>53.111145649999997</v>
      </c>
      <c r="H1215">
        <v>8.8482315042047794</v>
      </c>
      <c r="I1215" t="s">
        <v>101</v>
      </c>
    </row>
    <row r="1216" spans="1:9" x14ac:dyDescent="0.3">
      <c r="A1216" t="s">
        <v>3689</v>
      </c>
      <c r="B1216" t="s">
        <v>3690</v>
      </c>
      <c r="C1216" t="s">
        <v>3691</v>
      </c>
      <c r="D1216" t="s">
        <v>3692</v>
      </c>
      <c r="E1216" t="s">
        <v>3004</v>
      </c>
      <c r="F1216" t="s">
        <v>14</v>
      </c>
      <c r="G1216">
        <v>51.027031100000002</v>
      </c>
      <c r="H1216">
        <v>13.7806663</v>
      </c>
      <c r="I1216" t="s">
        <v>101</v>
      </c>
    </row>
    <row r="1217" spans="1:9" x14ac:dyDescent="0.3">
      <c r="A1217" t="s">
        <v>3693</v>
      </c>
      <c r="C1217" t="s">
        <v>3694</v>
      </c>
      <c r="D1217" t="s">
        <v>3695</v>
      </c>
      <c r="F1217" t="s">
        <v>14</v>
      </c>
      <c r="G1217">
        <v>51.122324900000002</v>
      </c>
      <c r="H1217">
        <v>13.756210899999999</v>
      </c>
      <c r="I1217" t="s">
        <v>101</v>
      </c>
    </row>
    <row r="1218" spans="1:9" x14ac:dyDescent="0.3">
      <c r="A1218" t="s">
        <v>3696</v>
      </c>
      <c r="B1218" t="s">
        <v>3697</v>
      </c>
      <c r="C1218" t="s">
        <v>3698</v>
      </c>
      <c r="D1218" t="s">
        <v>3699</v>
      </c>
      <c r="E1218" t="s">
        <v>3700</v>
      </c>
      <c r="F1218" t="s">
        <v>14</v>
      </c>
      <c r="G1218">
        <v>51.494456999999997</v>
      </c>
      <c r="H1218">
        <v>11.938757000000001</v>
      </c>
      <c r="I1218" t="s">
        <v>101</v>
      </c>
    </row>
    <row r="1219" spans="1:9" x14ac:dyDescent="0.3">
      <c r="A1219" t="s">
        <v>3701</v>
      </c>
      <c r="B1219" t="s">
        <v>3702</v>
      </c>
      <c r="C1219" t="s">
        <v>3703</v>
      </c>
      <c r="D1219" t="s">
        <v>459</v>
      </c>
      <c r="E1219" t="s">
        <v>460</v>
      </c>
      <c r="F1219" t="s">
        <v>14</v>
      </c>
      <c r="G1219">
        <v>48.017350999999998</v>
      </c>
      <c r="H1219">
        <v>7.8303795999999997</v>
      </c>
      <c r="I1219" t="s">
        <v>101</v>
      </c>
    </row>
    <row r="1220" spans="1:9" x14ac:dyDescent="0.3">
      <c r="A1220" t="s">
        <v>3704</v>
      </c>
      <c r="B1220" t="s">
        <v>3705</v>
      </c>
      <c r="C1220" t="s">
        <v>3706</v>
      </c>
      <c r="D1220" t="s">
        <v>2364</v>
      </c>
      <c r="E1220" t="s">
        <v>2365</v>
      </c>
      <c r="F1220" t="s">
        <v>14</v>
      </c>
      <c r="G1220">
        <v>48.741888500000002</v>
      </c>
      <c r="H1220">
        <v>9.0991953999999993</v>
      </c>
      <c r="I1220" t="s">
        <v>101</v>
      </c>
    </row>
    <row r="1221" spans="1:9" x14ac:dyDescent="0.3">
      <c r="A1221" t="s">
        <v>3707</v>
      </c>
      <c r="B1221" t="s">
        <v>3708</v>
      </c>
      <c r="C1221" t="s">
        <v>3709</v>
      </c>
      <c r="D1221" t="s">
        <v>3592</v>
      </c>
      <c r="E1221" t="s">
        <v>3593</v>
      </c>
      <c r="F1221" t="s">
        <v>14</v>
      </c>
      <c r="G1221">
        <v>50.785026100000003</v>
      </c>
      <c r="H1221">
        <v>6.0476751000000002</v>
      </c>
      <c r="I1221" t="s">
        <v>101</v>
      </c>
    </row>
    <row r="1222" spans="1:9" x14ac:dyDescent="0.3">
      <c r="A1222" t="s">
        <v>3710</v>
      </c>
      <c r="B1222" t="s">
        <v>3711</v>
      </c>
      <c r="C1222" t="s">
        <v>3712</v>
      </c>
      <c r="D1222" t="s">
        <v>459</v>
      </c>
      <c r="E1222" t="s">
        <v>460</v>
      </c>
      <c r="F1222" t="s">
        <v>14</v>
      </c>
      <c r="G1222">
        <v>48.009157500000001</v>
      </c>
      <c r="H1222">
        <v>7.8346917522709436</v>
      </c>
      <c r="I1222" t="s">
        <v>101</v>
      </c>
    </row>
    <row r="1223" spans="1:9" x14ac:dyDescent="0.3">
      <c r="A1223" t="s">
        <v>3713</v>
      </c>
      <c r="B1223" t="s">
        <v>3714</v>
      </c>
      <c r="C1223" t="s">
        <v>3715</v>
      </c>
      <c r="D1223" t="s">
        <v>3716</v>
      </c>
      <c r="E1223" t="s">
        <v>3717</v>
      </c>
      <c r="F1223" t="s">
        <v>14</v>
      </c>
      <c r="G1223">
        <v>51.485661550000003</v>
      </c>
      <c r="H1223">
        <v>6.8820875956546637</v>
      </c>
      <c r="I1223" t="s">
        <v>101</v>
      </c>
    </row>
    <row r="1224" spans="1:9" x14ac:dyDescent="0.3">
      <c r="A1224" t="s">
        <v>3718</v>
      </c>
      <c r="B1224" t="s">
        <v>3719</v>
      </c>
      <c r="C1224" t="s">
        <v>3720</v>
      </c>
      <c r="D1224" t="s">
        <v>3721</v>
      </c>
      <c r="E1224" t="s">
        <v>460</v>
      </c>
      <c r="F1224" t="s">
        <v>14</v>
      </c>
      <c r="G1224">
        <v>48.034044100000003</v>
      </c>
      <c r="H1224">
        <v>7.8514970999999996</v>
      </c>
      <c r="I1224" t="s">
        <v>101</v>
      </c>
    </row>
    <row r="1225" spans="1:9" x14ac:dyDescent="0.3">
      <c r="A1225" t="s">
        <v>3722</v>
      </c>
      <c r="B1225" t="s">
        <v>3723</v>
      </c>
      <c r="C1225" t="s">
        <v>3724</v>
      </c>
      <c r="D1225" t="s">
        <v>3725</v>
      </c>
      <c r="E1225" t="s">
        <v>3726</v>
      </c>
      <c r="F1225" t="s">
        <v>14</v>
      </c>
      <c r="G1225">
        <v>50.815814600000003</v>
      </c>
      <c r="H1225">
        <v>12.92441657239662</v>
      </c>
      <c r="I1225" t="s">
        <v>101</v>
      </c>
    </row>
    <row r="1226" spans="1:9" x14ac:dyDescent="0.3">
      <c r="A1226" t="s">
        <v>12036</v>
      </c>
      <c r="C1226" t="s">
        <v>12037</v>
      </c>
      <c r="D1226" t="s">
        <v>12038</v>
      </c>
      <c r="E1226" t="s">
        <v>12036</v>
      </c>
      <c r="G1226">
        <v>50.914795599999998</v>
      </c>
      <c r="H1226">
        <v>6.8361793000000004</v>
      </c>
      <c r="I1226" t="s">
        <v>11881</v>
      </c>
    </row>
    <row r="1227" spans="1:9" x14ac:dyDescent="0.3">
      <c r="A1227" t="s">
        <v>3727</v>
      </c>
      <c r="B1227" t="s">
        <v>3728</v>
      </c>
      <c r="F1227" t="s">
        <v>14</v>
      </c>
      <c r="G1227">
        <v>53.076273999999998</v>
      </c>
      <c r="H1227">
        <v>8.8036031999999995</v>
      </c>
      <c r="I1227" t="s">
        <v>25</v>
      </c>
    </row>
    <row r="1228" spans="1:9" x14ac:dyDescent="0.3">
      <c r="A1228" t="s">
        <v>3729</v>
      </c>
      <c r="B1228" t="s">
        <v>3730</v>
      </c>
      <c r="F1228" t="s">
        <v>49</v>
      </c>
      <c r="G1228">
        <v>48.867571499999997</v>
      </c>
      <c r="H1228">
        <v>2.3224497</v>
      </c>
      <c r="I1228" t="s">
        <v>50</v>
      </c>
    </row>
    <row r="1229" spans="1:9" x14ac:dyDescent="0.3">
      <c r="A1229" t="s">
        <v>12039</v>
      </c>
      <c r="C1229" t="s">
        <v>12040</v>
      </c>
      <c r="D1229" t="s">
        <v>3721</v>
      </c>
      <c r="E1229" t="s">
        <v>12041</v>
      </c>
      <c r="G1229">
        <v>48.030415599999998</v>
      </c>
      <c r="H1229">
        <v>7.8628609999999997</v>
      </c>
      <c r="I1229" t="s">
        <v>11881</v>
      </c>
    </row>
    <row r="1230" spans="1:9" x14ac:dyDescent="0.3">
      <c r="A1230" t="s">
        <v>12042</v>
      </c>
      <c r="C1230" t="s">
        <v>12043</v>
      </c>
      <c r="D1230" t="s">
        <v>459</v>
      </c>
      <c r="E1230" t="s">
        <v>12041</v>
      </c>
      <c r="G1230">
        <v>48.009911000000002</v>
      </c>
      <c r="H1230">
        <v>7.8339381000000001</v>
      </c>
      <c r="I1230" t="s">
        <v>11881</v>
      </c>
    </row>
    <row r="1231" spans="1:9" x14ac:dyDescent="0.3">
      <c r="A1231" t="s">
        <v>3731</v>
      </c>
      <c r="B1231" t="s">
        <v>3732</v>
      </c>
      <c r="C1231" t="s">
        <v>3733</v>
      </c>
      <c r="D1231" t="s">
        <v>3734</v>
      </c>
      <c r="E1231" t="s">
        <v>3735</v>
      </c>
      <c r="F1231" t="s">
        <v>248</v>
      </c>
      <c r="G1231">
        <v>59.911241699999998</v>
      </c>
      <c r="H1231">
        <v>10.6325585</v>
      </c>
      <c r="I1231" t="s">
        <v>15</v>
      </c>
    </row>
    <row r="1232" spans="1:9" x14ac:dyDescent="0.3">
      <c r="A1232" t="s">
        <v>12044</v>
      </c>
      <c r="C1232" t="s">
        <v>12045</v>
      </c>
      <c r="D1232" t="s">
        <v>12046</v>
      </c>
      <c r="E1232" t="s">
        <v>12044</v>
      </c>
      <c r="G1232">
        <v>47.512423800000001</v>
      </c>
      <c r="H1232">
        <v>7.7193981000000003</v>
      </c>
      <c r="I1232" t="s">
        <v>11881</v>
      </c>
    </row>
    <row r="1233" spans="1:9" x14ac:dyDescent="0.3">
      <c r="A1233" t="s">
        <v>3736</v>
      </c>
      <c r="B1233" t="s">
        <v>3737</v>
      </c>
      <c r="C1233" t="s">
        <v>3738</v>
      </c>
      <c r="D1233" t="s">
        <v>3739</v>
      </c>
      <c r="E1233" t="s">
        <v>3740</v>
      </c>
      <c r="F1233" t="s">
        <v>14</v>
      </c>
      <c r="G1233">
        <v>50.030279</v>
      </c>
      <c r="H1233">
        <v>11.683432</v>
      </c>
      <c r="I1233" t="s">
        <v>101</v>
      </c>
    </row>
    <row r="1234" spans="1:9" x14ac:dyDescent="0.3">
      <c r="A1234" t="s">
        <v>3741</v>
      </c>
      <c r="B1234" t="s">
        <v>3742</v>
      </c>
      <c r="F1234" t="s">
        <v>14</v>
      </c>
      <c r="G1234">
        <v>48.092137600000001</v>
      </c>
      <c r="H1234">
        <v>11.6309573</v>
      </c>
      <c r="I1234" t="s">
        <v>25</v>
      </c>
    </row>
    <row r="1235" spans="1:9" x14ac:dyDescent="0.3">
      <c r="A1235" t="s">
        <v>3743</v>
      </c>
      <c r="B1235" t="s">
        <v>3744</v>
      </c>
      <c r="C1235" t="s">
        <v>3745</v>
      </c>
      <c r="D1235" t="s">
        <v>3746</v>
      </c>
      <c r="E1235" t="s">
        <v>3747</v>
      </c>
      <c r="F1235" t="s">
        <v>49</v>
      </c>
      <c r="G1235">
        <v>49.604045999999997</v>
      </c>
      <c r="H1235">
        <v>2.7276880000000001</v>
      </c>
      <c r="I1235" t="s">
        <v>15</v>
      </c>
    </row>
    <row r="1236" spans="1:9" x14ac:dyDescent="0.3">
      <c r="A1236" t="s">
        <v>3748</v>
      </c>
      <c r="B1236" t="s">
        <v>3749</v>
      </c>
      <c r="F1236" t="s">
        <v>49</v>
      </c>
      <c r="G1236">
        <v>47.238769099999999</v>
      </c>
      <c r="H1236">
        <v>-1.5556182999999999</v>
      </c>
      <c r="I1236" t="s">
        <v>50</v>
      </c>
    </row>
    <row r="1237" spans="1:9" x14ac:dyDescent="0.3">
      <c r="A1237" t="s">
        <v>3750</v>
      </c>
      <c r="B1237" t="s">
        <v>3751</v>
      </c>
      <c r="C1237" t="s">
        <v>3752</v>
      </c>
      <c r="D1237" t="s">
        <v>3753</v>
      </c>
      <c r="E1237" t="s">
        <v>3754</v>
      </c>
      <c r="F1237" t="s">
        <v>14</v>
      </c>
      <c r="G1237">
        <v>53.402057300000003</v>
      </c>
      <c r="H1237">
        <v>10.0053015</v>
      </c>
      <c r="I1237" t="s">
        <v>15</v>
      </c>
    </row>
    <row r="1238" spans="1:9" x14ac:dyDescent="0.3">
      <c r="A1238" t="s">
        <v>3755</v>
      </c>
      <c r="B1238" t="s">
        <v>3756</v>
      </c>
      <c r="F1238" t="s">
        <v>14</v>
      </c>
      <c r="G1238">
        <v>53.2846598</v>
      </c>
      <c r="H1238">
        <v>9.7361179550678898</v>
      </c>
      <c r="I1238" t="s">
        <v>25</v>
      </c>
    </row>
    <row r="1239" spans="1:9" x14ac:dyDescent="0.3">
      <c r="A1239" t="s">
        <v>3757</v>
      </c>
      <c r="B1239" t="s">
        <v>3758</v>
      </c>
      <c r="C1239" t="s">
        <v>3759</v>
      </c>
      <c r="D1239" t="s">
        <v>3760</v>
      </c>
      <c r="E1239" t="s">
        <v>3761</v>
      </c>
      <c r="F1239" t="s">
        <v>14</v>
      </c>
      <c r="G1239">
        <v>53.363639999999997</v>
      </c>
      <c r="H1239">
        <v>9.8726579999999995</v>
      </c>
      <c r="I1239" t="s">
        <v>15</v>
      </c>
    </row>
    <row r="1240" spans="1:9" x14ac:dyDescent="0.3">
      <c r="A1240" t="s">
        <v>3762</v>
      </c>
      <c r="B1240" t="s">
        <v>3763</v>
      </c>
      <c r="C1240" t="s">
        <v>3764</v>
      </c>
      <c r="D1240" t="s">
        <v>3765</v>
      </c>
      <c r="E1240" t="s">
        <v>3766</v>
      </c>
      <c r="F1240" t="s">
        <v>14</v>
      </c>
      <c r="G1240">
        <v>53.485364650000001</v>
      </c>
      <c r="H1240">
        <v>7.9637908957236618</v>
      </c>
      <c r="I1240" t="s">
        <v>15</v>
      </c>
    </row>
    <row r="1241" spans="1:9" x14ac:dyDescent="0.3">
      <c r="A1241" t="s">
        <v>3767</v>
      </c>
      <c r="B1241" t="s">
        <v>3768</v>
      </c>
      <c r="C1241" t="s">
        <v>3769</v>
      </c>
      <c r="D1241" t="s">
        <v>3770</v>
      </c>
      <c r="E1241" t="s">
        <v>3771</v>
      </c>
      <c r="F1241" t="s">
        <v>404</v>
      </c>
      <c r="G1241">
        <v>58.270208650000001</v>
      </c>
      <c r="H1241">
        <v>11.63552389695491</v>
      </c>
      <c r="I1241" t="s">
        <v>15</v>
      </c>
    </row>
    <row r="1242" spans="1:9" x14ac:dyDescent="0.3">
      <c r="A1242" t="s">
        <v>3772</v>
      </c>
      <c r="B1242" t="s">
        <v>3773</v>
      </c>
      <c r="C1242" t="s">
        <v>3774</v>
      </c>
      <c r="D1242" t="s">
        <v>3775</v>
      </c>
      <c r="E1242" t="s">
        <v>3776</v>
      </c>
      <c r="F1242" t="s">
        <v>21</v>
      </c>
      <c r="G1242">
        <v>47.151564</v>
      </c>
      <c r="H1242">
        <v>15.672567000000001</v>
      </c>
      <c r="I1242" t="s">
        <v>15</v>
      </c>
    </row>
    <row r="1243" spans="1:9" x14ac:dyDescent="0.3">
      <c r="A1243" t="s">
        <v>3777</v>
      </c>
      <c r="B1243" t="s">
        <v>3778</v>
      </c>
      <c r="F1243" t="s">
        <v>113</v>
      </c>
      <c r="G1243">
        <v>40.437291999999999</v>
      </c>
      <c r="H1243">
        <v>-3.6827670000000001</v>
      </c>
      <c r="I1243" t="s">
        <v>25</v>
      </c>
    </row>
    <row r="1244" spans="1:9" x14ac:dyDescent="0.3">
      <c r="A1244" t="s">
        <v>3779</v>
      </c>
      <c r="B1244" t="s">
        <v>3780</v>
      </c>
      <c r="F1244" t="s">
        <v>260</v>
      </c>
      <c r="G1244">
        <v>50.839531200000003</v>
      </c>
      <c r="H1244">
        <v>4.3648065000000003</v>
      </c>
      <c r="I1244" t="s">
        <v>25</v>
      </c>
    </row>
    <row r="1245" spans="1:9" x14ac:dyDescent="0.3">
      <c r="A1245" t="s">
        <v>3781</v>
      </c>
      <c r="B1245" t="s">
        <v>3782</v>
      </c>
      <c r="C1245" t="s">
        <v>3783</v>
      </c>
      <c r="D1245" t="s">
        <v>3784</v>
      </c>
      <c r="E1245" t="s">
        <v>3785</v>
      </c>
      <c r="F1245" t="s">
        <v>14</v>
      </c>
      <c r="G1245">
        <v>47.972164399999997</v>
      </c>
      <c r="H1245">
        <v>11.665275299999999</v>
      </c>
      <c r="I1245" t="s">
        <v>15</v>
      </c>
    </row>
    <row r="1246" spans="1:9" x14ac:dyDescent="0.3">
      <c r="A1246" t="s">
        <v>3786</v>
      </c>
      <c r="B1246" t="s">
        <v>3787</v>
      </c>
      <c r="F1246" t="s">
        <v>260</v>
      </c>
      <c r="G1246">
        <v>51.1356921</v>
      </c>
      <c r="H1246">
        <v>4.9260320999999996</v>
      </c>
      <c r="I1246" t="s">
        <v>25</v>
      </c>
    </row>
    <row r="1247" spans="1:9" x14ac:dyDescent="0.3">
      <c r="A1247" t="s">
        <v>3788</v>
      </c>
      <c r="B1247" t="s">
        <v>3789</v>
      </c>
      <c r="F1247" t="s">
        <v>82</v>
      </c>
      <c r="G1247" t="str">
        <f>"51.413886"</f>
        <v>51.413886</v>
      </c>
      <c r="H1247" t="str">
        <f>"-1.509574"</f>
        <v>-1.509574</v>
      </c>
      <c r="I1247" t="s">
        <v>37</v>
      </c>
    </row>
    <row r="1248" spans="1:9" x14ac:dyDescent="0.3">
      <c r="A1248" t="s">
        <v>3790</v>
      </c>
      <c r="B1248" t="s">
        <v>3791</v>
      </c>
      <c r="F1248" t="s">
        <v>14</v>
      </c>
      <c r="G1248">
        <v>48.053438900000003</v>
      </c>
      <c r="H1248">
        <v>11.6513834</v>
      </c>
      <c r="I1248" t="s">
        <v>25</v>
      </c>
    </row>
    <row r="1249" spans="1:9" x14ac:dyDescent="0.3">
      <c r="A1249" t="s">
        <v>3792</v>
      </c>
      <c r="B1249" t="s">
        <v>3793</v>
      </c>
      <c r="C1249" t="s">
        <v>3794</v>
      </c>
      <c r="D1249" t="s">
        <v>3795</v>
      </c>
      <c r="E1249" t="s">
        <v>3796</v>
      </c>
      <c r="F1249" t="s">
        <v>248</v>
      </c>
      <c r="G1249">
        <v>60.286482999999997</v>
      </c>
      <c r="H1249">
        <v>5.2342050000000002</v>
      </c>
      <c r="I1249" t="s">
        <v>15</v>
      </c>
    </row>
    <row r="1250" spans="1:9" x14ac:dyDescent="0.3">
      <c r="A1250" t="s">
        <v>3797</v>
      </c>
      <c r="B1250" t="s">
        <v>3798</v>
      </c>
      <c r="F1250" t="s">
        <v>14</v>
      </c>
      <c r="G1250">
        <v>51.292437999999997</v>
      </c>
      <c r="H1250">
        <v>6.8648169000000001</v>
      </c>
      <c r="I1250" t="s">
        <v>25</v>
      </c>
    </row>
    <row r="1251" spans="1:9" x14ac:dyDescent="0.3">
      <c r="A1251" t="s">
        <v>3799</v>
      </c>
      <c r="B1251" t="s">
        <v>3800</v>
      </c>
      <c r="C1251" t="s">
        <v>3801</v>
      </c>
      <c r="D1251" t="s">
        <v>3802</v>
      </c>
      <c r="E1251" t="s">
        <v>3803</v>
      </c>
      <c r="F1251" t="s">
        <v>3573</v>
      </c>
      <c r="G1251">
        <v>40.964550000000003</v>
      </c>
      <c r="H1251">
        <v>28.816818999999999</v>
      </c>
      <c r="I1251" t="s">
        <v>15</v>
      </c>
    </row>
    <row r="1252" spans="1:9" x14ac:dyDescent="0.3">
      <c r="A1252" t="s">
        <v>3804</v>
      </c>
      <c r="B1252" t="s">
        <v>3805</v>
      </c>
      <c r="C1252" t="s">
        <v>3806</v>
      </c>
      <c r="D1252" t="s">
        <v>3807</v>
      </c>
      <c r="E1252" t="s">
        <v>2871</v>
      </c>
      <c r="F1252" t="s">
        <v>104</v>
      </c>
      <c r="G1252">
        <v>51.841828100000001</v>
      </c>
      <c r="H1252">
        <v>4.9141265000000001</v>
      </c>
      <c r="I1252" t="s">
        <v>1059</v>
      </c>
    </row>
    <row r="1253" spans="1:9" x14ac:dyDescent="0.3">
      <c r="A1253" t="s">
        <v>3808</v>
      </c>
      <c r="B1253" t="s">
        <v>3809</v>
      </c>
      <c r="C1253" t="s">
        <v>3810</v>
      </c>
      <c r="D1253" t="s">
        <v>3811</v>
      </c>
      <c r="E1253" t="s">
        <v>3812</v>
      </c>
      <c r="F1253" t="s">
        <v>14</v>
      </c>
      <c r="G1253">
        <v>48.946148000000001</v>
      </c>
      <c r="H1253">
        <v>9.1306130000000003</v>
      </c>
      <c r="I1253" t="s">
        <v>101</v>
      </c>
    </row>
    <row r="1254" spans="1:9" x14ac:dyDescent="0.3">
      <c r="A1254" t="s">
        <v>3813</v>
      </c>
      <c r="B1254" t="s">
        <v>3814</v>
      </c>
      <c r="F1254" t="s">
        <v>113</v>
      </c>
      <c r="G1254" t="str">
        <f>"43.242909"</f>
        <v>43.242909</v>
      </c>
      <c r="H1254" t="str">
        <f>"-5.774132"</f>
        <v>-5.774132</v>
      </c>
      <c r="I1254" t="s">
        <v>25</v>
      </c>
    </row>
    <row r="1255" spans="1:9" x14ac:dyDescent="0.3">
      <c r="A1255" t="s">
        <v>3815</v>
      </c>
      <c r="B1255" t="s">
        <v>3816</v>
      </c>
      <c r="F1255" t="s">
        <v>113</v>
      </c>
      <c r="G1255">
        <v>41.540643000000003</v>
      </c>
      <c r="H1255">
        <v>-4.6996779999999996</v>
      </c>
      <c r="I1255" t="s">
        <v>114</v>
      </c>
    </row>
    <row r="1256" spans="1:9" x14ac:dyDescent="0.3">
      <c r="A1256" t="s">
        <v>3817</v>
      </c>
      <c r="B1256" t="s">
        <v>3818</v>
      </c>
      <c r="F1256" t="s">
        <v>113</v>
      </c>
      <c r="G1256">
        <v>40.339782</v>
      </c>
      <c r="H1256">
        <v>-3.8810129999999998</v>
      </c>
      <c r="I1256" t="s">
        <v>114</v>
      </c>
    </row>
    <row r="1257" spans="1:9" x14ac:dyDescent="0.3">
      <c r="A1257" t="s">
        <v>3819</v>
      </c>
      <c r="B1257" t="s">
        <v>3820</v>
      </c>
      <c r="F1257" t="s">
        <v>1291</v>
      </c>
      <c r="G1257">
        <v>19.035240600000002</v>
      </c>
      <c r="H1257">
        <v>-98.316990403995874</v>
      </c>
      <c r="I1257" t="s">
        <v>114</v>
      </c>
    </row>
    <row r="1258" spans="1:9" x14ac:dyDescent="0.3">
      <c r="A1258" t="s">
        <v>3821</v>
      </c>
      <c r="B1258" t="s">
        <v>3822</v>
      </c>
      <c r="F1258" t="s">
        <v>113</v>
      </c>
      <c r="G1258">
        <v>43.195251800000001</v>
      </c>
      <c r="H1258">
        <v>-2.4501592840751538</v>
      </c>
      <c r="I1258" t="s">
        <v>114</v>
      </c>
    </row>
    <row r="1259" spans="1:9" x14ac:dyDescent="0.3">
      <c r="A1259" t="s">
        <v>12047</v>
      </c>
      <c r="C1259" t="s">
        <v>12048</v>
      </c>
      <c r="D1259" t="s">
        <v>12049</v>
      </c>
      <c r="E1259" t="s">
        <v>12050</v>
      </c>
      <c r="G1259">
        <v>48.331054399999999</v>
      </c>
      <c r="H1259">
        <v>11.61846244687074</v>
      </c>
      <c r="I1259" t="s">
        <v>11881</v>
      </c>
    </row>
    <row r="1260" spans="1:9" x14ac:dyDescent="0.3">
      <c r="A1260" t="s">
        <v>12051</v>
      </c>
      <c r="C1260" t="s">
        <v>12052</v>
      </c>
      <c r="D1260" t="s">
        <v>12053</v>
      </c>
      <c r="E1260" t="s">
        <v>12051</v>
      </c>
      <c r="G1260">
        <v>49.480209199999997</v>
      </c>
      <c r="H1260">
        <v>11.009525200000001</v>
      </c>
      <c r="I1260" t="s">
        <v>11881</v>
      </c>
    </row>
    <row r="1261" spans="1:9" x14ac:dyDescent="0.3">
      <c r="A1261" t="s">
        <v>3823</v>
      </c>
      <c r="B1261" t="s">
        <v>3824</v>
      </c>
      <c r="F1261" t="s">
        <v>34</v>
      </c>
      <c r="G1261">
        <v>37.742137999999997</v>
      </c>
      <c r="H1261">
        <v>-25.581029999999998</v>
      </c>
      <c r="I1261" t="s">
        <v>25</v>
      </c>
    </row>
    <row r="1262" spans="1:9" x14ac:dyDescent="0.3">
      <c r="A1262" t="s">
        <v>3825</v>
      </c>
      <c r="B1262" t="s">
        <v>3826</v>
      </c>
      <c r="C1262" t="s">
        <v>3827</v>
      </c>
      <c r="D1262" t="s">
        <v>3828</v>
      </c>
      <c r="E1262" t="s">
        <v>3829</v>
      </c>
      <c r="F1262" t="s">
        <v>14</v>
      </c>
      <c r="G1262">
        <v>51.473201000000003</v>
      </c>
      <c r="H1262">
        <v>14.256859</v>
      </c>
      <c r="I1262" t="s">
        <v>15</v>
      </c>
    </row>
    <row r="1263" spans="1:9" x14ac:dyDescent="0.3">
      <c r="A1263" t="s">
        <v>3830</v>
      </c>
      <c r="B1263" t="s">
        <v>3831</v>
      </c>
      <c r="C1263" t="s">
        <v>3832</v>
      </c>
      <c r="D1263" t="s">
        <v>3833</v>
      </c>
      <c r="E1263" t="s">
        <v>3834</v>
      </c>
      <c r="F1263" t="s">
        <v>68</v>
      </c>
      <c r="G1263">
        <v>46.784188999999998</v>
      </c>
      <c r="H1263">
        <v>8.1441739999999996</v>
      </c>
      <c r="I1263" t="s">
        <v>15</v>
      </c>
    </row>
    <row r="1264" spans="1:9" x14ac:dyDescent="0.3">
      <c r="A1264" t="s">
        <v>3835</v>
      </c>
      <c r="B1264" t="s">
        <v>3836</v>
      </c>
      <c r="F1264" t="s">
        <v>104</v>
      </c>
      <c r="G1264">
        <v>51.9182402</v>
      </c>
      <c r="H1264">
        <v>4.4850111999999998</v>
      </c>
      <c r="I1264" t="s">
        <v>25</v>
      </c>
    </row>
    <row r="1265" spans="1:9" x14ac:dyDescent="0.3">
      <c r="A1265" t="s">
        <v>3837</v>
      </c>
      <c r="B1265" t="s">
        <v>3838</v>
      </c>
      <c r="C1265" t="s">
        <v>3839</v>
      </c>
      <c r="D1265" t="s">
        <v>3840</v>
      </c>
      <c r="E1265" t="s">
        <v>3841</v>
      </c>
      <c r="F1265" t="s">
        <v>68</v>
      </c>
      <c r="G1265">
        <v>47.169640999999999</v>
      </c>
      <c r="H1265">
        <v>8.7178559999999994</v>
      </c>
      <c r="I1265" t="s">
        <v>15</v>
      </c>
    </row>
    <row r="1266" spans="1:9" x14ac:dyDescent="0.3">
      <c r="A1266" t="s">
        <v>3842</v>
      </c>
      <c r="B1266" t="s">
        <v>3843</v>
      </c>
      <c r="C1266" t="s">
        <v>3844</v>
      </c>
      <c r="D1266" t="s">
        <v>3845</v>
      </c>
      <c r="E1266" t="s">
        <v>1051</v>
      </c>
      <c r="F1266" t="s">
        <v>14</v>
      </c>
      <c r="G1266">
        <v>48.104658499999999</v>
      </c>
      <c r="H1266">
        <v>11.6003208</v>
      </c>
      <c r="I1266" t="s">
        <v>15</v>
      </c>
    </row>
    <row r="1267" spans="1:9" x14ac:dyDescent="0.3">
      <c r="A1267" t="s">
        <v>3846</v>
      </c>
      <c r="B1267" t="s">
        <v>3847</v>
      </c>
      <c r="C1267" t="s">
        <v>3848</v>
      </c>
      <c r="D1267" t="s">
        <v>3849</v>
      </c>
      <c r="F1267" t="s">
        <v>30</v>
      </c>
      <c r="G1267">
        <v>50.270181700000002</v>
      </c>
      <c r="H1267">
        <v>19.0266989</v>
      </c>
      <c r="I1267" t="s">
        <v>31</v>
      </c>
    </row>
    <row r="1268" spans="1:9" x14ac:dyDescent="0.3">
      <c r="A1268" t="s">
        <v>3850</v>
      </c>
      <c r="B1268" t="s">
        <v>3851</v>
      </c>
      <c r="C1268" t="s">
        <v>3852</v>
      </c>
      <c r="D1268" t="s">
        <v>3853</v>
      </c>
      <c r="E1268" t="s">
        <v>2994</v>
      </c>
      <c r="F1268" t="s">
        <v>14</v>
      </c>
      <c r="G1268">
        <v>51.102071000000002</v>
      </c>
      <c r="H1268">
        <v>13.77609</v>
      </c>
      <c r="I1268" t="s">
        <v>15</v>
      </c>
    </row>
    <row r="1269" spans="1:9" x14ac:dyDescent="0.3">
      <c r="A1269" t="s">
        <v>3854</v>
      </c>
      <c r="B1269" t="s">
        <v>3855</v>
      </c>
      <c r="F1269" t="s">
        <v>113</v>
      </c>
      <c r="G1269">
        <v>41.903888999999999</v>
      </c>
      <c r="H1269">
        <v>2.8015400000000001</v>
      </c>
      <c r="I1269" t="s">
        <v>25</v>
      </c>
    </row>
    <row r="1270" spans="1:9" x14ac:dyDescent="0.3">
      <c r="A1270" t="s">
        <v>3856</v>
      </c>
      <c r="B1270" t="s">
        <v>3857</v>
      </c>
      <c r="F1270" t="s">
        <v>113</v>
      </c>
      <c r="G1270">
        <v>41.475200999999998</v>
      </c>
      <c r="H1270">
        <v>2.0978400000000001</v>
      </c>
      <c r="I1270" t="s">
        <v>114</v>
      </c>
    </row>
    <row r="1271" spans="1:9" x14ac:dyDescent="0.3">
      <c r="A1271" t="s">
        <v>3858</v>
      </c>
      <c r="B1271" t="s">
        <v>3859</v>
      </c>
      <c r="C1271" t="s">
        <v>3860</v>
      </c>
      <c r="D1271" t="s">
        <v>3861</v>
      </c>
      <c r="E1271" t="s">
        <v>526</v>
      </c>
      <c r="F1271" t="s">
        <v>14</v>
      </c>
      <c r="G1271">
        <v>53.685019750000002</v>
      </c>
      <c r="H1271">
        <v>10.13102047932372</v>
      </c>
      <c r="I1271" t="s">
        <v>15</v>
      </c>
    </row>
    <row r="1272" spans="1:9" x14ac:dyDescent="0.3">
      <c r="A1272" t="s">
        <v>3862</v>
      </c>
      <c r="B1272" t="s">
        <v>3863</v>
      </c>
      <c r="F1272" t="s">
        <v>49</v>
      </c>
      <c r="G1272">
        <v>44.918858999999998</v>
      </c>
      <c r="H1272">
        <v>4.9198250000000003</v>
      </c>
      <c r="I1272" t="s">
        <v>50</v>
      </c>
    </row>
    <row r="1273" spans="1:9" x14ac:dyDescent="0.3">
      <c r="A1273" t="s">
        <v>11405</v>
      </c>
      <c r="E1273" t="s">
        <v>11406</v>
      </c>
      <c r="G1273">
        <v>43.410681099999998</v>
      </c>
      <c r="H1273">
        <v>-3.7777980000000002</v>
      </c>
      <c r="I1273" t="s">
        <v>11289</v>
      </c>
    </row>
    <row r="1274" spans="1:9" x14ac:dyDescent="0.3">
      <c r="A1274" t="s">
        <v>3864</v>
      </c>
      <c r="B1274" t="s">
        <v>3865</v>
      </c>
      <c r="F1274" t="s">
        <v>34</v>
      </c>
      <c r="G1274">
        <v>38.756784000000003</v>
      </c>
      <c r="H1274">
        <v>-9.1749360000000006</v>
      </c>
      <c r="I1274" t="s">
        <v>25</v>
      </c>
    </row>
    <row r="1275" spans="1:9" x14ac:dyDescent="0.3">
      <c r="A1275" t="s">
        <v>3866</v>
      </c>
      <c r="B1275" t="s">
        <v>3867</v>
      </c>
      <c r="F1275" t="s">
        <v>379</v>
      </c>
      <c r="G1275">
        <v>55.020817649999998</v>
      </c>
      <c r="H1275">
        <v>-8.325237095206024</v>
      </c>
      <c r="I1275" t="s">
        <v>25</v>
      </c>
    </row>
    <row r="1276" spans="1:9" x14ac:dyDescent="0.3">
      <c r="A1276" t="s">
        <v>3868</v>
      </c>
      <c r="B1276" t="s">
        <v>3869</v>
      </c>
      <c r="C1276" t="s">
        <v>3870</v>
      </c>
      <c r="D1276" t="s">
        <v>3871</v>
      </c>
      <c r="E1276" t="s">
        <v>3872</v>
      </c>
      <c r="F1276" t="s">
        <v>79</v>
      </c>
      <c r="G1276">
        <v>45.649614300000003</v>
      </c>
      <c r="H1276">
        <v>9.1397446999999996</v>
      </c>
      <c r="I1276" t="s">
        <v>15</v>
      </c>
    </row>
    <row r="1277" spans="1:9" x14ac:dyDescent="0.3">
      <c r="A1277" t="s">
        <v>3873</v>
      </c>
      <c r="B1277" t="s">
        <v>3874</v>
      </c>
      <c r="F1277" t="s">
        <v>68</v>
      </c>
      <c r="G1277">
        <v>46.460050099999997</v>
      </c>
      <c r="H1277">
        <v>6.3205972149549083</v>
      </c>
      <c r="I1277" t="s">
        <v>25</v>
      </c>
    </row>
    <row r="1278" spans="1:9" x14ac:dyDescent="0.3">
      <c r="A1278" t="s">
        <v>3875</v>
      </c>
      <c r="B1278" t="s">
        <v>1659</v>
      </c>
      <c r="C1278" t="s">
        <v>1660</v>
      </c>
      <c r="D1278" t="s">
        <v>266</v>
      </c>
      <c r="E1278" t="s">
        <v>267</v>
      </c>
      <c r="F1278" t="s">
        <v>21</v>
      </c>
      <c r="G1278">
        <v>48.2529696</v>
      </c>
      <c r="H1278">
        <v>16.3930741</v>
      </c>
      <c r="I1278" t="s">
        <v>88</v>
      </c>
    </row>
    <row r="1279" spans="1:9" x14ac:dyDescent="0.3">
      <c r="A1279" t="s">
        <v>3876</v>
      </c>
      <c r="B1279" t="s">
        <v>3877</v>
      </c>
      <c r="F1279" t="s">
        <v>113</v>
      </c>
      <c r="G1279">
        <v>40.503281999999999</v>
      </c>
      <c r="H1279">
        <v>-3.5476580000000002</v>
      </c>
      <c r="I1279" t="s">
        <v>114</v>
      </c>
    </row>
    <row r="1280" spans="1:9" x14ac:dyDescent="0.3">
      <c r="A1280" t="s">
        <v>3878</v>
      </c>
      <c r="B1280" t="s">
        <v>3879</v>
      </c>
      <c r="C1280" t="s">
        <v>3880</v>
      </c>
      <c r="D1280" t="s">
        <v>3881</v>
      </c>
      <c r="E1280" t="s">
        <v>1543</v>
      </c>
      <c r="F1280" t="s">
        <v>14</v>
      </c>
      <c r="G1280">
        <v>51.465667400000001</v>
      </c>
      <c r="H1280">
        <v>7.0129498000000003</v>
      </c>
      <c r="I1280" t="s">
        <v>15</v>
      </c>
    </row>
    <row r="1281" spans="1:9" x14ac:dyDescent="0.3">
      <c r="A1281" t="s">
        <v>3882</v>
      </c>
      <c r="B1281" t="s">
        <v>3883</v>
      </c>
      <c r="F1281" t="s">
        <v>379</v>
      </c>
      <c r="G1281">
        <v>51.906813499999998</v>
      </c>
      <c r="H1281">
        <v>-8.4966667000000005</v>
      </c>
      <c r="I1281" t="s">
        <v>25</v>
      </c>
    </row>
    <row r="1282" spans="1:9" x14ac:dyDescent="0.3">
      <c r="A1282" t="s">
        <v>3884</v>
      </c>
      <c r="B1282" t="s">
        <v>3885</v>
      </c>
      <c r="F1282" t="s">
        <v>30</v>
      </c>
      <c r="G1282">
        <v>52.213381949999999</v>
      </c>
      <c r="H1282">
        <v>20.948820969651269</v>
      </c>
      <c r="I1282" t="s">
        <v>25</v>
      </c>
    </row>
    <row r="1283" spans="1:9" x14ac:dyDescent="0.3">
      <c r="A1283" t="s">
        <v>3886</v>
      </c>
      <c r="B1283" t="s">
        <v>3887</v>
      </c>
      <c r="C1283" t="s">
        <v>3888</v>
      </c>
      <c r="D1283" t="s">
        <v>3889</v>
      </c>
      <c r="E1283" t="s">
        <v>3890</v>
      </c>
      <c r="F1283" t="s">
        <v>14</v>
      </c>
      <c r="G1283">
        <v>51.487441099999998</v>
      </c>
      <c r="H1283">
        <v>6.9797860829607963</v>
      </c>
      <c r="I1283" t="s">
        <v>101</v>
      </c>
    </row>
    <row r="1284" spans="1:9" x14ac:dyDescent="0.3">
      <c r="A1284" t="s">
        <v>3891</v>
      </c>
      <c r="B1284" t="s">
        <v>3892</v>
      </c>
      <c r="C1284" t="s">
        <v>3893</v>
      </c>
      <c r="D1284" t="s">
        <v>3679</v>
      </c>
      <c r="E1284" t="s">
        <v>3680</v>
      </c>
      <c r="F1284" t="s">
        <v>14</v>
      </c>
      <c r="G1284">
        <v>51.3178585</v>
      </c>
      <c r="H1284">
        <v>9.4769608000000005</v>
      </c>
      <c r="I1284" t="s">
        <v>101</v>
      </c>
    </row>
    <row r="1285" spans="1:9" x14ac:dyDescent="0.3">
      <c r="A1285" t="s">
        <v>3894</v>
      </c>
      <c r="B1285" t="s">
        <v>3895</v>
      </c>
      <c r="C1285" t="s">
        <v>3896</v>
      </c>
      <c r="D1285" t="s">
        <v>3897</v>
      </c>
      <c r="E1285" t="s">
        <v>158</v>
      </c>
      <c r="F1285" t="s">
        <v>113</v>
      </c>
      <c r="G1285">
        <v>40.334133999999999</v>
      </c>
      <c r="H1285">
        <v>-3.714153</v>
      </c>
      <c r="I1285" t="s">
        <v>15</v>
      </c>
    </row>
    <row r="1286" spans="1:9" x14ac:dyDescent="0.3">
      <c r="A1286" t="s">
        <v>3898</v>
      </c>
      <c r="B1286" t="s">
        <v>3899</v>
      </c>
      <c r="C1286" t="s">
        <v>3900</v>
      </c>
      <c r="D1286" t="s">
        <v>3901</v>
      </c>
      <c r="E1286" t="s">
        <v>3902</v>
      </c>
      <c r="F1286" t="s">
        <v>34</v>
      </c>
      <c r="G1286">
        <v>41.258482350000001</v>
      </c>
      <c r="H1286">
        <v>-8.6679832517446762</v>
      </c>
      <c r="I1286" t="s">
        <v>15</v>
      </c>
    </row>
    <row r="1287" spans="1:9" x14ac:dyDescent="0.3">
      <c r="A1287" t="s">
        <v>3903</v>
      </c>
      <c r="B1287" t="s">
        <v>3904</v>
      </c>
      <c r="F1287" t="s">
        <v>404</v>
      </c>
      <c r="G1287">
        <v>58.417009700000001</v>
      </c>
      <c r="H1287">
        <v>15.626440682057421</v>
      </c>
      <c r="I1287" t="s">
        <v>15</v>
      </c>
    </row>
    <row r="1288" spans="1:9" x14ac:dyDescent="0.3">
      <c r="A1288" t="s">
        <v>3905</v>
      </c>
      <c r="B1288" t="s">
        <v>3906</v>
      </c>
      <c r="F1288" t="s">
        <v>104</v>
      </c>
      <c r="G1288">
        <v>53.201166499999999</v>
      </c>
      <c r="H1288">
        <v>6.5510457999999998</v>
      </c>
      <c r="I1288" t="s">
        <v>25</v>
      </c>
    </row>
    <row r="1289" spans="1:9" x14ac:dyDescent="0.3">
      <c r="A1289" t="s">
        <v>3907</v>
      </c>
      <c r="B1289" t="s">
        <v>3908</v>
      </c>
      <c r="C1289" t="s">
        <v>3909</v>
      </c>
      <c r="D1289" t="s">
        <v>3910</v>
      </c>
      <c r="E1289" t="s">
        <v>3911</v>
      </c>
      <c r="F1289" t="s">
        <v>104</v>
      </c>
      <c r="G1289">
        <v>53.201166499999999</v>
      </c>
      <c r="H1289">
        <v>6.5510457999999998</v>
      </c>
      <c r="I1289" t="s">
        <v>15</v>
      </c>
    </row>
    <row r="1290" spans="1:9" x14ac:dyDescent="0.3">
      <c r="A1290" t="s">
        <v>3912</v>
      </c>
      <c r="B1290" t="s">
        <v>3913</v>
      </c>
      <c r="C1290" t="s">
        <v>3914</v>
      </c>
      <c r="D1290" t="s">
        <v>3915</v>
      </c>
      <c r="E1290" t="s">
        <v>3916</v>
      </c>
      <c r="F1290" t="s">
        <v>404</v>
      </c>
      <c r="G1290">
        <v>59.519398000000002</v>
      </c>
      <c r="H1290">
        <v>15.03730418249874</v>
      </c>
      <c r="I1290" t="s">
        <v>15</v>
      </c>
    </row>
    <row r="1291" spans="1:9" x14ac:dyDescent="0.3">
      <c r="A1291" t="s">
        <v>3917</v>
      </c>
      <c r="B1291" t="s">
        <v>3918</v>
      </c>
      <c r="C1291" t="s">
        <v>3919</v>
      </c>
      <c r="D1291" t="s">
        <v>3920</v>
      </c>
      <c r="E1291" t="s">
        <v>3921</v>
      </c>
      <c r="F1291" t="s">
        <v>14</v>
      </c>
      <c r="G1291">
        <v>51.851693599999997</v>
      </c>
      <c r="H1291">
        <v>12.240399200000001</v>
      </c>
      <c r="I1291" t="s">
        <v>15</v>
      </c>
    </row>
    <row r="1292" spans="1:9" x14ac:dyDescent="0.3">
      <c r="A1292" t="s">
        <v>3922</v>
      </c>
      <c r="B1292" t="s">
        <v>3923</v>
      </c>
      <c r="F1292" t="s">
        <v>49</v>
      </c>
      <c r="G1292">
        <v>47.571914999999997</v>
      </c>
      <c r="H1292">
        <v>6.8618940000000004</v>
      </c>
      <c r="I1292" t="s">
        <v>25</v>
      </c>
    </row>
    <row r="1293" spans="1:9" x14ac:dyDescent="0.3">
      <c r="A1293" t="s">
        <v>3924</v>
      </c>
      <c r="B1293" t="s">
        <v>3925</v>
      </c>
      <c r="C1293" t="s">
        <v>3926</v>
      </c>
      <c r="D1293" t="s">
        <v>3927</v>
      </c>
      <c r="E1293" t="s">
        <v>3928</v>
      </c>
      <c r="F1293" t="s">
        <v>49</v>
      </c>
      <c r="G1293">
        <v>43.328522999999997</v>
      </c>
      <c r="H1293">
        <v>5.3625959999999999</v>
      </c>
      <c r="I1293" t="s">
        <v>15</v>
      </c>
    </row>
    <row r="1294" spans="1:9" x14ac:dyDescent="0.3">
      <c r="A1294" t="s">
        <v>3929</v>
      </c>
      <c r="B1294" t="s">
        <v>3930</v>
      </c>
      <c r="C1294" t="s">
        <v>3931</v>
      </c>
      <c r="D1294" t="s">
        <v>3932</v>
      </c>
      <c r="E1294" t="s">
        <v>3933</v>
      </c>
      <c r="F1294" t="s">
        <v>49</v>
      </c>
      <c r="G1294">
        <v>43.346232999999998</v>
      </c>
      <c r="H1294">
        <v>3.223141</v>
      </c>
      <c r="I1294" t="s">
        <v>15</v>
      </c>
    </row>
    <row r="1295" spans="1:9" x14ac:dyDescent="0.3">
      <c r="A1295" t="s">
        <v>3934</v>
      </c>
      <c r="B1295" t="s">
        <v>3935</v>
      </c>
      <c r="C1295" t="s">
        <v>3936</v>
      </c>
      <c r="D1295" t="s">
        <v>3937</v>
      </c>
      <c r="E1295" t="s">
        <v>3938</v>
      </c>
      <c r="F1295" t="s">
        <v>113</v>
      </c>
      <c r="G1295">
        <v>39.358936</v>
      </c>
      <c r="H1295">
        <v>-0.45469799999999999</v>
      </c>
      <c r="I1295" t="s">
        <v>15</v>
      </c>
    </row>
    <row r="1296" spans="1:9" x14ac:dyDescent="0.3">
      <c r="A1296" t="s">
        <v>3939</v>
      </c>
      <c r="B1296" t="s">
        <v>3940</v>
      </c>
      <c r="F1296" t="s">
        <v>49</v>
      </c>
      <c r="G1296">
        <v>48.9077068</v>
      </c>
      <c r="H1296">
        <v>2.2325849999999998</v>
      </c>
      <c r="I1296" t="s">
        <v>50</v>
      </c>
    </row>
    <row r="1297" spans="1:9" x14ac:dyDescent="0.3">
      <c r="A1297" t="s">
        <v>3941</v>
      </c>
      <c r="B1297" t="s">
        <v>3942</v>
      </c>
      <c r="C1297" t="s">
        <v>3943</v>
      </c>
      <c r="D1297" t="s">
        <v>3944</v>
      </c>
      <c r="E1297" t="s">
        <v>3945</v>
      </c>
      <c r="F1297" t="s">
        <v>49</v>
      </c>
      <c r="G1297">
        <v>49.325699</v>
      </c>
      <c r="H1297">
        <v>1.2593859999999999</v>
      </c>
      <c r="I1297" t="s">
        <v>15</v>
      </c>
    </row>
    <row r="1298" spans="1:9" x14ac:dyDescent="0.3">
      <c r="A1298" t="s">
        <v>3946</v>
      </c>
      <c r="B1298" t="s">
        <v>3013</v>
      </c>
      <c r="C1298" t="s">
        <v>3014</v>
      </c>
      <c r="D1298" t="s">
        <v>3015</v>
      </c>
      <c r="E1298" t="s">
        <v>3016</v>
      </c>
      <c r="F1298" t="s">
        <v>49</v>
      </c>
      <c r="G1298">
        <v>43.469473999999998</v>
      </c>
      <c r="H1298">
        <v>-1.5407999999999999</v>
      </c>
      <c r="I1298" t="s">
        <v>15</v>
      </c>
    </row>
    <row r="1299" spans="1:9" x14ac:dyDescent="0.3">
      <c r="A1299" t="s">
        <v>3947</v>
      </c>
      <c r="B1299" t="s">
        <v>3948</v>
      </c>
      <c r="C1299" t="s">
        <v>3949</v>
      </c>
      <c r="D1299" t="s">
        <v>3950</v>
      </c>
      <c r="E1299" t="s">
        <v>3951</v>
      </c>
      <c r="F1299" t="s">
        <v>14</v>
      </c>
      <c r="G1299">
        <v>50.859134599999997</v>
      </c>
      <c r="H1299">
        <v>8.5481535057810092</v>
      </c>
      <c r="I1299" t="s">
        <v>15</v>
      </c>
    </row>
    <row r="1300" spans="1:9" x14ac:dyDescent="0.3">
      <c r="A1300" t="s">
        <v>3952</v>
      </c>
      <c r="B1300" t="s">
        <v>3953</v>
      </c>
      <c r="F1300" t="s">
        <v>49</v>
      </c>
      <c r="G1300">
        <v>43.241864999999997</v>
      </c>
      <c r="H1300">
        <v>-0.282196</v>
      </c>
      <c r="I1300" t="s">
        <v>50</v>
      </c>
    </row>
    <row r="1301" spans="1:9" x14ac:dyDescent="0.3">
      <c r="A1301" t="s">
        <v>3954</v>
      </c>
      <c r="B1301" t="s">
        <v>3955</v>
      </c>
      <c r="C1301" t="s">
        <v>3956</v>
      </c>
      <c r="D1301" t="s">
        <v>3957</v>
      </c>
      <c r="F1301" t="s">
        <v>385</v>
      </c>
      <c r="G1301">
        <v>48.188565650000001</v>
      </c>
      <c r="H1301">
        <v>17.189115175773559</v>
      </c>
      <c r="I1301" t="s">
        <v>31</v>
      </c>
    </row>
    <row r="1302" spans="1:9" x14ac:dyDescent="0.3">
      <c r="A1302" t="s">
        <v>11407</v>
      </c>
      <c r="E1302" t="s">
        <v>11408</v>
      </c>
      <c r="G1302">
        <v>54.3520252</v>
      </c>
      <c r="H1302">
        <v>18.646638400000001</v>
      </c>
      <c r="I1302" t="s">
        <v>11289</v>
      </c>
    </row>
    <row r="1303" spans="1:9" x14ac:dyDescent="0.3">
      <c r="A1303" t="s">
        <v>3958</v>
      </c>
      <c r="B1303" t="s">
        <v>3959</v>
      </c>
      <c r="F1303" t="s">
        <v>260</v>
      </c>
      <c r="G1303">
        <v>50.841929</v>
      </c>
      <c r="H1303">
        <v>4.3835889999999997</v>
      </c>
      <c r="I1303" t="s">
        <v>25</v>
      </c>
    </row>
    <row r="1304" spans="1:9" x14ac:dyDescent="0.3">
      <c r="A1304" t="s">
        <v>3960</v>
      </c>
      <c r="B1304" t="s">
        <v>3961</v>
      </c>
      <c r="F1304" t="s">
        <v>113</v>
      </c>
      <c r="G1304">
        <v>42.197023000000002</v>
      </c>
      <c r="H1304">
        <v>3.0575899999999998</v>
      </c>
      <c r="I1304" t="s">
        <v>114</v>
      </c>
    </row>
    <row r="1305" spans="1:9" x14ac:dyDescent="0.3">
      <c r="A1305" t="s">
        <v>3962</v>
      </c>
      <c r="B1305" t="s">
        <v>3963</v>
      </c>
      <c r="F1305" t="s">
        <v>113</v>
      </c>
      <c r="G1305">
        <v>41.774369</v>
      </c>
      <c r="H1305">
        <v>0.81701299999999999</v>
      </c>
      <c r="I1305" t="s">
        <v>25</v>
      </c>
    </row>
    <row r="1306" spans="1:9" x14ac:dyDescent="0.3">
      <c r="A1306" t="s">
        <v>3964</v>
      </c>
      <c r="B1306" t="s">
        <v>3965</v>
      </c>
      <c r="C1306" t="s">
        <v>3966</v>
      </c>
      <c r="D1306" t="s">
        <v>3967</v>
      </c>
      <c r="E1306" t="s">
        <v>3968</v>
      </c>
      <c r="F1306" t="s">
        <v>21</v>
      </c>
      <c r="G1306">
        <v>47.467692800000002</v>
      </c>
      <c r="H1306">
        <v>9.7278771000000006</v>
      </c>
      <c r="I1306" t="s">
        <v>88</v>
      </c>
    </row>
    <row r="1307" spans="1:9" x14ac:dyDescent="0.3">
      <c r="A1307" t="s">
        <v>3969</v>
      </c>
      <c r="B1307" t="s">
        <v>3970</v>
      </c>
      <c r="C1307" t="s">
        <v>3971</v>
      </c>
      <c r="D1307" t="s">
        <v>3972</v>
      </c>
      <c r="E1307" t="s">
        <v>3973</v>
      </c>
      <c r="F1307" t="s">
        <v>14</v>
      </c>
      <c r="G1307">
        <v>49.532246499999999</v>
      </c>
      <c r="H1307">
        <v>8.1425134000000003</v>
      </c>
      <c r="I1307" t="s">
        <v>15</v>
      </c>
    </row>
    <row r="1308" spans="1:9" x14ac:dyDescent="0.3">
      <c r="A1308" t="s">
        <v>3974</v>
      </c>
      <c r="B1308" t="s">
        <v>3975</v>
      </c>
      <c r="F1308" t="s">
        <v>49</v>
      </c>
      <c r="G1308">
        <v>43.540756000000002</v>
      </c>
      <c r="H1308">
        <v>1.5108299999999999</v>
      </c>
      <c r="I1308" t="s">
        <v>50</v>
      </c>
    </row>
    <row r="1309" spans="1:9" x14ac:dyDescent="0.3">
      <c r="A1309" t="s">
        <v>3976</v>
      </c>
      <c r="B1309" t="s">
        <v>3977</v>
      </c>
      <c r="C1309" t="s">
        <v>3978</v>
      </c>
      <c r="D1309" t="s">
        <v>3979</v>
      </c>
      <c r="E1309" t="s">
        <v>190</v>
      </c>
      <c r="F1309" t="s">
        <v>14</v>
      </c>
      <c r="G1309">
        <v>52.502540000000003</v>
      </c>
      <c r="H1309">
        <v>13.316713999999999</v>
      </c>
      <c r="I1309" t="s">
        <v>15</v>
      </c>
    </row>
    <row r="1310" spans="1:9" x14ac:dyDescent="0.3">
      <c r="A1310" t="s">
        <v>12054</v>
      </c>
      <c r="C1310" t="s">
        <v>12055</v>
      </c>
      <c r="D1310" t="s">
        <v>12056</v>
      </c>
      <c r="E1310" t="s">
        <v>12054</v>
      </c>
      <c r="G1310">
        <v>49.766151200000003</v>
      </c>
      <c r="H1310">
        <v>10.4702085</v>
      </c>
      <c r="I1310" t="s">
        <v>11881</v>
      </c>
    </row>
    <row r="1311" spans="1:9" x14ac:dyDescent="0.3">
      <c r="A1311" t="s">
        <v>12057</v>
      </c>
      <c r="C1311" t="s">
        <v>12058</v>
      </c>
      <c r="D1311" t="s">
        <v>12059</v>
      </c>
      <c r="E1311" t="s">
        <v>12057</v>
      </c>
      <c r="G1311">
        <v>47.9171221</v>
      </c>
      <c r="H1311">
        <v>8.6679635093285299</v>
      </c>
      <c r="I1311" t="s">
        <v>11881</v>
      </c>
    </row>
    <row r="1312" spans="1:9" x14ac:dyDescent="0.3">
      <c r="A1312" t="s">
        <v>11409</v>
      </c>
      <c r="E1312" t="s">
        <v>11410</v>
      </c>
      <c r="G1312">
        <v>37.074152599999998</v>
      </c>
      <c r="H1312">
        <v>14.2403537</v>
      </c>
      <c r="I1312" t="s">
        <v>11289</v>
      </c>
    </row>
    <row r="1313" spans="1:9" x14ac:dyDescent="0.3">
      <c r="A1313" t="s">
        <v>3980</v>
      </c>
      <c r="B1313" t="s">
        <v>3981</v>
      </c>
      <c r="C1313" t="s">
        <v>3982</v>
      </c>
      <c r="D1313" t="s">
        <v>3983</v>
      </c>
      <c r="E1313" t="s">
        <v>3984</v>
      </c>
      <c r="F1313" t="s">
        <v>14</v>
      </c>
      <c r="G1313">
        <v>49.446652200000003</v>
      </c>
      <c r="H1313">
        <v>11.068580900000001</v>
      </c>
      <c r="I1313" t="s">
        <v>15</v>
      </c>
    </row>
    <row r="1314" spans="1:9" x14ac:dyDescent="0.3">
      <c r="A1314" t="s">
        <v>11411</v>
      </c>
      <c r="E1314" t="s">
        <v>11412</v>
      </c>
      <c r="G1314">
        <v>51.442723800000003</v>
      </c>
      <c r="H1314">
        <v>6.0608725999999997</v>
      </c>
      <c r="I1314" t="s">
        <v>11289</v>
      </c>
    </row>
    <row r="1315" spans="1:9" x14ac:dyDescent="0.3">
      <c r="A1315" t="s">
        <v>11413</v>
      </c>
      <c r="E1315" t="s">
        <v>11414</v>
      </c>
      <c r="G1315">
        <v>50.968213900000002</v>
      </c>
      <c r="H1315">
        <v>5.8277247000000001</v>
      </c>
      <c r="I1315" t="s">
        <v>11289</v>
      </c>
    </row>
    <row r="1316" spans="1:9" x14ac:dyDescent="0.3">
      <c r="A1316" t="s">
        <v>11415</v>
      </c>
      <c r="E1316" t="s">
        <v>11414</v>
      </c>
      <c r="G1316">
        <v>50.967213899999997</v>
      </c>
      <c r="H1316">
        <v>5.8277247000000001</v>
      </c>
      <c r="I1316" t="s">
        <v>11289</v>
      </c>
    </row>
    <row r="1317" spans="1:9" x14ac:dyDescent="0.3">
      <c r="A1317" t="s">
        <v>3985</v>
      </c>
      <c r="B1317" t="s">
        <v>3986</v>
      </c>
      <c r="C1317" t="s">
        <v>3987</v>
      </c>
      <c r="D1317" t="s">
        <v>3988</v>
      </c>
      <c r="E1317" t="s">
        <v>3989</v>
      </c>
      <c r="F1317" t="s">
        <v>104</v>
      </c>
      <c r="G1317">
        <v>51.976631400000002</v>
      </c>
      <c r="H1317">
        <v>5.9153349999999998</v>
      </c>
      <c r="I1317" t="s">
        <v>1059</v>
      </c>
    </row>
    <row r="1318" spans="1:9" x14ac:dyDescent="0.3">
      <c r="A1318" t="s">
        <v>3990</v>
      </c>
      <c r="B1318" t="s">
        <v>3991</v>
      </c>
      <c r="C1318" t="s">
        <v>3992</v>
      </c>
      <c r="D1318" t="s">
        <v>3993</v>
      </c>
      <c r="E1318" t="s">
        <v>3994</v>
      </c>
      <c r="F1318" t="s">
        <v>14</v>
      </c>
      <c r="G1318">
        <v>54.181738850000002</v>
      </c>
      <c r="H1318">
        <v>7.8900802114250812</v>
      </c>
      <c r="I1318" t="s">
        <v>101</v>
      </c>
    </row>
    <row r="1319" spans="1:9" x14ac:dyDescent="0.3">
      <c r="A1319" t="s">
        <v>3995</v>
      </c>
      <c r="B1319" t="s">
        <v>3996</v>
      </c>
      <c r="C1319" t="s">
        <v>3997</v>
      </c>
      <c r="D1319" t="s">
        <v>3998</v>
      </c>
      <c r="E1319" t="s">
        <v>3999</v>
      </c>
      <c r="F1319" t="s">
        <v>14</v>
      </c>
      <c r="G1319">
        <v>48.869456700000001</v>
      </c>
      <c r="H1319">
        <v>8.6360326579594009</v>
      </c>
      <c r="I1319" t="s">
        <v>15</v>
      </c>
    </row>
    <row r="1320" spans="1:9" x14ac:dyDescent="0.3">
      <c r="A1320" t="s">
        <v>4000</v>
      </c>
      <c r="B1320" t="s">
        <v>4001</v>
      </c>
      <c r="F1320" t="s">
        <v>14</v>
      </c>
      <c r="G1320">
        <v>49.302567000000003</v>
      </c>
      <c r="H1320">
        <v>9.6373519999999999</v>
      </c>
      <c r="I1320" t="s">
        <v>25</v>
      </c>
    </row>
    <row r="1321" spans="1:9" x14ac:dyDescent="0.3">
      <c r="A1321" t="s">
        <v>4002</v>
      </c>
      <c r="B1321" t="s">
        <v>4003</v>
      </c>
      <c r="F1321" t="s">
        <v>248</v>
      </c>
      <c r="G1321">
        <v>59.371122</v>
      </c>
      <c r="H1321">
        <v>10.4421284</v>
      </c>
      <c r="I1321" t="s">
        <v>37</v>
      </c>
    </row>
    <row r="1322" spans="1:9" x14ac:dyDescent="0.3">
      <c r="A1322" t="s">
        <v>4004</v>
      </c>
      <c r="B1322" t="s">
        <v>4005</v>
      </c>
      <c r="C1322" t="s">
        <v>4006</v>
      </c>
      <c r="D1322" t="s">
        <v>4007</v>
      </c>
      <c r="E1322" t="s">
        <v>4008</v>
      </c>
      <c r="F1322" t="s">
        <v>248</v>
      </c>
      <c r="G1322">
        <v>59.371122</v>
      </c>
      <c r="H1322">
        <v>10.4421284</v>
      </c>
      <c r="I1322" t="s">
        <v>15</v>
      </c>
    </row>
    <row r="1323" spans="1:9" x14ac:dyDescent="0.3">
      <c r="A1323" t="s">
        <v>4009</v>
      </c>
      <c r="B1323" t="s">
        <v>4005</v>
      </c>
      <c r="C1323" t="s">
        <v>4006</v>
      </c>
      <c r="D1323" t="s">
        <v>4007</v>
      </c>
      <c r="E1323" t="s">
        <v>4008</v>
      </c>
      <c r="F1323" t="s">
        <v>248</v>
      </c>
      <c r="G1323">
        <v>59.371122</v>
      </c>
      <c r="H1323">
        <v>10.4421284</v>
      </c>
      <c r="I1323" t="s">
        <v>15</v>
      </c>
    </row>
    <row r="1324" spans="1:9" x14ac:dyDescent="0.3">
      <c r="A1324" t="s">
        <v>4010</v>
      </c>
      <c r="B1324" t="s">
        <v>4005</v>
      </c>
      <c r="C1324" t="s">
        <v>4006</v>
      </c>
      <c r="D1324" t="s">
        <v>4007</v>
      </c>
      <c r="E1324" t="s">
        <v>4008</v>
      </c>
      <c r="F1324" t="s">
        <v>248</v>
      </c>
      <c r="G1324">
        <v>59.371122</v>
      </c>
      <c r="H1324">
        <v>10.4421284</v>
      </c>
      <c r="I1324" t="s">
        <v>15</v>
      </c>
    </row>
    <row r="1325" spans="1:9" x14ac:dyDescent="0.3">
      <c r="A1325" t="s">
        <v>4011</v>
      </c>
      <c r="B1325" t="s">
        <v>4005</v>
      </c>
      <c r="C1325" t="s">
        <v>4006</v>
      </c>
      <c r="D1325" t="s">
        <v>4007</v>
      </c>
      <c r="E1325" t="s">
        <v>4008</v>
      </c>
      <c r="F1325" t="s">
        <v>248</v>
      </c>
      <c r="G1325">
        <v>59.371122</v>
      </c>
      <c r="H1325">
        <v>10.4421284</v>
      </c>
      <c r="I1325" t="s">
        <v>15</v>
      </c>
    </row>
    <row r="1326" spans="1:9" x14ac:dyDescent="0.3">
      <c r="A1326" t="s">
        <v>4012</v>
      </c>
      <c r="B1326" t="s">
        <v>4013</v>
      </c>
      <c r="C1326" t="s">
        <v>4014</v>
      </c>
      <c r="D1326" t="s">
        <v>4015</v>
      </c>
      <c r="E1326" t="s">
        <v>158</v>
      </c>
      <c r="F1326" t="s">
        <v>113</v>
      </c>
      <c r="G1326">
        <v>40.442757999999998</v>
      </c>
      <c r="H1326">
        <v>-3.6968510000000001</v>
      </c>
      <c r="I1326" t="s">
        <v>15</v>
      </c>
    </row>
    <row r="1327" spans="1:9" x14ac:dyDescent="0.3">
      <c r="A1327" t="s">
        <v>4016</v>
      </c>
      <c r="B1327" t="s">
        <v>4017</v>
      </c>
      <c r="F1327" t="s">
        <v>113</v>
      </c>
      <c r="G1327">
        <v>39.615662999999998</v>
      </c>
      <c r="H1327">
        <v>-3.356325</v>
      </c>
      <c r="I1327" t="s">
        <v>114</v>
      </c>
    </row>
    <row r="1328" spans="1:9" x14ac:dyDescent="0.3">
      <c r="A1328" t="s">
        <v>4018</v>
      </c>
      <c r="B1328" t="s">
        <v>4019</v>
      </c>
      <c r="F1328" t="s">
        <v>113</v>
      </c>
      <c r="G1328">
        <v>37.185864000000002</v>
      </c>
      <c r="H1328">
        <v>-5.7863329999999999</v>
      </c>
      <c r="I1328" t="s">
        <v>114</v>
      </c>
    </row>
    <row r="1329" spans="1:9" x14ac:dyDescent="0.3">
      <c r="A1329" t="s">
        <v>4020</v>
      </c>
      <c r="B1329" t="s">
        <v>4021</v>
      </c>
      <c r="F1329" t="s">
        <v>113</v>
      </c>
      <c r="G1329" s="2" t="str">
        <f>"43.309438"</f>
        <v>43.309438</v>
      </c>
      <c r="H1329" t="str">
        <f>"-8.268749"</f>
        <v>-8.268749</v>
      </c>
      <c r="I1329" t="s">
        <v>114</v>
      </c>
    </row>
    <row r="1330" spans="1:9" x14ac:dyDescent="0.3">
      <c r="A1330" t="s">
        <v>4022</v>
      </c>
      <c r="B1330" t="s">
        <v>834</v>
      </c>
      <c r="F1330" t="s">
        <v>49</v>
      </c>
      <c r="G1330">
        <v>46.184593300000003</v>
      </c>
      <c r="H1330">
        <v>-1.1462007000000001</v>
      </c>
      <c r="I1330" t="s">
        <v>50</v>
      </c>
    </row>
    <row r="1331" spans="1:9" x14ac:dyDescent="0.3">
      <c r="A1331" t="s">
        <v>4023</v>
      </c>
      <c r="B1331" t="s">
        <v>4024</v>
      </c>
      <c r="C1331" t="s">
        <v>4025</v>
      </c>
      <c r="D1331" t="s">
        <v>4026</v>
      </c>
      <c r="E1331" t="s">
        <v>4027</v>
      </c>
      <c r="F1331" t="s">
        <v>49</v>
      </c>
      <c r="G1331">
        <v>48.738629699999997</v>
      </c>
      <c r="H1331">
        <v>2.3799012013682459</v>
      </c>
      <c r="I1331" t="s">
        <v>15</v>
      </c>
    </row>
    <row r="1332" spans="1:9" x14ac:dyDescent="0.3">
      <c r="A1332" t="s">
        <v>11416</v>
      </c>
      <c r="E1332" t="s">
        <v>11417</v>
      </c>
      <c r="G1332">
        <v>44.4056499</v>
      </c>
      <c r="H1332">
        <v>8.946256</v>
      </c>
      <c r="I1332" t="s">
        <v>11289</v>
      </c>
    </row>
    <row r="1333" spans="1:9" x14ac:dyDescent="0.3">
      <c r="A1333" t="s">
        <v>4028</v>
      </c>
      <c r="B1333" t="s">
        <v>4029</v>
      </c>
      <c r="F1333" t="s">
        <v>49</v>
      </c>
      <c r="G1333">
        <v>43.334578</v>
      </c>
      <c r="H1333">
        <v>3.2222719999999998</v>
      </c>
      <c r="I1333" t="s">
        <v>50</v>
      </c>
    </row>
    <row r="1334" spans="1:9" x14ac:dyDescent="0.3">
      <c r="A1334" t="s">
        <v>4030</v>
      </c>
      <c r="B1334" t="s">
        <v>4031</v>
      </c>
      <c r="C1334" t="s">
        <v>4032</v>
      </c>
      <c r="D1334" t="s">
        <v>4033</v>
      </c>
      <c r="E1334" t="s">
        <v>4034</v>
      </c>
      <c r="F1334" t="s">
        <v>82</v>
      </c>
      <c r="G1334">
        <v>51.3325399</v>
      </c>
      <c r="H1334">
        <v>-0.2685213919209431</v>
      </c>
      <c r="I1334" t="s">
        <v>15</v>
      </c>
    </row>
    <row r="1335" spans="1:9" x14ac:dyDescent="0.3">
      <c r="A1335" t="s">
        <v>4035</v>
      </c>
      <c r="B1335" t="s">
        <v>4036</v>
      </c>
      <c r="F1335" t="s">
        <v>49</v>
      </c>
      <c r="G1335">
        <v>48.886748900000001</v>
      </c>
      <c r="H1335">
        <v>2.1652279999999999</v>
      </c>
      <c r="I1335" t="s">
        <v>50</v>
      </c>
    </row>
    <row r="1336" spans="1:9" x14ac:dyDescent="0.3">
      <c r="A1336" t="s">
        <v>4037</v>
      </c>
      <c r="B1336" t="s">
        <v>4038</v>
      </c>
      <c r="F1336" t="s">
        <v>82</v>
      </c>
      <c r="G1336">
        <v>52.832081700000003</v>
      </c>
      <c r="H1336">
        <v>-1.167259759113207</v>
      </c>
      <c r="I1336" t="s">
        <v>37</v>
      </c>
    </row>
    <row r="1337" spans="1:9" x14ac:dyDescent="0.3">
      <c r="A1337" t="s">
        <v>4039</v>
      </c>
      <c r="B1337" t="s">
        <v>4040</v>
      </c>
      <c r="F1337" t="s">
        <v>82</v>
      </c>
      <c r="G1337">
        <v>52.832081700000003</v>
      </c>
      <c r="H1337">
        <v>-1.167259759113207</v>
      </c>
      <c r="I1337" t="s">
        <v>15</v>
      </c>
    </row>
    <row r="1338" spans="1:9" x14ac:dyDescent="0.3">
      <c r="A1338" t="s">
        <v>4041</v>
      </c>
      <c r="B1338" t="s">
        <v>4042</v>
      </c>
      <c r="C1338" t="s">
        <v>4043</v>
      </c>
      <c r="D1338" t="s">
        <v>500</v>
      </c>
      <c r="E1338" t="s">
        <v>2871</v>
      </c>
      <c r="F1338" t="s">
        <v>104</v>
      </c>
      <c r="G1338">
        <v>52.349387499999999</v>
      </c>
      <c r="H1338">
        <v>5.9925401999999997</v>
      </c>
      <c r="I1338" t="s">
        <v>1059</v>
      </c>
    </row>
    <row r="1339" spans="1:9" x14ac:dyDescent="0.3">
      <c r="A1339" t="s">
        <v>4044</v>
      </c>
      <c r="B1339" t="s">
        <v>4045</v>
      </c>
      <c r="F1339" t="s">
        <v>104</v>
      </c>
      <c r="G1339">
        <v>52.349387499999999</v>
      </c>
      <c r="H1339">
        <v>5.9925401999999997</v>
      </c>
      <c r="I1339" t="s">
        <v>25</v>
      </c>
    </row>
    <row r="1340" spans="1:9" x14ac:dyDescent="0.3">
      <c r="A1340" t="s">
        <v>4046</v>
      </c>
      <c r="B1340" t="s">
        <v>4047</v>
      </c>
      <c r="C1340" t="s">
        <v>4048</v>
      </c>
      <c r="D1340" t="s">
        <v>4049</v>
      </c>
      <c r="E1340" t="s">
        <v>183</v>
      </c>
      <c r="F1340" t="s">
        <v>14</v>
      </c>
      <c r="G1340">
        <v>51.226541300000001</v>
      </c>
      <c r="H1340">
        <v>6.8167942000000004</v>
      </c>
      <c r="I1340" t="s">
        <v>15</v>
      </c>
    </row>
    <row r="1341" spans="1:9" x14ac:dyDescent="0.3">
      <c r="A1341" t="s">
        <v>11418</v>
      </c>
      <c r="E1341" t="s">
        <v>11419</v>
      </c>
      <c r="G1341">
        <v>63.844239000000002</v>
      </c>
      <c r="H1341">
        <v>-22.431749799999999</v>
      </c>
      <c r="I1341" t="s">
        <v>11289</v>
      </c>
    </row>
    <row r="1342" spans="1:9" x14ac:dyDescent="0.3">
      <c r="A1342" t="s">
        <v>4050</v>
      </c>
      <c r="B1342" t="s">
        <v>4051</v>
      </c>
      <c r="C1342" t="s">
        <v>4052</v>
      </c>
      <c r="D1342" t="s">
        <v>4053</v>
      </c>
      <c r="E1342" t="s">
        <v>4054</v>
      </c>
      <c r="F1342" t="s">
        <v>49</v>
      </c>
      <c r="G1342">
        <v>48.886748900000001</v>
      </c>
      <c r="H1342">
        <v>2.1652279999999999</v>
      </c>
      <c r="I1342" t="s">
        <v>15</v>
      </c>
    </row>
    <row r="1343" spans="1:9" x14ac:dyDescent="0.3">
      <c r="A1343" t="s">
        <v>4055</v>
      </c>
      <c r="B1343" t="s">
        <v>4056</v>
      </c>
      <c r="C1343" t="s">
        <v>4057</v>
      </c>
      <c r="D1343" t="s">
        <v>4058</v>
      </c>
      <c r="E1343" t="s">
        <v>4059</v>
      </c>
      <c r="F1343" t="s">
        <v>14</v>
      </c>
      <c r="G1343">
        <v>51.207043900000002</v>
      </c>
      <c r="H1343">
        <v>8.7033524999999994</v>
      </c>
      <c r="I1343" t="s">
        <v>15</v>
      </c>
    </row>
    <row r="1344" spans="1:9" x14ac:dyDescent="0.3">
      <c r="A1344" t="s">
        <v>4060</v>
      </c>
      <c r="B1344" t="s">
        <v>4061</v>
      </c>
      <c r="F1344" t="s">
        <v>260</v>
      </c>
      <c r="G1344">
        <v>50.847151099999998</v>
      </c>
      <c r="H1344">
        <v>4.3805595999999998</v>
      </c>
      <c r="I1344" t="s">
        <v>25</v>
      </c>
    </row>
    <row r="1345" spans="1:9" x14ac:dyDescent="0.3">
      <c r="A1345" t="s">
        <v>4062</v>
      </c>
      <c r="B1345" t="s">
        <v>4063</v>
      </c>
      <c r="C1345" t="s">
        <v>4064</v>
      </c>
      <c r="D1345" t="s">
        <v>4065</v>
      </c>
      <c r="E1345" t="s">
        <v>4066</v>
      </c>
      <c r="F1345" t="s">
        <v>14</v>
      </c>
      <c r="G1345">
        <v>53.890247299999999</v>
      </c>
      <c r="H1345">
        <v>9.1717802000000006</v>
      </c>
      <c r="I1345" t="s">
        <v>15</v>
      </c>
    </row>
    <row r="1346" spans="1:9" x14ac:dyDescent="0.3">
      <c r="A1346" t="s">
        <v>4067</v>
      </c>
      <c r="B1346" t="s">
        <v>4068</v>
      </c>
      <c r="C1346" t="s">
        <v>4069</v>
      </c>
      <c r="D1346" t="s">
        <v>4070</v>
      </c>
      <c r="E1346" t="s">
        <v>4071</v>
      </c>
      <c r="F1346" t="s">
        <v>14</v>
      </c>
      <c r="G1346">
        <v>47.897728999999998</v>
      </c>
      <c r="H1346">
        <v>12.619680000000001</v>
      </c>
      <c r="I1346" t="s">
        <v>15</v>
      </c>
    </row>
    <row r="1347" spans="1:9" x14ac:dyDescent="0.3">
      <c r="A1347" t="s">
        <v>4072</v>
      </c>
      <c r="B1347" t="s">
        <v>4073</v>
      </c>
      <c r="F1347" t="s">
        <v>113</v>
      </c>
      <c r="G1347">
        <v>39.186069000000003</v>
      </c>
      <c r="H1347">
        <v>-0.42585600000000001</v>
      </c>
      <c r="I1347" t="s">
        <v>114</v>
      </c>
    </row>
    <row r="1348" spans="1:9" x14ac:dyDescent="0.3">
      <c r="A1348" t="s">
        <v>4074</v>
      </c>
      <c r="B1348" t="s">
        <v>4075</v>
      </c>
      <c r="F1348" t="s">
        <v>49</v>
      </c>
      <c r="G1348">
        <v>48.886962500000003</v>
      </c>
      <c r="H1348">
        <v>2.2431841000000001</v>
      </c>
      <c r="I1348" t="s">
        <v>50</v>
      </c>
    </row>
    <row r="1349" spans="1:9" x14ac:dyDescent="0.3">
      <c r="A1349" t="s">
        <v>4076</v>
      </c>
      <c r="B1349" t="s">
        <v>4077</v>
      </c>
      <c r="C1349" t="s">
        <v>4078</v>
      </c>
      <c r="D1349" t="s">
        <v>2719</v>
      </c>
      <c r="E1349" t="s">
        <v>4079</v>
      </c>
      <c r="F1349" t="s">
        <v>49</v>
      </c>
      <c r="G1349">
        <v>45.168489999999998</v>
      </c>
      <c r="H1349">
        <v>5.7308750000000002</v>
      </c>
      <c r="I1349" t="s">
        <v>15</v>
      </c>
    </row>
    <row r="1350" spans="1:9" x14ac:dyDescent="0.3">
      <c r="A1350" t="s">
        <v>4080</v>
      </c>
      <c r="B1350" t="s">
        <v>4081</v>
      </c>
      <c r="C1350" t="s">
        <v>4082</v>
      </c>
      <c r="D1350" t="s">
        <v>4083</v>
      </c>
      <c r="E1350" t="s">
        <v>4084</v>
      </c>
      <c r="F1350" t="s">
        <v>14</v>
      </c>
      <c r="G1350">
        <v>51.855140900000002</v>
      </c>
      <c r="H1350">
        <v>12.04582331380105</v>
      </c>
      <c r="I1350" t="s">
        <v>15</v>
      </c>
    </row>
    <row r="1351" spans="1:9" x14ac:dyDescent="0.3">
      <c r="A1351" t="s">
        <v>11420</v>
      </c>
      <c r="E1351" t="s">
        <v>11421</v>
      </c>
      <c r="G1351">
        <v>52.482000351942297</v>
      </c>
      <c r="H1351">
        <v>7.3006943258359298</v>
      </c>
      <c r="I1351" t="s">
        <v>11294</v>
      </c>
    </row>
    <row r="1352" spans="1:9" x14ac:dyDescent="0.3">
      <c r="A1352" t="s">
        <v>11422</v>
      </c>
      <c r="E1352" t="s">
        <v>11421</v>
      </c>
      <c r="G1352">
        <v>52.484295624390697</v>
      </c>
      <c r="H1352">
        <v>7.3051118890633102</v>
      </c>
      <c r="I1352" t="s">
        <v>11294</v>
      </c>
    </row>
    <row r="1353" spans="1:9" x14ac:dyDescent="0.3">
      <c r="A1353" t="s">
        <v>12060</v>
      </c>
      <c r="C1353" t="s">
        <v>12061</v>
      </c>
      <c r="D1353" t="s">
        <v>12062</v>
      </c>
      <c r="E1353" t="s">
        <v>12060</v>
      </c>
      <c r="G1353">
        <v>47.193400199999999</v>
      </c>
      <c r="H1353">
        <v>8.1121777572649574</v>
      </c>
      <c r="I1353" t="s">
        <v>11881</v>
      </c>
    </row>
    <row r="1354" spans="1:9" x14ac:dyDescent="0.3">
      <c r="A1354" t="s">
        <v>4085</v>
      </c>
      <c r="B1354" t="s">
        <v>4086</v>
      </c>
      <c r="C1354" t="s">
        <v>4087</v>
      </c>
      <c r="D1354" t="s">
        <v>4088</v>
      </c>
      <c r="E1354" t="s">
        <v>3583</v>
      </c>
      <c r="F1354" t="s">
        <v>14</v>
      </c>
      <c r="G1354">
        <v>50.110048999999997</v>
      </c>
      <c r="H1354">
        <v>8.6530310000000004</v>
      </c>
      <c r="I1354" t="s">
        <v>15</v>
      </c>
    </row>
    <row r="1355" spans="1:9" x14ac:dyDescent="0.3">
      <c r="A1355" t="s">
        <v>4089</v>
      </c>
      <c r="B1355" t="s">
        <v>4090</v>
      </c>
      <c r="F1355" t="s">
        <v>49</v>
      </c>
      <c r="G1355">
        <v>47.303034699999998</v>
      </c>
      <c r="H1355">
        <v>-2.1882526000000002</v>
      </c>
      <c r="I1355" t="s">
        <v>50</v>
      </c>
    </row>
    <row r="1356" spans="1:9" x14ac:dyDescent="0.3">
      <c r="A1356" t="s">
        <v>4091</v>
      </c>
      <c r="B1356" t="s">
        <v>4092</v>
      </c>
      <c r="C1356" t="s">
        <v>4093</v>
      </c>
      <c r="D1356" t="s">
        <v>4094</v>
      </c>
      <c r="E1356" t="s">
        <v>309</v>
      </c>
      <c r="F1356" t="s">
        <v>49</v>
      </c>
      <c r="G1356">
        <v>48.865342900000002</v>
      </c>
      <c r="H1356">
        <v>2.3312506000000002</v>
      </c>
      <c r="I1356" t="s">
        <v>15</v>
      </c>
    </row>
    <row r="1357" spans="1:9" x14ac:dyDescent="0.3">
      <c r="A1357" t="s">
        <v>4095</v>
      </c>
      <c r="B1357" t="s">
        <v>4096</v>
      </c>
      <c r="C1357" t="s">
        <v>4097</v>
      </c>
      <c r="D1357" t="s">
        <v>4098</v>
      </c>
      <c r="E1357" t="s">
        <v>4099</v>
      </c>
      <c r="F1357" t="s">
        <v>49</v>
      </c>
      <c r="G1357">
        <v>44.863382999999999</v>
      </c>
      <c r="H1357">
        <v>-0.55039899999999997</v>
      </c>
      <c r="I1357" t="s">
        <v>15</v>
      </c>
    </row>
    <row r="1358" spans="1:9" x14ac:dyDescent="0.3">
      <c r="A1358" t="s">
        <v>4100</v>
      </c>
      <c r="B1358" t="s">
        <v>4101</v>
      </c>
      <c r="C1358" t="s">
        <v>4102</v>
      </c>
      <c r="D1358" t="s">
        <v>4103</v>
      </c>
      <c r="E1358" t="s">
        <v>4104</v>
      </c>
      <c r="F1358" t="s">
        <v>14</v>
      </c>
      <c r="G1358">
        <v>50.264137499999997</v>
      </c>
      <c r="H1358">
        <v>8.2295611953451555</v>
      </c>
      <c r="I1358" t="s">
        <v>15</v>
      </c>
    </row>
    <row r="1359" spans="1:9" x14ac:dyDescent="0.3">
      <c r="A1359" t="s">
        <v>4105</v>
      </c>
      <c r="B1359" t="s">
        <v>4106</v>
      </c>
      <c r="F1359" t="s">
        <v>82</v>
      </c>
      <c r="G1359">
        <v>51.515784250000003</v>
      </c>
      <c r="H1359">
        <v>-0.1041096202971841</v>
      </c>
      <c r="I1359" t="s">
        <v>37</v>
      </c>
    </row>
    <row r="1360" spans="1:9" x14ac:dyDescent="0.3">
      <c r="A1360" t="s">
        <v>4107</v>
      </c>
      <c r="B1360" t="s">
        <v>4108</v>
      </c>
      <c r="F1360" t="s">
        <v>113</v>
      </c>
      <c r="G1360">
        <v>37.380187999999997</v>
      </c>
      <c r="H1360">
        <v>-5.9748609999999998</v>
      </c>
      <c r="I1360" t="s">
        <v>114</v>
      </c>
    </row>
    <row r="1361" spans="1:9" x14ac:dyDescent="0.3">
      <c r="A1361" t="s">
        <v>12391</v>
      </c>
      <c r="C1361" t="s">
        <v>12392</v>
      </c>
      <c r="D1361" t="s">
        <v>12393</v>
      </c>
      <c r="E1361" t="s">
        <v>12391</v>
      </c>
      <c r="G1361">
        <v>50.570680099999997</v>
      </c>
      <c r="H1361">
        <v>8.6940185000000003</v>
      </c>
      <c r="I1361" t="s">
        <v>11881</v>
      </c>
    </row>
    <row r="1362" spans="1:9" x14ac:dyDescent="0.3">
      <c r="A1362" t="s">
        <v>4109</v>
      </c>
      <c r="B1362" t="s">
        <v>4110</v>
      </c>
      <c r="F1362" t="s">
        <v>14</v>
      </c>
      <c r="G1362">
        <v>51.671359000000002</v>
      </c>
      <c r="H1362">
        <v>8.5956790000000005</v>
      </c>
      <c r="I1362" t="s">
        <v>114</v>
      </c>
    </row>
    <row r="1363" spans="1:9" x14ac:dyDescent="0.3">
      <c r="A1363" t="s">
        <v>4111</v>
      </c>
      <c r="B1363" t="s">
        <v>4112</v>
      </c>
      <c r="F1363" t="s">
        <v>49</v>
      </c>
      <c r="G1363">
        <v>43.365855000000003</v>
      </c>
      <c r="H1363">
        <v>-0.63295999999999997</v>
      </c>
      <c r="I1363" t="s">
        <v>50</v>
      </c>
    </row>
    <row r="1364" spans="1:9" x14ac:dyDescent="0.3">
      <c r="A1364" t="s">
        <v>4113</v>
      </c>
      <c r="B1364" t="s">
        <v>4114</v>
      </c>
      <c r="C1364" t="s">
        <v>4115</v>
      </c>
      <c r="D1364" t="s">
        <v>4116</v>
      </c>
      <c r="E1364" t="s">
        <v>4117</v>
      </c>
      <c r="F1364" t="s">
        <v>14</v>
      </c>
      <c r="G1364">
        <v>50.670279999999998</v>
      </c>
      <c r="H1364">
        <v>7.1741960000000002</v>
      </c>
      <c r="I1364" t="s">
        <v>15</v>
      </c>
    </row>
    <row r="1365" spans="1:9" x14ac:dyDescent="0.3">
      <c r="A1365" t="s">
        <v>4118</v>
      </c>
      <c r="B1365" t="s">
        <v>4119</v>
      </c>
      <c r="C1365" t="s">
        <v>4120</v>
      </c>
      <c r="D1365" t="s">
        <v>4121</v>
      </c>
      <c r="E1365" t="s">
        <v>598</v>
      </c>
      <c r="F1365" t="s">
        <v>82</v>
      </c>
      <c r="G1365">
        <v>51.498151999999997</v>
      </c>
      <c r="H1365">
        <v>-0.142205</v>
      </c>
      <c r="I1365" t="s">
        <v>15</v>
      </c>
    </row>
    <row r="1366" spans="1:9" x14ac:dyDescent="0.3">
      <c r="A1366" t="s">
        <v>4122</v>
      </c>
      <c r="B1366" t="s">
        <v>4123</v>
      </c>
      <c r="C1366" t="s">
        <v>4124</v>
      </c>
      <c r="D1366" t="s">
        <v>548</v>
      </c>
      <c r="E1366" t="s">
        <v>4125</v>
      </c>
      <c r="F1366" t="s">
        <v>21</v>
      </c>
      <c r="G1366">
        <v>46.610875999999998</v>
      </c>
      <c r="H1366">
        <v>14.321090999999999</v>
      </c>
      <c r="I1366" t="s">
        <v>88</v>
      </c>
    </row>
    <row r="1367" spans="1:9" x14ac:dyDescent="0.3">
      <c r="A1367" t="s">
        <v>4126</v>
      </c>
      <c r="B1367" t="s">
        <v>4127</v>
      </c>
      <c r="C1367" t="s">
        <v>4128</v>
      </c>
      <c r="D1367" t="s">
        <v>4129</v>
      </c>
      <c r="E1367" t="s">
        <v>190</v>
      </c>
      <c r="F1367" t="s">
        <v>14</v>
      </c>
      <c r="G1367">
        <v>52.5050831</v>
      </c>
      <c r="H1367">
        <v>13.3323631</v>
      </c>
      <c r="I1367" t="s">
        <v>15</v>
      </c>
    </row>
    <row r="1368" spans="1:9" x14ac:dyDescent="0.3">
      <c r="A1368" t="s">
        <v>4130</v>
      </c>
      <c r="B1368" t="s">
        <v>4131</v>
      </c>
      <c r="F1368" t="s">
        <v>82</v>
      </c>
      <c r="G1368">
        <v>51.437989899999998</v>
      </c>
      <c r="H1368">
        <v>7.3362200000000002E-2</v>
      </c>
      <c r="I1368" t="s">
        <v>15</v>
      </c>
    </row>
    <row r="1369" spans="1:9" x14ac:dyDescent="0.3">
      <c r="A1369" t="s">
        <v>4132</v>
      </c>
      <c r="B1369" t="s">
        <v>4133</v>
      </c>
      <c r="C1369" t="s">
        <v>4134</v>
      </c>
      <c r="D1369" t="s">
        <v>4135</v>
      </c>
      <c r="E1369" t="s">
        <v>4136</v>
      </c>
      <c r="F1369" t="s">
        <v>14</v>
      </c>
      <c r="G1369">
        <v>50.4374915</v>
      </c>
      <c r="H1369">
        <v>7.8304867012101997</v>
      </c>
      <c r="I1369" t="s">
        <v>15</v>
      </c>
    </row>
    <row r="1370" spans="1:9" x14ac:dyDescent="0.3">
      <c r="A1370" t="s">
        <v>4137</v>
      </c>
      <c r="B1370" t="s">
        <v>4138</v>
      </c>
      <c r="C1370" t="s">
        <v>4139</v>
      </c>
      <c r="D1370" t="s">
        <v>4140</v>
      </c>
      <c r="E1370" t="s">
        <v>4141</v>
      </c>
      <c r="F1370" t="s">
        <v>404</v>
      </c>
      <c r="G1370">
        <v>57.610645050000002</v>
      </c>
      <c r="H1370">
        <v>11.943558434979581</v>
      </c>
      <c r="I1370" t="s">
        <v>15</v>
      </c>
    </row>
    <row r="1371" spans="1:9" x14ac:dyDescent="0.3">
      <c r="A1371" t="s">
        <v>4142</v>
      </c>
      <c r="B1371" t="s">
        <v>4143</v>
      </c>
      <c r="C1371" t="s">
        <v>4144</v>
      </c>
      <c r="D1371" t="s">
        <v>2859</v>
      </c>
      <c r="E1371" t="s">
        <v>2622</v>
      </c>
      <c r="F1371" t="s">
        <v>14</v>
      </c>
      <c r="G1371">
        <v>48.708485600000003</v>
      </c>
      <c r="H1371">
        <v>9.1704548420837639</v>
      </c>
      <c r="I1371" t="s">
        <v>15</v>
      </c>
    </row>
    <row r="1372" spans="1:9" x14ac:dyDescent="0.3">
      <c r="A1372" t="s">
        <v>4145</v>
      </c>
      <c r="B1372" t="s">
        <v>4146</v>
      </c>
      <c r="C1372" t="s">
        <v>4147</v>
      </c>
      <c r="D1372" t="s">
        <v>4148</v>
      </c>
      <c r="E1372" t="s">
        <v>4149</v>
      </c>
      <c r="F1372" t="s">
        <v>21</v>
      </c>
      <c r="G1372">
        <v>46.524883500000001</v>
      </c>
      <c r="H1372">
        <v>14.2993565</v>
      </c>
      <c r="I1372" t="s">
        <v>88</v>
      </c>
    </row>
    <row r="1373" spans="1:9" x14ac:dyDescent="0.3">
      <c r="A1373" t="s">
        <v>4150</v>
      </c>
      <c r="B1373" t="s">
        <v>4151</v>
      </c>
      <c r="C1373" t="s">
        <v>4152</v>
      </c>
      <c r="D1373" t="s">
        <v>4153</v>
      </c>
      <c r="E1373" t="s">
        <v>4154</v>
      </c>
      <c r="F1373" t="s">
        <v>14</v>
      </c>
      <c r="G1373">
        <v>51.709199699999999</v>
      </c>
      <c r="H1373">
        <v>11.9816235</v>
      </c>
      <c r="I1373" t="s">
        <v>15</v>
      </c>
    </row>
    <row r="1374" spans="1:9" x14ac:dyDescent="0.3">
      <c r="A1374" t="s">
        <v>4155</v>
      </c>
      <c r="B1374" t="s">
        <v>4156</v>
      </c>
      <c r="F1374" t="s">
        <v>82</v>
      </c>
      <c r="G1374">
        <v>57.369084700000002</v>
      </c>
      <c r="H1374">
        <v>-2.0652171462491151</v>
      </c>
      <c r="I1374" t="s">
        <v>37</v>
      </c>
    </row>
    <row r="1375" spans="1:9" x14ac:dyDescent="0.3">
      <c r="A1375" t="s">
        <v>4157</v>
      </c>
      <c r="B1375" t="s">
        <v>4158</v>
      </c>
      <c r="C1375" t="s">
        <v>4159</v>
      </c>
      <c r="D1375" t="s">
        <v>4160</v>
      </c>
      <c r="E1375" t="s">
        <v>4161</v>
      </c>
      <c r="F1375" t="s">
        <v>14</v>
      </c>
      <c r="G1375">
        <v>50.007179999999998</v>
      </c>
      <c r="H1375">
        <v>9.2186400000000006</v>
      </c>
      <c r="I1375" t="s">
        <v>101</v>
      </c>
    </row>
    <row r="1376" spans="1:9" x14ac:dyDescent="0.3">
      <c r="A1376" t="s">
        <v>11423</v>
      </c>
      <c r="E1376" t="s">
        <v>11424</v>
      </c>
      <c r="G1376">
        <v>49.502578999999997</v>
      </c>
      <c r="H1376">
        <v>0.23307900000000001</v>
      </c>
      <c r="I1376" t="s">
        <v>11289</v>
      </c>
    </row>
    <row r="1377" spans="1:9" x14ac:dyDescent="0.3">
      <c r="A1377" t="s">
        <v>11423</v>
      </c>
      <c r="E1377" t="s">
        <v>11424</v>
      </c>
      <c r="G1377">
        <v>49.503579000000002</v>
      </c>
      <c r="H1377">
        <v>0.23307900000000001</v>
      </c>
      <c r="I1377" t="s">
        <v>11289</v>
      </c>
    </row>
    <row r="1378" spans="1:9" x14ac:dyDescent="0.3">
      <c r="A1378" t="s">
        <v>11425</v>
      </c>
      <c r="E1378" t="s">
        <v>11424</v>
      </c>
      <c r="G1378">
        <v>49.504579</v>
      </c>
      <c r="H1378">
        <v>0.23307900000000001</v>
      </c>
      <c r="I1378" t="s">
        <v>11289</v>
      </c>
    </row>
    <row r="1379" spans="1:9" x14ac:dyDescent="0.3">
      <c r="A1379" t="s">
        <v>4162</v>
      </c>
      <c r="B1379" t="s">
        <v>4163</v>
      </c>
      <c r="C1379" t="s">
        <v>4164</v>
      </c>
      <c r="D1379" t="s">
        <v>4165</v>
      </c>
      <c r="F1379" t="s">
        <v>30</v>
      </c>
      <c r="G1379">
        <v>50.294570299999997</v>
      </c>
      <c r="H1379">
        <v>18.657860700000001</v>
      </c>
      <c r="I1379" t="s">
        <v>31</v>
      </c>
    </row>
    <row r="1380" spans="1:9" x14ac:dyDescent="0.3">
      <c r="A1380" t="s">
        <v>4166</v>
      </c>
      <c r="B1380" t="s">
        <v>4167</v>
      </c>
      <c r="C1380" t="s">
        <v>4168</v>
      </c>
      <c r="D1380" t="s">
        <v>4169</v>
      </c>
      <c r="F1380" t="s">
        <v>30</v>
      </c>
      <c r="G1380">
        <v>50.351401500000001</v>
      </c>
      <c r="H1380">
        <v>18.753041165198031</v>
      </c>
      <c r="I1380" t="s">
        <v>31</v>
      </c>
    </row>
    <row r="1381" spans="1:9" x14ac:dyDescent="0.3">
      <c r="A1381" t="s">
        <v>12063</v>
      </c>
      <c r="C1381" t="s">
        <v>12064</v>
      </c>
      <c r="D1381" t="s">
        <v>12065</v>
      </c>
      <c r="E1381" t="s">
        <v>11740</v>
      </c>
      <c r="G1381">
        <v>57.705427700000001</v>
      </c>
      <c r="H1381">
        <v>11.884877299999999</v>
      </c>
      <c r="I1381" t="s">
        <v>11881</v>
      </c>
    </row>
    <row r="1382" spans="1:9" x14ac:dyDescent="0.3">
      <c r="A1382" t="s">
        <v>4170</v>
      </c>
      <c r="B1382" t="s">
        <v>4171</v>
      </c>
      <c r="C1382" t="s">
        <v>4172</v>
      </c>
      <c r="D1382" t="s">
        <v>4173</v>
      </c>
      <c r="E1382" t="s">
        <v>309</v>
      </c>
      <c r="F1382" t="s">
        <v>49</v>
      </c>
      <c r="G1382">
        <v>48.873321400000002</v>
      </c>
      <c r="H1382">
        <v>2.3280850000000002</v>
      </c>
      <c r="I1382" t="s">
        <v>15</v>
      </c>
    </row>
    <row r="1383" spans="1:9" x14ac:dyDescent="0.3">
      <c r="A1383" t="s">
        <v>4174</v>
      </c>
      <c r="B1383" t="s">
        <v>2937</v>
      </c>
      <c r="C1383" t="s">
        <v>2938</v>
      </c>
      <c r="D1383" t="s">
        <v>2939</v>
      </c>
      <c r="E1383" t="s">
        <v>2940</v>
      </c>
      <c r="F1383" t="s">
        <v>14</v>
      </c>
      <c r="G1383">
        <v>54.585726999999999</v>
      </c>
      <c r="H1383">
        <v>8.9227787000000003</v>
      </c>
      <c r="I1383" t="s">
        <v>15</v>
      </c>
    </row>
    <row r="1384" spans="1:9" x14ac:dyDescent="0.3">
      <c r="A1384" t="s">
        <v>4175</v>
      </c>
      <c r="B1384" t="s">
        <v>4176</v>
      </c>
      <c r="C1384" t="s">
        <v>4177</v>
      </c>
      <c r="D1384" t="s">
        <v>2939</v>
      </c>
      <c r="E1384" t="s">
        <v>4178</v>
      </c>
      <c r="F1384" t="s">
        <v>14</v>
      </c>
      <c r="G1384">
        <v>54.585726999999999</v>
      </c>
      <c r="H1384">
        <v>8.9227787000000003</v>
      </c>
      <c r="I1384" t="s">
        <v>88</v>
      </c>
    </row>
    <row r="1385" spans="1:9" x14ac:dyDescent="0.3">
      <c r="A1385" t="s">
        <v>4179</v>
      </c>
      <c r="B1385" t="s">
        <v>2937</v>
      </c>
      <c r="C1385" t="s">
        <v>2938</v>
      </c>
      <c r="D1385" t="s">
        <v>2939</v>
      </c>
      <c r="E1385" t="s">
        <v>2940</v>
      </c>
      <c r="F1385" t="s">
        <v>14</v>
      </c>
      <c r="G1385">
        <v>54.585726999999999</v>
      </c>
      <c r="H1385">
        <v>8.9227787000000003</v>
      </c>
      <c r="I1385" t="s">
        <v>15</v>
      </c>
    </row>
    <row r="1386" spans="1:9" x14ac:dyDescent="0.3">
      <c r="A1386" t="s">
        <v>4180</v>
      </c>
      <c r="B1386" t="s">
        <v>2937</v>
      </c>
      <c r="C1386" t="s">
        <v>2938</v>
      </c>
      <c r="D1386" t="s">
        <v>2939</v>
      </c>
      <c r="E1386" t="s">
        <v>2940</v>
      </c>
      <c r="F1386" t="s">
        <v>14</v>
      </c>
      <c r="G1386">
        <v>54.585726999999999</v>
      </c>
      <c r="H1386">
        <v>8.9227787000000003</v>
      </c>
      <c r="I1386" t="s">
        <v>15</v>
      </c>
    </row>
    <row r="1387" spans="1:9" x14ac:dyDescent="0.3">
      <c r="A1387" t="s">
        <v>4181</v>
      </c>
      <c r="B1387" t="s">
        <v>4182</v>
      </c>
      <c r="C1387" t="s">
        <v>4183</v>
      </c>
      <c r="D1387" t="s">
        <v>4184</v>
      </c>
      <c r="E1387" t="s">
        <v>4185</v>
      </c>
      <c r="F1387" t="s">
        <v>14</v>
      </c>
      <c r="G1387">
        <v>52.374688900000002</v>
      </c>
      <c r="H1387">
        <v>9.8674687999999993</v>
      </c>
      <c r="I1387" t="s">
        <v>15</v>
      </c>
    </row>
    <row r="1388" spans="1:9" x14ac:dyDescent="0.3">
      <c r="A1388" t="s">
        <v>4186</v>
      </c>
      <c r="B1388" t="s">
        <v>4187</v>
      </c>
      <c r="C1388" t="s">
        <v>4188</v>
      </c>
      <c r="D1388" t="s">
        <v>19</v>
      </c>
      <c r="E1388" t="s">
        <v>1104</v>
      </c>
      <c r="F1388" t="s">
        <v>68</v>
      </c>
      <c r="G1388">
        <v>47.172265099999997</v>
      </c>
      <c r="H1388">
        <v>8.5161479</v>
      </c>
      <c r="I1388" t="s">
        <v>15</v>
      </c>
    </row>
    <row r="1389" spans="1:9" x14ac:dyDescent="0.3">
      <c r="A1389" t="s">
        <v>4189</v>
      </c>
      <c r="B1389" t="s">
        <v>4190</v>
      </c>
      <c r="C1389" t="s">
        <v>4191</v>
      </c>
      <c r="D1389" t="s">
        <v>4192</v>
      </c>
      <c r="E1389" t="s">
        <v>4193</v>
      </c>
      <c r="F1389" t="s">
        <v>14</v>
      </c>
      <c r="G1389">
        <v>51.410226549999997</v>
      </c>
      <c r="H1389">
        <v>7.2591565362813322</v>
      </c>
      <c r="I1389" t="s">
        <v>15</v>
      </c>
    </row>
    <row r="1390" spans="1:9" x14ac:dyDescent="0.3">
      <c r="A1390" t="s">
        <v>4194</v>
      </c>
      <c r="B1390" t="s">
        <v>4195</v>
      </c>
      <c r="C1390" t="s">
        <v>4196</v>
      </c>
      <c r="D1390" t="s">
        <v>948</v>
      </c>
      <c r="E1390" t="s">
        <v>190</v>
      </c>
      <c r="F1390" t="s">
        <v>14</v>
      </c>
      <c r="G1390">
        <v>52.431325800000003</v>
      </c>
      <c r="H1390">
        <v>13.523673</v>
      </c>
      <c r="I1390" t="s">
        <v>15</v>
      </c>
    </row>
    <row r="1391" spans="1:9" x14ac:dyDescent="0.3">
      <c r="A1391" t="s">
        <v>4197</v>
      </c>
      <c r="B1391" t="s">
        <v>4198</v>
      </c>
      <c r="F1391" t="s">
        <v>49</v>
      </c>
      <c r="G1391">
        <v>44.863233000000001</v>
      </c>
      <c r="H1391">
        <v>-0.55030140000000005</v>
      </c>
      <c r="I1391" t="s">
        <v>50</v>
      </c>
    </row>
    <row r="1392" spans="1:9" x14ac:dyDescent="0.3">
      <c r="A1392" t="s">
        <v>4199</v>
      </c>
      <c r="B1392" t="s">
        <v>4200</v>
      </c>
      <c r="F1392" t="s">
        <v>49</v>
      </c>
      <c r="G1392">
        <v>43.304637999999997</v>
      </c>
      <c r="H1392">
        <v>5.3655410000000003</v>
      </c>
      <c r="I1392" t="s">
        <v>50</v>
      </c>
    </row>
    <row r="1393" spans="1:9" x14ac:dyDescent="0.3">
      <c r="A1393" t="s">
        <v>4201</v>
      </c>
      <c r="B1393" t="s">
        <v>4202</v>
      </c>
      <c r="F1393" t="s">
        <v>49</v>
      </c>
      <c r="G1393">
        <v>47.205543499999997</v>
      </c>
      <c r="H1393">
        <v>-1.5745678000000001</v>
      </c>
      <c r="I1393" t="s">
        <v>50</v>
      </c>
    </row>
    <row r="1394" spans="1:9" x14ac:dyDescent="0.3">
      <c r="A1394" t="s">
        <v>11426</v>
      </c>
      <c r="E1394" t="s">
        <v>11427</v>
      </c>
      <c r="G1394">
        <v>48.5854426</v>
      </c>
      <c r="H1394">
        <v>2.9781165999999999</v>
      </c>
      <c r="I1394" t="s">
        <v>11289</v>
      </c>
    </row>
    <row r="1395" spans="1:9" x14ac:dyDescent="0.3">
      <c r="A1395" t="s">
        <v>11428</v>
      </c>
      <c r="E1395" t="s">
        <v>11429</v>
      </c>
      <c r="G1395">
        <v>49.411811</v>
      </c>
      <c r="H1395">
        <v>1.0413840000000001</v>
      </c>
      <c r="I1395" t="s">
        <v>11289</v>
      </c>
    </row>
    <row r="1396" spans="1:9" x14ac:dyDescent="0.3">
      <c r="A1396" t="s">
        <v>4203</v>
      </c>
      <c r="B1396" t="s">
        <v>4204</v>
      </c>
      <c r="F1396" t="s">
        <v>396</v>
      </c>
      <c r="G1396">
        <v>50.077254799999999</v>
      </c>
      <c r="H1396">
        <v>14.466037099999999</v>
      </c>
      <c r="I1396" t="s">
        <v>25</v>
      </c>
    </row>
    <row r="1397" spans="1:9" x14ac:dyDescent="0.3">
      <c r="A1397" t="s">
        <v>4205</v>
      </c>
      <c r="B1397" t="s">
        <v>4206</v>
      </c>
      <c r="C1397" t="s">
        <v>4207</v>
      </c>
      <c r="D1397" t="s">
        <v>4208</v>
      </c>
      <c r="E1397" t="s">
        <v>4209</v>
      </c>
      <c r="F1397" t="s">
        <v>49</v>
      </c>
      <c r="G1397">
        <v>47.794691999999998</v>
      </c>
      <c r="H1397">
        <v>-3.2773889999999999</v>
      </c>
      <c r="I1397" t="s">
        <v>15</v>
      </c>
    </row>
    <row r="1398" spans="1:9" x14ac:dyDescent="0.3">
      <c r="A1398" t="s">
        <v>4210</v>
      </c>
      <c r="B1398" t="s">
        <v>4211</v>
      </c>
      <c r="C1398" t="s">
        <v>4212</v>
      </c>
      <c r="D1398" t="s">
        <v>4213</v>
      </c>
      <c r="E1398" t="s">
        <v>4214</v>
      </c>
      <c r="F1398" t="s">
        <v>104</v>
      </c>
      <c r="G1398">
        <v>51.580055000000002</v>
      </c>
      <c r="H1398">
        <v>4.8032632</v>
      </c>
      <c r="I1398" t="s">
        <v>15</v>
      </c>
    </row>
    <row r="1399" spans="1:9" x14ac:dyDescent="0.3">
      <c r="A1399" t="s">
        <v>4215</v>
      </c>
      <c r="B1399" t="s">
        <v>4216</v>
      </c>
      <c r="F1399" t="s">
        <v>49</v>
      </c>
      <c r="G1399">
        <v>43.305323100000003</v>
      </c>
      <c r="H1399">
        <v>5.3658944999999996</v>
      </c>
      <c r="I1399" t="s">
        <v>50</v>
      </c>
    </row>
    <row r="1400" spans="1:9" x14ac:dyDescent="0.3">
      <c r="A1400" t="s">
        <v>12066</v>
      </c>
      <c r="C1400" t="s">
        <v>12067</v>
      </c>
      <c r="D1400" t="s">
        <v>12068</v>
      </c>
      <c r="E1400" t="s">
        <v>165</v>
      </c>
      <c r="G1400">
        <v>47.041962699999999</v>
      </c>
      <c r="H1400">
        <v>15.463997900000001</v>
      </c>
      <c r="I1400" t="s">
        <v>11881</v>
      </c>
    </row>
    <row r="1401" spans="1:9" x14ac:dyDescent="0.3">
      <c r="A1401" t="s">
        <v>4217</v>
      </c>
      <c r="B1401" t="s">
        <v>4218</v>
      </c>
      <c r="F1401" t="s">
        <v>49</v>
      </c>
      <c r="G1401">
        <v>48.879569099999998</v>
      </c>
      <c r="H1401">
        <v>2.3484702999999998</v>
      </c>
      <c r="I1401" t="s">
        <v>50</v>
      </c>
    </row>
    <row r="1402" spans="1:9" x14ac:dyDescent="0.3">
      <c r="A1402" t="s">
        <v>4219</v>
      </c>
      <c r="B1402" t="s">
        <v>4220</v>
      </c>
      <c r="C1402" t="s">
        <v>4221</v>
      </c>
      <c r="D1402" t="s">
        <v>4222</v>
      </c>
      <c r="F1402" t="s">
        <v>21</v>
      </c>
      <c r="G1402">
        <v>48.337924999999998</v>
      </c>
      <c r="H1402">
        <v>15.921685</v>
      </c>
      <c r="I1402" t="s">
        <v>31</v>
      </c>
    </row>
    <row r="1403" spans="1:9" x14ac:dyDescent="0.3">
      <c r="A1403" t="s">
        <v>4223</v>
      </c>
      <c r="B1403" t="s">
        <v>4224</v>
      </c>
      <c r="F1403" t="s">
        <v>82</v>
      </c>
      <c r="G1403">
        <v>55.8681561</v>
      </c>
      <c r="H1403">
        <v>-3.1947556000000001</v>
      </c>
      <c r="I1403" t="s">
        <v>37</v>
      </c>
    </row>
    <row r="1404" spans="1:9" x14ac:dyDescent="0.3">
      <c r="A1404" t="s">
        <v>4225</v>
      </c>
      <c r="B1404" t="s">
        <v>4226</v>
      </c>
      <c r="F1404" t="s">
        <v>404</v>
      </c>
      <c r="G1404">
        <v>59.325705300000003</v>
      </c>
      <c r="H1404">
        <v>18.075212700000002</v>
      </c>
      <c r="I1404" t="s">
        <v>25</v>
      </c>
    </row>
    <row r="1405" spans="1:9" x14ac:dyDescent="0.3">
      <c r="A1405" t="s">
        <v>4227</v>
      </c>
      <c r="B1405" t="s">
        <v>4228</v>
      </c>
      <c r="F1405" t="s">
        <v>49</v>
      </c>
      <c r="G1405">
        <v>45.567560999999998</v>
      </c>
      <c r="H1405">
        <v>6.146458</v>
      </c>
      <c r="I1405" t="s">
        <v>50</v>
      </c>
    </row>
    <row r="1406" spans="1:9" x14ac:dyDescent="0.3">
      <c r="A1406" t="s">
        <v>4229</v>
      </c>
      <c r="B1406" t="s">
        <v>4230</v>
      </c>
      <c r="C1406" t="s">
        <v>4231</v>
      </c>
      <c r="D1406" t="s">
        <v>4232</v>
      </c>
      <c r="E1406" t="s">
        <v>4233</v>
      </c>
      <c r="F1406" t="s">
        <v>14</v>
      </c>
      <c r="G1406">
        <v>48.4662133</v>
      </c>
      <c r="H1406">
        <v>13.292475101974279</v>
      </c>
      <c r="I1406" t="s">
        <v>15</v>
      </c>
    </row>
    <row r="1407" spans="1:9" x14ac:dyDescent="0.3">
      <c r="A1407" t="s">
        <v>4234</v>
      </c>
      <c r="B1407" t="s">
        <v>4235</v>
      </c>
      <c r="C1407" t="s">
        <v>4236</v>
      </c>
      <c r="D1407" t="s">
        <v>4237</v>
      </c>
      <c r="E1407" t="s">
        <v>3583</v>
      </c>
      <c r="F1407" t="s">
        <v>14</v>
      </c>
      <c r="G1407">
        <v>50.112119999999997</v>
      </c>
      <c r="H1407">
        <v>8.6665209999999995</v>
      </c>
      <c r="I1407" t="s">
        <v>15</v>
      </c>
    </row>
    <row r="1408" spans="1:9" x14ac:dyDescent="0.3">
      <c r="A1408" t="s">
        <v>4238</v>
      </c>
      <c r="B1408" t="s">
        <v>4239</v>
      </c>
      <c r="C1408" t="s">
        <v>4240</v>
      </c>
      <c r="D1408" t="s">
        <v>4241</v>
      </c>
      <c r="E1408" t="s">
        <v>4242</v>
      </c>
      <c r="F1408" t="s">
        <v>113</v>
      </c>
      <c r="G1408">
        <v>40.601109999999998</v>
      </c>
      <c r="H1408">
        <v>-3.709619</v>
      </c>
      <c r="I1408" t="s">
        <v>15</v>
      </c>
    </row>
    <row r="1409" spans="1:9" x14ac:dyDescent="0.3">
      <c r="A1409" t="s">
        <v>4243</v>
      </c>
      <c r="B1409" t="s">
        <v>4244</v>
      </c>
      <c r="C1409" t="s">
        <v>4245</v>
      </c>
      <c r="D1409" t="s">
        <v>1206</v>
      </c>
      <c r="E1409" t="s">
        <v>267</v>
      </c>
      <c r="F1409" t="s">
        <v>21</v>
      </c>
      <c r="G1409">
        <v>48.211280500000001</v>
      </c>
      <c r="H1409">
        <v>16.377858799999998</v>
      </c>
      <c r="I1409" t="s">
        <v>88</v>
      </c>
    </row>
    <row r="1410" spans="1:9" x14ac:dyDescent="0.3">
      <c r="A1410" t="s">
        <v>4246</v>
      </c>
      <c r="B1410" t="s">
        <v>4247</v>
      </c>
      <c r="C1410" t="s">
        <v>4248</v>
      </c>
      <c r="D1410" t="s">
        <v>4249</v>
      </c>
      <c r="E1410" t="s">
        <v>121</v>
      </c>
      <c r="F1410" t="s">
        <v>113</v>
      </c>
      <c r="G1410">
        <v>37.382126300000003</v>
      </c>
      <c r="H1410">
        <v>-5.9955157000000003</v>
      </c>
      <c r="I1410" t="s">
        <v>15</v>
      </c>
    </row>
    <row r="1411" spans="1:9" x14ac:dyDescent="0.3">
      <c r="A1411" t="s">
        <v>4250</v>
      </c>
      <c r="B1411" t="s">
        <v>4251</v>
      </c>
      <c r="C1411" t="s">
        <v>4252</v>
      </c>
      <c r="D1411" t="s">
        <v>4253</v>
      </c>
      <c r="E1411" t="s">
        <v>1213</v>
      </c>
      <c r="F1411" t="s">
        <v>248</v>
      </c>
      <c r="G1411">
        <v>59.91957</v>
      </c>
      <c r="H1411">
        <v>10.726114000000001</v>
      </c>
      <c r="I1411" t="s">
        <v>15</v>
      </c>
    </row>
    <row r="1412" spans="1:9" x14ac:dyDescent="0.3">
      <c r="A1412" t="s">
        <v>4254</v>
      </c>
      <c r="B1412" t="s">
        <v>4255</v>
      </c>
      <c r="C1412" t="s">
        <v>4256</v>
      </c>
      <c r="D1412" t="s">
        <v>4257</v>
      </c>
      <c r="E1412" t="s">
        <v>3615</v>
      </c>
      <c r="F1412" t="s">
        <v>82</v>
      </c>
      <c r="G1412">
        <v>51.457959850000002</v>
      </c>
      <c r="H1412">
        <v>-0.96584252775248725</v>
      </c>
      <c r="I1412" t="s">
        <v>15</v>
      </c>
    </row>
    <row r="1413" spans="1:9" x14ac:dyDescent="0.3">
      <c r="A1413" t="s">
        <v>4258</v>
      </c>
      <c r="B1413" t="s">
        <v>4259</v>
      </c>
      <c r="C1413" t="s">
        <v>4260</v>
      </c>
      <c r="D1413" t="s">
        <v>4261</v>
      </c>
      <c r="E1413" t="s">
        <v>4262</v>
      </c>
      <c r="F1413" t="s">
        <v>14</v>
      </c>
      <c r="G1413">
        <v>48.146873999999997</v>
      </c>
      <c r="H1413">
        <v>11.686040999999999</v>
      </c>
      <c r="I1413" t="s">
        <v>15</v>
      </c>
    </row>
    <row r="1414" spans="1:9" x14ac:dyDescent="0.3">
      <c r="A1414" t="s">
        <v>4263</v>
      </c>
      <c r="B1414" t="s">
        <v>4264</v>
      </c>
      <c r="C1414" t="s">
        <v>4265</v>
      </c>
      <c r="D1414" t="s">
        <v>4266</v>
      </c>
      <c r="E1414" t="s">
        <v>4267</v>
      </c>
      <c r="F1414" t="s">
        <v>21</v>
      </c>
      <c r="G1414">
        <v>48.040930349999996</v>
      </c>
      <c r="H1414">
        <v>14.30564691681484</v>
      </c>
      <c r="I1414" t="s">
        <v>15</v>
      </c>
    </row>
    <row r="1415" spans="1:9" x14ac:dyDescent="0.3">
      <c r="A1415" t="s">
        <v>11430</v>
      </c>
      <c r="E1415" t="s">
        <v>11431</v>
      </c>
      <c r="G1415">
        <v>52.647424200000003</v>
      </c>
      <c r="H1415">
        <v>7.0947959000000003</v>
      </c>
      <c r="I1415" t="s">
        <v>11289</v>
      </c>
    </row>
    <row r="1416" spans="1:9" x14ac:dyDescent="0.3">
      <c r="A1416" t="s">
        <v>4268</v>
      </c>
      <c r="B1416" t="s">
        <v>4269</v>
      </c>
      <c r="C1416" t="s">
        <v>4270</v>
      </c>
      <c r="D1416" t="s">
        <v>3692</v>
      </c>
      <c r="E1416" t="s">
        <v>4271</v>
      </c>
      <c r="F1416" t="s">
        <v>68</v>
      </c>
      <c r="G1416">
        <v>46.227653099999998</v>
      </c>
      <c r="H1416">
        <v>6.0633096000000002</v>
      </c>
      <c r="I1416" t="s">
        <v>15</v>
      </c>
    </row>
    <row r="1417" spans="1:9" x14ac:dyDescent="0.3">
      <c r="A1417" t="s">
        <v>11432</v>
      </c>
      <c r="E1417" t="s">
        <v>11433</v>
      </c>
      <c r="G1417">
        <v>48.7427584</v>
      </c>
      <c r="H1417">
        <v>9.3071684999999995</v>
      </c>
      <c r="I1417" t="s">
        <v>11289</v>
      </c>
    </row>
    <row r="1418" spans="1:9" x14ac:dyDescent="0.3">
      <c r="A1418" t="s">
        <v>4272</v>
      </c>
      <c r="B1418" t="s">
        <v>4273</v>
      </c>
      <c r="C1418" t="s">
        <v>4274</v>
      </c>
      <c r="D1418" t="s">
        <v>4275</v>
      </c>
      <c r="E1418" t="s">
        <v>4276</v>
      </c>
      <c r="F1418" t="s">
        <v>14</v>
      </c>
      <c r="G1418">
        <v>48.742202900000002</v>
      </c>
      <c r="H1418">
        <v>9.3052020123280776</v>
      </c>
      <c r="I1418" t="s">
        <v>15</v>
      </c>
    </row>
    <row r="1419" spans="1:9" x14ac:dyDescent="0.3">
      <c r="A1419" t="s">
        <v>4277</v>
      </c>
      <c r="B1419" t="s">
        <v>4278</v>
      </c>
      <c r="F1419" t="s">
        <v>49</v>
      </c>
      <c r="G1419">
        <v>45.133524000000001</v>
      </c>
      <c r="H1419">
        <v>5.0249870000000003</v>
      </c>
      <c r="I1419" t="s">
        <v>50</v>
      </c>
    </row>
    <row r="1420" spans="1:9" x14ac:dyDescent="0.3">
      <c r="A1420" t="s">
        <v>4279</v>
      </c>
      <c r="B1420" t="s">
        <v>4280</v>
      </c>
      <c r="C1420" t="s">
        <v>4281</v>
      </c>
      <c r="D1420" t="s">
        <v>4282</v>
      </c>
      <c r="E1420" t="s">
        <v>4283</v>
      </c>
      <c r="F1420" t="s">
        <v>68</v>
      </c>
      <c r="G1420">
        <v>47.237769999999998</v>
      </c>
      <c r="H1420">
        <v>8.7817659999999993</v>
      </c>
      <c r="I1420" t="s">
        <v>15</v>
      </c>
    </row>
    <row r="1421" spans="1:9" x14ac:dyDescent="0.3">
      <c r="A1421" t="s">
        <v>4284</v>
      </c>
      <c r="B1421" t="s">
        <v>4285</v>
      </c>
      <c r="C1421" t="s">
        <v>4286</v>
      </c>
      <c r="D1421" t="s">
        <v>4287</v>
      </c>
      <c r="E1421" t="s">
        <v>4288</v>
      </c>
      <c r="F1421" t="s">
        <v>218</v>
      </c>
      <c r="G1421">
        <v>55.547159000000001</v>
      </c>
      <c r="H1421">
        <v>9.4940759999999997</v>
      </c>
      <c r="I1421" t="s">
        <v>15</v>
      </c>
    </row>
    <row r="1422" spans="1:9" x14ac:dyDescent="0.3">
      <c r="A1422" t="s">
        <v>4289</v>
      </c>
      <c r="B1422" t="s">
        <v>4290</v>
      </c>
      <c r="F1422" t="s">
        <v>14</v>
      </c>
      <c r="G1422">
        <v>48.409150599999997</v>
      </c>
      <c r="H1422">
        <v>10.8595019</v>
      </c>
      <c r="I1422" t="s">
        <v>15</v>
      </c>
    </row>
    <row r="1423" spans="1:9" x14ac:dyDescent="0.3">
      <c r="A1423" t="s">
        <v>4291</v>
      </c>
      <c r="B1423" t="s">
        <v>4292</v>
      </c>
      <c r="C1423" t="s">
        <v>4293</v>
      </c>
      <c r="D1423" t="s">
        <v>4294</v>
      </c>
      <c r="E1423" t="s">
        <v>4295</v>
      </c>
      <c r="F1423" t="s">
        <v>14</v>
      </c>
      <c r="G1423">
        <v>48.409150599999997</v>
      </c>
      <c r="H1423">
        <v>10.8595019</v>
      </c>
      <c r="I1423" t="s">
        <v>15</v>
      </c>
    </row>
    <row r="1424" spans="1:9" x14ac:dyDescent="0.3">
      <c r="A1424" t="s">
        <v>11434</v>
      </c>
      <c r="E1424" t="s">
        <v>11435</v>
      </c>
      <c r="G1424">
        <v>39.703467257042398</v>
      </c>
      <c r="H1424">
        <v>2.8667843831808502</v>
      </c>
      <c r="I1424" t="s">
        <v>11289</v>
      </c>
    </row>
    <row r="1425" spans="1:9" x14ac:dyDescent="0.3">
      <c r="A1425" t="s">
        <v>4296</v>
      </c>
      <c r="B1425" t="s">
        <v>4297</v>
      </c>
      <c r="F1425" t="s">
        <v>49</v>
      </c>
      <c r="G1425">
        <v>45.776896200000003</v>
      </c>
      <c r="H1425">
        <v>4.7981470000000002</v>
      </c>
      <c r="I1425" t="s">
        <v>50</v>
      </c>
    </row>
    <row r="1426" spans="1:9" x14ac:dyDescent="0.3">
      <c r="A1426" t="s">
        <v>4298</v>
      </c>
      <c r="B1426" t="s">
        <v>4299</v>
      </c>
      <c r="F1426" t="s">
        <v>49</v>
      </c>
      <c r="G1426">
        <v>47.898494100000001</v>
      </c>
      <c r="H1426">
        <v>-3.9662085999999999</v>
      </c>
      <c r="I1426" t="s">
        <v>50</v>
      </c>
    </row>
    <row r="1427" spans="1:9" x14ac:dyDescent="0.3">
      <c r="A1427" t="s">
        <v>4300</v>
      </c>
      <c r="B1427" t="s">
        <v>4301</v>
      </c>
      <c r="C1427" t="s">
        <v>4302</v>
      </c>
      <c r="D1427" t="s">
        <v>4303</v>
      </c>
      <c r="E1427" t="s">
        <v>2260</v>
      </c>
      <c r="F1427" t="s">
        <v>104</v>
      </c>
      <c r="G1427">
        <v>51.970001099999998</v>
      </c>
      <c r="H1427">
        <v>5.9399145999999998</v>
      </c>
      <c r="I1427" t="s">
        <v>1059</v>
      </c>
    </row>
    <row r="1428" spans="1:9" x14ac:dyDescent="0.3">
      <c r="A1428" t="s">
        <v>4304</v>
      </c>
      <c r="B1428" t="s">
        <v>4305</v>
      </c>
      <c r="F1428" t="s">
        <v>218</v>
      </c>
      <c r="G1428">
        <v>55.681193999999998</v>
      </c>
      <c r="H1428">
        <v>12.55597</v>
      </c>
      <c r="I1428" t="s">
        <v>25</v>
      </c>
    </row>
    <row r="1429" spans="1:9" x14ac:dyDescent="0.3">
      <c r="A1429" t="s">
        <v>4306</v>
      </c>
      <c r="B1429" t="s">
        <v>4307</v>
      </c>
      <c r="C1429" t="s">
        <v>4308</v>
      </c>
      <c r="D1429" t="s">
        <v>4309</v>
      </c>
      <c r="E1429" t="s">
        <v>158</v>
      </c>
      <c r="F1429" t="s">
        <v>113</v>
      </c>
      <c r="G1429">
        <v>40.485194999999997</v>
      </c>
      <c r="H1429">
        <v>-3.7123360000000001</v>
      </c>
      <c r="I1429" t="s">
        <v>15</v>
      </c>
    </row>
    <row r="1430" spans="1:9" x14ac:dyDescent="0.3">
      <c r="A1430" t="s">
        <v>4310</v>
      </c>
      <c r="B1430" t="s">
        <v>4311</v>
      </c>
      <c r="C1430" t="s">
        <v>4312</v>
      </c>
      <c r="D1430" t="s">
        <v>4313</v>
      </c>
      <c r="E1430" t="s">
        <v>4314</v>
      </c>
      <c r="F1430" t="s">
        <v>14</v>
      </c>
      <c r="G1430">
        <v>54.4664717</v>
      </c>
      <c r="H1430">
        <v>13.29402099470536</v>
      </c>
      <c r="I1430" t="s">
        <v>15</v>
      </c>
    </row>
    <row r="1431" spans="1:9" x14ac:dyDescent="0.3">
      <c r="A1431" t="s">
        <v>4315</v>
      </c>
      <c r="B1431" t="s">
        <v>4316</v>
      </c>
      <c r="C1431" t="s">
        <v>4317</v>
      </c>
      <c r="D1431" t="s">
        <v>928</v>
      </c>
      <c r="E1431" t="s">
        <v>165</v>
      </c>
      <c r="F1431" t="s">
        <v>21</v>
      </c>
      <c r="G1431">
        <v>47.079827999999999</v>
      </c>
      <c r="H1431">
        <v>15.410937000000001</v>
      </c>
      <c r="I1431" t="s">
        <v>88</v>
      </c>
    </row>
    <row r="1432" spans="1:9" x14ac:dyDescent="0.3">
      <c r="A1432" t="s">
        <v>4318</v>
      </c>
      <c r="B1432" t="s">
        <v>4319</v>
      </c>
      <c r="C1432" t="s">
        <v>4320</v>
      </c>
      <c r="D1432" t="s">
        <v>4321</v>
      </c>
      <c r="E1432" t="s">
        <v>4322</v>
      </c>
      <c r="F1432" t="s">
        <v>68</v>
      </c>
      <c r="G1432">
        <v>47.228670000000001</v>
      </c>
      <c r="H1432">
        <v>8.9575410000000009</v>
      </c>
      <c r="I1432" t="s">
        <v>15</v>
      </c>
    </row>
    <row r="1433" spans="1:9" x14ac:dyDescent="0.3">
      <c r="A1433" t="s">
        <v>4323</v>
      </c>
      <c r="B1433" t="s">
        <v>4324</v>
      </c>
      <c r="C1433" t="s">
        <v>4325</v>
      </c>
      <c r="D1433" t="s">
        <v>4326</v>
      </c>
      <c r="E1433" t="s">
        <v>4327</v>
      </c>
      <c r="F1433" t="s">
        <v>68</v>
      </c>
      <c r="G1433">
        <v>47.248579999999997</v>
      </c>
      <c r="H1433">
        <v>8.8323060000000009</v>
      </c>
      <c r="I1433" t="s">
        <v>15</v>
      </c>
    </row>
    <row r="1434" spans="1:9" x14ac:dyDescent="0.3">
      <c r="A1434" t="s">
        <v>4328</v>
      </c>
      <c r="B1434" t="s">
        <v>4329</v>
      </c>
      <c r="C1434" t="s">
        <v>4330</v>
      </c>
      <c r="D1434" t="s">
        <v>125</v>
      </c>
      <c r="E1434" t="s">
        <v>126</v>
      </c>
      <c r="F1434" t="s">
        <v>14</v>
      </c>
      <c r="G1434">
        <v>50.008437000000001</v>
      </c>
      <c r="H1434">
        <v>8.6907689999999995</v>
      </c>
      <c r="I1434" t="s">
        <v>15</v>
      </c>
    </row>
    <row r="1435" spans="1:9" x14ac:dyDescent="0.3">
      <c r="A1435" t="s">
        <v>4331</v>
      </c>
      <c r="B1435" t="s">
        <v>4332</v>
      </c>
      <c r="C1435" t="s">
        <v>4333</v>
      </c>
      <c r="D1435" t="s">
        <v>4334</v>
      </c>
      <c r="E1435" t="s">
        <v>1867</v>
      </c>
      <c r="F1435" t="s">
        <v>113</v>
      </c>
      <c r="G1435">
        <v>43.370500999999997</v>
      </c>
      <c r="H1435">
        <v>-8.3951329999999995</v>
      </c>
      <c r="I1435" t="s">
        <v>15</v>
      </c>
    </row>
    <row r="1436" spans="1:9" x14ac:dyDescent="0.3">
      <c r="A1436" t="s">
        <v>4335</v>
      </c>
      <c r="B1436" t="s">
        <v>4336</v>
      </c>
      <c r="C1436" t="s">
        <v>4337</v>
      </c>
      <c r="D1436" t="s">
        <v>4338</v>
      </c>
      <c r="E1436" t="s">
        <v>4339</v>
      </c>
      <c r="F1436" t="s">
        <v>14</v>
      </c>
      <c r="G1436">
        <v>50.053125999999999</v>
      </c>
      <c r="H1436">
        <v>9.0434260000000002</v>
      </c>
      <c r="I1436" t="s">
        <v>15</v>
      </c>
    </row>
    <row r="1437" spans="1:9" x14ac:dyDescent="0.3">
      <c r="A1437" t="s">
        <v>4340</v>
      </c>
      <c r="B1437" t="s">
        <v>4341</v>
      </c>
      <c r="F1437" t="s">
        <v>68</v>
      </c>
      <c r="G1437">
        <v>46.570892000000001</v>
      </c>
      <c r="H1437">
        <v>6.5227639999999996</v>
      </c>
      <c r="I1437" t="s">
        <v>25</v>
      </c>
    </row>
    <row r="1438" spans="1:9" x14ac:dyDescent="0.3">
      <c r="A1438" t="s">
        <v>4342</v>
      </c>
      <c r="B1438" t="s">
        <v>4343</v>
      </c>
      <c r="C1438" t="s">
        <v>4344</v>
      </c>
      <c r="D1438" t="s">
        <v>4345</v>
      </c>
      <c r="E1438" t="s">
        <v>4346</v>
      </c>
      <c r="F1438" t="s">
        <v>68</v>
      </c>
      <c r="G1438">
        <v>47.559342000000001</v>
      </c>
      <c r="H1438">
        <v>7.6268539999999998</v>
      </c>
      <c r="I1438" t="s">
        <v>15</v>
      </c>
    </row>
    <row r="1439" spans="1:9" x14ac:dyDescent="0.3">
      <c r="A1439" t="s">
        <v>4347</v>
      </c>
      <c r="B1439" t="s">
        <v>4348</v>
      </c>
      <c r="C1439" t="s">
        <v>4349</v>
      </c>
      <c r="D1439" t="s">
        <v>4350</v>
      </c>
      <c r="E1439" t="s">
        <v>4351</v>
      </c>
      <c r="F1439" t="s">
        <v>104</v>
      </c>
      <c r="G1439">
        <v>51.411029599999999</v>
      </c>
      <c r="H1439">
        <v>5.4505020999999996</v>
      </c>
      <c r="I1439" t="s">
        <v>15</v>
      </c>
    </row>
    <row r="1440" spans="1:9" x14ac:dyDescent="0.3">
      <c r="A1440" t="s">
        <v>4352</v>
      </c>
      <c r="B1440" t="s">
        <v>4353</v>
      </c>
      <c r="F1440" t="s">
        <v>49</v>
      </c>
      <c r="G1440">
        <v>43.695300899999999</v>
      </c>
      <c r="H1440">
        <v>7.2570888</v>
      </c>
      <c r="I1440" t="s">
        <v>50</v>
      </c>
    </row>
    <row r="1441" spans="1:9" x14ac:dyDescent="0.3">
      <c r="A1441" t="s">
        <v>11436</v>
      </c>
      <c r="E1441" t="s">
        <v>11437</v>
      </c>
      <c r="G1441">
        <v>56.642914123133401</v>
      </c>
      <c r="H1441">
        <v>8.97254421320239</v>
      </c>
      <c r="I1441" t="s">
        <v>11294</v>
      </c>
    </row>
    <row r="1442" spans="1:9" x14ac:dyDescent="0.3">
      <c r="A1442" t="s">
        <v>4354</v>
      </c>
      <c r="B1442" t="s">
        <v>4355</v>
      </c>
      <c r="C1442" t="s">
        <v>4356</v>
      </c>
      <c r="D1442" t="s">
        <v>4357</v>
      </c>
      <c r="E1442" t="s">
        <v>4358</v>
      </c>
      <c r="F1442" t="s">
        <v>104</v>
      </c>
      <c r="G1442">
        <v>51.705085500000003</v>
      </c>
      <c r="H1442">
        <v>4.1973491999999997</v>
      </c>
      <c r="I1442" t="s">
        <v>15</v>
      </c>
    </row>
    <row r="1443" spans="1:9" x14ac:dyDescent="0.3">
      <c r="A1443" t="s">
        <v>4359</v>
      </c>
      <c r="B1443" t="s">
        <v>4360</v>
      </c>
      <c r="F1443" t="s">
        <v>82</v>
      </c>
      <c r="G1443">
        <v>56.053621</v>
      </c>
      <c r="H1443">
        <v>-3.758784773527009</v>
      </c>
      <c r="I1443" t="s">
        <v>15</v>
      </c>
    </row>
    <row r="1444" spans="1:9" x14ac:dyDescent="0.3">
      <c r="A1444" t="s">
        <v>4361</v>
      </c>
      <c r="B1444" t="s">
        <v>4362</v>
      </c>
      <c r="C1444" t="s">
        <v>4363</v>
      </c>
      <c r="D1444" t="s">
        <v>4364</v>
      </c>
      <c r="E1444" t="s">
        <v>4365</v>
      </c>
      <c r="F1444" t="s">
        <v>14</v>
      </c>
      <c r="G1444">
        <v>49.954225700000002</v>
      </c>
      <c r="H1444">
        <v>11.577963675182881</v>
      </c>
      <c r="I1444" t="s">
        <v>15</v>
      </c>
    </row>
    <row r="1445" spans="1:9" x14ac:dyDescent="0.3">
      <c r="A1445" t="s">
        <v>4366</v>
      </c>
      <c r="B1445" t="s">
        <v>4367</v>
      </c>
      <c r="C1445" t="s">
        <v>4368</v>
      </c>
      <c r="D1445" t="s">
        <v>4369</v>
      </c>
      <c r="E1445" t="s">
        <v>2743</v>
      </c>
      <c r="F1445" t="s">
        <v>248</v>
      </c>
      <c r="G1445">
        <v>60.341513800000001</v>
      </c>
      <c r="H1445">
        <v>5.3554776000000004</v>
      </c>
      <c r="I1445" t="s">
        <v>15</v>
      </c>
    </row>
    <row r="1446" spans="1:9" x14ac:dyDescent="0.3">
      <c r="A1446" t="s">
        <v>4370</v>
      </c>
      <c r="B1446" t="s">
        <v>4371</v>
      </c>
      <c r="F1446" t="s">
        <v>49</v>
      </c>
      <c r="G1446">
        <v>45.759021699999998</v>
      </c>
      <c r="H1446">
        <v>4.8426242000000004</v>
      </c>
      <c r="I1446" t="s">
        <v>50</v>
      </c>
    </row>
    <row r="1447" spans="1:9" x14ac:dyDescent="0.3">
      <c r="A1447" t="s">
        <v>4372</v>
      </c>
      <c r="B1447" t="s">
        <v>4373</v>
      </c>
      <c r="F1447" t="s">
        <v>113</v>
      </c>
      <c r="G1447">
        <v>40.445698999999998</v>
      </c>
      <c r="H1447">
        <v>-3.6162030000000001</v>
      </c>
      <c r="I1447" t="s">
        <v>114</v>
      </c>
    </row>
    <row r="1448" spans="1:9" x14ac:dyDescent="0.3">
      <c r="A1448" t="s">
        <v>12069</v>
      </c>
      <c r="C1448" t="s">
        <v>12070</v>
      </c>
      <c r="D1448" t="s">
        <v>5232</v>
      </c>
      <c r="E1448" t="s">
        <v>12071</v>
      </c>
      <c r="G1448">
        <v>45.145584700000001</v>
      </c>
      <c r="H1448">
        <v>5.7108486000000003</v>
      </c>
      <c r="I1448" t="s">
        <v>11881</v>
      </c>
    </row>
    <row r="1449" spans="1:9" x14ac:dyDescent="0.3">
      <c r="A1449" t="s">
        <v>4374</v>
      </c>
      <c r="B1449" t="s">
        <v>4375</v>
      </c>
      <c r="F1449" t="s">
        <v>49</v>
      </c>
      <c r="G1449">
        <v>45.188800999999998</v>
      </c>
      <c r="H1449">
        <v>5.7391399999999999</v>
      </c>
      <c r="I1449" t="s">
        <v>50</v>
      </c>
    </row>
    <row r="1450" spans="1:9" x14ac:dyDescent="0.3">
      <c r="A1450" t="s">
        <v>4376</v>
      </c>
      <c r="B1450" t="s">
        <v>4377</v>
      </c>
      <c r="C1450" t="s">
        <v>4378</v>
      </c>
      <c r="D1450" t="s">
        <v>4379</v>
      </c>
      <c r="E1450" t="s">
        <v>4380</v>
      </c>
      <c r="F1450" t="s">
        <v>21</v>
      </c>
      <c r="G1450">
        <v>48.137822999999997</v>
      </c>
      <c r="H1450">
        <v>16.491479000000002</v>
      </c>
      <c r="I1450" t="s">
        <v>88</v>
      </c>
    </row>
    <row r="1451" spans="1:9" x14ac:dyDescent="0.3">
      <c r="A1451" t="s">
        <v>11438</v>
      </c>
      <c r="E1451" t="s">
        <v>8748</v>
      </c>
      <c r="G1451">
        <v>52.150372099999998</v>
      </c>
      <c r="H1451">
        <v>10.359314700000001</v>
      </c>
      <c r="I1451" t="s">
        <v>11289</v>
      </c>
    </row>
    <row r="1452" spans="1:9" x14ac:dyDescent="0.3">
      <c r="A1452" t="s">
        <v>4381</v>
      </c>
      <c r="B1452" t="s">
        <v>4382</v>
      </c>
      <c r="F1452" t="s">
        <v>104</v>
      </c>
      <c r="G1452">
        <v>51.914231100000002</v>
      </c>
      <c r="H1452">
        <v>5.8607715000000002</v>
      </c>
      <c r="I1452" t="s">
        <v>25</v>
      </c>
    </row>
    <row r="1453" spans="1:9" x14ac:dyDescent="0.3">
      <c r="A1453" t="s">
        <v>4383</v>
      </c>
      <c r="B1453" t="s">
        <v>4384</v>
      </c>
      <c r="C1453" t="s">
        <v>4385</v>
      </c>
      <c r="D1453" t="s">
        <v>4386</v>
      </c>
      <c r="E1453" t="s">
        <v>4387</v>
      </c>
      <c r="F1453" t="s">
        <v>104</v>
      </c>
      <c r="G1453">
        <v>51.425689300000002</v>
      </c>
      <c r="H1453">
        <v>6.0803748000000004</v>
      </c>
      <c r="I1453" t="s">
        <v>15</v>
      </c>
    </row>
    <row r="1454" spans="1:9" x14ac:dyDescent="0.3">
      <c r="A1454" t="s">
        <v>12072</v>
      </c>
      <c r="C1454" t="s">
        <v>12073</v>
      </c>
      <c r="D1454" t="s">
        <v>12074</v>
      </c>
      <c r="E1454" t="s">
        <v>12075</v>
      </c>
      <c r="G1454">
        <v>53.209274999999998</v>
      </c>
      <c r="H1454">
        <v>6.5966139999999998</v>
      </c>
      <c r="I1454" t="s">
        <v>11881</v>
      </c>
    </row>
    <row r="1455" spans="1:9" x14ac:dyDescent="0.3">
      <c r="A1455" t="s">
        <v>4388</v>
      </c>
      <c r="B1455" t="s">
        <v>4389</v>
      </c>
      <c r="C1455" t="s">
        <v>4390</v>
      </c>
      <c r="D1455" t="s">
        <v>4391</v>
      </c>
      <c r="E1455" t="s">
        <v>4392</v>
      </c>
      <c r="F1455" t="s">
        <v>14</v>
      </c>
      <c r="G1455">
        <v>48.008477650000003</v>
      </c>
      <c r="H1455">
        <v>11.78857283630939</v>
      </c>
      <c r="I1455" t="s">
        <v>15</v>
      </c>
    </row>
    <row r="1456" spans="1:9" x14ac:dyDescent="0.3">
      <c r="A1456" t="s">
        <v>4393</v>
      </c>
      <c r="B1456" t="s">
        <v>4394</v>
      </c>
      <c r="F1456" t="s">
        <v>49</v>
      </c>
      <c r="G1456">
        <v>49.009605999999998</v>
      </c>
      <c r="H1456">
        <v>2.554942</v>
      </c>
      <c r="I1456" t="s">
        <v>50</v>
      </c>
    </row>
    <row r="1457" spans="1:9" x14ac:dyDescent="0.3">
      <c r="A1457" t="s">
        <v>4395</v>
      </c>
      <c r="B1457" t="s">
        <v>4396</v>
      </c>
      <c r="C1457" t="s">
        <v>4397</v>
      </c>
      <c r="D1457" t="s">
        <v>4398</v>
      </c>
      <c r="E1457" t="s">
        <v>4399</v>
      </c>
      <c r="F1457" t="s">
        <v>68</v>
      </c>
      <c r="G1457">
        <v>47.494441999999999</v>
      </c>
      <c r="H1457">
        <v>8.7407920000000008</v>
      </c>
      <c r="I1457" t="s">
        <v>15</v>
      </c>
    </row>
    <row r="1458" spans="1:9" x14ac:dyDescent="0.3">
      <c r="A1458" t="s">
        <v>4400</v>
      </c>
      <c r="B1458" t="s">
        <v>4401</v>
      </c>
      <c r="F1458" t="s">
        <v>49</v>
      </c>
      <c r="G1458">
        <v>45.680360200000003</v>
      </c>
      <c r="H1458">
        <v>4.9134950999999996</v>
      </c>
      <c r="I1458" t="s">
        <v>50</v>
      </c>
    </row>
    <row r="1459" spans="1:9" x14ac:dyDescent="0.3">
      <c r="A1459" t="s">
        <v>4402</v>
      </c>
      <c r="B1459" t="s">
        <v>4403</v>
      </c>
      <c r="F1459" t="s">
        <v>49</v>
      </c>
      <c r="G1459">
        <v>48.964530000000003</v>
      </c>
      <c r="H1459">
        <v>2.5382060000000002</v>
      </c>
      <c r="I1459" t="s">
        <v>50</v>
      </c>
    </row>
    <row r="1460" spans="1:9" x14ac:dyDescent="0.3">
      <c r="A1460" t="s">
        <v>4404</v>
      </c>
      <c r="B1460" t="s">
        <v>4405</v>
      </c>
      <c r="C1460" t="s">
        <v>4406</v>
      </c>
      <c r="D1460" t="s">
        <v>4407</v>
      </c>
      <c r="E1460" t="s">
        <v>4408</v>
      </c>
      <c r="F1460" t="s">
        <v>49</v>
      </c>
      <c r="G1460">
        <v>43.917997</v>
      </c>
      <c r="H1460">
        <v>2.0941429999999999</v>
      </c>
      <c r="I1460" t="s">
        <v>15</v>
      </c>
    </row>
    <row r="1461" spans="1:9" x14ac:dyDescent="0.3">
      <c r="A1461" t="s">
        <v>4409</v>
      </c>
      <c r="B1461" t="s">
        <v>4410</v>
      </c>
      <c r="F1461" t="s">
        <v>49</v>
      </c>
      <c r="G1461">
        <v>43.359119</v>
      </c>
      <c r="H1461">
        <v>5.4342180000000004</v>
      </c>
      <c r="I1461" t="s">
        <v>50</v>
      </c>
    </row>
    <row r="1462" spans="1:9" x14ac:dyDescent="0.3">
      <c r="A1462" t="s">
        <v>4411</v>
      </c>
      <c r="B1462" t="s">
        <v>4412</v>
      </c>
      <c r="C1462" t="s">
        <v>4413</v>
      </c>
      <c r="D1462" t="s">
        <v>4414</v>
      </c>
      <c r="E1462" t="s">
        <v>4415</v>
      </c>
      <c r="F1462" t="s">
        <v>104</v>
      </c>
      <c r="G1462">
        <v>52.308305599999997</v>
      </c>
      <c r="H1462">
        <v>4.6957554000000004</v>
      </c>
      <c r="I1462" t="s">
        <v>15</v>
      </c>
    </row>
    <row r="1463" spans="1:9" x14ac:dyDescent="0.3">
      <c r="A1463" t="s">
        <v>4416</v>
      </c>
      <c r="B1463" t="s">
        <v>4417</v>
      </c>
      <c r="F1463" t="s">
        <v>49</v>
      </c>
      <c r="G1463">
        <v>48.906533000000003</v>
      </c>
      <c r="H1463">
        <v>2.2639860000000001</v>
      </c>
      <c r="I1463" t="s">
        <v>50</v>
      </c>
    </row>
    <row r="1464" spans="1:9" x14ac:dyDescent="0.3">
      <c r="A1464" t="s">
        <v>4418</v>
      </c>
      <c r="B1464" t="s">
        <v>4419</v>
      </c>
      <c r="C1464" t="s">
        <v>4420</v>
      </c>
      <c r="D1464" t="s">
        <v>4421</v>
      </c>
      <c r="E1464" t="s">
        <v>190</v>
      </c>
      <c r="F1464" t="s">
        <v>14</v>
      </c>
      <c r="G1464">
        <v>52.524042000000001</v>
      </c>
      <c r="H1464">
        <v>13.402082999999999</v>
      </c>
      <c r="I1464" t="s">
        <v>15</v>
      </c>
    </row>
    <row r="1465" spans="1:9" x14ac:dyDescent="0.3">
      <c r="A1465" t="s">
        <v>4422</v>
      </c>
      <c r="B1465" t="s">
        <v>4423</v>
      </c>
      <c r="C1465" t="s">
        <v>4424</v>
      </c>
      <c r="D1465" t="s">
        <v>4425</v>
      </c>
      <c r="E1465" t="s">
        <v>3117</v>
      </c>
      <c r="F1465" t="s">
        <v>14</v>
      </c>
      <c r="G1465">
        <v>50.798343799999998</v>
      </c>
      <c r="H1465">
        <v>12.937487600000001</v>
      </c>
      <c r="I1465" t="s">
        <v>15</v>
      </c>
    </row>
    <row r="1466" spans="1:9" x14ac:dyDescent="0.3">
      <c r="A1466" t="s">
        <v>4426</v>
      </c>
      <c r="B1466" t="s">
        <v>4427</v>
      </c>
      <c r="C1466" t="s">
        <v>4428</v>
      </c>
      <c r="D1466" t="s">
        <v>4429</v>
      </c>
      <c r="F1466" t="s">
        <v>30</v>
      </c>
      <c r="G1466">
        <v>50.014639000000003</v>
      </c>
      <c r="H1466">
        <v>20.920814</v>
      </c>
      <c r="I1466" t="s">
        <v>31</v>
      </c>
    </row>
    <row r="1467" spans="1:9" x14ac:dyDescent="0.3">
      <c r="A1467" t="s">
        <v>4430</v>
      </c>
      <c r="B1467" t="s">
        <v>4431</v>
      </c>
      <c r="C1467" t="s">
        <v>4432</v>
      </c>
      <c r="D1467" t="s">
        <v>4433</v>
      </c>
      <c r="E1467" t="s">
        <v>4434</v>
      </c>
      <c r="F1467" t="s">
        <v>30</v>
      </c>
      <c r="G1467">
        <v>51.450864000000003</v>
      </c>
      <c r="H1467">
        <v>21.984228000000002</v>
      </c>
      <c r="I1467" t="s">
        <v>15</v>
      </c>
    </row>
    <row r="1468" spans="1:9" x14ac:dyDescent="0.3">
      <c r="A1468" t="s">
        <v>4435</v>
      </c>
      <c r="B1468" t="s">
        <v>4436</v>
      </c>
      <c r="F1468" t="s">
        <v>113</v>
      </c>
      <c r="G1468">
        <v>28.314817000000001</v>
      </c>
      <c r="H1468">
        <v>-16.408064299999999</v>
      </c>
      <c r="I1468" t="s">
        <v>114</v>
      </c>
    </row>
    <row r="1469" spans="1:9" x14ac:dyDescent="0.3">
      <c r="A1469" t="s">
        <v>4437</v>
      </c>
      <c r="B1469" t="s">
        <v>4438</v>
      </c>
      <c r="F1469" t="s">
        <v>113</v>
      </c>
      <c r="G1469">
        <v>40.427</v>
      </c>
      <c r="H1469">
        <v>-3.6680860000000002</v>
      </c>
      <c r="I1469" t="s">
        <v>114</v>
      </c>
    </row>
    <row r="1470" spans="1:9" x14ac:dyDescent="0.3">
      <c r="A1470" t="s">
        <v>4439</v>
      </c>
      <c r="B1470" t="s">
        <v>4440</v>
      </c>
      <c r="C1470" t="s">
        <v>4441</v>
      </c>
      <c r="D1470" t="s">
        <v>4442</v>
      </c>
      <c r="E1470" t="s">
        <v>4443</v>
      </c>
      <c r="F1470" t="s">
        <v>79</v>
      </c>
      <c r="G1470">
        <v>40.650061999999998</v>
      </c>
      <c r="H1470">
        <v>15.792411</v>
      </c>
      <c r="I1470" t="s">
        <v>15</v>
      </c>
    </row>
    <row r="1471" spans="1:9" x14ac:dyDescent="0.3">
      <c r="A1471" t="s">
        <v>4444</v>
      </c>
      <c r="B1471" t="s">
        <v>4445</v>
      </c>
      <c r="C1471" t="s">
        <v>4446</v>
      </c>
      <c r="D1471" t="s">
        <v>4447</v>
      </c>
      <c r="E1471" t="s">
        <v>4448</v>
      </c>
      <c r="F1471" t="s">
        <v>68</v>
      </c>
      <c r="G1471">
        <v>46.626757650000002</v>
      </c>
      <c r="H1471">
        <v>7.0683028654445117</v>
      </c>
      <c r="I1471" t="s">
        <v>15</v>
      </c>
    </row>
    <row r="1472" spans="1:9" x14ac:dyDescent="0.3">
      <c r="A1472" t="s">
        <v>4449</v>
      </c>
      <c r="B1472" t="s">
        <v>4450</v>
      </c>
      <c r="C1472" t="s">
        <v>4451</v>
      </c>
      <c r="D1472" t="s">
        <v>4452</v>
      </c>
      <c r="E1472" t="s">
        <v>4453</v>
      </c>
      <c r="F1472" t="s">
        <v>68</v>
      </c>
      <c r="G1472">
        <v>46.888792000000002</v>
      </c>
      <c r="H1472">
        <v>7.0419609999999997</v>
      </c>
      <c r="I1472" t="s">
        <v>15</v>
      </c>
    </row>
    <row r="1473" spans="1:9" x14ac:dyDescent="0.3">
      <c r="A1473" t="s">
        <v>4454</v>
      </c>
      <c r="B1473" t="s">
        <v>4455</v>
      </c>
      <c r="F1473" t="s">
        <v>49</v>
      </c>
      <c r="G1473">
        <v>43.902231</v>
      </c>
      <c r="H1473">
        <v>4.8971859999999996</v>
      </c>
      <c r="I1473" t="s">
        <v>50</v>
      </c>
    </row>
    <row r="1474" spans="1:9" x14ac:dyDescent="0.3">
      <c r="A1474" t="s">
        <v>4456</v>
      </c>
      <c r="B1474" t="s">
        <v>4457</v>
      </c>
      <c r="C1474" t="s">
        <v>4458</v>
      </c>
      <c r="D1474" t="s">
        <v>4459</v>
      </c>
      <c r="E1474" t="s">
        <v>4460</v>
      </c>
      <c r="F1474" t="s">
        <v>14</v>
      </c>
      <c r="G1474">
        <v>52.408256999999999</v>
      </c>
      <c r="H1474">
        <v>7.085229</v>
      </c>
      <c r="I1474" t="s">
        <v>15</v>
      </c>
    </row>
    <row r="1475" spans="1:9" x14ac:dyDescent="0.3">
      <c r="A1475" t="s">
        <v>4461</v>
      </c>
      <c r="B1475" t="s">
        <v>4462</v>
      </c>
      <c r="C1475" t="s">
        <v>4463</v>
      </c>
      <c r="D1475" t="s">
        <v>4464</v>
      </c>
      <c r="E1475" t="s">
        <v>4465</v>
      </c>
      <c r="F1475" t="s">
        <v>4466</v>
      </c>
      <c r="G1475">
        <v>41.303699799999997</v>
      </c>
      <c r="H1475">
        <v>19.748938136960529</v>
      </c>
      <c r="I1475" t="s">
        <v>15</v>
      </c>
    </row>
    <row r="1476" spans="1:9" x14ac:dyDescent="0.3">
      <c r="A1476" t="s">
        <v>4467</v>
      </c>
      <c r="B1476" t="s">
        <v>4468</v>
      </c>
      <c r="F1476" t="s">
        <v>49</v>
      </c>
      <c r="G1476">
        <v>48.712730000000001</v>
      </c>
      <c r="H1476">
        <v>2.0848010000000001</v>
      </c>
      <c r="I1476" t="s">
        <v>25</v>
      </c>
    </row>
    <row r="1477" spans="1:9" x14ac:dyDescent="0.3">
      <c r="A1477" t="s">
        <v>4469</v>
      </c>
      <c r="B1477" t="s">
        <v>4470</v>
      </c>
      <c r="F1477" t="s">
        <v>14</v>
      </c>
      <c r="G1477">
        <v>53.540167599999997</v>
      </c>
      <c r="H1477">
        <v>10.0025099</v>
      </c>
      <c r="I1477" t="s">
        <v>25</v>
      </c>
    </row>
    <row r="1478" spans="1:9" x14ac:dyDescent="0.3">
      <c r="A1478" t="s">
        <v>4471</v>
      </c>
      <c r="B1478" t="s">
        <v>4472</v>
      </c>
      <c r="C1478" t="s">
        <v>4473</v>
      </c>
      <c r="D1478" t="s">
        <v>480</v>
      </c>
      <c r="E1478" t="s">
        <v>481</v>
      </c>
      <c r="F1478" t="s">
        <v>49</v>
      </c>
      <c r="G1478">
        <v>48.888317999999998</v>
      </c>
      <c r="H1478">
        <v>2.2452920000000001</v>
      </c>
      <c r="I1478" t="s">
        <v>15</v>
      </c>
    </row>
    <row r="1479" spans="1:9" x14ac:dyDescent="0.3">
      <c r="A1479" t="s">
        <v>4474</v>
      </c>
      <c r="B1479" t="s">
        <v>4475</v>
      </c>
      <c r="F1479" t="s">
        <v>113</v>
      </c>
      <c r="G1479">
        <v>40.448101999999999</v>
      </c>
      <c r="H1479">
        <v>-3.6892909999999999</v>
      </c>
      <c r="I1479" t="s">
        <v>114</v>
      </c>
    </row>
    <row r="1480" spans="1:9" x14ac:dyDescent="0.3">
      <c r="A1480" t="s">
        <v>4476</v>
      </c>
      <c r="B1480" t="s">
        <v>4477</v>
      </c>
      <c r="C1480" t="s">
        <v>4478</v>
      </c>
      <c r="D1480" t="s">
        <v>4479</v>
      </c>
      <c r="E1480" t="s">
        <v>2442</v>
      </c>
      <c r="F1480" t="s">
        <v>104</v>
      </c>
      <c r="G1480">
        <v>53.177931700000002</v>
      </c>
      <c r="H1480">
        <v>6.6123710999999998</v>
      </c>
      <c r="I1480" t="s">
        <v>15</v>
      </c>
    </row>
    <row r="1481" spans="1:9" x14ac:dyDescent="0.3">
      <c r="A1481" t="s">
        <v>4480</v>
      </c>
      <c r="B1481" t="s">
        <v>4481</v>
      </c>
      <c r="C1481" t="s">
        <v>4482</v>
      </c>
      <c r="D1481" t="s">
        <v>4483</v>
      </c>
      <c r="E1481" t="s">
        <v>4484</v>
      </c>
      <c r="F1481" t="s">
        <v>14</v>
      </c>
      <c r="G1481">
        <v>50.696635000000001</v>
      </c>
      <c r="H1481">
        <v>11.622253000000001</v>
      </c>
      <c r="I1481" t="s">
        <v>15</v>
      </c>
    </row>
    <row r="1482" spans="1:9" x14ac:dyDescent="0.3">
      <c r="A1482" t="s">
        <v>4485</v>
      </c>
      <c r="B1482" t="s">
        <v>4486</v>
      </c>
      <c r="C1482" t="s">
        <v>4487</v>
      </c>
      <c r="D1482" t="s">
        <v>4488</v>
      </c>
      <c r="E1482" t="s">
        <v>4489</v>
      </c>
      <c r="F1482" t="s">
        <v>14</v>
      </c>
      <c r="G1482">
        <v>49.793891000000002</v>
      </c>
      <c r="H1482">
        <v>10.1932606</v>
      </c>
      <c r="I1482" t="s">
        <v>15</v>
      </c>
    </row>
    <row r="1483" spans="1:9" x14ac:dyDescent="0.3">
      <c r="A1483" t="s">
        <v>4490</v>
      </c>
      <c r="B1483" t="s">
        <v>4491</v>
      </c>
      <c r="C1483" t="s">
        <v>4492</v>
      </c>
      <c r="D1483" t="s">
        <v>4493</v>
      </c>
      <c r="E1483" t="s">
        <v>4494</v>
      </c>
      <c r="F1483" t="s">
        <v>14</v>
      </c>
      <c r="G1483">
        <v>50.039791649999998</v>
      </c>
      <c r="H1483">
        <v>11.99498343731381</v>
      </c>
      <c r="I1483" t="s">
        <v>15</v>
      </c>
    </row>
    <row r="1484" spans="1:9" x14ac:dyDescent="0.3">
      <c r="A1484" t="s">
        <v>4495</v>
      </c>
      <c r="B1484" t="s">
        <v>4496</v>
      </c>
      <c r="C1484" t="s">
        <v>4497</v>
      </c>
      <c r="D1484" t="s">
        <v>4498</v>
      </c>
      <c r="E1484" t="s">
        <v>4499</v>
      </c>
      <c r="F1484" t="s">
        <v>4500</v>
      </c>
      <c r="G1484">
        <v>47.6908569</v>
      </c>
      <c r="H1484">
        <v>17.648813759040362</v>
      </c>
      <c r="I1484" t="s">
        <v>15</v>
      </c>
    </row>
    <row r="1485" spans="1:9" x14ac:dyDescent="0.3">
      <c r="A1485" t="s">
        <v>4501</v>
      </c>
      <c r="B1485" t="s">
        <v>4502</v>
      </c>
      <c r="C1485" t="s">
        <v>4503</v>
      </c>
      <c r="D1485" t="s">
        <v>4504</v>
      </c>
      <c r="E1485" t="s">
        <v>4505</v>
      </c>
      <c r="F1485" t="s">
        <v>14</v>
      </c>
      <c r="G1485">
        <v>48.359274200000002</v>
      </c>
      <c r="H1485">
        <v>7.7751495999999998</v>
      </c>
      <c r="I1485" t="s">
        <v>15</v>
      </c>
    </row>
    <row r="1486" spans="1:9" x14ac:dyDescent="0.3">
      <c r="A1486" t="s">
        <v>4506</v>
      </c>
      <c r="B1486" t="s">
        <v>4507</v>
      </c>
      <c r="C1486" t="s">
        <v>4508</v>
      </c>
      <c r="D1486" t="s">
        <v>4509</v>
      </c>
      <c r="E1486" t="s">
        <v>403</v>
      </c>
      <c r="F1486" t="s">
        <v>404</v>
      </c>
      <c r="G1486">
        <v>59.3325435</v>
      </c>
      <c r="H1486">
        <v>18.087915200000001</v>
      </c>
      <c r="I1486" t="s">
        <v>15</v>
      </c>
    </row>
    <row r="1487" spans="1:9" x14ac:dyDescent="0.3">
      <c r="A1487" t="s">
        <v>11439</v>
      </c>
      <c r="E1487" t="s">
        <v>11440</v>
      </c>
      <c r="G1487">
        <v>53.514269766157099</v>
      </c>
      <c r="H1487">
        <v>9.95004694091784</v>
      </c>
      <c r="I1487" t="s">
        <v>11289</v>
      </c>
    </row>
    <row r="1488" spans="1:9" x14ac:dyDescent="0.3">
      <c r="A1488" t="s">
        <v>4510</v>
      </c>
      <c r="B1488" t="s">
        <v>4511</v>
      </c>
      <c r="C1488" t="s">
        <v>4512</v>
      </c>
      <c r="D1488" t="s">
        <v>4513</v>
      </c>
      <c r="E1488" t="s">
        <v>4514</v>
      </c>
      <c r="F1488" t="s">
        <v>14</v>
      </c>
      <c r="G1488">
        <v>53.601094799999998</v>
      </c>
      <c r="H1488">
        <v>11.418250499999999</v>
      </c>
      <c r="I1488" t="s">
        <v>15</v>
      </c>
    </row>
    <row r="1489" spans="1:9" x14ac:dyDescent="0.3">
      <c r="A1489" t="s">
        <v>4515</v>
      </c>
      <c r="B1489" t="s">
        <v>4516</v>
      </c>
      <c r="C1489" t="s">
        <v>4517</v>
      </c>
      <c r="D1489" t="s">
        <v>4518</v>
      </c>
      <c r="E1489" t="s">
        <v>4519</v>
      </c>
      <c r="F1489" t="s">
        <v>104</v>
      </c>
      <c r="G1489">
        <v>52.455956</v>
      </c>
      <c r="H1489">
        <v>6.1046383000000004</v>
      </c>
      <c r="I1489" t="s">
        <v>15</v>
      </c>
    </row>
    <row r="1490" spans="1:9" x14ac:dyDescent="0.3">
      <c r="A1490" t="s">
        <v>4520</v>
      </c>
      <c r="B1490" t="s">
        <v>4521</v>
      </c>
      <c r="F1490" t="s">
        <v>2026</v>
      </c>
      <c r="G1490">
        <v>34.42351</v>
      </c>
      <c r="H1490">
        <v>-119.702206</v>
      </c>
      <c r="I1490" t="s">
        <v>114</v>
      </c>
    </row>
    <row r="1491" spans="1:9" x14ac:dyDescent="0.3">
      <c r="A1491" t="s">
        <v>4522</v>
      </c>
      <c r="B1491" t="s">
        <v>4523</v>
      </c>
      <c r="C1491" t="s">
        <v>4524</v>
      </c>
      <c r="D1491" t="s">
        <v>3412</v>
      </c>
      <c r="E1491" t="s">
        <v>4525</v>
      </c>
      <c r="F1491" t="s">
        <v>14</v>
      </c>
      <c r="G1491">
        <v>54.193981999999998</v>
      </c>
      <c r="H1491">
        <v>9.1026930000000004</v>
      </c>
      <c r="I1491" t="s">
        <v>15</v>
      </c>
    </row>
    <row r="1492" spans="1:9" x14ac:dyDescent="0.3">
      <c r="A1492" t="s">
        <v>4526</v>
      </c>
      <c r="B1492" t="s">
        <v>4523</v>
      </c>
      <c r="C1492" t="s">
        <v>4524</v>
      </c>
      <c r="D1492" t="s">
        <v>3412</v>
      </c>
      <c r="E1492" t="s">
        <v>4525</v>
      </c>
      <c r="F1492" t="s">
        <v>14</v>
      </c>
      <c r="G1492">
        <v>54.193981999999998</v>
      </c>
      <c r="H1492">
        <v>9.1026930000000004</v>
      </c>
      <c r="I1492" t="s">
        <v>15</v>
      </c>
    </row>
    <row r="1493" spans="1:9" x14ac:dyDescent="0.3">
      <c r="A1493" t="s">
        <v>4527</v>
      </c>
      <c r="B1493" t="s">
        <v>4528</v>
      </c>
      <c r="C1493" t="s">
        <v>4529</v>
      </c>
      <c r="D1493" t="s">
        <v>4530</v>
      </c>
      <c r="E1493" t="s">
        <v>309</v>
      </c>
      <c r="F1493" t="s">
        <v>49</v>
      </c>
      <c r="G1493">
        <v>48.842802399999997</v>
      </c>
      <c r="H1493">
        <v>2.3746727000000001</v>
      </c>
      <c r="I1493" t="s">
        <v>15</v>
      </c>
    </row>
    <row r="1494" spans="1:9" x14ac:dyDescent="0.3">
      <c r="A1494" t="s">
        <v>11441</v>
      </c>
      <c r="E1494" t="s">
        <v>11442</v>
      </c>
      <c r="G1494">
        <v>48.778878990624897</v>
      </c>
      <c r="H1494">
        <v>2.4368744999817702</v>
      </c>
      <c r="I1494" t="s">
        <v>11294</v>
      </c>
    </row>
    <row r="1495" spans="1:9" x14ac:dyDescent="0.3">
      <c r="A1495" t="s">
        <v>4531</v>
      </c>
      <c r="B1495" t="s">
        <v>4532</v>
      </c>
      <c r="C1495" t="s">
        <v>4533</v>
      </c>
      <c r="D1495" t="s">
        <v>4534</v>
      </c>
      <c r="E1495" t="s">
        <v>4535</v>
      </c>
      <c r="F1495" t="s">
        <v>14</v>
      </c>
      <c r="G1495">
        <v>52.206836500000001</v>
      </c>
      <c r="H1495">
        <v>11.676575700000001</v>
      </c>
      <c r="I1495" t="s">
        <v>15</v>
      </c>
    </row>
    <row r="1496" spans="1:9" x14ac:dyDescent="0.3">
      <c r="A1496" t="s">
        <v>4536</v>
      </c>
      <c r="B1496" t="s">
        <v>4537</v>
      </c>
      <c r="C1496" t="s">
        <v>4538</v>
      </c>
      <c r="D1496" t="s">
        <v>4539</v>
      </c>
      <c r="E1496" t="s">
        <v>4540</v>
      </c>
      <c r="F1496" t="s">
        <v>104</v>
      </c>
      <c r="G1496">
        <v>52.046913500000002</v>
      </c>
      <c r="H1496">
        <v>5.6661826</v>
      </c>
      <c r="I1496" t="s">
        <v>15</v>
      </c>
    </row>
    <row r="1497" spans="1:9" x14ac:dyDescent="0.3">
      <c r="A1497" t="s">
        <v>4541</v>
      </c>
      <c r="B1497" t="s">
        <v>4542</v>
      </c>
      <c r="C1497" t="s">
        <v>4543</v>
      </c>
      <c r="D1497" t="s">
        <v>4544</v>
      </c>
      <c r="E1497" t="s">
        <v>4545</v>
      </c>
      <c r="F1497" t="s">
        <v>104</v>
      </c>
      <c r="G1497">
        <v>52.963991100000001</v>
      </c>
      <c r="H1497">
        <v>6.9465779999999997</v>
      </c>
      <c r="I1497" t="s">
        <v>15</v>
      </c>
    </row>
    <row r="1498" spans="1:9" x14ac:dyDescent="0.3">
      <c r="A1498" t="s">
        <v>4546</v>
      </c>
      <c r="B1498" t="s">
        <v>4547</v>
      </c>
      <c r="C1498" t="s">
        <v>4548</v>
      </c>
      <c r="D1498" t="s">
        <v>4549</v>
      </c>
      <c r="E1498" t="s">
        <v>4550</v>
      </c>
      <c r="F1498" t="s">
        <v>104</v>
      </c>
      <c r="G1498">
        <v>51.832219899999998</v>
      </c>
      <c r="H1498">
        <v>4.6145771</v>
      </c>
      <c r="I1498" t="s">
        <v>15</v>
      </c>
    </row>
    <row r="1499" spans="1:9" x14ac:dyDescent="0.3">
      <c r="A1499" t="s">
        <v>4551</v>
      </c>
      <c r="B1499" t="s">
        <v>4552</v>
      </c>
      <c r="C1499" t="s">
        <v>4553</v>
      </c>
      <c r="D1499" t="s">
        <v>4554</v>
      </c>
      <c r="E1499" t="s">
        <v>4555</v>
      </c>
      <c r="F1499" t="s">
        <v>248</v>
      </c>
      <c r="G1499">
        <v>59.151253099999998</v>
      </c>
      <c r="H1499">
        <v>6.1788024999999998</v>
      </c>
      <c r="I1499" t="s">
        <v>15</v>
      </c>
    </row>
    <row r="1500" spans="1:9" x14ac:dyDescent="0.3">
      <c r="A1500" t="s">
        <v>4556</v>
      </c>
      <c r="B1500" t="s">
        <v>4557</v>
      </c>
      <c r="F1500" t="s">
        <v>218</v>
      </c>
      <c r="G1500">
        <v>55.465136999999999</v>
      </c>
      <c r="H1500">
        <v>8.4518749999999994</v>
      </c>
      <c r="I1500" t="s">
        <v>25</v>
      </c>
    </row>
    <row r="1501" spans="1:9" x14ac:dyDescent="0.3">
      <c r="A1501" t="s">
        <v>4558</v>
      </c>
      <c r="B1501" t="s">
        <v>4559</v>
      </c>
      <c r="F1501" t="s">
        <v>79</v>
      </c>
      <c r="G1501">
        <v>45.455969000000003</v>
      </c>
      <c r="H1501">
        <v>10.108394000000001</v>
      </c>
      <c r="I1501" t="s">
        <v>25</v>
      </c>
    </row>
    <row r="1502" spans="1:9" x14ac:dyDescent="0.3">
      <c r="A1502" t="s">
        <v>4560</v>
      </c>
      <c r="B1502" t="s">
        <v>4561</v>
      </c>
      <c r="C1502" t="s">
        <v>4562</v>
      </c>
      <c r="D1502" t="s">
        <v>4563</v>
      </c>
      <c r="E1502" t="s">
        <v>4564</v>
      </c>
      <c r="F1502" t="s">
        <v>68</v>
      </c>
      <c r="G1502">
        <v>46.798568000000003</v>
      </c>
      <c r="H1502">
        <v>8.6693920000000002</v>
      </c>
      <c r="I1502" t="s">
        <v>15</v>
      </c>
    </row>
    <row r="1503" spans="1:9" x14ac:dyDescent="0.3">
      <c r="A1503" t="s">
        <v>11443</v>
      </c>
      <c r="E1503" t="s">
        <v>11444</v>
      </c>
      <c r="G1503">
        <v>60.545370382891399</v>
      </c>
      <c r="H1503">
        <v>16.299735931177601</v>
      </c>
      <c r="I1503" t="s">
        <v>11294</v>
      </c>
    </row>
    <row r="1504" spans="1:9" x14ac:dyDescent="0.3">
      <c r="A1504" t="s">
        <v>4565</v>
      </c>
      <c r="B1504" t="s">
        <v>4566</v>
      </c>
      <c r="C1504" t="s">
        <v>4567</v>
      </c>
      <c r="D1504" t="s">
        <v>4568</v>
      </c>
      <c r="E1504" t="s">
        <v>526</v>
      </c>
      <c r="F1504" t="s">
        <v>14</v>
      </c>
      <c r="G1504">
        <v>53.540821000000001</v>
      </c>
      <c r="H1504">
        <v>9.9859471000000006</v>
      </c>
      <c r="I1504" t="s">
        <v>15</v>
      </c>
    </row>
    <row r="1505" spans="1:9" x14ac:dyDescent="0.3">
      <c r="A1505" t="s">
        <v>4569</v>
      </c>
      <c r="B1505" t="s">
        <v>4570</v>
      </c>
      <c r="C1505" t="s">
        <v>4571</v>
      </c>
      <c r="D1505" t="s">
        <v>4572</v>
      </c>
      <c r="E1505" t="s">
        <v>1401</v>
      </c>
      <c r="F1505" t="s">
        <v>82</v>
      </c>
      <c r="G1505">
        <v>55.944364200000003</v>
      </c>
      <c r="H1505">
        <v>-3.2080924999999998</v>
      </c>
      <c r="I1505" t="s">
        <v>15</v>
      </c>
    </row>
    <row r="1506" spans="1:9" x14ac:dyDescent="0.3">
      <c r="A1506" t="s">
        <v>4573</v>
      </c>
      <c r="B1506" t="s">
        <v>4574</v>
      </c>
      <c r="C1506" t="s">
        <v>4575</v>
      </c>
      <c r="D1506" t="s">
        <v>4576</v>
      </c>
      <c r="E1506" t="s">
        <v>1173</v>
      </c>
      <c r="F1506" t="s">
        <v>14</v>
      </c>
      <c r="G1506">
        <v>51.956114999999997</v>
      </c>
      <c r="H1506">
        <v>7.5736220000000003</v>
      </c>
      <c r="I1506" t="s">
        <v>15</v>
      </c>
    </row>
    <row r="1507" spans="1:9" x14ac:dyDescent="0.3">
      <c r="A1507" t="s">
        <v>4577</v>
      </c>
      <c r="B1507" t="s">
        <v>4578</v>
      </c>
      <c r="C1507" t="s">
        <v>4579</v>
      </c>
      <c r="D1507" t="s">
        <v>4580</v>
      </c>
      <c r="E1507" t="s">
        <v>4581</v>
      </c>
      <c r="F1507" t="s">
        <v>14</v>
      </c>
      <c r="G1507">
        <v>49.985323899999997</v>
      </c>
      <c r="H1507">
        <v>8.6611527923347413</v>
      </c>
      <c r="I1507" t="s">
        <v>15</v>
      </c>
    </row>
    <row r="1508" spans="1:9" x14ac:dyDescent="0.3">
      <c r="A1508" t="s">
        <v>11445</v>
      </c>
      <c r="E1508" t="s">
        <v>11446</v>
      </c>
      <c r="G1508">
        <v>65.867698279245801</v>
      </c>
      <c r="H1508">
        <v>21.7256723331842</v>
      </c>
      <c r="I1508" t="s">
        <v>11294</v>
      </c>
    </row>
    <row r="1509" spans="1:9" x14ac:dyDescent="0.3">
      <c r="A1509" t="s">
        <v>4582</v>
      </c>
      <c r="B1509" t="s">
        <v>4583</v>
      </c>
      <c r="C1509" t="s">
        <v>4584</v>
      </c>
      <c r="D1509" t="s">
        <v>4585</v>
      </c>
      <c r="E1509" t="s">
        <v>4586</v>
      </c>
      <c r="F1509" t="s">
        <v>14</v>
      </c>
      <c r="G1509">
        <v>53.119107700000001</v>
      </c>
      <c r="H1509">
        <v>12.0513913869147</v>
      </c>
      <c r="I1509" t="s">
        <v>15</v>
      </c>
    </row>
    <row r="1510" spans="1:9" x14ac:dyDescent="0.3">
      <c r="A1510" t="s">
        <v>4587</v>
      </c>
      <c r="B1510" t="s">
        <v>4588</v>
      </c>
      <c r="C1510" t="s">
        <v>4589</v>
      </c>
      <c r="D1510" t="s">
        <v>4590</v>
      </c>
      <c r="E1510" t="s">
        <v>4591</v>
      </c>
      <c r="F1510" t="s">
        <v>68</v>
      </c>
      <c r="G1510">
        <v>47.333663999999999</v>
      </c>
      <c r="H1510">
        <v>7.2110310000000002</v>
      </c>
      <c r="I1510" t="s">
        <v>15</v>
      </c>
    </row>
    <row r="1511" spans="1:9" x14ac:dyDescent="0.3">
      <c r="A1511" t="s">
        <v>4592</v>
      </c>
      <c r="B1511" t="s">
        <v>4367</v>
      </c>
      <c r="C1511" t="s">
        <v>4368</v>
      </c>
      <c r="D1511" t="s">
        <v>4369</v>
      </c>
      <c r="E1511" t="s">
        <v>2743</v>
      </c>
      <c r="F1511" t="s">
        <v>248</v>
      </c>
      <c r="G1511">
        <v>60.341513800000001</v>
      </c>
      <c r="H1511">
        <v>5.3554776000000004</v>
      </c>
      <c r="I1511" t="s">
        <v>15</v>
      </c>
    </row>
    <row r="1512" spans="1:9" x14ac:dyDescent="0.3">
      <c r="A1512" t="s">
        <v>4593</v>
      </c>
      <c r="B1512" t="s">
        <v>4594</v>
      </c>
      <c r="C1512" t="s">
        <v>4595</v>
      </c>
      <c r="D1512" t="s">
        <v>256</v>
      </c>
      <c r="E1512" t="s">
        <v>190</v>
      </c>
      <c r="F1512" t="s">
        <v>14</v>
      </c>
      <c r="G1512">
        <v>52.482406900000001</v>
      </c>
      <c r="H1512">
        <v>13.356779299999999</v>
      </c>
      <c r="I1512" t="s">
        <v>15</v>
      </c>
    </row>
    <row r="1513" spans="1:9" x14ac:dyDescent="0.3">
      <c r="A1513" t="s">
        <v>4596</v>
      </c>
      <c r="B1513" t="s">
        <v>4594</v>
      </c>
      <c r="C1513" t="s">
        <v>4595</v>
      </c>
      <c r="D1513" t="s">
        <v>256</v>
      </c>
      <c r="E1513" t="s">
        <v>190</v>
      </c>
      <c r="F1513" t="s">
        <v>14</v>
      </c>
      <c r="G1513">
        <v>52.482406900000001</v>
      </c>
      <c r="H1513">
        <v>13.356779299999999</v>
      </c>
      <c r="I1513" t="s">
        <v>15</v>
      </c>
    </row>
    <row r="1514" spans="1:9" x14ac:dyDescent="0.3">
      <c r="A1514" t="s">
        <v>4597</v>
      </c>
      <c r="B1514" t="s">
        <v>4598</v>
      </c>
      <c r="C1514" t="s">
        <v>4599</v>
      </c>
      <c r="D1514" t="s">
        <v>4600</v>
      </c>
      <c r="E1514" t="s">
        <v>4601</v>
      </c>
      <c r="F1514" t="s">
        <v>934</v>
      </c>
      <c r="G1514">
        <v>63.395377000000003</v>
      </c>
      <c r="H1514">
        <v>22.700465000000001</v>
      </c>
      <c r="I1514" t="s">
        <v>15</v>
      </c>
    </row>
    <row r="1515" spans="1:9" x14ac:dyDescent="0.3">
      <c r="A1515" t="s">
        <v>4602</v>
      </c>
      <c r="B1515" t="s">
        <v>4603</v>
      </c>
      <c r="C1515" t="s">
        <v>4604</v>
      </c>
      <c r="D1515" t="s">
        <v>4605</v>
      </c>
      <c r="E1515" t="s">
        <v>190</v>
      </c>
      <c r="F1515" t="s">
        <v>14</v>
      </c>
      <c r="G1515">
        <v>52.503616000000001</v>
      </c>
      <c r="H1515">
        <v>13.32865</v>
      </c>
      <c r="I1515" t="s">
        <v>15</v>
      </c>
    </row>
    <row r="1516" spans="1:9" x14ac:dyDescent="0.3">
      <c r="A1516" t="s">
        <v>4606</v>
      </c>
      <c r="B1516" t="s">
        <v>4607</v>
      </c>
      <c r="C1516" t="s">
        <v>4608</v>
      </c>
      <c r="D1516" t="s">
        <v>1564</v>
      </c>
      <c r="E1516" t="s">
        <v>158</v>
      </c>
      <c r="F1516" t="s">
        <v>113</v>
      </c>
      <c r="G1516">
        <v>40.391947000000002</v>
      </c>
      <c r="H1516">
        <v>-3.6789049999999999</v>
      </c>
      <c r="I1516" t="s">
        <v>15</v>
      </c>
    </row>
    <row r="1517" spans="1:9" x14ac:dyDescent="0.3">
      <c r="A1517" t="s">
        <v>4609</v>
      </c>
      <c r="B1517" t="s">
        <v>4610</v>
      </c>
      <c r="F1517" t="s">
        <v>248</v>
      </c>
      <c r="G1517">
        <v>60.552940900000003</v>
      </c>
      <c r="H1517">
        <v>4.8714653999999999</v>
      </c>
      <c r="I1517" t="s">
        <v>15</v>
      </c>
    </row>
    <row r="1518" spans="1:9" x14ac:dyDescent="0.3">
      <c r="A1518" t="s">
        <v>4611</v>
      </c>
      <c r="B1518" t="s">
        <v>4612</v>
      </c>
      <c r="C1518" t="s">
        <v>4613</v>
      </c>
      <c r="D1518" t="s">
        <v>4614</v>
      </c>
      <c r="E1518" t="s">
        <v>4615</v>
      </c>
      <c r="F1518" t="s">
        <v>14</v>
      </c>
      <c r="G1518">
        <v>51.544875150000003</v>
      </c>
      <c r="H1518">
        <v>6.6034644103875451</v>
      </c>
      <c r="I1518" t="s">
        <v>15</v>
      </c>
    </row>
    <row r="1519" spans="1:9" x14ac:dyDescent="0.3">
      <c r="A1519" t="s">
        <v>4616</v>
      </c>
      <c r="B1519" t="s">
        <v>4617</v>
      </c>
      <c r="C1519" t="s">
        <v>4618</v>
      </c>
      <c r="D1519" t="s">
        <v>4619</v>
      </c>
      <c r="E1519" t="s">
        <v>190</v>
      </c>
      <c r="F1519" t="s">
        <v>14</v>
      </c>
      <c r="G1519">
        <v>52.460550900000001</v>
      </c>
      <c r="H1519">
        <v>13.3391628</v>
      </c>
      <c r="I1519" t="s">
        <v>15</v>
      </c>
    </row>
    <row r="1520" spans="1:9" x14ac:dyDescent="0.3">
      <c r="A1520" t="s">
        <v>4620</v>
      </c>
      <c r="B1520" t="s">
        <v>4621</v>
      </c>
      <c r="C1520" t="s">
        <v>4622</v>
      </c>
      <c r="D1520" t="s">
        <v>4623</v>
      </c>
      <c r="E1520" t="s">
        <v>4624</v>
      </c>
      <c r="F1520" t="s">
        <v>104</v>
      </c>
      <c r="G1520">
        <v>52.078918999999999</v>
      </c>
      <c r="H1520">
        <v>4.337313</v>
      </c>
      <c r="I1520" t="s">
        <v>1059</v>
      </c>
    </row>
    <row r="1521" spans="1:9" x14ac:dyDescent="0.3">
      <c r="A1521" t="s">
        <v>4625</v>
      </c>
      <c r="B1521" t="s">
        <v>4626</v>
      </c>
      <c r="C1521" t="s">
        <v>4627</v>
      </c>
      <c r="D1521" t="s">
        <v>4628</v>
      </c>
      <c r="E1521" t="s">
        <v>1051</v>
      </c>
      <c r="F1521" t="s">
        <v>14</v>
      </c>
      <c r="G1521">
        <v>48.149569100000001</v>
      </c>
      <c r="H1521">
        <v>11.460309000000001</v>
      </c>
      <c r="I1521" t="s">
        <v>15</v>
      </c>
    </row>
    <row r="1522" spans="1:9" x14ac:dyDescent="0.3">
      <c r="A1522" t="s">
        <v>4629</v>
      </c>
      <c r="B1522" t="s">
        <v>4630</v>
      </c>
      <c r="C1522" t="s">
        <v>4631</v>
      </c>
      <c r="D1522" t="s">
        <v>4632</v>
      </c>
      <c r="E1522" t="s">
        <v>442</v>
      </c>
      <c r="F1522" t="s">
        <v>404</v>
      </c>
      <c r="G1522">
        <v>57.705367699999996</v>
      </c>
      <c r="H1522">
        <v>11.9657062</v>
      </c>
      <c r="I1522" t="s">
        <v>15</v>
      </c>
    </row>
    <row r="1523" spans="1:9" x14ac:dyDescent="0.3">
      <c r="A1523" t="s">
        <v>4633</v>
      </c>
      <c r="B1523" t="s">
        <v>4634</v>
      </c>
      <c r="F1523" t="s">
        <v>404</v>
      </c>
      <c r="G1523">
        <v>59.913209000000002</v>
      </c>
      <c r="H1523">
        <v>18.274861000000001</v>
      </c>
      <c r="I1523" t="s">
        <v>15</v>
      </c>
    </row>
    <row r="1524" spans="1:9" x14ac:dyDescent="0.3">
      <c r="A1524" t="s">
        <v>4635</v>
      </c>
      <c r="B1524" t="s">
        <v>4636</v>
      </c>
      <c r="F1524" t="s">
        <v>113</v>
      </c>
      <c r="G1524">
        <v>40.458235999999999</v>
      </c>
      <c r="H1524">
        <v>-3.684418</v>
      </c>
      <c r="I1524" t="s">
        <v>114</v>
      </c>
    </row>
    <row r="1525" spans="1:9" x14ac:dyDescent="0.3">
      <c r="A1525" t="s">
        <v>4637</v>
      </c>
      <c r="B1525" t="s">
        <v>4638</v>
      </c>
      <c r="F1525" t="s">
        <v>14</v>
      </c>
      <c r="G1525">
        <v>54.154531200000001</v>
      </c>
      <c r="H1525">
        <v>9.0790133577094281</v>
      </c>
      <c r="I1525" t="s">
        <v>15</v>
      </c>
    </row>
    <row r="1526" spans="1:9" x14ac:dyDescent="0.3">
      <c r="A1526" t="s">
        <v>4639</v>
      </c>
      <c r="B1526" t="s">
        <v>4640</v>
      </c>
      <c r="C1526" t="s">
        <v>4641</v>
      </c>
      <c r="D1526" t="s">
        <v>4222</v>
      </c>
      <c r="F1526" t="s">
        <v>21</v>
      </c>
      <c r="G1526">
        <v>48.337924999999998</v>
      </c>
      <c r="H1526">
        <v>15.921685</v>
      </c>
      <c r="I1526" t="s">
        <v>31</v>
      </c>
    </row>
    <row r="1527" spans="1:9" x14ac:dyDescent="0.3">
      <c r="A1527" t="s">
        <v>4642</v>
      </c>
      <c r="B1527" t="s">
        <v>2927</v>
      </c>
      <c r="C1527" t="s">
        <v>2928</v>
      </c>
      <c r="D1527" t="s">
        <v>2929</v>
      </c>
      <c r="E1527" t="s">
        <v>2930</v>
      </c>
      <c r="F1527" t="s">
        <v>14</v>
      </c>
      <c r="G1527">
        <v>53.506807300000013</v>
      </c>
      <c r="H1527">
        <v>7.5102219216757149</v>
      </c>
      <c r="I1527" t="s">
        <v>15</v>
      </c>
    </row>
    <row r="1528" spans="1:9" x14ac:dyDescent="0.3">
      <c r="A1528" t="s">
        <v>11447</v>
      </c>
      <c r="E1528" t="s">
        <v>11448</v>
      </c>
      <c r="G1528">
        <v>47.538181627799702</v>
      </c>
      <c r="H1528">
        <v>7.7062633936535496</v>
      </c>
      <c r="I1528" t="s">
        <v>11289</v>
      </c>
    </row>
    <row r="1529" spans="1:9" x14ac:dyDescent="0.3">
      <c r="A1529" t="s">
        <v>4643</v>
      </c>
      <c r="B1529" t="s">
        <v>4644</v>
      </c>
      <c r="F1529" t="s">
        <v>49</v>
      </c>
      <c r="G1529">
        <v>43.258842000000001</v>
      </c>
      <c r="H1529">
        <v>5.8044880000000001</v>
      </c>
      <c r="I1529" t="s">
        <v>50</v>
      </c>
    </row>
    <row r="1530" spans="1:9" x14ac:dyDescent="0.3">
      <c r="A1530" t="s">
        <v>4645</v>
      </c>
      <c r="B1530" t="s">
        <v>4646</v>
      </c>
      <c r="C1530" t="s">
        <v>4647</v>
      </c>
      <c r="D1530" t="s">
        <v>4648</v>
      </c>
      <c r="E1530" t="s">
        <v>158</v>
      </c>
      <c r="F1530" t="s">
        <v>113</v>
      </c>
      <c r="G1530">
        <v>40.430132999999998</v>
      </c>
      <c r="H1530">
        <v>-3.6911800000000001</v>
      </c>
      <c r="I1530" t="s">
        <v>15</v>
      </c>
    </row>
    <row r="1531" spans="1:9" x14ac:dyDescent="0.3">
      <c r="A1531" t="s">
        <v>11449</v>
      </c>
      <c r="E1531" t="s">
        <v>257</v>
      </c>
      <c r="G1531">
        <v>52.369992135889902</v>
      </c>
      <c r="H1531">
        <v>13.5242988316558</v>
      </c>
      <c r="I1531" t="s">
        <v>11289</v>
      </c>
    </row>
    <row r="1532" spans="1:9" x14ac:dyDescent="0.3">
      <c r="A1532" t="s">
        <v>4649</v>
      </c>
      <c r="B1532" t="s">
        <v>4650</v>
      </c>
      <c r="F1532" t="s">
        <v>79</v>
      </c>
      <c r="G1532">
        <v>44.398435999999997</v>
      </c>
      <c r="H1532">
        <v>8.9457310000000003</v>
      </c>
      <c r="I1532" t="s">
        <v>25</v>
      </c>
    </row>
    <row r="1533" spans="1:9" x14ac:dyDescent="0.3">
      <c r="A1533" t="s">
        <v>4651</v>
      </c>
      <c r="B1533" t="s">
        <v>4652</v>
      </c>
      <c r="C1533" t="s">
        <v>4653</v>
      </c>
      <c r="D1533" t="s">
        <v>4654</v>
      </c>
      <c r="E1533" t="s">
        <v>4655</v>
      </c>
      <c r="F1533" t="s">
        <v>404</v>
      </c>
      <c r="G1533">
        <v>59.795237</v>
      </c>
      <c r="H1533">
        <v>17.640445</v>
      </c>
      <c r="I1533" t="s">
        <v>15</v>
      </c>
    </row>
    <row r="1534" spans="1:9" x14ac:dyDescent="0.3">
      <c r="A1534" t="s">
        <v>4656</v>
      </c>
      <c r="B1534" t="s">
        <v>4657</v>
      </c>
      <c r="C1534" t="s">
        <v>4658</v>
      </c>
      <c r="D1534" t="s">
        <v>4659</v>
      </c>
      <c r="E1534" t="s">
        <v>3365</v>
      </c>
      <c r="F1534" t="s">
        <v>14</v>
      </c>
      <c r="G1534">
        <v>53.1446805</v>
      </c>
      <c r="H1534">
        <v>8.2119744000000008</v>
      </c>
      <c r="I1534" t="s">
        <v>15</v>
      </c>
    </row>
    <row r="1535" spans="1:9" x14ac:dyDescent="0.3">
      <c r="A1535" t="s">
        <v>4660</v>
      </c>
      <c r="B1535" t="s">
        <v>4661</v>
      </c>
      <c r="C1535" t="s">
        <v>4662</v>
      </c>
      <c r="D1535" t="s">
        <v>4663</v>
      </c>
      <c r="E1535" t="s">
        <v>4664</v>
      </c>
      <c r="F1535" t="s">
        <v>104</v>
      </c>
      <c r="G1535">
        <v>51.987448399999998</v>
      </c>
      <c r="H1535">
        <v>4.3770571</v>
      </c>
      <c r="I1535" t="s">
        <v>15</v>
      </c>
    </row>
    <row r="1536" spans="1:9" x14ac:dyDescent="0.3">
      <c r="A1536" t="s">
        <v>4665</v>
      </c>
      <c r="B1536" t="s">
        <v>4666</v>
      </c>
      <c r="F1536" t="s">
        <v>4667</v>
      </c>
      <c r="G1536">
        <v>18.538382599999998</v>
      </c>
      <c r="H1536">
        <v>73.907087071911945</v>
      </c>
      <c r="I1536" t="s">
        <v>15</v>
      </c>
    </row>
    <row r="1537" spans="1:9" x14ac:dyDescent="0.3">
      <c r="A1537" t="s">
        <v>4668</v>
      </c>
      <c r="B1537" t="s">
        <v>4669</v>
      </c>
      <c r="C1537" t="s">
        <v>4670</v>
      </c>
      <c r="D1537" t="s">
        <v>4671</v>
      </c>
      <c r="E1537" t="s">
        <v>4672</v>
      </c>
      <c r="F1537" t="s">
        <v>14</v>
      </c>
      <c r="G1537">
        <v>50.80742815</v>
      </c>
      <c r="H1537">
        <v>6.8967747999999993</v>
      </c>
      <c r="I1537" t="s">
        <v>15</v>
      </c>
    </row>
    <row r="1538" spans="1:9" x14ac:dyDescent="0.3">
      <c r="A1538" t="s">
        <v>11450</v>
      </c>
      <c r="E1538" t="s">
        <v>11451</v>
      </c>
      <c r="G1538">
        <v>38.669741465067702</v>
      </c>
      <c r="H1538">
        <v>-4.0609726003028701</v>
      </c>
      <c r="I1538" t="s">
        <v>11289</v>
      </c>
    </row>
    <row r="1539" spans="1:9" x14ac:dyDescent="0.3">
      <c r="A1539" t="s">
        <v>4673</v>
      </c>
      <c r="B1539" t="s">
        <v>4674</v>
      </c>
      <c r="F1539" t="s">
        <v>14</v>
      </c>
      <c r="G1539">
        <v>48.92696085</v>
      </c>
      <c r="H1539">
        <v>9.5358507729184208</v>
      </c>
      <c r="I1539" t="s">
        <v>25</v>
      </c>
    </row>
    <row r="1540" spans="1:9" x14ac:dyDescent="0.3">
      <c r="A1540" t="s">
        <v>11452</v>
      </c>
      <c r="E1540" t="s">
        <v>4826</v>
      </c>
      <c r="G1540">
        <v>48.3059078</v>
      </c>
      <c r="H1540">
        <v>14.286198000000001</v>
      </c>
      <c r="I1540" t="s">
        <v>11289</v>
      </c>
    </row>
    <row r="1541" spans="1:9" x14ac:dyDescent="0.3">
      <c r="A1541" t="s">
        <v>11453</v>
      </c>
      <c r="E1541" t="s">
        <v>11454</v>
      </c>
      <c r="G1541">
        <v>51.703312899546397</v>
      </c>
      <c r="H1541">
        <v>4.1625356287550899</v>
      </c>
      <c r="I1541" t="s">
        <v>11294</v>
      </c>
    </row>
    <row r="1542" spans="1:9" x14ac:dyDescent="0.3">
      <c r="A1542" t="s">
        <v>4675</v>
      </c>
      <c r="B1542" t="s">
        <v>4676</v>
      </c>
      <c r="C1542" t="s">
        <v>4677</v>
      </c>
      <c r="D1542" t="s">
        <v>4678</v>
      </c>
      <c r="E1542" t="s">
        <v>4679</v>
      </c>
      <c r="F1542" t="s">
        <v>104</v>
      </c>
      <c r="G1542">
        <v>52.476694999999999</v>
      </c>
      <c r="H1542">
        <v>6.0260702000000004</v>
      </c>
      <c r="I1542" t="s">
        <v>15</v>
      </c>
    </row>
    <row r="1543" spans="1:9" x14ac:dyDescent="0.3">
      <c r="A1543" t="s">
        <v>4680</v>
      </c>
      <c r="B1543" t="s">
        <v>4681</v>
      </c>
      <c r="F1543" t="s">
        <v>82</v>
      </c>
      <c r="G1543">
        <v>51.515782000000002</v>
      </c>
      <c r="H1543">
        <v>-0.22412899999999999</v>
      </c>
      <c r="I1543" t="s">
        <v>15</v>
      </c>
    </row>
    <row r="1544" spans="1:9" x14ac:dyDescent="0.3">
      <c r="A1544" t="s">
        <v>4682</v>
      </c>
      <c r="B1544" t="s">
        <v>4676</v>
      </c>
      <c r="C1544" t="s">
        <v>4677</v>
      </c>
      <c r="D1544" t="s">
        <v>4678</v>
      </c>
      <c r="E1544" t="s">
        <v>4679</v>
      </c>
      <c r="F1544" t="s">
        <v>104</v>
      </c>
      <c r="G1544">
        <v>52.476694999999999</v>
      </c>
      <c r="H1544">
        <v>6.0260702000000004</v>
      </c>
      <c r="I1544" t="s">
        <v>15</v>
      </c>
    </row>
    <row r="1545" spans="1:9" x14ac:dyDescent="0.3">
      <c r="A1545" t="s">
        <v>4683</v>
      </c>
      <c r="B1545" t="s">
        <v>4684</v>
      </c>
      <c r="F1545" t="s">
        <v>113</v>
      </c>
      <c r="G1545">
        <v>40.391947000000002</v>
      </c>
      <c r="H1545">
        <v>-3.6789049999999999</v>
      </c>
      <c r="I1545" t="s">
        <v>114</v>
      </c>
    </row>
    <row r="1546" spans="1:9" x14ac:dyDescent="0.3">
      <c r="A1546" t="s">
        <v>4685</v>
      </c>
      <c r="B1546" t="s">
        <v>4686</v>
      </c>
      <c r="F1546" t="s">
        <v>104</v>
      </c>
      <c r="G1546">
        <v>52.367901000000003</v>
      </c>
      <c r="H1546">
        <v>4.8848589999999996</v>
      </c>
      <c r="I1546" t="s">
        <v>25</v>
      </c>
    </row>
    <row r="1547" spans="1:9" x14ac:dyDescent="0.3">
      <c r="A1547" t="s">
        <v>4687</v>
      </c>
      <c r="B1547" t="s">
        <v>4688</v>
      </c>
      <c r="C1547" t="s">
        <v>4689</v>
      </c>
      <c r="D1547" t="s">
        <v>4690</v>
      </c>
      <c r="E1547" t="s">
        <v>3583</v>
      </c>
      <c r="F1547" t="s">
        <v>14</v>
      </c>
      <c r="G1547">
        <v>50.129334200000002</v>
      </c>
      <c r="H1547">
        <v>8.6279140000000005</v>
      </c>
      <c r="I1547" t="s">
        <v>15</v>
      </c>
    </row>
    <row r="1548" spans="1:9" x14ac:dyDescent="0.3">
      <c r="A1548" t="s">
        <v>4691</v>
      </c>
      <c r="B1548" t="s">
        <v>4692</v>
      </c>
      <c r="C1548" t="s">
        <v>4693</v>
      </c>
      <c r="D1548" t="s">
        <v>4694</v>
      </c>
      <c r="E1548" t="s">
        <v>4695</v>
      </c>
      <c r="F1548" t="s">
        <v>14</v>
      </c>
      <c r="G1548">
        <v>52.205188399999997</v>
      </c>
      <c r="H1548">
        <v>7.4179693999999996</v>
      </c>
      <c r="I1548" t="s">
        <v>15</v>
      </c>
    </row>
    <row r="1549" spans="1:9" x14ac:dyDescent="0.3">
      <c r="A1549" t="s">
        <v>4696</v>
      </c>
      <c r="B1549" t="s">
        <v>4697</v>
      </c>
      <c r="F1549" t="s">
        <v>49</v>
      </c>
      <c r="G1549">
        <v>48.101469000000002</v>
      </c>
      <c r="H1549">
        <v>-3.9835750000000001</v>
      </c>
      <c r="I1549" t="s">
        <v>50</v>
      </c>
    </row>
    <row r="1550" spans="1:9" x14ac:dyDescent="0.3">
      <c r="A1550" t="s">
        <v>4698</v>
      </c>
      <c r="B1550" t="s">
        <v>4699</v>
      </c>
      <c r="C1550" t="s">
        <v>4700</v>
      </c>
      <c r="D1550" t="s">
        <v>4701</v>
      </c>
      <c r="E1550" t="s">
        <v>403</v>
      </c>
      <c r="F1550" t="s">
        <v>404</v>
      </c>
      <c r="G1550">
        <v>59.345266500000001</v>
      </c>
      <c r="H1550">
        <v>18.0317665</v>
      </c>
      <c r="I1550" t="s">
        <v>15</v>
      </c>
    </row>
    <row r="1551" spans="1:9" x14ac:dyDescent="0.3">
      <c r="A1551" t="s">
        <v>4702</v>
      </c>
      <c r="B1551" t="s">
        <v>4703</v>
      </c>
      <c r="C1551" t="s">
        <v>4704</v>
      </c>
      <c r="D1551" t="s">
        <v>4705</v>
      </c>
      <c r="E1551" t="s">
        <v>1278</v>
      </c>
      <c r="F1551" t="s">
        <v>404</v>
      </c>
      <c r="G1551">
        <v>59.464336899999999</v>
      </c>
      <c r="H1551">
        <v>17.806125699999999</v>
      </c>
      <c r="I1551" t="s">
        <v>15</v>
      </c>
    </row>
    <row r="1552" spans="1:9" x14ac:dyDescent="0.3">
      <c r="A1552" t="s">
        <v>4706</v>
      </c>
      <c r="B1552" t="s">
        <v>4703</v>
      </c>
      <c r="C1552" t="s">
        <v>4704</v>
      </c>
      <c r="D1552" t="s">
        <v>4705</v>
      </c>
      <c r="E1552" t="s">
        <v>1278</v>
      </c>
      <c r="F1552" t="s">
        <v>404</v>
      </c>
      <c r="G1552">
        <v>59.464336899999999</v>
      </c>
      <c r="H1552">
        <v>17.806125699999999</v>
      </c>
      <c r="I1552" t="s">
        <v>15</v>
      </c>
    </row>
    <row r="1553" spans="1:9" x14ac:dyDescent="0.3">
      <c r="A1553" t="s">
        <v>4707</v>
      </c>
      <c r="B1553" t="s">
        <v>4708</v>
      </c>
      <c r="C1553" t="s">
        <v>4709</v>
      </c>
      <c r="D1553" t="s">
        <v>4710</v>
      </c>
      <c r="E1553" t="s">
        <v>4711</v>
      </c>
      <c r="F1553" t="s">
        <v>68</v>
      </c>
      <c r="G1553">
        <v>47.549955099999998</v>
      </c>
      <c r="H1553">
        <v>7.5968023000000002</v>
      </c>
      <c r="I1553" t="s">
        <v>15</v>
      </c>
    </row>
    <row r="1554" spans="1:9" x14ac:dyDescent="0.3">
      <c r="A1554" t="s">
        <v>4712</v>
      </c>
      <c r="B1554" t="s">
        <v>4713</v>
      </c>
      <c r="F1554" t="s">
        <v>2138</v>
      </c>
      <c r="G1554">
        <v>45.609799799999998</v>
      </c>
      <c r="H1554">
        <v>16.071522099999999</v>
      </c>
      <c r="I1554" t="s">
        <v>25</v>
      </c>
    </row>
    <row r="1555" spans="1:9" x14ac:dyDescent="0.3">
      <c r="A1555" t="s">
        <v>4714</v>
      </c>
      <c r="B1555" t="s">
        <v>4715</v>
      </c>
      <c r="F1555" t="s">
        <v>79</v>
      </c>
      <c r="G1555">
        <v>45.471874</v>
      </c>
      <c r="H1555">
        <v>9.1972769999999997</v>
      </c>
      <c r="I1555" t="s">
        <v>25</v>
      </c>
    </row>
    <row r="1556" spans="1:9" x14ac:dyDescent="0.3">
      <c r="A1556" t="s">
        <v>4716</v>
      </c>
      <c r="B1556" t="s">
        <v>4717</v>
      </c>
      <c r="F1556" t="s">
        <v>14</v>
      </c>
      <c r="G1556">
        <v>49.63594655</v>
      </c>
      <c r="H1556">
        <v>9.6527700999999997</v>
      </c>
      <c r="I1556" t="s">
        <v>15</v>
      </c>
    </row>
    <row r="1557" spans="1:9" x14ac:dyDescent="0.3">
      <c r="A1557" t="s">
        <v>4718</v>
      </c>
      <c r="B1557" t="s">
        <v>4719</v>
      </c>
      <c r="F1557" t="s">
        <v>49</v>
      </c>
      <c r="G1557">
        <v>48.845632000000002</v>
      </c>
      <c r="H1557">
        <v>2.3396720000000002</v>
      </c>
      <c r="I1557" t="s">
        <v>50</v>
      </c>
    </row>
    <row r="1558" spans="1:9" x14ac:dyDescent="0.3">
      <c r="A1558" t="s">
        <v>4720</v>
      </c>
      <c r="B1558" t="s">
        <v>4721</v>
      </c>
      <c r="C1558" t="s">
        <v>4722</v>
      </c>
      <c r="D1558" t="s">
        <v>1206</v>
      </c>
      <c r="E1558" t="s">
        <v>4723</v>
      </c>
      <c r="F1558" t="s">
        <v>21</v>
      </c>
      <c r="G1558">
        <v>48.208342999999999</v>
      </c>
      <c r="H1558">
        <v>16.370018999999999</v>
      </c>
      <c r="I1558" t="s">
        <v>88</v>
      </c>
    </row>
    <row r="1559" spans="1:9" x14ac:dyDescent="0.3">
      <c r="A1559" t="s">
        <v>4724</v>
      </c>
      <c r="B1559" t="s">
        <v>4725</v>
      </c>
      <c r="C1559" t="s">
        <v>4726</v>
      </c>
      <c r="D1559" t="s">
        <v>4727</v>
      </c>
      <c r="E1559" t="s">
        <v>318</v>
      </c>
      <c r="F1559" t="s">
        <v>104</v>
      </c>
      <c r="G1559">
        <v>51.923480300000001</v>
      </c>
      <c r="H1559">
        <v>4.4978104999999999</v>
      </c>
      <c r="I1559" t="s">
        <v>15</v>
      </c>
    </row>
    <row r="1560" spans="1:9" x14ac:dyDescent="0.3">
      <c r="A1560" t="s">
        <v>11455</v>
      </c>
      <c r="E1560" t="s">
        <v>11456</v>
      </c>
      <c r="G1560">
        <v>49.264473299999999</v>
      </c>
      <c r="H1560">
        <v>9.4017429999999997</v>
      </c>
      <c r="I1560" t="s">
        <v>11289</v>
      </c>
    </row>
    <row r="1561" spans="1:9" x14ac:dyDescent="0.3">
      <c r="A1561" t="s">
        <v>4728</v>
      </c>
      <c r="B1561" t="s">
        <v>4729</v>
      </c>
      <c r="C1561" t="s">
        <v>4730</v>
      </c>
      <c r="D1561" t="s">
        <v>4731</v>
      </c>
      <c r="E1561" t="s">
        <v>4732</v>
      </c>
      <c r="F1561" t="s">
        <v>14</v>
      </c>
      <c r="G1561">
        <v>54.191849300000001</v>
      </c>
      <c r="H1561">
        <v>11.0150123</v>
      </c>
      <c r="I1561" t="s">
        <v>15</v>
      </c>
    </row>
    <row r="1562" spans="1:9" x14ac:dyDescent="0.3">
      <c r="A1562" t="s">
        <v>4733</v>
      </c>
      <c r="B1562" t="s">
        <v>4734</v>
      </c>
      <c r="C1562" t="s">
        <v>4735</v>
      </c>
      <c r="D1562" t="s">
        <v>2454</v>
      </c>
      <c r="E1562" t="s">
        <v>190</v>
      </c>
      <c r="F1562" t="s">
        <v>14</v>
      </c>
      <c r="G1562">
        <v>52.410722999999997</v>
      </c>
      <c r="H1562">
        <v>13.546849</v>
      </c>
      <c r="I1562" t="s">
        <v>15</v>
      </c>
    </row>
    <row r="1563" spans="1:9" x14ac:dyDescent="0.3">
      <c r="A1563" t="s">
        <v>4736</v>
      </c>
      <c r="B1563" t="s">
        <v>4737</v>
      </c>
      <c r="C1563" t="s">
        <v>4738</v>
      </c>
      <c r="D1563" t="s">
        <v>4739</v>
      </c>
      <c r="E1563" t="s">
        <v>4740</v>
      </c>
      <c r="F1563" t="s">
        <v>14</v>
      </c>
      <c r="G1563">
        <v>51.780410099999997</v>
      </c>
      <c r="H1563">
        <v>7.1315782053633914</v>
      </c>
      <c r="I1563" t="s">
        <v>15</v>
      </c>
    </row>
    <row r="1564" spans="1:9" x14ac:dyDescent="0.3">
      <c r="A1564" t="s">
        <v>4741</v>
      </c>
      <c r="B1564" t="s">
        <v>4742</v>
      </c>
      <c r="C1564" t="s">
        <v>4743</v>
      </c>
      <c r="D1564" t="s">
        <v>4744</v>
      </c>
      <c r="E1564" t="s">
        <v>4745</v>
      </c>
      <c r="F1564" t="s">
        <v>49</v>
      </c>
      <c r="G1564">
        <v>43.652023999999997</v>
      </c>
      <c r="H1564">
        <v>1.3280940000000001</v>
      </c>
      <c r="I1564" t="s">
        <v>15</v>
      </c>
    </row>
    <row r="1565" spans="1:9" x14ac:dyDescent="0.3">
      <c r="A1565" t="s">
        <v>4746</v>
      </c>
      <c r="B1565" t="s">
        <v>4747</v>
      </c>
      <c r="C1565" t="s">
        <v>4748</v>
      </c>
      <c r="D1565" t="s">
        <v>4749</v>
      </c>
      <c r="E1565" t="s">
        <v>4750</v>
      </c>
      <c r="F1565" t="s">
        <v>14</v>
      </c>
      <c r="G1565">
        <v>50.828290099999997</v>
      </c>
      <c r="H1565">
        <v>6.0238519000000004</v>
      </c>
      <c r="I1565" t="s">
        <v>15</v>
      </c>
    </row>
    <row r="1566" spans="1:9" x14ac:dyDescent="0.3">
      <c r="A1566" t="s">
        <v>11457</v>
      </c>
      <c r="E1566" t="s">
        <v>11458</v>
      </c>
      <c r="G1566">
        <v>55.625543700000001</v>
      </c>
      <c r="H1566">
        <v>12.455050099999999</v>
      </c>
      <c r="I1566" t="s">
        <v>11289</v>
      </c>
    </row>
    <row r="1567" spans="1:9" x14ac:dyDescent="0.3">
      <c r="A1567" t="s">
        <v>4751</v>
      </c>
      <c r="B1567" t="s">
        <v>4752</v>
      </c>
      <c r="F1567" t="s">
        <v>113</v>
      </c>
      <c r="G1567">
        <v>43.327296400000002</v>
      </c>
      <c r="H1567">
        <v>-2.9115752773107091</v>
      </c>
      <c r="I1567" t="s">
        <v>25</v>
      </c>
    </row>
    <row r="1568" spans="1:9" x14ac:dyDescent="0.3">
      <c r="A1568" t="s">
        <v>4753</v>
      </c>
      <c r="B1568" t="s">
        <v>4754</v>
      </c>
      <c r="C1568" t="s">
        <v>4755</v>
      </c>
      <c r="D1568" t="s">
        <v>4756</v>
      </c>
      <c r="E1568" t="s">
        <v>4757</v>
      </c>
      <c r="F1568" t="s">
        <v>14</v>
      </c>
      <c r="G1568">
        <v>47.688790750000003</v>
      </c>
      <c r="H1568">
        <v>9.1493568566350234</v>
      </c>
      <c r="I1568" t="s">
        <v>15</v>
      </c>
    </row>
    <row r="1569" spans="1:9" x14ac:dyDescent="0.3">
      <c r="A1569" t="s">
        <v>4758</v>
      </c>
      <c r="B1569" t="s">
        <v>4759</v>
      </c>
      <c r="C1569" t="s">
        <v>4760</v>
      </c>
      <c r="D1569" t="s">
        <v>4761</v>
      </c>
      <c r="E1569" t="s">
        <v>4762</v>
      </c>
      <c r="F1569" t="s">
        <v>14</v>
      </c>
      <c r="G1569">
        <v>51.667012999999997</v>
      </c>
      <c r="H1569">
        <v>7.7848709999999999</v>
      </c>
      <c r="I1569" t="s">
        <v>15</v>
      </c>
    </row>
    <row r="1570" spans="1:9" x14ac:dyDescent="0.3">
      <c r="A1570" t="s">
        <v>4763</v>
      </c>
      <c r="B1570" t="s">
        <v>4764</v>
      </c>
      <c r="F1570" t="s">
        <v>49</v>
      </c>
      <c r="G1570">
        <v>47.643739099999998</v>
      </c>
      <c r="H1570">
        <v>6.8436348000000002</v>
      </c>
      <c r="I1570" t="s">
        <v>50</v>
      </c>
    </row>
    <row r="1571" spans="1:9" x14ac:dyDescent="0.3">
      <c r="A1571" t="s">
        <v>4765</v>
      </c>
      <c r="B1571" t="s">
        <v>4766</v>
      </c>
      <c r="F1571" t="s">
        <v>49</v>
      </c>
      <c r="G1571">
        <v>43.914785999999999</v>
      </c>
      <c r="H1571">
        <v>2.118627468474747</v>
      </c>
      <c r="I1571" t="s">
        <v>50</v>
      </c>
    </row>
    <row r="1572" spans="1:9" x14ac:dyDescent="0.3">
      <c r="A1572" t="s">
        <v>4767</v>
      </c>
      <c r="B1572" t="s">
        <v>4768</v>
      </c>
      <c r="C1572" t="s">
        <v>4769</v>
      </c>
      <c r="D1572" t="s">
        <v>4770</v>
      </c>
      <c r="E1572" t="s">
        <v>598</v>
      </c>
      <c r="F1572" t="s">
        <v>82</v>
      </c>
      <c r="G1572">
        <v>51.504932150000002</v>
      </c>
      <c r="H1572">
        <v>-4.7075124899993201E-2</v>
      </c>
      <c r="I1572" t="s">
        <v>15</v>
      </c>
    </row>
    <row r="1573" spans="1:9" x14ac:dyDescent="0.3">
      <c r="A1573" t="s">
        <v>4771</v>
      </c>
      <c r="B1573" t="s">
        <v>4772</v>
      </c>
      <c r="F1573" t="s">
        <v>14</v>
      </c>
      <c r="G1573">
        <v>51.460043599999999</v>
      </c>
      <c r="H1573">
        <v>7.0058762999999997</v>
      </c>
      <c r="I1573" t="s">
        <v>25</v>
      </c>
    </row>
    <row r="1574" spans="1:9" x14ac:dyDescent="0.3">
      <c r="A1574" t="s">
        <v>4773</v>
      </c>
      <c r="B1574" t="s">
        <v>4774</v>
      </c>
      <c r="C1574" t="s">
        <v>4775</v>
      </c>
      <c r="D1574" t="s">
        <v>4776</v>
      </c>
      <c r="E1574" t="s">
        <v>4777</v>
      </c>
      <c r="F1574" t="s">
        <v>68</v>
      </c>
      <c r="G1574">
        <v>46.882637000000003</v>
      </c>
      <c r="H1574">
        <v>8.6400079999999999</v>
      </c>
      <c r="I1574" t="s">
        <v>15</v>
      </c>
    </row>
    <row r="1575" spans="1:9" x14ac:dyDescent="0.3">
      <c r="A1575" t="s">
        <v>4778</v>
      </c>
      <c r="B1575" t="s">
        <v>4779</v>
      </c>
      <c r="C1575" t="s">
        <v>4780</v>
      </c>
      <c r="D1575" t="s">
        <v>4781</v>
      </c>
      <c r="E1575" t="s">
        <v>309</v>
      </c>
      <c r="F1575" t="s">
        <v>49</v>
      </c>
      <c r="G1575">
        <v>48.875769300000002</v>
      </c>
      <c r="H1575">
        <v>2.2993554999999999</v>
      </c>
      <c r="I1575" t="s">
        <v>15</v>
      </c>
    </row>
    <row r="1576" spans="1:9" x14ac:dyDescent="0.3">
      <c r="A1576" t="s">
        <v>4782</v>
      </c>
      <c r="B1576" t="s">
        <v>4783</v>
      </c>
      <c r="F1576" t="s">
        <v>49</v>
      </c>
      <c r="G1576">
        <v>48.875769300000002</v>
      </c>
      <c r="H1576">
        <v>2.2993554999999999</v>
      </c>
      <c r="I1576" t="s">
        <v>25</v>
      </c>
    </row>
    <row r="1577" spans="1:9" x14ac:dyDescent="0.3">
      <c r="A1577" t="s">
        <v>4784</v>
      </c>
      <c r="B1577" t="s">
        <v>4785</v>
      </c>
      <c r="C1577" t="s">
        <v>4786</v>
      </c>
      <c r="D1577" t="s">
        <v>4787</v>
      </c>
      <c r="E1577" t="s">
        <v>4788</v>
      </c>
      <c r="F1577" t="s">
        <v>49</v>
      </c>
      <c r="G1577">
        <v>49.193390000000001</v>
      </c>
      <c r="H1577">
        <v>-0.44907200000000003</v>
      </c>
      <c r="I1577" t="s">
        <v>15</v>
      </c>
    </row>
    <row r="1578" spans="1:9" x14ac:dyDescent="0.3">
      <c r="A1578" t="s">
        <v>4789</v>
      </c>
      <c r="B1578" t="s">
        <v>4790</v>
      </c>
      <c r="F1578" t="s">
        <v>82</v>
      </c>
      <c r="G1578">
        <v>51.294747000000001</v>
      </c>
      <c r="H1578">
        <v>-0.75351199999999996</v>
      </c>
      <c r="I1578" t="s">
        <v>37</v>
      </c>
    </row>
    <row r="1579" spans="1:9" x14ac:dyDescent="0.3">
      <c r="A1579" t="s">
        <v>4791</v>
      </c>
      <c r="B1579" t="s">
        <v>4792</v>
      </c>
      <c r="F1579" t="s">
        <v>113</v>
      </c>
      <c r="G1579">
        <v>43.421793999999998</v>
      </c>
      <c r="H1579">
        <v>-5.8201910000000003</v>
      </c>
      <c r="I1579" t="s">
        <v>114</v>
      </c>
    </row>
    <row r="1580" spans="1:9" x14ac:dyDescent="0.3">
      <c r="A1580" t="s">
        <v>11459</v>
      </c>
      <c r="E1580" t="s">
        <v>11460</v>
      </c>
      <c r="G1580">
        <v>51.264018</v>
      </c>
      <c r="H1580">
        <v>7.1780374</v>
      </c>
      <c r="I1580" t="s">
        <v>11289</v>
      </c>
    </row>
    <row r="1581" spans="1:9" x14ac:dyDescent="0.3">
      <c r="A1581" t="s">
        <v>4793</v>
      </c>
      <c r="B1581" t="s">
        <v>4794</v>
      </c>
      <c r="C1581" t="s">
        <v>4795</v>
      </c>
      <c r="D1581" t="s">
        <v>4796</v>
      </c>
      <c r="E1581" t="s">
        <v>4797</v>
      </c>
      <c r="F1581" t="s">
        <v>49</v>
      </c>
      <c r="G1581">
        <v>48.048082999999998</v>
      </c>
      <c r="H1581">
        <v>-1.747063</v>
      </c>
      <c r="I1581" t="s">
        <v>15</v>
      </c>
    </row>
    <row r="1582" spans="1:9" x14ac:dyDescent="0.3">
      <c r="A1582" t="s">
        <v>4798</v>
      </c>
      <c r="B1582" t="s">
        <v>4799</v>
      </c>
      <c r="C1582" t="s">
        <v>4800</v>
      </c>
      <c r="D1582" t="s">
        <v>4801</v>
      </c>
      <c r="E1582" t="s">
        <v>442</v>
      </c>
      <c r="F1582" t="s">
        <v>404</v>
      </c>
      <c r="G1582">
        <v>57.707217300000003</v>
      </c>
      <c r="H1582">
        <v>11.939697199999999</v>
      </c>
      <c r="I1582" t="s">
        <v>15</v>
      </c>
    </row>
    <row r="1583" spans="1:9" x14ac:dyDescent="0.3">
      <c r="A1583" t="s">
        <v>4802</v>
      </c>
      <c r="B1583" t="s">
        <v>4803</v>
      </c>
      <c r="C1583" t="s">
        <v>4804</v>
      </c>
      <c r="D1583" t="s">
        <v>4805</v>
      </c>
      <c r="E1583" t="s">
        <v>4806</v>
      </c>
      <c r="F1583" t="s">
        <v>14</v>
      </c>
      <c r="G1583">
        <v>50.655522300000001</v>
      </c>
      <c r="H1583">
        <v>7.8019457773682186</v>
      </c>
      <c r="I1583" t="s">
        <v>15</v>
      </c>
    </row>
    <row r="1584" spans="1:9" x14ac:dyDescent="0.3">
      <c r="A1584" t="s">
        <v>12394</v>
      </c>
      <c r="C1584" t="s">
        <v>12395</v>
      </c>
      <c r="D1584" t="s">
        <v>12396</v>
      </c>
      <c r="E1584" t="s">
        <v>12397</v>
      </c>
      <c r="G1584">
        <v>50.8497573</v>
      </c>
      <c r="H1584">
        <v>4.7226575999999998</v>
      </c>
      <c r="I1584" t="s">
        <v>11881</v>
      </c>
    </row>
    <row r="1585" spans="1:9" x14ac:dyDescent="0.3">
      <c r="A1585" t="s">
        <v>4807</v>
      </c>
      <c r="B1585" t="s">
        <v>4808</v>
      </c>
      <c r="C1585" t="s">
        <v>4809</v>
      </c>
      <c r="D1585" t="s">
        <v>4810</v>
      </c>
      <c r="E1585" t="s">
        <v>1058</v>
      </c>
      <c r="F1585" t="s">
        <v>104</v>
      </c>
      <c r="G1585">
        <v>52.0339204</v>
      </c>
      <c r="H1585">
        <v>4.4989046000000004</v>
      </c>
      <c r="I1585" t="s">
        <v>1059</v>
      </c>
    </row>
    <row r="1586" spans="1:9" x14ac:dyDescent="0.3">
      <c r="A1586" t="s">
        <v>11461</v>
      </c>
      <c r="E1586" t="s">
        <v>11462</v>
      </c>
      <c r="G1586">
        <v>70.799045050000004</v>
      </c>
      <c r="H1586">
        <v>29.1505286465325</v>
      </c>
      <c r="I1586" t="s">
        <v>11289</v>
      </c>
    </row>
    <row r="1587" spans="1:9" x14ac:dyDescent="0.3">
      <c r="A1587" t="s">
        <v>4811</v>
      </c>
      <c r="B1587" t="s">
        <v>4812</v>
      </c>
      <c r="C1587" t="s">
        <v>4813</v>
      </c>
      <c r="D1587" t="s">
        <v>4814</v>
      </c>
      <c r="E1587" t="s">
        <v>4815</v>
      </c>
      <c r="F1587" t="s">
        <v>14</v>
      </c>
      <c r="G1587">
        <v>53.7383685</v>
      </c>
      <c r="H1587">
        <v>14.093846599999999</v>
      </c>
      <c r="I1587" t="s">
        <v>101</v>
      </c>
    </row>
    <row r="1588" spans="1:9" x14ac:dyDescent="0.3">
      <c r="A1588" t="s">
        <v>4816</v>
      </c>
      <c r="B1588" t="s">
        <v>4817</v>
      </c>
      <c r="C1588" t="s">
        <v>4818</v>
      </c>
      <c r="D1588" t="s">
        <v>4819</v>
      </c>
      <c r="E1588" t="s">
        <v>4820</v>
      </c>
      <c r="F1588" t="s">
        <v>49</v>
      </c>
      <c r="G1588">
        <v>48.718157400000003</v>
      </c>
      <c r="H1588">
        <v>4.5860409999999998</v>
      </c>
      <c r="I1588" t="s">
        <v>15</v>
      </c>
    </row>
    <row r="1589" spans="1:9" x14ac:dyDescent="0.3">
      <c r="A1589" t="s">
        <v>4821</v>
      </c>
      <c r="B1589" t="s">
        <v>457</v>
      </c>
      <c r="C1589" t="s">
        <v>458</v>
      </c>
      <c r="D1589" t="s">
        <v>459</v>
      </c>
      <c r="E1589" t="s">
        <v>460</v>
      </c>
      <c r="F1589" t="s">
        <v>14</v>
      </c>
      <c r="G1589">
        <v>48.013653650000002</v>
      </c>
      <c r="H1589">
        <v>7.8355681343028172</v>
      </c>
      <c r="I1589" t="s">
        <v>101</v>
      </c>
    </row>
    <row r="1590" spans="1:9" x14ac:dyDescent="0.3">
      <c r="A1590" t="s">
        <v>4822</v>
      </c>
      <c r="B1590" t="s">
        <v>4823</v>
      </c>
      <c r="C1590" t="s">
        <v>4824</v>
      </c>
      <c r="D1590" t="s">
        <v>4825</v>
      </c>
      <c r="E1590" t="s">
        <v>4826</v>
      </c>
      <c r="F1590" t="s">
        <v>21</v>
      </c>
      <c r="G1590">
        <v>48.307858500000002</v>
      </c>
      <c r="H1590">
        <v>14.315273599999999</v>
      </c>
      <c r="I1590" t="s">
        <v>88</v>
      </c>
    </row>
    <row r="1591" spans="1:9" x14ac:dyDescent="0.3">
      <c r="A1591" t="s">
        <v>4827</v>
      </c>
      <c r="B1591" t="s">
        <v>4828</v>
      </c>
      <c r="C1591" t="s">
        <v>4829</v>
      </c>
      <c r="D1591" t="s">
        <v>4830</v>
      </c>
      <c r="E1591" t="s">
        <v>442</v>
      </c>
      <c r="F1591" t="s">
        <v>404</v>
      </c>
      <c r="G1591">
        <v>57.695497099999997</v>
      </c>
      <c r="H1591">
        <v>11.9327401</v>
      </c>
      <c r="I1591" t="s">
        <v>15</v>
      </c>
    </row>
    <row r="1592" spans="1:9" x14ac:dyDescent="0.3">
      <c r="A1592" t="s">
        <v>4831</v>
      </c>
      <c r="B1592" t="s">
        <v>4832</v>
      </c>
      <c r="C1592" t="s">
        <v>4833</v>
      </c>
      <c r="D1592" t="s">
        <v>2231</v>
      </c>
      <c r="E1592" t="s">
        <v>4834</v>
      </c>
      <c r="F1592" t="s">
        <v>68</v>
      </c>
      <c r="G1592">
        <v>46.886226000000001</v>
      </c>
      <c r="H1592">
        <v>9.5404169999999997</v>
      </c>
      <c r="I1592" t="s">
        <v>15</v>
      </c>
    </row>
    <row r="1593" spans="1:9" x14ac:dyDescent="0.3">
      <c r="A1593" t="s">
        <v>4835</v>
      </c>
      <c r="B1593" t="s">
        <v>4836</v>
      </c>
      <c r="C1593" t="s">
        <v>4837</v>
      </c>
      <c r="D1593" t="s">
        <v>4838</v>
      </c>
      <c r="E1593" t="s">
        <v>4839</v>
      </c>
      <c r="F1593" t="s">
        <v>82</v>
      </c>
      <c r="G1593">
        <v>51.535229999999999</v>
      </c>
      <c r="H1593">
        <v>-0.48366890000000001</v>
      </c>
      <c r="I1593" t="s">
        <v>15</v>
      </c>
    </row>
    <row r="1594" spans="1:9" x14ac:dyDescent="0.3">
      <c r="A1594" t="s">
        <v>4840</v>
      </c>
      <c r="B1594" t="s">
        <v>4841</v>
      </c>
      <c r="C1594" t="s">
        <v>4842</v>
      </c>
      <c r="D1594" t="s">
        <v>4843</v>
      </c>
      <c r="E1594" t="s">
        <v>598</v>
      </c>
      <c r="F1594" t="s">
        <v>82</v>
      </c>
      <c r="G1594">
        <v>51.491700250000001</v>
      </c>
      <c r="H1594">
        <v>-0.19731703571428699</v>
      </c>
      <c r="I1594" t="s">
        <v>15</v>
      </c>
    </row>
    <row r="1595" spans="1:9" x14ac:dyDescent="0.3">
      <c r="A1595" t="s">
        <v>12076</v>
      </c>
      <c r="C1595" t="s">
        <v>12077</v>
      </c>
      <c r="D1595" t="s">
        <v>12078</v>
      </c>
      <c r="E1595" t="s">
        <v>12076</v>
      </c>
      <c r="G1595">
        <v>50.727795950000001</v>
      </c>
      <c r="H1595">
        <v>4.212830105891431</v>
      </c>
      <c r="I1595" t="s">
        <v>11881</v>
      </c>
    </row>
    <row r="1596" spans="1:9" x14ac:dyDescent="0.3">
      <c r="A1596" t="s">
        <v>3700</v>
      </c>
      <c r="C1596" t="s">
        <v>12079</v>
      </c>
      <c r="D1596" t="s">
        <v>12080</v>
      </c>
      <c r="E1596" t="s">
        <v>3700</v>
      </c>
      <c r="G1596">
        <v>51.48933735</v>
      </c>
      <c r="H1596">
        <v>11.94026269369726</v>
      </c>
      <c r="I1596" t="s">
        <v>11881</v>
      </c>
    </row>
    <row r="1597" spans="1:9" x14ac:dyDescent="0.3">
      <c r="A1597" t="s">
        <v>12081</v>
      </c>
      <c r="C1597" t="s">
        <v>12082</v>
      </c>
      <c r="D1597" t="s">
        <v>9018</v>
      </c>
      <c r="E1597" t="s">
        <v>2145</v>
      </c>
      <c r="G1597">
        <v>53.6217945</v>
      </c>
      <c r="H1597">
        <v>9.9969722835289687</v>
      </c>
      <c r="I1597" t="s">
        <v>11881</v>
      </c>
    </row>
    <row r="1598" spans="1:9" x14ac:dyDescent="0.3">
      <c r="A1598" t="s">
        <v>12083</v>
      </c>
      <c r="C1598" t="s">
        <v>12084</v>
      </c>
      <c r="D1598" t="s">
        <v>12085</v>
      </c>
      <c r="E1598" t="s">
        <v>2145</v>
      </c>
      <c r="G1598">
        <v>53.625733400000001</v>
      </c>
      <c r="H1598">
        <v>10.08592668696509</v>
      </c>
      <c r="I1598" t="s">
        <v>11881</v>
      </c>
    </row>
    <row r="1599" spans="1:9" x14ac:dyDescent="0.3">
      <c r="A1599" t="s">
        <v>12086</v>
      </c>
      <c r="C1599" t="s">
        <v>12087</v>
      </c>
      <c r="D1599" t="s">
        <v>4847</v>
      </c>
      <c r="E1599" t="s">
        <v>2145</v>
      </c>
      <c r="G1599">
        <v>53.461371</v>
      </c>
      <c r="H1599">
        <v>10.013751813539921</v>
      </c>
      <c r="I1599" t="s">
        <v>11881</v>
      </c>
    </row>
    <row r="1600" spans="1:9" x14ac:dyDescent="0.3">
      <c r="A1600" t="s">
        <v>12088</v>
      </c>
      <c r="C1600" t="s">
        <v>12089</v>
      </c>
      <c r="D1600" t="s">
        <v>4568</v>
      </c>
      <c r="E1600" t="s">
        <v>12090</v>
      </c>
      <c r="G1600">
        <v>53.545913799999987</v>
      </c>
      <c r="H1600">
        <v>10.002565424805059</v>
      </c>
      <c r="I1600" t="s">
        <v>11881</v>
      </c>
    </row>
    <row r="1601" spans="1:9" x14ac:dyDescent="0.3">
      <c r="A1601" t="s">
        <v>4844</v>
      </c>
      <c r="B1601" t="s">
        <v>4845</v>
      </c>
      <c r="C1601" t="s">
        <v>4846</v>
      </c>
      <c r="D1601" t="s">
        <v>4847</v>
      </c>
      <c r="E1601" t="s">
        <v>526</v>
      </c>
      <c r="F1601" t="s">
        <v>14</v>
      </c>
      <c r="G1601">
        <v>53.487492000000003</v>
      </c>
      <c r="H1601">
        <v>9.9495869999999993</v>
      </c>
      <c r="I1601" t="s">
        <v>15</v>
      </c>
    </row>
    <row r="1602" spans="1:9" x14ac:dyDescent="0.3">
      <c r="A1602" t="s">
        <v>4848</v>
      </c>
      <c r="B1602" t="s">
        <v>4845</v>
      </c>
      <c r="C1602" t="s">
        <v>4846</v>
      </c>
      <c r="D1602" t="s">
        <v>4847</v>
      </c>
      <c r="E1602" t="s">
        <v>526</v>
      </c>
      <c r="F1602" t="s">
        <v>14</v>
      </c>
      <c r="G1602">
        <v>53.487492000000003</v>
      </c>
      <c r="H1602">
        <v>9.9495869999999993</v>
      </c>
      <c r="I1602" t="s">
        <v>15</v>
      </c>
    </row>
    <row r="1603" spans="1:9" x14ac:dyDescent="0.3">
      <c r="A1603" t="s">
        <v>11463</v>
      </c>
      <c r="E1603" t="s">
        <v>2145</v>
      </c>
      <c r="G1603">
        <v>53.545916265451503</v>
      </c>
      <c r="H1603">
        <v>10.002516762696199</v>
      </c>
      <c r="I1603" t="s">
        <v>11289</v>
      </c>
    </row>
    <row r="1604" spans="1:9" x14ac:dyDescent="0.3">
      <c r="A1604" t="s">
        <v>4849</v>
      </c>
      <c r="B1604" t="s">
        <v>4850</v>
      </c>
      <c r="C1604" t="s">
        <v>4851</v>
      </c>
      <c r="D1604" t="s">
        <v>4568</v>
      </c>
      <c r="E1604" t="s">
        <v>2145</v>
      </c>
      <c r="F1604" t="s">
        <v>14</v>
      </c>
      <c r="G1604">
        <v>53.544916700000002</v>
      </c>
      <c r="H1604">
        <v>9.9975590000000008</v>
      </c>
      <c r="I1604" t="s">
        <v>101</v>
      </c>
    </row>
    <row r="1605" spans="1:9" x14ac:dyDescent="0.3">
      <c r="A1605" t="s">
        <v>4852</v>
      </c>
      <c r="B1605" t="s">
        <v>4853</v>
      </c>
      <c r="C1605" t="s">
        <v>4854</v>
      </c>
      <c r="D1605" t="s">
        <v>4855</v>
      </c>
      <c r="E1605" t="s">
        <v>2871</v>
      </c>
      <c r="F1605" t="s">
        <v>104</v>
      </c>
      <c r="G1605">
        <v>52.238174399999998</v>
      </c>
      <c r="H1605">
        <v>5.9694203000000003</v>
      </c>
      <c r="I1605" t="s">
        <v>1059</v>
      </c>
    </row>
    <row r="1606" spans="1:9" x14ac:dyDescent="0.3">
      <c r="A1606" t="s">
        <v>4856</v>
      </c>
      <c r="B1606" t="s">
        <v>4857</v>
      </c>
      <c r="C1606" t="s">
        <v>4858</v>
      </c>
      <c r="D1606" t="s">
        <v>4859</v>
      </c>
      <c r="E1606" t="s">
        <v>4860</v>
      </c>
      <c r="F1606" t="s">
        <v>104</v>
      </c>
      <c r="G1606">
        <v>51.989212799999997</v>
      </c>
      <c r="H1606">
        <v>5.9481229999999998</v>
      </c>
      <c r="I1606" t="s">
        <v>1059</v>
      </c>
    </row>
    <row r="1607" spans="1:9" x14ac:dyDescent="0.3">
      <c r="A1607" t="s">
        <v>12091</v>
      </c>
      <c r="C1607" t="s">
        <v>12092</v>
      </c>
      <c r="D1607" t="s">
        <v>12093</v>
      </c>
      <c r="E1607" t="s">
        <v>6016</v>
      </c>
      <c r="G1607">
        <v>52.4209107</v>
      </c>
      <c r="H1607">
        <v>9.7267286999999989</v>
      </c>
      <c r="I1607" t="s">
        <v>11881</v>
      </c>
    </row>
    <row r="1608" spans="1:9" x14ac:dyDescent="0.3">
      <c r="A1608" t="s">
        <v>4861</v>
      </c>
      <c r="B1608" t="s">
        <v>4862</v>
      </c>
      <c r="C1608" t="s">
        <v>4863</v>
      </c>
      <c r="D1608" t="s">
        <v>4568</v>
      </c>
      <c r="E1608" t="s">
        <v>526</v>
      </c>
      <c r="F1608" t="s">
        <v>14</v>
      </c>
      <c r="G1608">
        <v>53.543186599999999</v>
      </c>
      <c r="H1608">
        <v>9.9947823000000007</v>
      </c>
      <c r="I1608" t="s">
        <v>15</v>
      </c>
    </row>
    <row r="1609" spans="1:9" x14ac:dyDescent="0.3">
      <c r="A1609" t="s">
        <v>4864</v>
      </c>
      <c r="B1609" t="s">
        <v>4865</v>
      </c>
      <c r="C1609" t="s">
        <v>4866</v>
      </c>
      <c r="D1609" t="s">
        <v>4867</v>
      </c>
      <c r="E1609" t="s">
        <v>4868</v>
      </c>
      <c r="F1609" t="s">
        <v>82</v>
      </c>
      <c r="G1609">
        <v>51.369795150000002</v>
      </c>
      <c r="H1609">
        <v>-0.30573069719289769</v>
      </c>
      <c r="I1609" t="s">
        <v>15</v>
      </c>
    </row>
    <row r="1610" spans="1:9" x14ac:dyDescent="0.3">
      <c r="A1610" t="s">
        <v>4869</v>
      </c>
      <c r="B1610" t="s">
        <v>12461</v>
      </c>
      <c r="F1610" t="s">
        <v>2610</v>
      </c>
      <c r="G1610" t="str">
        <f>"49.489521"</f>
        <v>49.489521</v>
      </c>
      <c r="H1610" t="str">
        <f>"6.082858"</f>
        <v>6.082858</v>
      </c>
      <c r="I1610" t="s">
        <v>15</v>
      </c>
    </row>
    <row r="1611" spans="1:9" x14ac:dyDescent="0.3">
      <c r="A1611" t="s">
        <v>4870</v>
      </c>
      <c r="B1611" t="s">
        <v>4871</v>
      </c>
      <c r="C1611" t="s">
        <v>4872</v>
      </c>
      <c r="D1611" t="s">
        <v>4873</v>
      </c>
      <c r="E1611" t="s">
        <v>4874</v>
      </c>
      <c r="F1611" t="s">
        <v>396</v>
      </c>
      <c r="G1611">
        <v>49.199686999999997</v>
      </c>
      <c r="H1611">
        <v>14.213430000000001</v>
      </c>
      <c r="I1611" t="s">
        <v>15</v>
      </c>
    </row>
    <row r="1612" spans="1:9" x14ac:dyDescent="0.3">
      <c r="A1612" t="s">
        <v>12094</v>
      </c>
      <c r="C1612" t="s">
        <v>12095</v>
      </c>
      <c r="D1612" t="s">
        <v>12096</v>
      </c>
      <c r="E1612" t="s">
        <v>12094</v>
      </c>
      <c r="G1612">
        <v>52.265705199999999</v>
      </c>
      <c r="H1612">
        <v>7.9643505000000001</v>
      </c>
      <c r="I1612" t="s">
        <v>11881</v>
      </c>
    </row>
    <row r="1613" spans="1:9" x14ac:dyDescent="0.3">
      <c r="A1613" t="s">
        <v>4875</v>
      </c>
      <c r="B1613" t="s">
        <v>4876</v>
      </c>
      <c r="F1613" t="s">
        <v>82</v>
      </c>
      <c r="G1613">
        <v>54.922105100000003</v>
      </c>
      <c r="H1613">
        <v>-1.4104680000000001</v>
      </c>
      <c r="I1613" t="s">
        <v>37</v>
      </c>
    </row>
    <row r="1614" spans="1:9" x14ac:dyDescent="0.3">
      <c r="A1614" t="s">
        <v>4877</v>
      </c>
      <c r="B1614" t="s">
        <v>4878</v>
      </c>
      <c r="F1614" t="s">
        <v>82</v>
      </c>
      <c r="G1614">
        <v>54.922665000000002</v>
      </c>
      <c r="H1614">
        <v>-1.4204483999999999</v>
      </c>
      <c r="I1614" t="s">
        <v>25</v>
      </c>
    </row>
    <row r="1615" spans="1:9" x14ac:dyDescent="0.3">
      <c r="A1615" t="s">
        <v>4879</v>
      </c>
      <c r="B1615" t="s">
        <v>4880</v>
      </c>
      <c r="F1615" t="s">
        <v>113</v>
      </c>
      <c r="G1615">
        <v>43.297087699999999</v>
      </c>
      <c r="H1615">
        <v>-1.9418139999999999</v>
      </c>
      <c r="I1615" t="s">
        <v>114</v>
      </c>
    </row>
    <row r="1616" spans="1:9" x14ac:dyDescent="0.3">
      <c r="A1616" t="s">
        <v>4881</v>
      </c>
      <c r="B1616" t="s">
        <v>4882</v>
      </c>
      <c r="C1616" t="s">
        <v>4883</v>
      </c>
      <c r="D1616" t="s">
        <v>4884</v>
      </c>
      <c r="E1616" t="s">
        <v>4885</v>
      </c>
      <c r="F1616" t="s">
        <v>248</v>
      </c>
      <c r="G1616">
        <v>62.342508199999997</v>
      </c>
      <c r="H1616">
        <v>5.6312658000000004</v>
      </c>
      <c r="I1616" t="s">
        <v>15</v>
      </c>
    </row>
    <row r="1617" spans="1:9" x14ac:dyDescent="0.3">
      <c r="A1617" t="s">
        <v>4886</v>
      </c>
      <c r="B1617" t="s">
        <v>4887</v>
      </c>
      <c r="C1617" t="s">
        <v>4888</v>
      </c>
      <c r="D1617" t="s">
        <v>4889</v>
      </c>
      <c r="E1617" t="s">
        <v>1213</v>
      </c>
      <c r="F1617" t="s">
        <v>248</v>
      </c>
      <c r="G1617">
        <v>59.913629</v>
      </c>
      <c r="H1617">
        <v>10.644854</v>
      </c>
      <c r="I1617" t="s">
        <v>15</v>
      </c>
    </row>
    <row r="1618" spans="1:9" x14ac:dyDescent="0.3">
      <c r="A1618" t="s">
        <v>4890</v>
      </c>
      <c r="B1618" t="s">
        <v>4891</v>
      </c>
      <c r="C1618" t="s">
        <v>4892</v>
      </c>
      <c r="D1618" t="s">
        <v>4893</v>
      </c>
      <c r="E1618" t="s">
        <v>4894</v>
      </c>
      <c r="F1618" t="s">
        <v>248</v>
      </c>
      <c r="G1618">
        <v>61.926338000000001</v>
      </c>
      <c r="H1618">
        <v>5.1461509999999997</v>
      </c>
      <c r="I1618" t="s">
        <v>15</v>
      </c>
    </row>
    <row r="1619" spans="1:9" x14ac:dyDescent="0.3">
      <c r="A1619" t="s">
        <v>4895</v>
      </c>
      <c r="B1619" t="s">
        <v>4896</v>
      </c>
      <c r="C1619" t="s">
        <v>4897</v>
      </c>
      <c r="D1619" t="s">
        <v>4898</v>
      </c>
      <c r="E1619" t="s">
        <v>4185</v>
      </c>
      <c r="F1619" t="s">
        <v>14</v>
      </c>
      <c r="G1619">
        <v>52.371118500000001</v>
      </c>
      <c r="H1619">
        <v>9.7411440999999996</v>
      </c>
      <c r="I1619" t="s">
        <v>15</v>
      </c>
    </row>
    <row r="1620" spans="1:9" x14ac:dyDescent="0.3">
      <c r="A1620" t="s">
        <v>4899</v>
      </c>
      <c r="B1620" t="s">
        <v>4900</v>
      </c>
      <c r="C1620" t="s">
        <v>4897</v>
      </c>
      <c r="D1620" t="s">
        <v>4898</v>
      </c>
      <c r="E1620" t="s">
        <v>4185</v>
      </c>
      <c r="F1620" t="s">
        <v>14</v>
      </c>
      <c r="G1620">
        <v>52.371118500000001</v>
      </c>
      <c r="H1620">
        <v>9.7411440999999996</v>
      </c>
      <c r="I1620" t="s">
        <v>15</v>
      </c>
    </row>
    <row r="1621" spans="1:9" x14ac:dyDescent="0.3">
      <c r="A1621" t="s">
        <v>4901</v>
      </c>
      <c r="B1621" t="s">
        <v>4900</v>
      </c>
      <c r="C1621" t="s">
        <v>4897</v>
      </c>
      <c r="D1621" t="s">
        <v>4898</v>
      </c>
      <c r="E1621" t="s">
        <v>4185</v>
      </c>
      <c r="F1621" t="s">
        <v>14</v>
      </c>
      <c r="G1621">
        <v>52.371118500000001</v>
      </c>
      <c r="H1621">
        <v>9.7411440999999996</v>
      </c>
      <c r="I1621" t="s">
        <v>15</v>
      </c>
    </row>
    <row r="1622" spans="1:9" x14ac:dyDescent="0.3">
      <c r="A1622" t="s">
        <v>4902</v>
      </c>
      <c r="B1622" t="s">
        <v>4900</v>
      </c>
      <c r="C1622" t="s">
        <v>4897</v>
      </c>
      <c r="D1622" t="s">
        <v>4898</v>
      </c>
      <c r="E1622" t="s">
        <v>4185</v>
      </c>
      <c r="F1622" t="s">
        <v>14</v>
      </c>
      <c r="G1622">
        <v>52.371118500000001</v>
      </c>
      <c r="H1622">
        <v>9.7411440999999996</v>
      </c>
      <c r="I1622" t="s">
        <v>15</v>
      </c>
    </row>
    <row r="1623" spans="1:9" x14ac:dyDescent="0.3">
      <c r="A1623" t="s">
        <v>4903</v>
      </c>
      <c r="B1623" t="s">
        <v>4904</v>
      </c>
      <c r="C1623" t="s">
        <v>4905</v>
      </c>
      <c r="D1623" t="s">
        <v>4906</v>
      </c>
      <c r="E1623" t="s">
        <v>190</v>
      </c>
      <c r="F1623" t="s">
        <v>14</v>
      </c>
      <c r="G1623">
        <v>52.511165900000002</v>
      </c>
      <c r="H1623">
        <v>13.4042824</v>
      </c>
      <c r="I1623" t="s">
        <v>15</v>
      </c>
    </row>
    <row r="1624" spans="1:9" x14ac:dyDescent="0.3">
      <c r="A1624" t="s">
        <v>4907</v>
      </c>
      <c r="B1624" t="s">
        <v>4908</v>
      </c>
      <c r="C1624" t="s">
        <v>4909</v>
      </c>
      <c r="D1624" t="s">
        <v>4910</v>
      </c>
      <c r="E1624" t="s">
        <v>4911</v>
      </c>
      <c r="F1624" t="s">
        <v>104</v>
      </c>
      <c r="G1624">
        <v>52.8396568</v>
      </c>
      <c r="H1624">
        <v>5.0191261000000003</v>
      </c>
      <c r="I1624" t="s">
        <v>15</v>
      </c>
    </row>
    <row r="1625" spans="1:9" x14ac:dyDescent="0.3">
      <c r="A1625" t="s">
        <v>4912</v>
      </c>
      <c r="B1625" t="s">
        <v>4913</v>
      </c>
      <c r="C1625" t="s">
        <v>4914</v>
      </c>
      <c r="D1625" t="s">
        <v>4915</v>
      </c>
      <c r="E1625" t="s">
        <v>4916</v>
      </c>
      <c r="F1625" t="s">
        <v>14</v>
      </c>
      <c r="G1625">
        <v>47.865498600000002</v>
      </c>
      <c r="H1625">
        <v>9.5912320938492517</v>
      </c>
      <c r="I1625" t="s">
        <v>15</v>
      </c>
    </row>
    <row r="1626" spans="1:9" x14ac:dyDescent="0.3">
      <c r="A1626" t="s">
        <v>4917</v>
      </c>
      <c r="B1626" t="s">
        <v>4918</v>
      </c>
      <c r="C1626" t="s">
        <v>4919</v>
      </c>
      <c r="D1626" t="s">
        <v>4920</v>
      </c>
      <c r="E1626" t="s">
        <v>3306</v>
      </c>
      <c r="F1626" t="s">
        <v>14</v>
      </c>
      <c r="G1626">
        <v>50.950375000000001</v>
      </c>
      <c r="H1626">
        <v>6.8751759999999997</v>
      </c>
      <c r="I1626" t="s">
        <v>15</v>
      </c>
    </row>
    <row r="1627" spans="1:9" x14ac:dyDescent="0.3">
      <c r="A1627" t="s">
        <v>12097</v>
      </c>
      <c r="C1627" t="s">
        <v>12098</v>
      </c>
      <c r="D1627" t="s">
        <v>12099</v>
      </c>
      <c r="E1627" t="s">
        <v>12097</v>
      </c>
      <c r="G1627">
        <v>49.396265</v>
      </c>
      <c r="H1627">
        <v>8.6696269000000008</v>
      </c>
      <c r="I1627" t="s">
        <v>11881</v>
      </c>
    </row>
    <row r="1628" spans="1:9" x14ac:dyDescent="0.3">
      <c r="A1628" t="s">
        <v>4921</v>
      </c>
      <c r="B1628" t="s">
        <v>4922</v>
      </c>
      <c r="F1628" t="s">
        <v>24</v>
      </c>
      <c r="G1628">
        <v>40.5767764</v>
      </c>
      <c r="H1628">
        <v>22.9608746</v>
      </c>
      <c r="I1628" t="s">
        <v>25</v>
      </c>
    </row>
    <row r="1629" spans="1:9" x14ac:dyDescent="0.3">
      <c r="A1629" t="s">
        <v>4923</v>
      </c>
      <c r="B1629" t="s">
        <v>4924</v>
      </c>
      <c r="C1629" t="s">
        <v>4925</v>
      </c>
      <c r="D1629" t="s">
        <v>4926</v>
      </c>
      <c r="E1629" t="s">
        <v>4927</v>
      </c>
      <c r="F1629" t="s">
        <v>248</v>
      </c>
      <c r="G1629">
        <v>61.611541500000001</v>
      </c>
      <c r="H1629">
        <v>5.0974617999999996</v>
      </c>
      <c r="I1629" t="s">
        <v>15</v>
      </c>
    </row>
    <row r="1630" spans="1:9" x14ac:dyDescent="0.3">
      <c r="A1630" t="s">
        <v>4928</v>
      </c>
      <c r="B1630" t="s">
        <v>4929</v>
      </c>
      <c r="F1630" t="s">
        <v>24</v>
      </c>
      <c r="G1630">
        <v>40.583284999999997</v>
      </c>
      <c r="H1630">
        <v>22.960436999999999</v>
      </c>
      <c r="I1630" t="s">
        <v>25</v>
      </c>
    </row>
    <row r="1631" spans="1:9" x14ac:dyDescent="0.3">
      <c r="A1631" t="s">
        <v>4930</v>
      </c>
      <c r="B1631" t="s">
        <v>4931</v>
      </c>
      <c r="F1631" t="s">
        <v>24</v>
      </c>
      <c r="G1631">
        <v>37.963259800000003</v>
      </c>
      <c r="H1631">
        <v>23.724784</v>
      </c>
      <c r="I1631" t="s">
        <v>25</v>
      </c>
    </row>
    <row r="1632" spans="1:9" x14ac:dyDescent="0.3">
      <c r="A1632" t="s">
        <v>11464</v>
      </c>
      <c r="E1632" t="s">
        <v>11465</v>
      </c>
      <c r="G1632">
        <v>62.082087999999999</v>
      </c>
      <c r="H1632">
        <v>6.8730580000000003</v>
      </c>
      <c r="I1632" t="s">
        <v>11294</v>
      </c>
    </row>
    <row r="1633" spans="1:9" x14ac:dyDescent="0.3">
      <c r="A1633" t="s">
        <v>11466</v>
      </c>
      <c r="E1633" t="s">
        <v>11467</v>
      </c>
      <c r="G1633">
        <v>64.036423478239698</v>
      </c>
      <c r="H1633">
        <v>-21.4043909789244</v>
      </c>
      <c r="I1633" t="s">
        <v>11289</v>
      </c>
    </row>
    <row r="1634" spans="1:9" x14ac:dyDescent="0.3">
      <c r="A1634" t="s">
        <v>4932</v>
      </c>
      <c r="B1634" t="s">
        <v>4933</v>
      </c>
      <c r="C1634" t="s">
        <v>4934</v>
      </c>
      <c r="D1634" t="s">
        <v>3602</v>
      </c>
      <c r="E1634" t="s">
        <v>3603</v>
      </c>
      <c r="F1634" t="s">
        <v>14</v>
      </c>
      <c r="G1634">
        <v>49.571549400000002</v>
      </c>
      <c r="H1634">
        <v>11.026147936813</v>
      </c>
      <c r="I1634" t="s">
        <v>101</v>
      </c>
    </row>
    <row r="1635" spans="1:9" x14ac:dyDescent="0.3">
      <c r="A1635" t="s">
        <v>4935</v>
      </c>
      <c r="B1635" t="s">
        <v>4936</v>
      </c>
      <c r="C1635" t="s">
        <v>4937</v>
      </c>
      <c r="D1635" t="s">
        <v>4938</v>
      </c>
      <c r="E1635" t="s">
        <v>3004</v>
      </c>
      <c r="F1635" t="s">
        <v>14</v>
      </c>
      <c r="G1635">
        <v>51.063020799999997</v>
      </c>
      <c r="H1635">
        <v>13.949980500000001</v>
      </c>
      <c r="I1635" t="s">
        <v>101</v>
      </c>
    </row>
    <row r="1636" spans="1:9" x14ac:dyDescent="0.3">
      <c r="A1636" t="s">
        <v>4939</v>
      </c>
      <c r="B1636" t="s">
        <v>4940</v>
      </c>
      <c r="C1636" t="s">
        <v>4941</v>
      </c>
      <c r="D1636" t="s">
        <v>2244</v>
      </c>
      <c r="E1636" t="s">
        <v>2245</v>
      </c>
      <c r="F1636" t="s">
        <v>14</v>
      </c>
      <c r="G1636">
        <v>50.912036999999998</v>
      </c>
      <c r="H1636">
        <v>13.32423</v>
      </c>
      <c r="I1636" t="s">
        <v>101</v>
      </c>
    </row>
    <row r="1637" spans="1:9" x14ac:dyDescent="0.3">
      <c r="A1637" t="s">
        <v>4942</v>
      </c>
      <c r="B1637" t="s">
        <v>4943</v>
      </c>
      <c r="C1637" t="s">
        <v>4944</v>
      </c>
      <c r="D1637" t="s">
        <v>4945</v>
      </c>
      <c r="E1637" t="s">
        <v>2145</v>
      </c>
      <c r="F1637" t="s">
        <v>14</v>
      </c>
      <c r="G1637">
        <v>53.569363500000001</v>
      </c>
      <c r="H1637">
        <v>10.1095971</v>
      </c>
      <c r="I1637" t="s">
        <v>101</v>
      </c>
    </row>
    <row r="1638" spans="1:9" x14ac:dyDescent="0.3">
      <c r="A1638" t="s">
        <v>4946</v>
      </c>
      <c r="B1638" t="s">
        <v>4947</v>
      </c>
      <c r="C1638" t="s">
        <v>4948</v>
      </c>
      <c r="D1638" t="s">
        <v>1610</v>
      </c>
      <c r="E1638" t="s">
        <v>526</v>
      </c>
      <c r="F1638" t="s">
        <v>14</v>
      </c>
      <c r="G1638">
        <v>53.560130999999998</v>
      </c>
      <c r="H1638">
        <v>9.9957239999999992</v>
      </c>
      <c r="I1638" t="s">
        <v>15</v>
      </c>
    </row>
    <row r="1639" spans="1:9" x14ac:dyDescent="0.3">
      <c r="A1639" t="s">
        <v>4949</v>
      </c>
      <c r="B1639" t="s">
        <v>4950</v>
      </c>
      <c r="F1639" t="s">
        <v>14</v>
      </c>
      <c r="G1639">
        <v>49.956050099999999</v>
      </c>
      <c r="H1639">
        <v>9.1677301400175129</v>
      </c>
      <c r="I1639" t="s">
        <v>25</v>
      </c>
    </row>
    <row r="1640" spans="1:9" x14ac:dyDescent="0.3">
      <c r="A1640" t="s">
        <v>4951</v>
      </c>
      <c r="B1640" t="s">
        <v>4952</v>
      </c>
      <c r="F1640" t="s">
        <v>49</v>
      </c>
      <c r="G1640">
        <v>43.578612999999997</v>
      </c>
      <c r="H1640">
        <v>1.3649334</v>
      </c>
      <c r="I1640" t="s">
        <v>50</v>
      </c>
    </row>
    <row r="1641" spans="1:9" x14ac:dyDescent="0.3">
      <c r="A1641" t="s">
        <v>4953</v>
      </c>
      <c r="B1641" t="s">
        <v>4954</v>
      </c>
      <c r="F1641" t="s">
        <v>14</v>
      </c>
      <c r="G1641">
        <v>50.131772949999998</v>
      </c>
      <c r="H1641">
        <v>8.9255363919753101</v>
      </c>
      <c r="I1641" t="s">
        <v>25</v>
      </c>
    </row>
    <row r="1642" spans="1:9" x14ac:dyDescent="0.3">
      <c r="A1642" t="s">
        <v>4955</v>
      </c>
      <c r="B1642" t="s">
        <v>4956</v>
      </c>
      <c r="C1642" t="s">
        <v>4957</v>
      </c>
      <c r="D1642" t="s">
        <v>4958</v>
      </c>
      <c r="E1642" t="s">
        <v>4959</v>
      </c>
      <c r="F1642" t="s">
        <v>260</v>
      </c>
      <c r="G1642">
        <v>51.024453000000001</v>
      </c>
      <c r="H1642">
        <v>5.3710000000000004</v>
      </c>
      <c r="I1642" t="s">
        <v>15</v>
      </c>
    </row>
    <row r="1643" spans="1:9" x14ac:dyDescent="0.3">
      <c r="A1643" t="s">
        <v>4960</v>
      </c>
      <c r="B1643" t="s">
        <v>4961</v>
      </c>
      <c r="C1643" t="s">
        <v>4962</v>
      </c>
      <c r="D1643" t="s">
        <v>4963</v>
      </c>
      <c r="E1643" t="s">
        <v>4964</v>
      </c>
      <c r="F1643" t="s">
        <v>82</v>
      </c>
      <c r="G1643">
        <v>53.257538099999998</v>
      </c>
      <c r="H1643">
        <v>-1.4277458000000001</v>
      </c>
      <c r="I1643" t="s">
        <v>15</v>
      </c>
    </row>
    <row r="1644" spans="1:9" x14ac:dyDescent="0.3">
      <c r="A1644" t="s">
        <v>4965</v>
      </c>
      <c r="B1644" t="s">
        <v>4966</v>
      </c>
      <c r="C1644" t="s">
        <v>4967</v>
      </c>
      <c r="D1644" t="s">
        <v>4968</v>
      </c>
      <c r="E1644" t="s">
        <v>4969</v>
      </c>
      <c r="F1644" t="s">
        <v>104</v>
      </c>
      <c r="G1644">
        <v>51.651082299999999</v>
      </c>
      <c r="H1644">
        <v>5.3037695999999999</v>
      </c>
      <c r="I1644" t="s">
        <v>15</v>
      </c>
    </row>
    <row r="1645" spans="1:9" x14ac:dyDescent="0.3">
      <c r="A1645" t="s">
        <v>11468</v>
      </c>
      <c r="E1645" t="s">
        <v>11469</v>
      </c>
      <c r="G1645">
        <v>43.266792799999997</v>
      </c>
      <c r="H1645">
        <v>-1.9768497</v>
      </c>
      <c r="I1645" t="s">
        <v>11289</v>
      </c>
    </row>
    <row r="1646" spans="1:9" x14ac:dyDescent="0.3">
      <c r="A1646" t="s">
        <v>11468</v>
      </c>
      <c r="E1646" t="s">
        <v>11469</v>
      </c>
      <c r="G1646">
        <v>43.267792800000002</v>
      </c>
      <c r="H1646">
        <v>-1.9768497</v>
      </c>
      <c r="I1646" t="s">
        <v>11289</v>
      </c>
    </row>
    <row r="1647" spans="1:9" x14ac:dyDescent="0.3">
      <c r="A1647" t="s">
        <v>12398</v>
      </c>
      <c r="C1647" t="s">
        <v>12399</v>
      </c>
      <c r="D1647" t="s">
        <v>7491</v>
      </c>
      <c r="E1647" t="s">
        <v>12398</v>
      </c>
      <c r="G1647">
        <v>56.113036000000001</v>
      </c>
      <c r="H1647">
        <v>8.9778970000000005</v>
      </c>
      <c r="I1647" t="s">
        <v>11881</v>
      </c>
    </row>
    <row r="1648" spans="1:9" x14ac:dyDescent="0.3">
      <c r="A1648" t="s">
        <v>4970</v>
      </c>
      <c r="B1648" t="s">
        <v>4971</v>
      </c>
      <c r="F1648" t="s">
        <v>113</v>
      </c>
      <c r="G1648">
        <v>41.409996999999997</v>
      </c>
      <c r="H1648">
        <v>2.20445</v>
      </c>
      <c r="I1648" t="s">
        <v>114</v>
      </c>
    </row>
    <row r="1649" spans="1:9" x14ac:dyDescent="0.3">
      <c r="A1649" t="s">
        <v>11470</v>
      </c>
      <c r="E1649" t="s">
        <v>11471</v>
      </c>
      <c r="G1649">
        <v>59.121222299999999</v>
      </c>
      <c r="H1649">
        <v>9.6305157000000001</v>
      </c>
      <c r="I1649" t="s">
        <v>11289</v>
      </c>
    </row>
    <row r="1650" spans="1:9" x14ac:dyDescent="0.3">
      <c r="A1650" t="s">
        <v>12100</v>
      </c>
      <c r="B1650" t="s">
        <v>12467</v>
      </c>
      <c r="C1650" t="s">
        <v>12101</v>
      </c>
      <c r="D1650" t="s">
        <v>629</v>
      </c>
      <c r="E1650" t="s">
        <v>12100</v>
      </c>
      <c r="F1650" t="s">
        <v>14</v>
      </c>
      <c r="G1650" t="str">
        <f>"51.573400"</f>
        <v>51.573400</v>
      </c>
      <c r="H1650" t="str">
        <f>"7.148235"</f>
        <v>7.148235</v>
      </c>
      <c r="I1650" t="s">
        <v>11881</v>
      </c>
    </row>
    <row r="1651" spans="1:9" x14ac:dyDescent="0.3">
      <c r="A1651" t="s">
        <v>12400</v>
      </c>
      <c r="C1651" t="s">
        <v>12401</v>
      </c>
      <c r="D1651" t="s">
        <v>6781</v>
      </c>
      <c r="E1651" t="s">
        <v>12400</v>
      </c>
      <c r="G1651">
        <v>50.636969700000002</v>
      </c>
      <c r="H1651">
        <v>5.7756166000000002</v>
      </c>
      <c r="I1651" t="s">
        <v>11881</v>
      </c>
    </row>
    <row r="1652" spans="1:9" x14ac:dyDescent="0.3">
      <c r="A1652" t="s">
        <v>4972</v>
      </c>
      <c r="B1652" t="s">
        <v>4973</v>
      </c>
      <c r="F1652" t="s">
        <v>104</v>
      </c>
      <c r="G1652">
        <v>51.922660999999998</v>
      </c>
      <c r="H1652">
        <v>4.4714704999999997</v>
      </c>
      <c r="I1652" t="s">
        <v>25</v>
      </c>
    </row>
    <row r="1653" spans="1:9" x14ac:dyDescent="0.3">
      <c r="A1653" t="s">
        <v>4974</v>
      </c>
      <c r="B1653" t="s">
        <v>4975</v>
      </c>
      <c r="C1653" t="s">
        <v>4976</v>
      </c>
      <c r="D1653" t="s">
        <v>4977</v>
      </c>
      <c r="E1653" t="s">
        <v>4978</v>
      </c>
      <c r="F1653" t="s">
        <v>21</v>
      </c>
      <c r="G1653">
        <v>47.938237399999998</v>
      </c>
      <c r="H1653">
        <v>13.2337135</v>
      </c>
      <c r="I1653" t="s">
        <v>15</v>
      </c>
    </row>
    <row r="1654" spans="1:9" x14ac:dyDescent="0.3">
      <c r="A1654" t="s">
        <v>4979</v>
      </c>
      <c r="B1654" t="s">
        <v>4980</v>
      </c>
      <c r="C1654" t="s">
        <v>4981</v>
      </c>
      <c r="D1654" t="s">
        <v>2178</v>
      </c>
      <c r="E1654" t="s">
        <v>2179</v>
      </c>
      <c r="F1654" t="s">
        <v>248</v>
      </c>
      <c r="G1654">
        <v>62.4717804</v>
      </c>
      <c r="H1654">
        <v>6.1558054999999996</v>
      </c>
      <c r="I1654" t="s">
        <v>15</v>
      </c>
    </row>
    <row r="1655" spans="1:9" x14ac:dyDescent="0.3">
      <c r="A1655" t="s">
        <v>4982</v>
      </c>
      <c r="B1655" t="s">
        <v>4983</v>
      </c>
      <c r="F1655" t="s">
        <v>248</v>
      </c>
      <c r="G1655">
        <v>59.912877000000002</v>
      </c>
      <c r="H1655">
        <v>10.731078999999999</v>
      </c>
      <c r="I1655" t="s">
        <v>25</v>
      </c>
    </row>
    <row r="1656" spans="1:9" x14ac:dyDescent="0.3">
      <c r="A1656" t="s">
        <v>4984</v>
      </c>
      <c r="B1656" t="s">
        <v>4985</v>
      </c>
      <c r="C1656" t="s">
        <v>4986</v>
      </c>
      <c r="D1656" t="s">
        <v>4987</v>
      </c>
      <c r="E1656" t="s">
        <v>4988</v>
      </c>
      <c r="F1656" t="s">
        <v>14</v>
      </c>
      <c r="G1656">
        <v>51.265302800000001</v>
      </c>
      <c r="H1656">
        <v>9.4717972182191232</v>
      </c>
      <c r="I1656" t="s">
        <v>15</v>
      </c>
    </row>
    <row r="1657" spans="1:9" x14ac:dyDescent="0.3">
      <c r="A1657" t="s">
        <v>4989</v>
      </c>
      <c r="B1657" t="s">
        <v>4985</v>
      </c>
      <c r="C1657" t="s">
        <v>4986</v>
      </c>
      <c r="D1657" t="s">
        <v>4987</v>
      </c>
      <c r="E1657" t="s">
        <v>4988</v>
      </c>
      <c r="F1657" t="s">
        <v>14</v>
      </c>
      <c r="G1657">
        <v>51.265302800000001</v>
      </c>
      <c r="H1657">
        <v>9.4717972182191232</v>
      </c>
      <c r="I1657" t="s">
        <v>15</v>
      </c>
    </row>
    <row r="1658" spans="1:9" x14ac:dyDescent="0.3">
      <c r="A1658" t="s">
        <v>4990</v>
      </c>
      <c r="B1658" t="s">
        <v>4991</v>
      </c>
      <c r="C1658" t="s">
        <v>4992</v>
      </c>
      <c r="D1658" t="s">
        <v>4993</v>
      </c>
      <c r="E1658" t="s">
        <v>4994</v>
      </c>
      <c r="F1658" t="s">
        <v>248</v>
      </c>
      <c r="G1658">
        <v>60.731550599999998</v>
      </c>
      <c r="H1658">
        <v>10.605569600000001</v>
      </c>
      <c r="I1658" t="s">
        <v>15</v>
      </c>
    </row>
    <row r="1659" spans="1:9" x14ac:dyDescent="0.3">
      <c r="A1659" t="s">
        <v>4995</v>
      </c>
      <c r="B1659" t="s">
        <v>4996</v>
      </c>
      <c r="C1659" t="s">
        <v>4997</v>
      </c>
      <c r="D1659" t="s">
        <v>4998</v>
      </c>
      <c r="E1659" t="s">
        <v>4999</v>
      </c>
      <c r="F1659" t="s">
        <v>14</v>
      </c>
      <c r="G1659">
        <v>47.659427350000001</v>
      </c>
      <c r="H1659">
        <v>9.1655904192104103</v>
      </c>
      <c r="I1659" t="s">
        <v>101</v>
      </c>
    </row>
    <row r="1660" spans="1:9" x14ac:dyDescent="0.3">
      <c r="A1660" t="s">
        <v>5000</v>
      </c>
      <c r="B1660" t="s">
        <v>5001</v>
      </c>
      <c r="C1660" t="s">
        <v>5002</v>
      </c>
      <c r="D1660" t="s">
        <v>5003</v>
      </c>
      <c r="E1660" t="s">
        <v>598</v>
      </c>
      <c r="F1660" t="s">
        <v>82</v>
      </c>
      <c r="G1660">
        <v>51.494008399999998</v>
      </c>
      <c r="H1660">
        <v>-0.1481489</v>
      </c>
      <c r="I1660" t="s">
        <v>15</v>
      </c>
    </row>
    <row r="1661" spans="1:9" x14ac:dyDescent="0.3">
      <c r="A1661" t="s">
        <v>5004</v>
      </c>
      <c r="B1661" t="s">
        <v>5005</v>
      </c>
      <c r="C1661" t="s">
        <v>5006</v>
      </c>
      <c r="D1661" t="s">
        <v>5007</v>
      </c>
      <c r="E1661" t="s">
        <v>5008</v>
      </c>
      <c r="F1661" t="s">
        <v>14</v>
      </c>
      <c r="G1661">
        <v>49.352378600000002</v>
      </c>
      <c r="H1661">
        <v>7.2829279499999986</v>
      </c>
      <c r="I1661" t="s">
        <v>15</v>
      </c>
    </row>
    <row r="1662" spans="1:9" x14ac:dyDescent="0.3">
      <c r="A1662" t="s">
        <v>5009</v>
      </c>
      <c r="B1662" t="s">
        <v>5010</v>
      </c>
      <c r="F1662" t="s">
        <v>14</v>
      </c>
      <c r="G1662">
        <v>52.554444500000002</v>
      </c>
      <c r="H1662">
        <v>13.290358899999999</v>
      </c>
      <c r="I1662" t="s">
        <v>5011</v>
      </c>
    </row>
    <row r="1663" spans="1:9" x14ac:dyDescent="0.3">
      <c r="A1663" t="s">
        <v>5012</v>
      </c>
      <c r="B1663" t="s">
        <v>5013</v>
      </c>
      <c r="F1663" t="s">
        <v>14</v>
      </c>
      <c r="G1663">
        <v>53.554700799999999</v>
      </c>
      <c r="H1663">
        <v>9.9809093999999998</v>
      </c>
      <c r="I1663" t="s">
        <v>15</v>
      </c>
    </row>
    <row r="1664" spans="1:9" x14ac:dyDescent="0.3">
      <c r="A1664" t="s">
        <v>5014</v>
      </c>
      <c r="B1664" t="s">
        <v>5015</v>
      </c>
      <c r="F1664" t="s">
        <v>14</v>
      </c>
      <c r="G1664">
        <v>54.143799799999996</v>
      </c>
      <c r="H1664">
        <v>13.697246099999999</v>
      </c>
      <c r="I1664" t="s">
        <v>15</v>
      </c>
    </row>
    <row r="1665" spans="1:9" x14ac:dyDescent="0.3">
      <c r="A1665" t="s">
        <v>5016</v>
      </c>
      <c r="B1665" t="s">
        <v>5017</v>
      </c>
      <c r="F1665" t="s">
        <v>14</v>
      </c>
      <c r="G1665">
        <v>51.166122999999999</v>
      </c>
      <c r="H1665">
        <v>12.505967</v>
      </c>
      <c r="I1665" t="s">
        <v>15</v>
      </c>
    </row>
    <row r="1666" spans="1:9" x14ac:dyDescent="0.3">
      <c r="A1666" t="s">
        <v>5018</v>
      </c>
      <c r="B1666" t="s">
        <v>5019</v>
      </c>
      <c r="C1666" t="s">
        <v>5020</v>
      </c>
      <c r="D1666" t="s">
        <v>5021</v>
      </c>
      <c r="E1666" t="s">
        <v>5022</v>
      </c>
      <c r="F1666" t="s">
        <v>14</v>
      </c>
      <c r="G1666">
        <v>54.828600350000002</v>
      </c>
      <c r="H1666">
        <v>9.5363811625391488</v>
      </c>
      <c r="I1666" t="s">
        <v>15</v>
      </c>
    </row>
    <row r="1667" spans="1:9" x14ac:dyDescent="0.3">
      <c r="A1667" t="s">
        <v>5023</v>
      </c>
      <c r="B1667" t="s">
        <v>5024</v>
      </c>
      <c r="C1667" t="s">
        <v>5025</v>
      </c>
      <c r="D1667" t="s">
        <v>5026</v>
      </c>
      <c r="E1667" t="s">
        <v>1104</v>
      </c>
      <c r="F1667" t="s">
        <v>68</v>
      </c>
      <c r="G1667">
        <v>47.170195999999997</v>
      </c>
      <c r="H1667">
        <v>8.5152420000000006</v>
      </c>
      <c r="I1667" t="s">
        <v>15</v>
      </c>
    </row>
    <row r="1668" spans="1:9" x14ac:dyDescent="0.3">
      <c r="A1668" t="s">
        <v>5027</v>
      </c>
      <c r="B1668" t="s">
        <v>5028</v>
      </c>
      <c r="C1668" t="s">
        <v>5029</v>
      </c>
      <c r="D1668" t="s">
        <v>5030</v>
      </c>
      <c r="E1668" t="s">
        <v>5031</v>
      </c>
      <c r="F1668" t="s">
        <v>248</v>
      </c>
      <c r="G1668">
        <v>59.128071800000001</v>
      </c>
      <c r="H1668">
        <v>10.2388022</v>
      </c>
      <c r="I1668" t="s">
        <v>15</v>
      </c>
    </row>
    <row r="1669" spans="1:9" x14ac:dyDescent="0.3">
      <c r="A1669" t="s">
        <v>5032</v>
      </c>
      <c r="B1669" t="s">
        <v>5033</v>
      </c>
      <c r="F1669" t="s">
        <v>113</v>
      </c>
      <c r="G1669">
        <v>38.294117700000001</v>
      </c>
      <c r="H1669">
        <v>-0.61912069999999997</v>
      </c>
      <c r="I1669" t="s">
        <v>114</v>
      </c>
    </row>
    <row r="1670" spans="1:9" x14ac:dyDescent="0.3">
      <c r="A1670" t="s">
        <v>5034</v>
      </c>
      <c r="B1670" t="s">
        <v>5035</v>
      </c>
      <c r="C1670" t="s">
        <v>5036</v>
      </c>
      <c r="D1670" t="s">
        <v>5037</v>
      </c>
      <c r="E1670" t="s">
        <v>5038</v>
      </c>
      <c r="F1670" t="s">
        <v>113</v>
      </c>
      <c r="G1670">
        <v>28.458508999999999</v>
      </c>
      <c r="H1670">
        <v>-16.253943</v>
      </c>
      <c r="I1670" t="s">
        <v>15</v>
      </c>
    </row>
    <row r="1671" spans="1:9" x14ac:dyDescent="0.3">
      <c r="A1671" t="s">
        <v>5039</v>
      </c>
      <c r="B1671" t="s">
        <v>5040</v>
      </c>
      <c r="F1671" t="s">
        <v>113</v>
      </c>
      <c r="G1671">
        <v>40.434145999999998</v>
      </c>
      <c r="H1671">
        <v>-3.6934809999999998</v>
      </c>
      <c r="I1671" t="s">
        <v>114</v>
      </c>
    </row>
    <row r="1672" spans="1:9" x14ac:dyDescent="0.3">
      <c r="A1672" t="s">
        <v>5041</v>
      </c>
      <c r="B1672" t="s">
        <v>5042</v>
      </c>
      <c r="F1672" t="s">
        <v>113</v>
      </c>
      <c r="G1672">
        <v>37.686326999999999</v>
      </c>
      <c r="H1672">
        <v>-0.83489999999999998</v>
      </c>
      <c r="I1672" t="s">
        <v>114</v>
      </c>
    </row>
    <row r="1673" spans="1:9" x14ac:dyDescent="0.3">
      <c r="A1673" t="s">
        <v>5043</v>
      </c>
      <c r="B1673" t="s">
        <v>5044</v>
      </c>
      <c r="C1673" t="s">
        <v>5045</v>
      </c>
      <c r="D1673" t="s">
        <v>4926</v>
      </c>
      <c r="E1673" t="s">
        <v>5046</v>
      </c>
      <c r="F1673" t="s">
        <v>68</v>
      </c>
      <c r="G1673">
        <v>46.001678300000002</v>
      </c>
      <c r="H1673">
        <v>8.9495088999999997</v>
      </c>
      <c r="I1673" t="s">
        <v>15</v>
      </c>
    </row>
    <row r="1674" spans="1:9" x14ac:dyDescent="0.3">
      <c r="A1674" t="s">
        <v>5047</v>
      </c>
      <c r="B1674" t="s">
        <v>5048</v>
      </c>
      <c r="C1674" t="s">
        <v>5049</v>
      </c>
      <c r="D1674" t="s">
        <v>5050</v>
      </c>
      <c r="E1674" t="s">
        <v>5051</v>
      </c>
      <c r="F1674" t="s">
        <v>113</v>
      </c>
      <c r="G1674">
        <v>40.530825550000003</v>
      </c>
      <c r="H1674">
        <v>-3.6332568785436861</v>
      </c>
      <c r="I1674" t="s">
        <v>15</v>
      </c>
    </row>
    <row r="1675" spans="1:9" x14ac:dyDescent="0.3">
      <c r="A1675" t="s">
        <v>5052</v>
      </c>
      <c r="B1675" t="s">
        <v>5053</v>
      </c>
      <c r="C1675" t="s">
        <v>5054</v>
      </c>
      <c r="D1675" t="s">
        <v>5055</v>
      </c>
      <c r="E1675" t="s">
        <v>190</v>
      </c>
      <c r="F1675" t="s">
        <v>14</v>
      </c>
      <c r="G1675">
        <v>52.511877900000002</v>
      </c>
      <c r="H1675">
        <v>13.376104</v>
      </c>
      <c r="I1675" t="s">
        <v>15</v>
      </c>
    </row>
    <row r="1676" spans="1:9" x14ac:dyDescent="0.3">
      <c r="A1676" t="s">
        <v>5056</v>
      </c>
      <c r="B1676" t="s">
        <v>5057</v>
      </c>
      <c r="F1676" t="s">
        <v>82</v>
      </c>
      <c r="G1676" t="str">
        <f>"53.755109"</f>
        <v>53.755109</v>
      </c>
      <c r="H1676" t="str">
        <f>"-0.381105"</f>
        <v>-0.381105</v>
      </c>
      <c r="I1676" t="s">
        <v>37</v>
      </c>
    </row>
    <row r="1677" spans="1:9" x14ac:dyDescent="0.3">
      <c r="A1677" t="s">
        <v>5058</v>
      </c>
      <c r="B1677" t="s">
        <v>5059</v>
      </c>
      <c r="C1677" t="s">
        <v>5060</v>
      </c>
      <c r="D1677" t="s">
        <v>5061</v>
      </c>
      <c r="E1677" t="s">
        <v>5062</v>
      </c>
      <c r="F1677" t="s">
        <v>113</v>
      </c>
      <c r="G1677">
        <v>38.264484799999998</v>
      </c>
      <c r="H1677">
        <v>-0.66557860000000002</v>
      </c>
      <c r="I1677" t="s">
        <v>15</v>
      </c>
    </row>
    <row r="1678" spans="1:9" x14ac:dyDescent="0.3">
      <c r="A1678" t="s">
        <v>5063</v>
      </c>
      <c r="B1678" t="s">
        <v>5064</v>
      </c>
      <c r="F1678" t="s">
        <v>113</v>
      </c>
      <c r="G1678">
        <v>43.032893799999997</v>
      </c>
      <c r="H1678">
        <v>-2.2194421000000002</v>
      </c>
      <c r="I1678" t="s">
        <v>114</v>
      </c>
    </row>
    <row r="1679" spans="1:9" x14ac:dyDescent="0.3">
      <c r="A1679" t="s">
        <v>5065</v>
      </c>
      <c r="B1679" t="s">
        <v>5066</v>
      </c>
      <c r="C1679" t="s">
        <v>5067</v>
      </c>
      <c r="D1679" t="s">
        <v>5068</v>
      </c>
      <c r="E1679" t="s">
        <v>5069</v>
      </c>
      <c r="F1679" t="s">
        <v>113</v>
      </c>
      <c r="G1679">
        <v>41.648539</v>
      </c>
      <c r="H1679">
        <v>-0.90704609999999997</v>
      </c>
      <c r="I1679" t="s">
        <v>15</v>
      </c>
    </row>
    <row r="1680" spans="1:9" x14ac:dyDescent="0.3">
      <c r="A1680" t="s">
        <v>5070</v>
      </c>
      <c r="B1680" t="s">
        <v>5071</v>
      </c>
      <c r="F1680" t="s">
        <v>260</v>
      </c>
      <c r="G1680">
        <v>50.860331500000001</v>
      </c>
      <c r="H1680">
        <v>4.3676237000000002</v>
      </c>
      <c r="I1680" t="s">
        <v>25</v>
      </c>
    </row>
    <row r="1681" spans="1:9" x14ac:dyDescent="0.3">
      <c r="A1681" t="s">
        <v>5072</v>
      </c>
      <c r="B1681" t="s">
        <v>5073</v>
      </c>
      <c r="F1681" t="s">
        <v>49</v>
      </c>
      <c r="G1681">
        <v>48.861756999999997</v>
      </c>
      <c r="H1681">
        <v>2.3597999999999999</v>
      </c>
      <c r="I1681" t="s">
        <v>50</v>
      </c>
    </row>
    <row r="1682" spans="1:9" x14ac:dyDescent="0.3">
      <c r="A1682" t="s">
        <v>5074</v>
      </c>
      <c r="B1682" t="s">
        <v>5075</v>
      </c>
      <c r="F1682" t="s">
        <v>113</v>
      </c>
      <c r="G1682" t="str">
        <f>"42.368800"</f>
        <v>42.368800</v>
      </c>
      <c r="H1682" t="str">
        <f>"-3.727189"</f>
        <v>-3.727189</v>
      </c>
      <c r="I1682" t="s">
        <v>114</v>
      </c>
    </row>
    <row r="1683" spans="1:9" x14ac:dyDescent="0.3">
      <c r="A1683" t="s">
        <v>12102</v>
      </c>
      <c r="C1683" t="s">
        <v>12103</v>
      </c>
      <c r="D1683" t="s">
        <v>12104</v>
      </c>
      <c r="E1683" t="s">
        <v>12105</v>
      </c>
      <c r="G1683">
        <v>49.507921799999998</v>
      </c>
      <c r="H1683">
        <v>8.6370536999999992</v>
      </c>
      <c r="I1683" t="s">
        <v>11881</v>
      </c>
    </row>
    <row r="1684" spans="1:9" x14ac:dyDescent="0.3">
      <c r="A1684" t="s">
        <v>5076</v>
      </c>
      <c r="B1684" t="s">
        <v>5077</v>
      </c>
      <c r="F1684" t="s">
        <v>113</v>
      </c>
      <c r="G1684">
        <v>38.406039</v>
      </c>
      <c r="H1684">
        <v>-0.53853899999999999</v>
      </c>
      <c r="I1684" t="s">
        <v>114</v>
      </c>
    </row>
    <row r="1685" spans="1:9" x14ac:dyDescent="0.3">
      <c r="A1685" t="s">
        <v>5078</v>
      </c>
      <c r="B1685" t="s">
        <v>5079</v>
      </c>
      <c r="F1685" t="s">
        <v>113</v>
      </c>
      <c r="G1685">
        <v>40.4364524</v>
      </c>
      <c r="H1685">
        <v>-3.6963197000000001</v>
      </c>
      <c r="I1685" t="s">
        <v>114</v>
      </c>
    </row>
    <row r="1686" spans="1:9" x14ac:dyDescent="0.3">
      <c r="A1686" t="s">
        <v>5080</v>
      </c>
      <c r="B1686" t="s">
        <v>5081</v>
      </c>
      <c r="F1686" t="s">
        <v>82</v>
      </c>
      <c r="G1686">
        <v>51.647098999999997</v>
      </c>
      <c r="H1686">
        <v>-0.21551424916266559</v>
      </c>
      <c r="I1686" t="s">
        <v>25</v>
      </c>
    </row>
    <row r="1687" spans="1:9" x14ac:dyDescent="0.3">
      <c r="A1687" t="s">
        <v>5082</v>
      </c>
      <c r="B1687" t="s">
        <v>5083</v>
      </c>
      <c r="C1687" t="s">
        <v>5084</v>
      </c>
      <c r="D1687" t="s">
        <v>5085</v>
      </c>
      <c r="E1687" t="s">
        <v>5086</v>
      </c>
      <c r="F1687" t="s">
        <v>14</v>
      </c>
      <c r="G1687">
        <v>53.272877200000003</v>
      </c>
      <c r="H1687">
        <v>9.3046568000000001</v>
      </c>
      <c r="I1687" t="s">
        <v>15</v>
      </c>
    </row>
    <row r="1688" spans="1:9" x14ac:dyDescent="0.3">
      <c r="A1688" t="s">
        <v>5087</v>
      </c>
      <c r="B1688" t="s">
        <v>5088</v>
      </c>
      <c r="C1688" t="s">
        <v>5089</v>
      </c>
      <c r="D1688" t="s">
        <v>5090</v>
      </c>
      <c r="E1688" t="s">
        <v>5091</v>
      </c>
      <c r="F1688" t="s">
        <v>14</v>
      </c>
      <c r="G1688">
        <v>49.485544449999999</v>
      </c>
      <c r="H1688">
        <v>11.76033206127749</v>
      </c>
      <c r="I1688" t="s">
        <v>15</v>
      </c>
    </row>
    <row r="1689" spans="1:9" x14ac:dyDescent="0.3">
      <c r="A1689" t="s">
        <v>5092</v>
      </c>
      <c r="B1689" t="s">
        <v>5093</v>
      </c>
      <c r="C1689" t="s">
        <v>5094</v>
      </c>
      <c r="D1689" t="s">
        <v>5095</v>
      </c>
      <c r="E1689" t="s">
        <v>5096</v>
      </c>
      <c r="F1689" t="s">
        <v>82</v>
      </c>
      <c r="G1689">
        <v>50.976906749999998</v>
      </c>
      <c r="H1689">
        <v>-1.568317591200312</v>
      </c>
      <c r="I1689" t="s">
        <v>15</v>
      </c>
    </row>
    <row r="1690" spans="1:9" x14ac:dyDescent="0.3">
      <c r="A1690" t="s">
        <v>5097</v>
      </c>
      <c r="B1690" t="s">
        <v>5098</v>
      </c>
      <c r="F1690" t="s">
        <v>379</v>
      </c>
      <c r="G1690">
        <v>53.340356100000001</v>
      </c>
      <c r="H1690">
        <v>-9.1752596438674203</v>
      </c>
      <c r="I1690" t="s">
        <v>25</v>
      </c>
    </row>
    <row r="1691" spans="1:9" x14ac:dyDescent="0.3">
      <c r="A1691" t="s">
        <v>5099</v>
      </c>
      <c r="B1691" t="s">
        <v>5100</v>
      </c>
      <c r="C1691" t="s">
        <v>5101</v>
      </c>
      <c r="D1691" t="s">
        <v>3669</v>
      </c>
      <c r="E1691" t="s">
        <v>3670</v>
      </c>
      <c r="F1691" t="s">
        <v>14</v>
      </c>
      <c r="G1691">
        <v>50.779702399999998</v>
      </c>
      <c r="H1691">
        <v>7.1817317999999997</v>
      </c>
      <c r="I1691" t="s">
        <v>101</v>
      </c>
    </row>
    <row r="1692" spans="1:9" x14ac:dyDescent="0.3">
      <c r="A1692" t="s">
        <v>5102</v>
      </c>
      <c r="B1692" t="s">
        <v>5100</v>
      </c>
      <c r="C1692" t="s">
        <v>5101</v>
      </c>
      <c r="D1692" t="s">
        <v>3669</v>
      </c>
      <c r="E1692" t="s">
        <v>3670</v>
      </c>
      <c r="F1692" t="s">
        <v>14</v>
      </c>
      <c r="G1692">
        <v>50.779702399999998</v>
      </c>
      <c r="H1692">
        <v>7.1817317999999997</v>
      </c>
      <c r="I1692" t="s">
        <v>101</v>
      </c>
    </row>
    <row r="1693" spans="1:9" x14ac:dyDescent="0.3">
      <c r="A1693" t="s">
        <v>5103</v>
      </c>
      <c r="B1693" t="s">
        <v>5104</v>
      </c>
      <c r="C1693" t="s">
        <v>5105</v>
      </c>
      <c r="D1693" t="s">
        <v>5106</v>
      </c>
      <c r="E1693" t="s">
        <v>3004</v>
      </c>
      <c r="F1693" t="s">
        <v>14</v>
      </c>
      <c r="G1693">
        <v>51.0375868</v>
      </c>
      <c r="H1693">
        <v>13.735093600000001</v>
      </c>
      <c r="I1693" t="s">
        <v>101</v>
      </c>
    </row>
    <row r="1694" spans="1:9" x14ac:dyDescent="0.3">
      <c r="A1694" t="s">
        <v>5107</v>
      </c>
      <c r="B1694" t="s">
        <v>5108</v>
      </c>
      <c r="C1694" t="s">
        <v>5109</v>
      </c>
      <c r="D1694" t="s">
        <v>5110</v>
      </c>
      <c r="E1694" t="s">
        <v>5111</v>
      </c>
      <c r="F1694" t="s">
        <v>14</v>
      </c>
      <c r="G1694">
        <v>51.500792699999998</v>
      </c>
      <c r="H1694">
        <v>6.5463032999999999</v>
      </c>
      <c r="I1694" t="s">
        <v>101</v>
      </c>
    </row>
    <row r="1695" spans="1:9" x14ac:dyDescent="0.3">
      <c r="A1695" t="s">
        <v>5112</v>
      </c>
      <c r="B1695" t="s">
        <v>5113</v>
      </c>
      <c r="C1695" t="s">
        <v>5114</v>
      </c>
      <c r="D1695" t="s">
        <v>5115</v>
      </c>
      <c r="E1695" t="s">
        <v>3598</v>
      </c>
      <c r="F1695" t="s">
        <v>14</v>
      </c>
      <c r="G1695">
        <v>54.170347999999997</v>
      </c>
      <c r="H1695">
        <v>12.0815926</v>
      </c>
      <c r="I1695" t="s">
        <v>101</v>
      </c>
    </row>
    <row r="1696" spans="1:9" x14ac:dyDescent="0.3">
      <c r="A1696" t="s">
        <v>5116</v>
      </c>
      <c r="B1696" t="s">
        <v>5117</v>
      </c>
      <c r="C1696" t="s">
        <v>5118</v>
      </c>
      <c r="D1696" t="s">
        <v>5119</v>
      </c>
      <c r="E1696" t="s">
        <v>5120</v>
      </c>
      <c r="F1696" t="s">
        <v>14</v>
      </c>
      <c r="G1696">
        <v>53.601847050000003</v>
      </c>
      <c r="H1696">
        <v>9.8388451018898522</v>
      </c>
      <c r="I1696" t="s">
        <v>101</v>
      </c>
    </row>
    <row r="1697" spans="1:9" x14ac:dyDescent="0.3">
      <c r="A1697" t="s">
        <v>5121</v>
      </c>
      <c r="B1697" t="s">
        <v>5122</v>
      </c>
      <c r="C1697" t="s">
        <v>5123</v>
      </c>
      <c r="D1697" t="s">
        <v>5124</v>
      </c>
      <c r="E1697" t="s">
        <v>5125</v>
      </c>
      <c r="F1697" t="s">
        <v>14</v>
      </c>
      <c r="G1697">
        <v>53.898816349999997</v>
      </c>
      <c r="H1697">
        <v>11.4554540302215</v>
      </c>
      <c r="I1697" t="s">
        <v>101</v>
      </c>
    </row>
    <row r="1698" spans="1:9" x14ac:dyDescent="0.3">
      <c r="A1698" t="s">
        <v>5126</v>
      </c>
      <c r="B1698" t="s">
        <v>5127</v>
      </c>
      <c r="C1698" t="s">
        <v>5128</v>
      </c>
      <c r="D1698" t="s">
        <v>5129</v>
      </c>
      <c r="E1698" t="s">
        <v>5130</v>
      </c>
      <c r="F1698" t="s">
        <v>248</v>
      </c>
      <c r="G1698">
        <v>59.898574000000004</v>
      </c>
      <c r="H1698">
        <v>10.575899</v>
      </c>
      <c r="I1698" t="s">
        <v>15</v>
      </c>
    </row>
    <row r="1699" spans="1:9" x14ac:dyDescent="0.3">
      <c r="A1699" t="s">
        <v>5131</v>
      </c>
      <c r="B1699" t="s">
        <v>5132</v>
      </c>
      <c r="C1699" t="s">
        <v>5133</v>
      </c>
      <c r="D1699" t="s">
        <v>5134</v>
      </c>
      <c r="E1699" t="s">
        <v>5135</v>
      </c>
      <c r="F1699" t="s">
        <v>934</v>
      </c>
      <c r="G1699">
        <v>60.225988000000001</v>
      </c>
      <c r="H1699">
        <v>24.682074</v>
      </c>
      <c r="I1699" t="s">
        <v>15</v>
      </c>
    </row>
    <row r="1700" spans="1:9" x14ac:dyDescent="0.3">
      <c r="A1700" t="s">
        <v>11472</v>
      </c>
      <c r="E1700" t="s">
        <v>11473</v>
      </c>
      <c r="G1700">
        <v>51.960776348919197</v>
      </c>
      <c r="H1700">
        <v>3.9933393900698499</v>
      </c>
      <c r="I1700" t="s">
        <v>11294</v>
      </c>
    </row>
    <row r="1701" spans="1:9" x14ac:dyDescent="0.3">
      <c r="A1701" t="s">
        <v>5136</v>
      </c>
      <c r="B1701" t="s">
        <v>5137</v>
      </c>
      <c r="C1701" t="s">
        <v>5138</v>
      </c>
      <c r="D1701" t="s">
        <v>726</v>
      </c>
      <c r="E1701" t="s">
        <v>5139</v>
      </c>
      <c r="F1701" t="s">
        <v>248</v>
      </c>
      <c r="G1701">
        <v>58.888858800000001</v>
      </c>
      <c r="H1701">
        <v>5.7183051999999996</v>
      </c>
      <c r="I1701" t="s">
        <v>15</v>
      </c>
    </row>
    <row r="1702" spans="1:9" x14ac:dyDescent="0.3">
      <c r="A1702" t="s">
        <v>5140</v>
      </c>
      <c r="B1702" t="s">
        <v>5141</v>
      </c>
      <c r="C1702" t="s">
        <v>5142</v>
      </c>
      <c r="D1702" t="s">
        <v>5143</v>
      </c>
      <c r="E1702" t="s">
        <v>5144</v>
      </c>
      <c r="F1702" t="s">
        <v>104</v>
      </c>
      <c r="G1702">
        <v>53.164487800000003</v>
      </c>
      <c r="H1702">
        <v>6.7256312999999999</v>
      </c>
      <c r="I1702" t="s">
        <v>15</v>
      </c>
    </row>
    <row r="1703" spans="1:9" x14ac:dyDescent="0.3">
      <c r="A1703" t="s">
        <v>5145</v>
      </c>
      <c r="B1703" t="s">
        <v>5141</v>
      </c>
      <c r="C1703" t="s">
        <v>5142</v>
      </c>
      <c r="D1703" t="s">
        <v>5143</v>
      </c>
      <c r="E1703" t="s">
        <v>5144</v>
      </c>
      <c r="F1703" t="s">
        <v>104</v>
      </c>
      <c r="G1703">
        <v>53.164487800000003</v>
      </c>
      <c r="H1703">
        <v>6.7256312999999999</v>
      </c>
      <c r="I1703" t="s">
        <v>15</v>
      </c>
    </row>
    <row r="1704" spans="1:9" x14ac:dyDescent="0.3">
      <c r="A1704" t="s">
        <v>5146</v>
      </c>
      <c r="B1704" t="s">
        <v>5147</v>
      </c>
      <c r="F1704" t="s">
        <v>113</v>
      </c>
      <c r="G1704">
        <v>41.396620800000001</v>
      </c>
      <c r="H1704">
        <v>2.1552373</v>
      </c>
      <c r="I1704" t="s">
        <v>114</v>
      </c>
    </row>
    <row r="1705" spans="1:9" x14ac:dyDescent="0.3">
      <c r="A1705" t="s">
        <v>5148</v>
      </c>
      <c r="B1705" t="s">
        <v>5149</v>
      </c>
      <c r="F1705" t="s">
        <v>14</v>
      </c>
      <c r="G1705">
        <v>50.084871500000013</v>
      </c>
      <c r="H1705">
        <v>8.839461459306353</v>
      </c>
      <c r="I1705" t="s">
        <v>25</v>
      </c>
    </row>
    <row r="1706" spans="1:9" x14ac:dyDescent="0.3">
      <c r="A1706" t="s">
        <v>11902</v>
      </c>
      <c r="C1706" t="s">
        <v>12402</v>
      </c>
      <c r="D1706" t="s">
        <v>12403</v>
      </c>
      <c r="E1706" t="s">
        <v>11902</v>
      </c>
      <c r="G1706">
        <v>52.2706035</v>
      </c>
      <c r="H1706">
        <v>4.6960606</v>
      </c>
      <c r="I1706" t="s">
        <v>11881</v>
      </c>
    </row>
    <row r="1707" spans="1:9" x14ac:dyDescent="0.3">
      <c r="A1707" t="s">
        <v>5150</v>
      </c>
      <c r="B1707" t="s">
        <v>5151</v>
      </c>
      <c r="F1707" t="s">
        <v>82</v>
      </c>
      <c r="G1707">
        <v>51.2891318</v>
      </c>
      <c r="H1707">
        <v>-0.75805509999999998</v>
      </c>
      <c r="I1707" t="s">
        <v>37</v>
      </c>
    </row>
    <row r="1708" spans="1:9" x14ac:dyDescent="0.3">
      <c r="A1708" t="s">
        <v>5152</v>
      </c>
      <c r="B1708" t="s">
        <v>5153</v>
      </c>
      <c r="C1708" t="s">
        <v>5154</v>
      </c>
      <c r="D1708" t="s">
        <v>5155</v>
      </c>
      <c r="E1708" t="s">
        <v>5156</v>
      </c>
      <c r="F1708" t="s">
        <v>14</v>
      </c>
      <c r="G1708">
        <v>49.009059299999997</v>
      </c>
      <c r="H1708">
        <v>12.1226737</v>
      </c>
      <c r="I1708" t="s">
        <v>15</v>
      </c>
    </row>
    <row r="1709" spans="1:9" x14ac:dyDescent="0.3">
      <c r="A1709" t="s">
        <v>5157</v>
      </c>
      <c r="B1709" t="s">
        <v>5158</v>
      </c>
      <c r="C1709" t="s">
        <v>5159</v>
      </c>
      <c r="D1709" t="s">
        <v>4781</v>
      </c>
      <c r="E1709" t="s">
        <v>309</v>
      </c>
      <c r="F1709" t="s">
        <v>49</v>
      </c>
      <c r="G1709">
        <v>48.879218000000002</v>
      </c>
      <c r="H1709">
        <v>2.3248498</v>
      </c>
      <c r="I1709" t="s">
        <v>15</v>
      </c>
    </row>
    <row r="1710" spans="1:9" x14ac:dyDescent="0.3">
      <c r="A1710" t="s">
        <v>5160</v>
      </c>
      <c r="B1710" t="s">
        <v>5161</v>
      </c>
      <c r="F1710" t="s">
        <v>14</v>
      </c>
      <c r="G1710">
        <v>50.222444099999997</v>
      </c>
      <c r="H1710">
        <v>8.5799728999999996</v>
      </c>
      <c r="I1710" t="s">
        <v>25</v>
      </c>
    </row>
    <row r="1711" spans="1:9" x14ac:dyDescent="0.3">
      <c r="A1711" t="s">
        <v>5162</v>
      </c>
      <c r="B1711" t="s">
        <v>5163</v>
      </c>
      <c r="C1711" t="s">
        <v>5164</v>
      </c>
      <c r="D1711" t="s">
        <v>5165</v>
      </c>
      <c r="E1711" t="s">
        <v>598</v>
      </c>
      <c r="F1711" t="s">
        <v>82</v>
      </c>
      <c r="G1711">
        <v>51.521313300000003</v>
      </c>
      <c r="H1711">
        <v>-7.9759099542936598E-2</v>
      </c>
      <c r="I1711" t="s">
        <v>15</v>
      </c>
    </row>
    <row r="1712" spans="1:9" x14ac:dyDescent="0.3">
      <c r="A1712" t="s">
        <v>12404</v>
      </c>
      <c r="C1712" t="s">
        <v>12405</v>
      </c>
      <c r="D1712" t="s">
        <v>12406</v>
      </c>
      <c r="E1712" t="s">
        <v>12404</v>
      </c>
      <c r="G1712">
        <v>51.440287400000003</v>
      </c>
      <c r="H1712">
        <v>6.0489153</v>
      </c>
      <c r="I1712" t="s">
        <v>11881</v>
      </c>
    </row>
    <row r="1713" spans="1:9" x14ac:dyDescent="0.3">
      <c r="A1713" t="s">
        <v>5166</v>
      </c>
      <c r="B1713" t="s">
        <v>5167</v>
      </c>
      <c r="F1713" t="s">
        <v>104</v>
      </c>
      <c r="G1713">
        <v>52.011450000000004</v>
      </c>
      <c r="H1713">
        <v>6.0400210000000003</v>
      </c>
      <c r="I1713" t="s">
        <v>25</v>
      </c>
    </row>
    <row r="1714" spans="1:9" x14ac:dyDescent="0.3">
      <c r="A1714" t="s">
        <v>5168</v>
      </c>
      <c r="B1714" t="s">
        <v>4836</v>
      </c>
      <c r="C1714" t="s">
        <v>4837</v>
      </c>
      <c r="D1714" t="s">
        <v>4838</v>
      </c>
      <c r="E1714" t="s">
        <v>4839</v>
      </c>
      <c r="F1714" t="s">
        <v>82</v>
      </c>
      <c r="G1714">
        <v>51.535229999999999</v>
      </c>
      <c r="H1714">
        <v>-0.48366890000000001</v>
      </c>
      <c r="I1714" t="s">
        <v>15</v>
      </c>
    </row>
    <row r="1715" spans="1:9" x14ac:dyDescent="0.3">
      <c r="A1715" t="s">
        <v>5169</v>
      </c>
      <c r="B1715" t="s">
        <v>5170</v>
      </c>
      <c r="F1715" t="s">
        <v>49</v>
      </c>
      <c r="G1715">
        <v>48.725288999999997</v>
      </c>
      <c r="H1715">
        <v>-3.983073781956044</v>
      </c>
      <c r="I1715" t="s">
        <v>50</v>
      </c>
    </row>
    <row r="1716" spans="1:9" x14ac:dyDescent="0.3">
      <c r="A1716" t="s">
        <v>5171</v>
      </c>
      <c r="B1716" t="s">
        <v>5172</v>
      </c>
      <c r="C1716" t="s">
        <v>5173</v>
      </c>
      <c r="D1716" t="s">
        <v>5174</v>
      </c>
      <c r="E1716" t="s">
        <v>5175</v>
      </c>
      <c r="F1716" t="s">
        <v>82</v>
      </c>
      <c r="G1716">
        <v>53.525274600000003</v>
      </c>
      <c r="H1716">
        <v>-2.1387152999999999</v>
      </c>
      <c r="I1716" t="s">
        <v>15</v>
      </c>
    </row>
    <row r="1717" spans="1:9" x14ac:dyDescent="0.3">
      <c r="A1717" t="s">
        <v>5176</v>
      </c>
      <c r="B1717" t="s">
        <v>5177</v>
      </c>
      <c r="F1717" t="s">
        <v>49</v>
      </c>
      <c r="G1717">
        <v>50.188865100000001</v>
      </c>
      <c r="H1717">
        <v>3.2447670999999998</v>
      </c>
      <c r="I1717" t="s">
        <v>50</v>
      </c>
    </row>
    <row r="1718" spans="1:9" x14ac:dyDescent="0.3">
      <c r="A1718" t="s">
        <v>5178</v>
      </c>
      <c r="B1718" t="s">
        <v>5179</v>
      </c>
      <c r="C1718" t="s">
        <v>5180</v>
      </c>
      <c r="D1718" t="s">
        <v>948</v>
      </c>
      <c r="E1718" t="s">
        <v>190</v>
      </c>
      <c r="F1718" t="s">
        <v>14</v>
      </c>
      <c r="G1718">
        <v>52.429816799999998</v>
      </c>
      <c r="H1718">
        <v>13.5243869</v>
      </c>
      <c r="I1718" t="s">
        <v>15</v>
      </c>
    </row>
    <row r="1719" spans="1:9" x14ac:dyDescent="0.3">
      <c r="A1719" t="s">
        <v>5181</v>
      </c>
      <c r="B1719" t="s">
        <v>5182</v>
      </c>
      <c r="F1719" t="s">
        <v>49</v>
      </c>
      <c r="G1719">
        <v>45.064757999999998</v>
      </c>
      <c r="H1719">
        <v>5.7238759999999997</v>
      </c>
      <c r="I1719" t="s">
        <v>50</v>
      </c>
    </row>
    <row r="1720" spans="1:9" x14ac:dyDescent="0.3">
      <c r="A1720" t="s">
        <v>11474</v>
      </c>
      <c r="E1720" t="s">
        <v>11475</v>
      </c>
      <c r="G1720">
        <v>51.243006301779303</v>
      </c>
      <c r="H1720">
        <v>4.3973926698659502</v>
      </c>
      <c r="I1720" t="s">
        <v>11289</v>
      </c>
    </row>
    <row r="1721" spans="1:9" x14ac:dyDescent="0.3">
      <c r="A1721" t="s">
        <v>5183</v>
      </c>
      <c r="B1721" t="s">
        <v>5184</v>
      </c>
      <c r="F1721" t="s">
        <v>49</v>
      </c>
      <c r="G1721">
        <v>43.499271</v>
      </c>
      <c r="H1721">
        <v>5.3818809999999999</v>
      </c>
      <c r="I1721" t="s">
        <v>25</v>
      </c>
    </row>
    <row r="1722" spans="1:9" x14ac:dyDescent="0.3">
      <c r="A1722" t="s">
        <v>5185</v>
      </c>
      <c r="B1722" t="s">
        <v>5186</v>
      </c>
      <c r="F1722" t="s">
        <v>113</v>
      </c>
      <c r="G1722">
        <v>40.4549825</v>
      </c>
      <c r="H1722">
        <v>-3.6942363999999999</v>
      </c>
      <c r="I1722" t="s">
        <v>114</v>
      </c>
    </row>
    <row r="1723" spans="1:9" x14ac:dyDescent="0.3">
      <c r="A1723" t="s">
        <v>5187</v>
      </c>
      <c r="B1723" t="s">
        <v>5188</v>
      </c>
      <c r="C1723" t="s">
        <v>5189</v>
      </c>
      <c r="D1723" t="s">
        <v>5190</v>
      </c>
      <c r="E1723" t="s">
        <v>5191</v>
      </c>
      <c r="F1723" t="s">
        <v>14</v>
      </c>
      <c r="G1723">
        <v>48.399992699999999</v>
      </c>
      <c r="H1723">
        <v>10.934169499999999</v>
      </c>
      <c r="I1723" t="s">
        <v>101</v>
      </c>
    </row>
    <row r="1724" spans="1:9" x14ac:dyDescent="0.3">
      <c r="A1724" t="s">
        <v>5192</v>
      </c>
      <c r="B1724" t="s">
        <v>5193</v>
      </c>
      <c r="C1724" t="s">
        <v>5194</v>
      </c>
      <c r="D1724" t="s">
        <v>5195</v>
      </c>
      <c r="E1724" t="s">
        <v>5196</v>
      </c>
      <c r="F1724" t="s">
        <v>14</v>
      </c>
      <c r="G1724">
        <v>47.8921913</v>
      </c>
      <c r="H1724">
        <v>10.656895799999999</v>
      </c>
      <c r="I1724" t="s">
        <v>15</v>
      </c>
    </row>
    <row r="1725" spans="1:9" x14ac:dyDescent="0.3">
      <c r="A1725" t="s">
        <v>5197</v>
      </c>
      <c r="B1725" t="s">
        <v>5198</v>
      </c>
      <c r="C1725" t="s">
        <v>5199</v>
      </c>
      <c r="D1725" t="s">
        <v>5200</v>
      </c>
      <c r="E1725" t="s">
        <v>5201</v>
      </c>
      <c r="F1725" t="s">
        <v>104</v>
      </c>
      <c r="G1725">
        <v>52.998734300000002</v>
      </c>
      <c r="H1725">
        <v>6.5591857999999998</v>
      </c>
      <c r="I1725" t="s">
        <v>15</v>
      </c>
    </row>
    <row r="1726" spans="1:9" x14ac:dyDescent="0.3">
      <c r="A1726" t="s">
        <v>11476</v>
      </c>
      <c r="E1726" t="s">
        <v>11477</v>
      </c>
      <c r="G1726">
        <v>37.262958500000003</v>
      </c>
      <c r="H1726">
        <v>-6.9427326999999996</v>
      </c>
      <c r="I1726" t="s">
        <v>11289</v>
      </c>
    </row>
    <row r="1727" spans="1:9" x14ac:dyDescent="0.3">
      <c r="A1727" t="s">
        <v>11478</v>
      </c>
      <c r="E1727" t="s">
        <v>11477</v>
      </c>
      <c r="G1727">
        <v>37.261958499999999</v>
      </c>
      <c r="H1727">
        <v>-6.9427326999999996</v>
      </c>
      <c r="I1727" t="s">
        <v>11289</v>
      </c>
    </row>
    <row r="1728" spans="1:9" x14ac:dyDescent="0.3">
      <c r="A1728" t="s">
        <v>11479</v>
      </c>
      <c r="E1728" t="s">
        <v>11477</v>
      </c>
      <c r="G1728">
        <v>37.263958500000001</v>
      </c>
      <c r="H1728">
        <v>-6.9427326999999996</v>
      </c>
      <c r="I1728" t="s">
        <v>11289</v>
      </c>
    </row>
    <row r="1729" spans="1:9" x14ac:dyDescent="0.3">
      <c r="A1729" t="s">
        <v>12106</v>
      </c>
      <c r="B1729" t="s">
        <v>12468</v>
      </c>
      <c r="C1729" t="s">
        <v>12107</v>
      </c>
      <c r="D1729" t="s">
        <v>12108</v>
      </c>
      <c r="E1729" t="s">
        <v>12106</v>
      </c>
      <c r="F1729" t="s">
        <v>113</v>
      </c>
      <c r="G1729" t="str">
        <f>"42.106994"</f>
        <v>42.106994</v>
      </c>
      <c r="H1729" t="str">
        <f>"-0.459167"</f>
        <v>-0.459167</v>
      </c>
      <c r="I1729" t="s">
        <v>11881</v>
      </c>
    </row>
    <row r="1730" spans="1:9" x14ac:dyDescent="0.3">
      <c r="A1730" t="s">
        <v>5202</v>
      </c>
      <c r="B1730" t="s">
        <v>5203</v>
      </c>
      <c r="C1730" t="s">
        <v>5204</v>
      </c>
      <c r="D1730" t="s">
        <v>5205</v>
      </c>
      <c r="E1730" t="s">
        <v>2573</v>
      </c>
      <c r="F1730" t="s">
        <v>404</v>
      </c>
      <c r="G1730">
        <v>55.621315449999997</v>
      </c>
      <c r="H1730">
        <v>13.054506061973621</v>
      </c>
      <c r="I1730" t="s">
        <v>15</v>
      </c>
    </row>
    <row r="1731" spans="1:9" x14ac:dyDescent="0.3">
      <c r="A1731" t="s">
        <v>5206</v>
      </c>
      <c r="B1731" t="s">
        <v>5207</v>
      </c>
      <c r="C1731" t="s">
        <v>5208</v>
      </c>
      <c r="D1731" t="s">
        <v>5209</v>
      </c>
      <c r="E1731" t="s">
        <v>5210</v>
      </c>
      <c r="F1731" t="s">
        <v>82</v>
      </c>
      <c r="G1731">
        <v>53.735166200000002</v>
      </c>
      <c r="H1731">
        <v>-0.36505100000000001</v>
      </c>
      <c r="I1731" t="s">
        <v>15</v>
      </c>
    </row>
    <row r="1732" spans="1:9" x14ac:dyDescent="0.3">
      <c r="A1732" t="s">
        <v>5211</v>
      </c>
      <c r="B1732" t="s">
        <v>5212</v>
      </c>
      <c r="F1732" t="s">
        <v>4500</v>
      </c>
      <c r="G1732">
        <v>47.506391899999997</v>
      </c>
      <c r="H1732">
        <v>19.049278075105949</v>
      </c>
      <c r="I1732" t="s">
        <v>25</v>
      </c>
    </row>
    <row r="1733" spans="1:9" x14ac:dyDescent="0.3">
      <c r="A1733" t="s">
        <v>5213</v>
      </c>
      <c r="B1733" t="s">
        <v>5214</v>
      </c>
      <c r="F1733" t="s">
        <v>4500</v>
      </c>
      <c r="G1733">
        <v>47.517893800000003</v>
      </c>
      <c r="H1733">
        <v>19.028897600000001</v>
      </c>
      <c r="I1733" t="s">
        <v>25</v>
      </c>
    </row>
    <row r="1734" spans="1:9" x14ac:dyDescent="0.3">
      <c r="A1734" t="s">
        <v>5215</v>
      </c>
      <c r="B1734" t="s">
        <v>5216</v>
      </c>
      <c r="F1734" t="s">
        <v>4500</v>
      </c>
      <c r="G1734">
        <v>47.472594999999998</v>
      </c>
      <c r="H1734">
        <v>19.059536999999999</v>
      </c>
      <c r="I1734" t="s">
        <v>25</v>
      </c>
    </row>
    <row r="1735" spans="1:9" x14ac:dyDescent="0.3">
      <c r="A1735" t="s">
        <v>12109</v>
      </c>
      <c r="C1735" t="s">
        <v>12110</v>
      </c>
      <c r="D1735" t="s">
        <v>12111</v>
      </c>
      <c r="E1735" t="s">
        <v>12109</v>
      </c>
      <c r="G1735">
        <v>47.386396849999997</v>
      </c>
      <c r="H1735">
        <v>8.1308455500000001</v>
      </c>
      <c r="I1735" t="s">
        <v>11881</v>
      </c>
    </row>
    <row r="1736" spans="1:9" x14ac:dyDescent="0.3">
      <c r="A1736" t="s">
        <v>12112</v>
      </c>
      <c r="C1736" t="s">
        <v>12113</v>
      </c>
      <c r="D1736" t="s">
        <v>12114</v>
      </c>
      <c r="E1736" t="s">
        <v>12112</v>
      </c>
      <c r="G1736">
        <v>54.493516249999999</v>
      </c>
      <c r="H1736">
        <v>9.0829148836713571</v>
      </c>
      <c r="I1736" t="s">
        <v>11881</v>
      </c>
    </row>
    <row r="1737" spans="1:9" x14ac:dyDescent="0.3">
      <c r="A1737" t="s">
        <v>5217</v>
      </c>
      <c r="B1737" t="s">
        <v>5218</v>
      </c>
      <c r="F1737" t="s">
        <v>49</v>
      </c>
      <c r="G1737">
        <v>48.021883000000003</v>
      </c>
      <c r="H1737">
        <v>2.7197900000000002</v>
      </c>
      <c r="I1737" t="s">
        <v>50</v>
      </c>
    </row>
    <row r="1738" spans="1:9" x14ac:dyDescent="0.3">
      <c r="A1738" t="s">
        <v>5219</v>
      </c>
      <c r="B1738" t="s">
        <v>5220</v>
      </c>
      <c r="C1738" t="s">
        <v>5221</v>
      </c>
      <c r="D1738" t="s">
        <v>5222</v>
      </c>
      <c r="E1738" t="s">
        <v>5223</v>
      </c>
      <c r="F1738" t="s">
        <v>14</v>
      </c>
      <c r="G1738">
        <v>50.101611650000002</v>
      </c>
      <c r="H1738">
        <v>8.78631957659851</v>
      </c>
      <c r="I1738" t="s">
        <v>101</v>
      </c>
    </row>
    <row r="1739" spans="1:9" x14ac:dyDescent="0.3">
      <c r="A1739" t="s">
        <v>12115</v>
      </c>
      <c r="C1739" t="s">
        <v>12116</v>
      </c>
      <c r="D1739" t="s">
        <v>12117</v>
      </c>
      <c r="E1739" t="s">
        <v>12115</v>
      </c>
      <c r="G1739">
        <v>59.980728999999997</v>
      </c>
      <c r="H1739">
        <v>10.988588</v>
      </c>
      <c r="I1739" t="s">
        <v>11881</v>
      </c>
    </row>
    <row r="1740" spans="1:9" x14ac:dyDescent="0.3">
      <c r="A1740" t="s">
        <v>5224</v>
      </c>
      <c r="B1740" t="s">
        <v>5225</v>
      </c>
      <c r="C1740" t="s">
        <v>5226</v>
      </c>
      <c r="D1740" t="s">
        <v>5227</v>
      </c>
      <c r="E1740" t="s">
        <v>5228</v>
      </c>
      <c r="F1740" t="s">
        <v>68</v>
      </c>
      <c r="G1740">
        <v>47.451107</v>
      </c>
      <c r="H1740">
        <v>7.010065</v>
      </c>
      <c r="I1740" t="s">
        <v>15</v>
      </c>
    </row>
    <row r="1741" spans="1:9" x14ac:dyDescent="0.3">
      <c r="A1741" t="s">
        <v>5229</v>
      </c>
      <c r="B1741" t="s">
        <v>5230</v>
      </c>
      <c r="C1741" t="s">
        <v>5231</v>
      </c>
      <c r="D1741" t="s">
        <v>5232</v>
      </c>
      <c r="E1741" t="s">
        <v>4079</v>
      </c>
      <c r="F1741" t="s">
        <v>49</v>
      </c>
      <c r="G1741">
        <v>45.195565999999999</v>
      </c>
      <c r="H1741">
        <v>5.7092765999999999</v>
      </c>
      <c r="I1741" t="s">
        <v>15</v>
      </c>
    </row>
    <row r="1742" spans="1:9" x14ac:dyDescent="0.3">
      <c r="A1742" t="s">
        <v>5233</v>
      </c>
      <c r="B1742" t="s">
        <v>5234</v>
      </c>
      <c r="C1742" t="s">
        <v>5235</v>
      </c>
      <c r="D1742" t="s">
        <v>5236</v>
      </c>
      <c r="E1742" t="s">
        <v>5237</v>
      </c>
      <c r="F1742" t="s">
        <v>49</v>
      </c>
      <c r="G1742">
        <v>48.883035</v>
      </c>
      <c r="H1742">
        <v>2.272281</v>
      </c>
      <c r="I1742" t="s">
        <v>15</v>
      </c>
    </row>
    <row r="1743" spans="1:9" x14ac:dyDescent="0.3">
      <c r="A1743" t="s">
        <v>5238</v>
      </c>
      <c r="B1743" t="s">
        <v>5239</v>
      </c>
      <c r="F1743" t="s">
        <v>49</v>
      </c>
      <c r="G1743">
        <v>48.8675371</v>
      </c>
      <c r="H1743">
        <v>2.3377392000000001</v>
      </c>
      <c r="I1743" t="s">
        <v>50</v>
      </c>
    </row>
    <row r="1744" spans="1:9" x14ac:dyDescent="0.3">
      <c r="A1744" t="s">
        <v>11480</v>
      </c>
      <c r="E1744" t="s">
        <v>11481</v>
      </c>
      <c r="G1744">
        <v>48.664750300000001</v>
      </c>
      <c r="H1744">
        <v>11.9836218</v>
      </c>
      <c r="I1744" t="s">
        <v>11294</v>
      </c>
    </row>
    <row r="1745" spans="1:9" x14ac:dyDescent="0.3">
      <c r="A1745" t="s">
        <v>5240</v>
      </c>
      <c r="B1745" t="s">
        <v>5241</v>
      </c>
      <c r="C1745" t="s">
        <v>5242</v>
      </c>
      <c r="D1745" t="s">
        <v>5243</v>
      </c>
      <c r="E1745" t="s">
        <v>5244</v>
      </c>
      <c r="F1745" t="s">
        <v>14</v>
      </c>
      <c r="G1745">
        <v>48.058399600000001</v>
      </c>
      <c r="H1745">
        <v>11.7723543</v>
      </c>
      <c r="I1745" t="s">
        <v>15</v>
      </c>
    </row>
    <row r="1746" spans="1:9" x14ac:dyDescent="0.3">
      <c r="A1746" t="s">
        <v>5245</v>
      </c>
      <c r="B1746" t="s">
        <v>5246</v>
      </c>
      <c r="C1746" t="s">
        <v>5247</v>
      </c>
      <c r="D1746" t="s">
        <v>4619</v>
      </c>
      <c r="E1746" t="s">
        <v>190</v>
      </c>
      <c r="F1746" t="s">
        <v>14</v>
      </c>
      <c r="G1746">
        <v>52.430875999999998</v>
      </c>
      <c r="H1746">
        <v>13.163302</v>
      </c>
      <c r="I1746" t="s">
        <v>15</v>
      </c>
    </row>
    <row r="1747" spans="1:9" x14ac:dyDescent="0.3">
      <c r="A1747" t="s">
        <v>5248</v>
      </c>
      <c r="B1747" t="s">
        <v>5249</v>
      </c>
      <c r="F1747" t="s">
        <v>49</v>
      </c>
      <c r="G1747">
        <v>43.482906</v>
      </c>
      <c r="H1747">
        <v>5.3625540000000003</v>
      </c>
      <c r="I1747" t="s">
        <v>50</v>
      </c>
    </row>
    <row r="1748" spans="1:9" x14ac:dyDescent="0.3">
      <c r="A1748" t="s">
        <v>5250</v>
      </c>
      <c r="B1748" t="s">
        <v>5251</v>
      </c>
      <c r="C1748" t="s">
        <v>5252</v>
      </c>
      <c r="D1748" t="s">
        <v>5253</v>
      </c>
      <c r="E1748" t="s">
        <v>136</v>
      </c>
      <c r="F1748" t="s">
        <v>14</v>
      </c>
      <c r="G1748">
        <v>50.069867600000002</v>
      </c>
      <c r="H1748">
        <v>8.2421530999999995</v>
      </c>
      <c r="I1748" t="s">
        <v>15</v>
      </c>
    </row>
    <row r="1749" spans="1:9" x14ac:dyDescent="0.3">
      <c r="A1749" t="s">
        <v>5254</v>
      </c>
      <c r="B1749" t="s">
        <v>5255</v>
      </c>
      <c r="C1749" t="s">
        <v>5256</v>
      </c>
      <c r="D1749" t="s">
        <v>5257</v>
      </c>
      <c r="E1749" t="s">
        <v>3062</v>
      </c>
      <c r="F1749" t="s">
        <v>14</v>
      </c>
      <c r="G1749">
        <v>49.980676799999998</v>
      </c>
      <c r="H1749">
        <v>8.2900729999999996</v>
      </c>
      <c r="I1749" t="s">
        <v>15</v>
      </c>
    </row>
    <row r="1750" spans="1:9" x14ac:dyDescent="0.3">
      <c r="A1750" t="s">
        <v>5258</v>
      </c>
      <c r="B1750" t="s">
        <v>5251</v>
      </c>
      <c r="C1750" t="s">
        <v>5252</v>
      </c>
      <c r="D1750" t="s">
        <v>5253</v>
      </c>
      <c r="E1750" t="s">
        <v>136</v>
      </c>
      <c r="F1750" t="s">
        <v>14</v>
      </c>
      <c r="G1750">
        <v>50.069867600000002</v>
      </c>
      <c r="H1750">
        <v>8.2421530999999995</v>
      </c>
      <c r="I1750" t="s">
        <v>15</v>
      </c>
    </row>
    <row r="1751" spans="1:9" x14ac:dyDescent="0.3">
      <c r="A1751" t="s">
        <v>5259</v>
      </c>
      <c r="B1751" t="s">
        <v>5260</v>
      </c>
      <c r="C1751" t="s">
        <v>5261</v>
      </c>
      <c r="D1751" t="s">
        <v>5262</v>
      </c>
      <c r="E1751" t="s">
        <v>3928</v>
      </c>
      <c r="F1751" t="s">
        <v>49</v>
      </c>
      <c r="G1751">
        <v>43.266226099999997</v>
      </c>
      <c r="H1751">
        <v>5.3941872999999996</v>
      </c>
      <c r="I1751" t="s">
        <v>15</v>
      </c>
    </row>
    <row r="1752" spans="1:9" x14ac:dyDescent="0.3">
      <c r="A1752" t="s">
        <v>5263</v>
      </c>
      <c r="B1752" t="s">
        <v>5264</v>
      </c>
      <c r="C1752" t="s">
        <v>5265</v>
      </c>
      <c r="D1752" t="s">
        <v>5266</v>
      </c>
      <c r="E1752" t="s">
        <v>5267</v>
      </c>
      <c r="F1752" t="s">
        <v>14</v>
      </c>
      <c r="G1752">
        <v>53.019215199999998</v>
      </c>
      <c r="H1752">
        <v>7.8572490999999998</v>
      </c>
      <c r="I1752" t="s">
        <v>15</v>
      </c>
    </row>
    <row r="1753" spans="1:9" x14ac:dyDescent="0.3">
      <c r="A1753" t="s">
        <v>5268</v>
      </c>
      <c r="B1753" t="s">
        <v>5137</v>
      </c>
      <c r="C1753" t="s">
        <v>5138</v>
      </c>
      <c r="D1753" t="s">
        <v>726</v>
      </c>
      <c r="E1753" t="s">
        <v>5139</v>
      </c>
      <c r="F1753" t="s">
        <v>248</v>
      </c>
      <c r="G1753">
        <v>58.888858800000001</v>
      </c>
      <c r="H1753">
        <v>5.7183051999999996</v>
      </c>
      <c r="I1753" t="s">
        <v>15</v>
      </c>
    </row>
    <row r="1754" spans="1:9" x14ac:dyDescent="0.3">
      <c r="A1754" t="s">
        <v>5269</v>
      </c>
      <c r="B1754" t="s">
        <v>5270</v>
      </c>
      <c r="C1754" t="s">
        <v>5271</v>
      </c>
      <c r="D1754" t="s">
        <v>5272</v>
      </c>
      <c r="E1754" t="s">
        <v>5273</v>
      </c>
      <c r="F1754" t="s">
        <v>14</v>
      </c>
      <c r="G1754">
        <v>49.895365650000002</v>
      </c>
      <c r="H1754">
        <v>8.8200803145054998</v>
      </c>
      <c r="I1754" t="s">
        <v>15</v>
      </c>
    </row>
    <row r="1755" spans="1:9" x14ac:dyDescent="0.3">
      <c r="A1755" t="s">
        <v>5274</v>
      </c>
      <c r="B1755" t="s">
        <v>5275</v>
      </c>
      <c r="F1755" t="s">
        <v>113</v>
      </c>
      <c r="G1755">
        <v>43.264900400000002</v>
      </c>
      <c r="H1755">
        <v>-2.9364962999999999</v>
      </c>
      <c r="I1755" t="s">
        <v>25</v>
      </c>
    </row>
    <row r="1756" spans="1:9" x14ac:dyDescent="0.3">
      <c r="A1756" t="s">
        <v>11482</v>
      </c>
      <c r="E1756" t="s">
        <v>11483</v>
      </c>
      <c r="G1756">
        <v>56.626219942367896</v>
      </c>
      <c r="H1756">
        <v>9.8257036134270894</v>
      </c>
      <c r="I1756" t="s">
        <v>11289</v>
      </c>
    </row>
    <row r="1757" spans="1:9" x14ac:dyDescent="0.3">
      <c r="A1757" t="s">
        <v>5276</v>
      </c>
      <c r="B1757" t="s">
        <v>5277</v>
      </c>
      <c r="C1757" t="s">
        <v>5278</v>
      </c>
      <c r="D1757" t="s">
        <v>5279</v>
      </c>
      <c r="E1757" t="s">
        <v>5280</v>
      </c>
      <c r="F1757" t="s">
        <v>21</v>
      </c>
      <c r="G1757">
        <v>48.025146999999997</v>
      </c>
      <c r="H1757">
        <v>13.827928999999999</v>
      </c>
      <c r="I1757" t="s">
        <v>88</v>
      </c>
    </row>
    <row r="1758" spans="1:9" x14ac:dyDescent="0.3">
      <c r="A1758" t="s">
        <v>11484</v>
      </c>
      <c r="E1758" t="s">
        <v>1137</v>
      </c>
      <c r="G1758">
        <v>53.129309800000001</v>
      </c>
      <c r="H1758">
        <v>8.6661833000000001</v>
      </c>
      <c r="I1758" t="s">
        <v>11294</v>
      </c>
    </row>
    <row r="1759" spans="1:9" x14ac:dyDescent="0.3">
      <c r="A1759" t="s">
        <v>11485</v>
      </c>
      <c r="E1759" t="s">
        <v>11486</v>
      </c>
      <c r="G1759">
        <v>53.364941700000003</v>
      </c>
      <c r="H1759">
        <v>13.968446800000001</v>
      </c>
      <c r="I1759" t="s">
        <v>11289</v>
      </c>
    </row>
    <row r="1760" spans="1:9" x14ac:dyDescent="0.3">
      <c r="A1760" t="s">
        <v>11487</v>
      </c>
      <c r="E1760" t="s">
        <v>11488</v>
      </c>
      <c r="G1760">
        <v>65.583135200000001</v>
      </c>
      <c r="H1760">
        <v>22.146013400000001</v>
      </c>
      <c r="I1760" t="s">
        <v>11289</v>
      </c>
    </row>
    <row r="1761" spans="1:9" x14ac:dyDescent="0.3">
      <c r="A1761" t="s">
        <v>5281</v>
      </c>
      <c r="B1761" t="s">
        <v>5282</v>
      </c>
      <c r="F1761" t="s">
        <v>934</v>
      </c>
      <c r="G1761">
        <v>63.851331999999999</v>
      </c>
      <c r="H1761">
        <v>23.048061000000001</v>
      </c>
      <c r="I1761" t="s">
        <v>25</v>
      </c>
    </row>
    <row r="1762" spans="1:9" x14ac:dyDescent="0.3">
      <c r="A1762" t="s">
        <v>5283</v>
      </c>
      <c r="B1762" t="s">
        <v>5284</v>
      </c>
      <c r="F1762" t="s">
        <v>49</v>
      </c>
      <c r="G1762">
        <v>48.861473199999999</v>
      </c>
      <c r="H1762">
        <v>2.3094654000000001</v>
      </c>
      <c r="I1762" t="s">
        <v>50</v>
      </c>
    </row>
    <row r="1763" spans="1:9" x14ac:dyDescent="0.3">
      <c r="A1763" t="s">
        <v>11489</v>
      </c>
      <c r="E1763" t="s">
        <v>11490</v>
      </c>
      <c r="G1763">
        <v>47.992993557967701</v>
      </c>
      <c r="H1763">
        <v>3.7109660677004901</v>
      </c>
      <c r="I1763" t="s">
        <v>11289</v>
      </c>
    </row>
    <row r="1764" spans="1:9" x14ac:dyDescent="0.3">
      <c r="A1764" t="s">
        <v>5285</v>
      </c>
      <c r="B1764" t="s">
        <v>5286</v>
      </c>
      <c r="C1764" t="s">
        <v>5287</v>
      </c>
      <c r="D1764" t="s">
        <v>5288</v>
      </c>
      <c r="E1764" t="s">
        <v>2703</v>
      </c>
      <c r="F1764" t="s">
        <v>104</v>
      </c>
      <c r="G1764">
        <v>52.154789299999997</v>
      </c>
      <c r="H1764">
        <v>5.3811030999999998</v>
      </c>
      <c r="I1764" t="s">
        <v>15</v>
      </c>
    </row>
    <row r="1765" spans="1:9" x14ac:dyDescent="0.3">
      <c r="A1765" t="s">
        <v>5289</v>
      </c>
      <c r="B1765" t="s">
        <v>5290</v>
      </c>
      <c r="C1765" t="s">
        <v>5291</v>
      </c>
      <c r="D1765" t="s">
        <v>712</v>
      </c>
      <c r="E1765" t="s">
        <v>713</v>
      </c>
      <c r="F1765" t="s">
        <v>49</v>
      </c>
      <c r="G1765">
        <v>43.563229</v>
      </c>
      <c r="H1765">
        <v>1.4920789999999999</v>
      </c>
      <c r="I1765" t="s">
        <v>15</v>
      </c>
    </row>
    <row r="1766" spans="1:9" x14ac:dyDescent="0.3">
      <c r="A1766" t="s">
        <v>5292</v>
      </c>
      <c r="B1766" t="s">
        <v>5293</v>
      </c>
      <c r="C1766" t="s">
        <v>5294</v>
      </c>
      <c r="D1766" t="s">
        <v>164</v>
      </c>
      <c r="E1766" t="s">
        <v>2152</v>
      </c>
      <c r="F1766" t="s">
        <v>21</v>
      </c>
      <c r="G1766">
        <v>47.058716599999997</v>
      </c>
      <c r="H1766">
        <v>15.4638578</v>
      </c>
      <c r="I1766" t="s">
        <v>15</v>
      </c>
    </row>
    <row r="1767" spans="1:9" x14ac:dyDescent="0.3">
      <c r="A1767" t="s">
        <v>5295</v>
      </c>
      <c r="B1767" t="s">
        <v>5296</v>
      </c>
      <c r="F1767" t="s">
        <v>34</v>
      </c>
      <c r="G1767">
        <v>38.862586999999998</v>
      </c>
      <c r="H1767">
        <v>-9.0755060000000007</v>
      </c>
      <c r="I1767" t="s">
        <v>15</v>
      </c>
    </row>
    <row r="1768" spans="1:9" x14ac:dyDescent="0.3">
      <c r="A1768" t="s">
        <v>5299</v>
      </c>
      <c r="B1768" t="s">
        <v>5300</v>
      </c>
      <c r="C1768" t="s">
        <v>5301</v>
      </c>
      <c r="D1768" t="s">
        <v>5302</v>
      </c>
      <c r="E1768" t="s">
        <v>5303</v>
      </c>
      <c r="F1768" t="s">
        <v>14</v>
      </c>
      <c r="G1768">
        <v>50.843083999999998</v>
      </c>
      <c r="H1768">
        <v>6.7856658622388606</v>
      </c>
      <c r="I1768" t="s">
        <v>15</v>
      </c>
    </row>
    <row r="1769" spans="1:9" x14ac:dyDescent="0.3">
      <c r="A1769" t="s">
        <v>5297</v>
      </c>
      <c r="B1769" t="s">
        <v>5298</v>
      </c>
      <c r="F1769" t="s">
        <v>14</v>
      </c>
      <c r="G1769">
        <v>50.870167550000012</v>
      </c>
      <c r="H1769">
        <v>6.8970922500000098</v>
      </c>
      <c r="I1769" t="s">
        <v>25</v>
      </c>
    </row>
    <row r="1770" spans="1:9" x14ac:dyDescent="0.3">
      <c r="A1770" t="s">
        <v>5304</v>
      </c>
      <c r="B1770" t="s">
        <v>5305</v>
      </c>
      <c r="C1770" t="s">
        <v>5306</v>
      </c>
      <c r="D1770" t="s">
        <v>5307</v>
      </c>
      <c r="E1770" t="s">
        <v>1223</v>
      </c>
      <c r="F1770" t="s">
        <v>14</v>
      </c>
      <c r="G1770">
        <v>51.721769899999998</v>
      </c>
      <c r="H1770">
        <v>8.7550848999999999</v>
      </c>
      <c r="I1770" t="s">
        <v>15</v>
      </c>
    </row>
    <row r="1771" spans="1:9" x14ac:dyDescent="0.3">
      <c r="A1771" t="s">
        <v>5308</v>
      </c>
      <c r="B1771" t="s">
        <v>5309</v>
      </c>
      <c r="C1771" t="s">
        <v>5310</v>
      </c>
      <c r="D1771" t="s">
        <v>5311</v>
      </c>
      <c r="E1771" t="s">
        <v>5312</v>
      </c>
      <c r="F1771" t="s">
        <v>934</v>
      </c>
      <c r="G1771">
        <v>63.170439000000002</v>
      </c>
      <c r="H1771">
        <v>21.698376</v>
      </c>
      <c r="I1771" t="s">
        <v>15</v>
      </c>
    </row>
    <row r="1772" spans="1:9" x14ac:dyDescent="0.3">
      <c r="A1772" t="s">
        <v>5313</v>
      </c>
      <c r="B1772" t="s">
        <v>5314</v>
      </c>
      <c r="C1772" t="s">
        <v>5315</v>
      </c>
      <c r="D1772" t="s">
        <v>5316</v>
      </c>
      <c r="E1772" t="s">
        <v>5317</v>
      </c>
      <c r="F1772" t="s">
        <v>104</v>
      </c>
      <c r="G1772">
        <v>51.465722700000001</v>
      </c>
      <c r="H1772">
        <v>5.6841765000000004</v>
      </c>
      <c r="I1772" t="s">
        <v>1059</v>
      </c>
    </row>
    <row r="1773" spans="1:9" x14ac:dyDescent="0.3">
      <c r="A1773" t="s">
        <v>5318</v>
      </c>
      <c r="B1773" t="s">
        <v>5319</v>
      </c>
      <c r="C1773" t="s">
        <v>5320</v>
      </c>
      <c r="D1773" t="s">
        <v>5321</v>
      </c>
      <c r="F1773" t="s">
        <v>30</v>
      </c>
      <c r="G1773">
        <v>50.176422000000002</v>
      </c>
      <c r="H1773">
        <v>18.890180999999998</v>
      </c>
      <c r="I1773" t="s">
        <v>31</v>
      </c>
    </row>
    <row r="1774" spans="1:9" x14ac:dyDescent="0.3">
      <c r="A1774" t="s">
        <v>5322</v>
      </c>
      <c r="B1774" t="s">
        <v>5323</v>
      </c>
      <c r="F1774" t="s">
        <v>113</v>
      </c>
      <c r="G1774">
        <v>41.5936515</v>
      </c>
      <c r="H1774">
        <v>2.0941361000000001</v>
      </c>
      <c r="I1774" t="s">
        <v>114</v>
      </c>
    </row>
    <row r="1775" spans="1:9" x14ac:dyDescent="0.3">
      <c r="A1775" t="s">
        <v>11491</v>
      </c>
      <c r="E1775" t="s">
        <v>11492</v>
      </c>
      <c r="G1775">
        <v>53.003807799999997</v>
      </c>
      <c r="H1775">
        <v>-2.2877424999999998</v>
      </c>
      <c r="I1775" t="s">
        <v>11289</v>
      </c>
    </row>
    <row r="1776" spans="1:9" x14ac:dyDescent="0.3">
      <c r="A1776" t="s">
        <v>5324</v>
      </c>
      <c r="B1776" t="s">
        <v>5325</v>
      </c>
      <c r="C1776" t="s">
        <v>5326</v>
      </c>
      <c r="D1776" t="s">
        <v>5327</v>
      </c>
      <c r="E1776" t="s">
        <v>5328</v>
      </c>
      <c r="F1776" t="s">
        <v>21</v>
      </c>
      <c r="G1776">
        <v>47.287646000000002</v>
      </c>
      <c r="H1776">
        <v>11.592097900000001</v>
      </c>
      <c r="I1776" t="s">
        <v>88</v>
      </c>
    </row>
    <row r="1777" spans="1:9" x14ac:dyDescent="0.3">
      <c r="A1777" t="s">
        <v>5329</v>
      </c>
      <c r="B1777" t="s">
        <v>5330</v>
      </c>
      <c r="C1777" t="s">
        <v>5331</v>
      </c>
      <c r="D1777" t="s">
        <v>5332</v>
      </c>
      <c r="E1777" t="s">
        <v>378</v>
      </c>
      <c r="F1777" t="s">
        <v>379</v>
      </c>
      <c r="G1777">
        <v>53.334600999999999</v>
      </c>
      <c r="H1777">
        <v>-6.2542691636579448</v>
      </c>
      <c r="I1777" t="s">
        <v>15</v>
      </c>
    </row>
    <row r="1778" spans="1:9" x14ac:dyDescent="0.3">
      <c r="A1778" t="s">
        <v>5333</v>
      </c>
      <c r="B1778" t="s">
        <v>5334</v>
      </c>
      <c r="F1778" t="s">
        <v>82</v>
      </c>
      <c r="G1778">
        <v>57.096829</v>
      </c>
      <c r="H1778">
        <v>-2.094109</v>
      </c>
      <c r="I1778" t="s">
        <v>25</v>
      </c>
    </row>
    <row r="1779" spans="1:9" x14ac:dyDescent="0.3">
      <c r="A1779" t="s">
        <v>5335</v>
      </c>
      <c r="B1779" t="s">
        <v>5336</v>
      </c>
      <c r="C1779" t="s">
        <v>5337</v>
      </c>
      <c r="D1779" t="s">
        <v>5338</v>
      </c>
      <c r="E1779" t="s">
        <v>5339</v>
      </c>
      <c r="F1779" t="s">
        <v>104</v>
      </c>
      <c r="G1779">
        <v>51.873709499999997</v>
      </c>
      <c r="H1779">
        <v>4.6137098999999999</v>
      </c>
      <c r="I1779" t="s">
        <v>1059</v>
      </c>
    </row>
    <row r="1780" spans="1:9" x14ac:dyDescent="0.3">
      <c r="A1780" t="s">
        <v>5340</v>
      </c>
      <c r="B1780" t="s">
        <v>5341</v>
      </c>
      <c r="C1780" t="s">
        <v>5342</v>
      </c>
      <c r="D1780" t="s">
        <v>5343</v>
      </c>
      <c r="E1780" t="s">
        <v>442</v>
      </c>
      <c r="F1780" t="s">
        <v>404</v>
      </c>
      <c r="G1780">
        <v>57.707662399999997</v>
      </c>
      <c r="H1780">
        <v>11.9787374</v>
      </c>
      <c r="I1780" t="s">
        <v>15</v>
      </c>
    </row>
    <row r="1781" spans="1:9" x14ac:dyDescent="0.3">
      <c r="A1781" t="s">
        <v>5344</v>
      </c>
      <c r="B1781" t="s">
        <v>5345</v>
      </c>
      <c r="C1781" t="s">
        <v>5346</v>
      </c>
      <c r="D1781" t="s">
        <v>5347</v>
      </c>
      <c r="E1781" t="s">
        <v>5348</v>
      </c>
      <c r="F1781" t="s">
        <v>113</v>
      </c>
      <c r="G1781">
        <v>37.815649000000001</v>
      </c>
      <c r="H1781">
        <v>-5.0143870000000001</v>
      </c>
      <c r="I1781" t="s">
        <v>15</v>
      </c>
    </row>
    <row r="1782" spans="1:9" x14ac:dyDescent="0.3">
      <c r="A1782" t="s">
        <v>5349</v>
      </c>
      <c r="B1782" t="s">
        <v>5350</v>
      </c>
      <c r="C1782" t="s">
        <v>5351</v>
      </c>
      <c r="D1782" t="s">
        <v>4889</v>
      </c>
      <c r="E1782" t="s">
        <v>1213</v>
      </c>
      <c r="F1782" t="s">
        <v>248</v>
      </c>
      <c r="G1782">
        <v>59.919973900000002</v>
      </c>
      <c r="H1782">
        <v>10.6739503</v>
      </c>
      <c r="I1782" t="s">
        <v>15</v>
      </c>
    </row>
    <row r="1783" spans="1:9" x14ac:dyDescent="0.3">
      <c r="A1783" t="s">
        <v>5352</v>
      </c>
      <c r="B1783" t="s">
        <v>5353</v>
      </c>
      <c r="C1783" t="s">
        <v>5354</v>
      </c>
      <c r="D1783" t="s">
        <v>4889</v>
      </c>
      <c r="E1783" t="s">
        <v>1213</v>
      </c>
      <c r="F1783" t="s">
        <v>248</v>
      </c>
      <c r="G1783">
        <v>59.913820999999999</v>
      </c>
      <c r="H1783">
        <v>10.650463</v>
      </c>
      <c r="I1783" t="s">
        <v>15</v>
      </c>
    </row>
    <row r="1784" spans="1:9" x14ac:dyDescent="0.3">
      <c r="A1784" t="s">
        <v>5355</v>
      </c>
      <c r="B1784" t="s">
        <v>5356</v>
      </c>
      <c r="C1784" t="s">
        <v>5357</v>
      </c>
      <c r="D1784" t="s">
        <v>5358</v>
      </c>
      <c r="E1784" t="s">
        <v>5359</v>
      </c>
      <c r="F1784" t="s">
        <v>79</v>
      </c>
      <c r="G1784">
        <v>45.468015100000002</v>
      </c>
      <c r="H1784">
        <v>9.1748563999999995</v>
      </c>
      <c r="I1784" t="s">
        <v>15</v>
      </c>
    </row>
    <row r="1785" spans="1:9" x14ac:dyDescent="0.3">
      <c r="A1785" t="s">
        <v>5360</v>
      </c>
      <c r="B1785" t="s">
        <v>5361</v>
      </c>
      <c r="F1785" t="s">
        <v>4500</v>
      </c>
      <c r="G1785">
        <v>47.194240800000003</v>
      </c>
      <c r="H1785">
        <v>18.426847899999999</v>
      </c>
      <c r="I1785" t="s">
        <v>15</v>
      </c>
    </row>
    <row r="1786" spans="1:9" x14ac:dyDescent="0.3">
      <c r="A1786" t="s">
        <v>5362</v>
      </c>
      <c r="B1786" t="s">
        <v>5363</v>
      </c>
      <c r="C1786" t="s">
        <v>5364</v>
      </c>
      <c r="D1786" t="s">
        <v>3541</v>
      </c>
      <c r="E1786" t="s">
        <v>267</v>
      </c>
      <c r="F1786" t="s">
        <v>21</v>
      </c>
      <c r="G1786">
        <v>48.2284121</v>
      </c>
      <c r="H1786">
        <v>16.355937399999998</v>
      </c>
      <c r="I1786" t="s">
        <v>88</v>
      </c>
    </row>
    <row r="1787" spans="1:9" x14ac:dyDescent="0.3">
      <c r="A1787" t="s">
        <v>5365</v>
      </c>
      <c r="B1787" t="s">
        <v>5366</v>
      </c>
      <c r="F1787" t="s">
        <v>49</v>
      </c>
      <c r="G1787">
        <v>45.768415699999998</v>
      </c>
      <c r="H1787">
        <v>4.8575694</v>
      </c>
      <c r="I1787" t="s">
        <v>50</v>
      </c>
    </row>
    <row r="1788" spans="1:9" x14ac:dyDescent="0.3">
      <c r="A1788" t="s">
        <v>5367</v>
      </c>
      <c r="B1788" t="s">
        <v>5368</v>
      </c>
      <c r="C1788" t="s">
        <v>5369</v>
      </c>
      <c r="D1788" t="s">
        <v>5370</v>
      </c>
      <c r="E1788" t="s">
        <v>5371</v>
      </c>
      <c r="F1788" t="s">
        <v>248</v>
      </c>
      <c r="G1788">
        <v>60.329698800000003</v>
      </c>
      <c r="H1788">
        <v>5.3334298000000002</v>
      </c>
      <c r="I1788" t="s">
        <v>15</v>
      </c>
    </row>
    <row r="1789" spans="1:9" x14ac:dyDescent="0.3">
      <c r="A1789" t="s">
        <v>5372</v>
      </c>
      <c r="B1789" t="s">
        <v>5373</v>
      </c>
      <c r="F1789" t="s">
        <v>49</v>
      </c>
      <c r="G1789">
        <v>48.710813049999999</v>
      </c>
      <c r="H1789">
        <v>2.2075147699333622</v>
      </c>
      <c r="I1789" t="s">
        <v>50</v>
      </c>
    </row>
    <row r="1790" spans="1:9" x14ac:dyDescent="0.3">
      <c r="A1790" t="s">
        <v>5374</v>
      </c>
      <c r="B1790" t="s">
        <v>5375</v>
      </c>
      <c r="F1790" t="s">
        <v>2026</v>
      </c>
      <c r="G1790">
        <v>40.336588163265297</v>
      </c>
      <c r="H1790">
        <v>-75.926729612244898</v>
      </c>
      <c r="I1790" t="s">
        <v>37</v>
      </c>
    </row>
    <row r="1791" spans="1:9" x14ac:dyDescent="0.3">
      <c r="A1791" t="s">
        <v>5376</v>
      </c>
      <c r="B1791" t="s">
        <v>5377</v>
      </c>
      <c r="F1791" t="s">
        <v>21</v>
      </c>
      <c r="G1791">
        <v>47.2679215</v>
      </c>
      <c r="H1791">
        <v>11.4009453</v>
      </c>
      <c r="I1791" t="s">
        <v>25</v>
      </c>
    </row>
    <row r="1792" spans="1:9" x14ac:dyDescent="0.3">
      <c r="A1792" t="s">
        <v>5378</v>
      </c>
      <c r="B1792" t="s">
        <v>5379</v>
      </c>
      <c r="F1792" t="s">
        <v>14</v>
      </c>
      <c r="G1792">
        <v>49.460276100000002</v>
      </c>
      <c r="H1792">
        <v>11.027992899999999</v>
      </c>
      <c r="I1792" t="s">
        <v>25</v>
      </c>
    </row>
    <row r="1793" spans="1:9" x14ac:dyDescent="0.3">
      <c r="A1793" t="s">
        <v>5380</v>
      </c>
      <c r="B1793" t="s">
        <v>5381</v>
      </c>
      <c r="C1793" t="s">
        <v>5382</v>
      </c>
      <c r="D1793" t="s">
        <v>5383</v>
      </c>
      <c r="E1793" t="s">
        <v>5384</v>
      </c>
      <c r="F1793" t="s">
        <v>21</v>
      </c>
      <c r="G1793">
        <v>48.305900000000001</v>
      </c>
      <c r="H1793">
        <v>16.305222000000001</v>
      </c>
      <c r="I1793" t="s">
        <v>15</v>
      </c>
    </row>
    <row r="1794" spans="1:9" x14ac:dyDescent="0.3">
      <c r="A1794" t="s">
        <v>5385</v>
      </c>
      <c r="B1794" t="s">
        <v>5386</v>
      </c>
      <c r="C1794" t="s">
        <v>5387</v>
      </c>
      <c r="D1794" t="s">
        <v>5388</v>
      </c>
      <c r="E1794" t="s">
        <v>5389</v>
      </c>
      <c r="F1794" t="s">
        <v>248</v>
      </c>
      <c r="G1794">
        <v>58.661695000000002</v>
      </c>
      <c r="H1794">
        <v>6.7197905999999996</v>
      </c>
      <c r="I1794" t="s">
        <v>15</v>
      </c>
    </row>
    <row r="1795" spans="1:9" x14ac:dyDescent="0.3">
      <c r="A1795" t="s">
        <v>5390</v>
      </c>
      <c r="B1795" t="s">
        <v>5391</v>
      </c>
      <c r="F1795" t="s">
        <v>82</v>
      </c>
      <c r="G1795">
        <v>51.8899483</v>
      </c>
      <c r="H1795">
        <v>0.86258060000000003</v>
      </c>
      <c r="I1795" t="s">
        <v>25</v>
      </c>
    </row>
    <row r="1796" spans="1:9" x14ac:dyDescent="0.3">
      <c r="A1796" t="s">
        <v>5392</v>
      </c>
      <c r="B1796" t="s">
        <v>5393</v>
      </c>
      <c r="C1796" t="s">
        <v>5394</v>
      </c>
      <c r="D1796" t="s">
        <v>5395</v>
      </c>
      <c r="E1796" t="s">
        <v>5396</v>
      </c>
      <c r="F1796" t="s">
        <v>404</v>
      </c>
      <c r="G1796">
        <v>59.394564699999997</v>
      </c>
      <c r="H1796">
        <v>18.048804400000002</v>
      </c>
      <c r="I1796" t="s">
        <v>15</v>
      </c>
    </row>
    <row r="1797" spans="1:9" x14ac:dyDescent="0.3">
      <c r="A1797" t="s">
        <v>5397</v>
      </c>
      <c r="B1797" t="s">
        <v>5398</v>
      </c>
      <c r="C1797" t="s">
        <v>5399</v>
      </c>
      <c r="D1797" t="s">
        <v>5400</v>
      </c>
      <c r="E1797" t="s">
        <v>5401</v>
      </c>
      <c r="F1797" t="s">
        <v>21</v>
      </c>
      <c r="G1797">
        <v>46.961992000000002</v>
      </c>
      <c r="H1797">
        <v>16.272409</v>
      </c>
      <c r="I1797" t="s">
        <v>15</v>
      </c>
    </row>
    <row r="1798" spans="1:9" x14ac:dyDescent="0.3">
      <c r="A1798" t="s">
        <v>5402</v>
      </c>
      <c r="B1798" t="s">
        <v>5403</v>
      </c>
      <c r="C1798" t="s">
        <v>5404</v>
      </c>
      <c r="D1798" t="s">
        <v>5405</v>
      </c>
      <c r="E1798" t="s">
        <v>5406</v>
      </c>
      <c r="F1798" t="s">
        <v>68</v>
      </c>
      <c r="G1798">
        <v>47.199769000000003</v>
      </c>
      <c r="H1798">
        <v>8.7554069999999999</v>
      </c>
      <c r="I1798" t="s">
        <v>15</v>
      </c>
    </row>
    <row r="1799" spans="1:9" x14ac:dyDescent="0.3">
      <c r="A1799" t="s">
        <v>5407</v>
      </c>
      <c r="B1799" t="s">
        <v>5408</v>
      </c>
      <c r="F1799" t="s">
        <v>379</v>
      </c>
      <c r="G1799">
        <v>52.872596199999997</v>
      </c>
      <c r="H1799">
        <v>-6.1255575000000002</v>
      </c>
      <c r="I1799" t="s">
        <v>25</v>
      </c>
    </row>
    <row r="1800" spans="1:9" x14ac:dyDescent="0.3">
      <c r="A1800" t="s">
        <v>5409</v>
      </c>
      <c r="B1800" t="s">
        <v>5410</v>
      </c>
      <c r="C1800" t="s">
        <v>5411</v>
      </c>
      <c r="D1800" t="s">
        <v>5412</v>
      </c>
      <c r="E1800" t="s">
        <v>5413</v>
      </c>
      <c r="F1800" t="s">
        <v>404</v>
      </c>
      <c r="G1800">
        <v>55.4138436</v>
      </c>
      <c r="H1800">
        <v>12.861909653705951</v>
      </c>
      <c r="I1800" t="s">
        <v>15</v>
      </c>
    </row>
    <row r="1801" spans="1:9" x14ac:dyDescent="0.3">
      <c r="A1801" t="s">
        <v>5414</v>
      </c>
      <c r="B1801" t="s">
        <v>5415</v>
      </c>
      <c r="C1801" t="s">
        <v>5416</v>
      </c>
      <c r="D1801" t="s">
        <v>5417</v>
      </c>
      <c r="E1801" t="s">
        <v>5418</v>
      </c>
      <c r="F1801" t="s">
        <v>14</v>
      </c>
      <c r="G1801">
        <v>49.507733299999998</v>
      </c>
      <c r="H1801">
        <v>11.286849950000001</v>
      </c>
      <c r="I1801" t="s">
        <v>15</v>
      </c>
    </row>
    <row r="1802" spans="1:9" x14ac:dyDescent="0.3">
      <c r="A1802" t="s">
        <v>5419</v>
      </c>
      <c r="B1802" t="s">
        <v>5420</v>
      </c>
      <c r="C1802" t="s">
        <v>5421</v>
      </c>
      <c r="D1802" t="s">
        <v>5422</v>
      </c>
      <c r="E1802" t="s">
        <v>5423</v>
      </c>
      <c r="F1802" t="s">
        <v>113</v>
      </c>
      <c r="G1802">
        <v>43.276962300000001</v>
      </c>
      <c r="H1802">
        <v>-2.974306468853281</v>
      </c>
      <c r="I1802" t="s">
        <v>15</v>
      </c>
    </row>
    <row r="1803" spans="1:9" x14ac:dyDescent="0.3">
      <c r="A1803" t="s">
        <v>5424</v>
      </c>
      <c r="B1803" t="s">
        <v>5425</v>
      </c>
      <c r="C1803" t="s">
        <v>5426</v>
      </c>
      <c r="D1803" t="s">
        <v>5427</v>
      </c>
      <c r="E1803" t="s">
        <v>5428</v>
      </c>
      <c r="F1803" t="s">
        <v>14</v>
      </c>
      <c r="G1803">
        <v>51.493688249999998</v>
      </c>
      <c r="H1803">
        <v>11.93804413241206</v>
      </c>
      <c r="I1803" t="s">
        <v>15</v>
      </c>
    </row>
    <row r="1804" spans="1:9" x14ac:dyDescent="0.3">
      <c r="A1804" t="s">
        <v>5429</v>
      </c>
      <c r="B1804" t="s">
        <v>5430</v>
      </c>
      <c r="C1804" t="s">
        <v>5431</v>
      </c>
      <c r="D1804" t="s">
        <v>5432</v>
      </c>
      <c r="E1804" t="s">
        <v>5433</v>
      </c>
      <c r="F1804" t="s">
        <v>104</v>
      </c>
      <c r="G1804">
        <v>53.193154900000003</v>
      </c>
      <c r="H1804">
        <v>5.7595489999999998</v>
      </c>
      <c r="I1804" t="s">
        <v>1059</v>
      </c>
    </row>
    <row r="1805" spans="1:9" x14ac:dyDescent="0.3">
      <c r="A1805" t="s">
        <v>5434</v>
      </c>
      <c r="B1805" t="s">
        <v>5435</v>
      </c>
      <c r="C1805" t="s">
        <v>5436</v>
      </c>
      <c r="D1805" t="s">
        <v>5437</v>
      </c>
      <c r="E1805" t="s">
        <v>5438</v>
      </c>
      <c r="F1805" t="s">
        <v>49</v>
      </c>
      <c r="G1805">
        <v>45.097768000000002</v>
      </c>
      <c r="H1805">
        <v>5.7209139999999996</v>
      </c>
      <c r="I1805" t="s">
        <v>15</v>
      </c>
    </row>
    <row r="1806" spans="1:9" x14ac:dyDescent="0.3">
      <c r="A1806" t="s">
        <v>5439</v>
      </c>
      <c r="B1806" t="s">
        <v>5440</v>
      </c>
      <c r="F1806" t="s">
        <v>49</v>
      </c>
      <c r="G1806">
        <v>45.07838555</v>
      </c>
      <c r="H1806">
        <v>5.7511492178081802</v>
      </c>
      <c r="I1806" t="s">
        <v>114</v>
      </c>
    </row>
    <row r="1807" spans="1:9" x14ac:dyDescent="0.3">
      <c r="A1807" t="s">
        <v>5441</v>
      </c>
      <c r="B1807" t="s">
        <v>5442</v>
      </c>
      <c r="C1807" t="s">
        <v>5443</v>
      </c>
      <c r="D1807" t="s">
        <v>5444</v>
      </c>
      <c r="F1807" t="s">
        <v>30</v>
      </c>
      <c r="G1807">
        <v>50.254518099999999</v>
      </c>
      <c r="H1807">
        <v>19.047103700000001</v>
      </c>
      <c r="I1807" t="s">
        <v>31</v>
      </c>
    </row>
    <row r="1808" spans="1:9" x14ac:dyDescent="0.3">
      <c r="A1808" t="s">
        <v>5445</v>
      </c>
      <c r="B1808" t="s">
        <v>5446</v>
      </c>
      <c r="C1808" t="s">
        <v>5447</v>
      </c>
      <c r="D1808" t="s">
        <v>5448</v>
      </c>
      <c r="F1808" t="s">
        <v>30</v>
      </c>
      <c r="G1808">
        <v>50.054659100000002</v>
      </c>
      <c r="H1808">
        <v>19.9344961</v>
      </c>
      <c r="I1808" t="s">
        <v>31</v>
      </c>
    </row>
    <row r="1809" spans="1:9" x14ac:dyDescent="0.3">
      <c r="A1809" t="s">
        <v>5449</v>
      </c>
      <c r="B1809" t="s">
        <v>5450</v>
      </c>
      <c r="C1809" t="s">
        <v>5451</v>
      </c>
      <c r="D1809" t="s">
        <v>5452</v>
      </c>
      <c r="F1809" t="s">
        <v>30</v>
      </c>
      <c r="G1809">
        <v>50.101270499999998</v>
      </c>
      <c r="H1809">
        <v>18.533411600000001</v>
      </c>
      <c r="I1809" t="s">
        <v>31</v>
      </c>
    </row>
    <row r="1810" spans="1:9" x14ac:dyDescent="0.3">
      <c r="A1810" t="s">
        <v>5453</v>
      </c>
      <c r="B1810" t="s">
        <v>5454</v>
      </c>
      <c r="C1810" t="s">
        <v>5455</v>
      </c>
      <c r="D1810" t="s">
        <v>5456</v>
      </c>
      <c r="F1810" t="s">
        <v>30</v>
      </c>
      <c r="G1810">
        <v>53.081938999999998</v>
      </c>
      <c r="H1810">
        <v>18.258945000000001</v>
      </c>
      <c r="I1810" t="s">
        <v>31</v>
      </c>
    </row>
    <row r="1811" spans="1:9" x14ac:dyDescent="0.3">
      <c r="A1811" t="s">
        <v>5457</v>
      </c>
      <c r="B1811" t="s">
        <v>5458</v>
      </c>
      <c r="C1811" t="s">
        <v>5459</v>
      </c>
      <c r="D1811" t="s">
        <v>5460</v>
      </c>
      <c r="E1811" t="s">
        <v>1051</v>
      </c>
      <c r="F1811" t="s">
        <v>14</v>
      </c>
      <c r="G1811">
        <v>48.147649899999998</v>
      </c>
      <c r="H1811">
        <v>11.5576329</v>
      </c>
      <c r="I1811" t="s">
        <v>15</v>
      </c>
    </row>
    <row r="1812" spans="1:9" x14ac:dyDescent="0.3">
      <c r="A1812" t="s">
        <v>5461</v>
      </c>
      <c r="B1812" t="s">
        <v>5462</v>
      </c>
      <c r="F1812" t="s">
        <v>82</v>
      </c>
      <c r="G1812">
        <v>53.486215549999997</v>
      </c>
      <c r="H1812">
        <v>-2.2276124147374379</v>
      </c>
      <c r="I1812" t="s">
        <v>37</v>
      </c>
    </row>
    <row r="1813" spans="1:9" x14ac:dyDescent="0.3">
      <c r="A1813" t="s">
        <v>5463</v>
      </c>
      <c r="B1813" t="s">
        <v>5464</v>
      </c>
      <c r="C1813" t="s">
        <v>5465</v>
      </c>
      <c r="D1813" t="s">
        <v>5466</v>
      </c>
      <c r="E1813" t="s">
        <v>4655</v>
      </c>
      <c r="F1813" t="s">
        <v>404</v>
      </c>
      <c r="G1813">
        <v>59.842095</v>
      </c>
      <c r="H1813">
        <v>17.607982</v>
      </c>
      <c r="I1813" t="s">
        <v>15</v>
      </c>
    </row>
    <row r="1814" spans="1:9" x14ac:dyDescent="0.3">
      <c r="A1814" t="s">
        <v>5467</v>
      </c>
      <c r="B1814" t="s">
        <v>5468</v>
      </c>
      <c r="C1814" t="s">
        <v>5469</v>
      </c>
      <c r="D1814" t="s">
        <v>5470</v>
      </c>
      <c r="E1814" t="s">
        <v>5471</v>
      </c>
      <c r="F1814" t="s">
        <v>248</v>
      </c>
      <c r="G1814">
        <v>59.7810676</v>
      </c>
      <c r="H1814">
        <v>5.4972722000000003</v>
      </c>
      <c r="I1814" t="s">
        <v>15</v>
      </c>
    </row>
    <row r="1815" spans="1:9" x14ac:dyDescent="0.3">
      <c r="A1815" t="s">
        <v>5472</v>
      </c>
      <c r="B1815" t="s">
        <v>5473</v>
      </c>
      <c r="C1815" t="s">
        <v>5474</v>
      </c>
      <c r="D1815" t="s">
        <v>2538</v>
      </c>
      <c r="E1815" t="s">
        <v>1213</v>
      </c>
      <c r="F1815" t="s">
        <v>248</v>
      </c>
      <c r="G1815">
        <v>59.912770999999999</v>
      </c>
      <c r="H1815">
        <v>10.732951</v>
      </c>
      <c r="I1815" t="s">
        <v>15</v>
      </c>
    </row>
    <row r="1816" spans="1:9" x14ac:dyDescent="0.3">
      <c r="A1816" t="s">
        <v>5475</v>
      </c>
      <c r="B1816" t="s">
        <v>5476</v>
      </c>
      <c r="C1816" t="s">
        <v>5477</v>
      </c>
      <c r="D1816" t="s">
        <v>5478</v>
      </c>
      <c r="E1816" t="s">
        <v>1213</v>
      </c>
      <c r="F1816" t="s">
        <v>248</v>
      </c>
      <c r="G1816">
        <v>59.959955999999998</v>
      </c>
      <c r="H1816">
        <v>10.694507</v>
      </c>
      <c r="I1816" t="s">
        <v>15</v>
      </c>
    </row>
    <row r="1817" spans="1:9" x14ac:dyDescent="0.3">
      <c r="A1817" t="s">
        <v>5479</v>
      </c>
      <c r="B1817" t="s">
        <v>5480</v>
      </c>
      <c r="F1817" t="s">
        <v>1432</v>
      </c>
      <c r="G1817" t="str">
        <f>"43.233421"</f>
        <v>43.233421</v>
      </c>
      <c r="H1817" t="str">
        <f>"27.868985"</f>
        <v>27.868985</v>
      </c>
      <c r="I1817" t="s">
        <v>25</v>
      </c>
    </row>
    <row r="1818" spans="1:9" x14ac:dyDescent="0.3">
      <c r="A1818" t="s">
        <v>5481</v>
      </c>
      <c r="B1818" t="s">
        <v>5482</v>
      </c>
      <c r="F1818" t="s">
        <v>82</v>
      </c>
      <c r="G1818">
        <v>51.5141001</v>
      </c>
      <c r="H1818">
        <v>-8.6923500000000001E-2</v>
      </c>
      <c r="I1818" t="s">
        <v>25</v>
      </c>
    </row>
    <row r="1819" spans="1:9" x14ac:dyDescent="0.3">
      <c r="A1819" t="s">
        <v>5483</v>
      </c>
      <c r="B1819" t="s">
        <v>5484</v>
      </c>
      <c r="C1819" t="s">
        <v>5485</v>
      </c>
      <c r="D1819" t="s">
        <v>5486</v>
      </c>
      <c r="E1819" t="s">
        <v>598</v>
      </c>
      <c r="F1819" t="s">
        <v>82</v>
      </c>
      <c r="G1819">
        <v>51.515856399999997</v>
      </c>
      <c r="H1819">
        <v>-8.4707036666661795E-2</v>
      </c>
      <c r="I1819" t="s">
        <v>15</v>
      </c>
    </row>
    <row r="1820" spans="1:9" x14ac:dyDescent="0.3">
      <c r="A1820" t="s">
        <v>5487</v>
      </c>
      <c r="B1820" t="s">
        <v>5488</v>
      </c>
      <c r="C1820" t="s">
        <v>5489</v>
      </c>
      <c r="D1820" t="s">
        <v>5490</v>
      </c>
      <c r="E1820" t="s">
        <v>5491</v>
      </c>
      <c r="F1820" t="s">
        <v>82</v>
      </c>
      <c r="G1820">
        <v>55.840565550000001</v>
      </c>
      <c r="H1820">
        <v>-4.2452606015860068</v>
      </c>
      <c r="I1820" t="s">
        <v>15</v>
      </c>
    </row>
    <row r="1821" spans="1:9" x14ac:dyDescent="0.3">
      <c r="A1821" t="s">
        <v>5492</v>
      </c>
      <c r="B1821" t="s">
        <v>5493</v>
      </c>
      <c r="C1821" t="s">
        <v>5494</v>
      </c>
      <c r="D1821" t="s">
        <v>5495</v>
      </c>
      <c r="E1821" t="s">
        <v>2743</v>
      </c>
      <c r="F1821" t="s">
        <v>248</v>
      </c>
      <c r="G1821">
        <v>60.393650100000002</v>
      </c>
      <c r="H1821">
        <v>5.3276171000000003</v>
      </c>
      <c r="I1821" t="s">
        <v>15</v>
      </c>
    </row>
    <row r="1822" spans="1:9" x14ac:dyDescent="0.3">
      <c r="A1822" t="s">
        <v>5496</v>
      </c>
      <c r="B1822" t="s">
        <v>5497</v>
      </c>
      <c r="C1822" t="s">
        <v>5498</v>
      </c>
      <c r="D1822" t="s">
        <v>4710</v>
      </c>
      <c r="E1822" t="s">
        <v>4711</v>
      </c>
      <c r="F1822" t="s">
        <v>68</v>
      </c>
      <c r="G1822">
        <v>47.549441100000003</v>
      </c>
      <c r="H1822">
        <v>7.6038180999999998</v>
      </c>
      <c r="I1822" t="s">
        <v>15</v>
      </c>
    </row>
    <row r="1823" spans="1:9" x14ac:dyDescent="0.3">
      <c r="A1823" t="s">
        <v>5499</v>
      </c>
      <c r="B1823" t="s">
        <v>5500</v>
      </c>
      <c r="F1823" t="s">
        <v>49</v>
      </c>
      <c r="G1823">
        <v>44.877313999999998</v>
      </c>
      <c r="H1823">
        <v>-0.53240399999999999</v>
      </c>
      <c r="I1823" t="s">
        <v>50</v>
      </c>
    </row>
    <row r="1824" spans="1:9" x14ac:dyDescent="0.3">
      <c r="A1824" t="s">
        <v>5501</v>
      </c>
      <c r="B1824" t="s">
        <v>2394</v>
      </c>
      <c r="C1824" t="s">
        <v>2395</v>
      </c>
      <c r="D1824" t="s">
        <v>2396</v>
      </c>
      <c r="E1824" t="s">
        <v>2397</v>
      </c>
      <c r="F1824" t="s">
        <v>49</v>
      </c>
      <c r="G1824">
        <v>47.3240397</v>
      </c>
      <c r="H1824">
        <v>5.0346162000000003</v>
      </c>
      <c r="I1824" t="s">
        <v>15</v>
      </c>
    </row>
    <row r="1825" spans="1:9" x14ac:dyDescent="0.3">
      <c r="A1825" t="s">
        <v>5502</v>
      </c>
      <c r="B1825" t="s">
        <v>5503</v>
      </c>
      <c r="C1825" t="s">
        <v>5504</v>
      </c>
      <c r="D1825" t="s">
        <v>5505</v>
      </c>
      <c r="E1825" t="s">
        <v>5506</v>
      </c>
      <c r="F1825" t="s">
        <v>68</v>
      </c>
      <c r="G1825">
        <v>46.269094000000003</v>
      </c>
      <c r="H1825">
        <v>6.9461490000000001</v>
      </c>
      <c r="I1825" t="s">
        <v>15</v>
      </c>
    </row>
    <row r="1826" spans="1:9" x14ac:dyDescent="0.3">
      <c r="A1826" t="s">
        <v>5507</v>
      </c>
      <c r="B1826" t="s">
        <v>5508</v>
      </c>
      <c r="C1826" t="s">
        <v>5509</v>
      </c>
      <c r="D1826" t="s">
        <v>4053</v>
      </c>
      <c r="E1826" t="s">
        <v>4054</v>
      </c>
      <c r="F1826" t="s">
        <v>49</v>
      </c>
      <c r="G1826">
        <v>48.891691299999998</v>
      </c>
      <c r="H1826">
        <v>2.1678666999999998</v>
      </c>
      <c r="I1826" t="s">
        <v>15</v>
      </c>
    </row>
    <row r="1827" spans="1:9" x14ac:dyDescent="0.3">
      <c r="A1827" t="s">
        <v>5510</v>
      </c>
      <c r="B1827" t="s">
        <v>5511</v>
      </c>
      <c r="C1827" t="s">
        <v>5512</v>
      </c>
      <c r="D1827" t="s">
        <v>5513</v>
      </c>
      <c r="E1827" t="s">
        <v>5514</v>
      </c>
      <c r="F1827" t="s">
        <v>14</v>
      </c>
      <c r="G1827">
        <v>52.318443100000003</v>
      </c>
      <c r="H1827">
        <v>7.4340640000000002</v>
      </c>
      <c r="I1827" t="s">
        <v>15</v>
      </c>
    </row>
    <row r="1828" spans="1:9" x14ac:dyDescent="0.3">
      <c r="A1828" t="s">
        <v>5515</v>
      </c>
      <c r="B1828" t="s">
        <v>5516</v>
      </c>
      <c r="C1828" t="s">
        <v>5517</v>
      </c>
      <c r="D1828" t="s">
        <v>5518</v>
      </c>
      <c r="E1828" t="s">
        <v>5519</v>
      </c>
      <c r="F1828" t="s">
        <v>404</v>
      </c>
      <c r="G1828">
        <v>59.420346950000003</v>
      </c>
      <c r="H1828">
        <v>17.940927999104311</v>
      </c>
      <c r="I1828" t="s">
        <v>15</v>
      </c>
    </row>
    <row r="1829" spans="1:9" x14ac:dyDescent="0.3">
      <c r="A1829" t="s">
        <v>5520</v>
      </c>
      <c r="B1829" t="s">
        <v>5521</v>
      </c>
      <c r="C1829" t="s">
        <v>5522</v>
      </c>
      <c r="D1829" t="s">
        <v>5523</v>
      </c>
      <c r="E1829" t="s">
        <v>5524</v>
      </c>
      <c r="F1829" t="s">
        <v>260</v>
      </c>
      <c r="G1829">
        <v>51.144564500000001</v>
      </c>
      <c r="H1829">
        <v>4.8974884000000003</v>
      </c>
      <c r="I1829" t="s">
        <v>15</v>
      </c>
    </row>
    <row r="1830" spans="1:9" x14ac:dyDescent="0.3">
      <c r="A1830" t="s">
        <v>5525</v>
      </c>
      <c r="B1830" t="s">
        <v>5526</v>
      </c>
      <c r="C1830" t="s">
        <v>5527</v>
      </c>
      <c r="D1830" t="s">
        <v>629</v>
      </c>
      <c r="E1830" t="s">
        <v>630</v>
      </c>
      <c r="F1830" t="s">
        <v>14</v>
      </c>
      <c r="G1830">
        <v>51.569299000000001</v>
      </c>
      <c r="H1830">
        <v>7.1490689999999999</v>
      </c>
      <c r="I1830" t="s">
        <v>15</v>
      </c>
    </row>
    <row r="1831" spans="1:9" x14ac:dyDescent="0.3">
      <c r="A1831" t="s">
        <v>5528</v>
      </c>
      <c r="B1831" t="s">
        <v>5529</v>
      </c>
      <c r="C1831" t="s">
        <v>5530</v>
      </c>
      <c r="D1831" t="s">
        <v>500</v>
      </c>
      <c r="E1831" t="s">
        <v>2871</v>
      </c>
      <c r="F1831" t="s">
        <v>104</v>
      </c>
      <c r="G1831">
        <v>51.403412099999997</v>
      </c>
      <c r="H1831">
        <v>5.7438906999999997</v>
      </c>
      <c r="I1831" t="s">
        <v>1059</v>
      </c>
    </row>
    <row r="1832" spans="1:9" x14ac:dyDescent="0.3">
      <c r="A1832" t="s">
        <v>5531</v>
      </c>
      <c r="B1832" t="s">
        <v>5532</v>
      </c>
      <c r="C1832" t="s">
        <v>5533</v>
      </c>
      <c r="D1832" t="s">
        <v>3602</v>
      </c>
      <c r="E1832" t="s">
        <v>5534</v>
      </c>
      <c r="F1832" t="s">
        <v>14</v>
      </c>
      <c r="G1832">
        <v>49.563712299999999</v>
      </c>
      <c r="H1832">
        <v>10.9867077</v>
      </c>
      <c r="I1832" t="s">
        <v>15</v>
      </c>
    </row>
    <row r="1833" spans="1:9" x14ac:dyDescent="0.3">
      <c r="A1833" t="s">
        <v>5535</v>
      </c>
      <c r="B1833" t="s">
        <v>5536</v>
      </c>
      <c r="C1833" t="s">
        <v>5537</v>
      </c>
      <c r="D1833" t="s">
        <v>5538</v>
      </c>
      <c r="E1833" t="s">
        <v>318</v>
      </c>
      <c r="F1833" t="s">
        <v>104</v>
      </c>
      <c r="G1833">
        <v>51.920966800000002</v>
      </c>
      <c r="H1833">
        <v>4.4562629999999999</v>
      </c>
      <c r="I1833" t="s">
        <v>15</v>
      </c>
    </row>
    <row r="1834" spans="1:9" x14ac:dyDescent="0.3">
      <c r="A1834" t="s">
        <v>5539</v>
      </c>
      <c r="B1834" t="s">
        <v>5540</v>
      </c>
      <c r="C1834" t="s">
        <v>5541</v>
      </c>
      <c r="D1834" t="s">
        <v>5542</v>
      </c>
      <c r="E1834" t="s">
        <v>403</v>
      </c>
      <c r="F1834" t="s">
        <v>404</v>
      </c>
      <c r="G1834">
        <v>59.340930999999998</v>
      </c>
      <c r="H1834">
        <v>18.0603397</v>
      </c>
      <c r="I1834" t="s">
        <v>15</v>
      </c>
    </row>
    <row r="1835" spans="1:9" x14ac:dyDescent="0.3">
      <c r="A1835" t="s">
        <v>5543</v>
      </c>
      <c r="B1835" t="s">
        <v>5544</v>
      </c>
      <c r="F1835" t="s">
        <v>82</v>
      </c>
      <c r="G1835">
        <v>51.513354999999997</v>
      </c>
      <c r="H1835">
        <v>-9.0854900000000002E-2</v>
      </c>
      <c r="I1835" t="s">
        <v>15</v>
      </c>
    </row>
    <row r="1836" spans="1:9" x14ac:dyDescent="0.3">
      <c r="A1836" t="s">
        <v>11493</v>
      </c>
      <c r="E1836" t="s">
        <v>11494</v>
      </c>
      <c r="G1836">
        <v>53.001968699999999</v>
      </c>
      <c r="H1836">
        <v>6.2921335639056499</v>
      </c>
      <c r="I1836" t="s">
        <v>11289</v>
      </c>
    </row>
    <row r="1837" spans="1:9" x14ac:dyDescent="0.3">
      <c r="A1837" t="s">
        <v>5545</v>
      </c>
      <c r="B1837" t="s">
        <v>5546</v>
      </c>
      <c r="C1837" t="s">
        <v>5547</v>
      </c>
      <c r="D1837" t="s">
        <v>5548</v>
      </c>
      <c r="E1837" t="s">
        <v>5549</v>
      </c>
      <c r="F1837" t="s">
        <v>248</v>
      </c>
      <c r="G1837">
        <v>59.129481400000003</v>
      </c>
      <c r="H1837">
        <v>9.6311110000000006</v>
      </c>
      <c r="I1837" t="s">
        <v>15</v>
      </c>
    </row>
    <row r="1838" spans="1:9" x14ac:dyDescent="0.3">
      <c r="A1838" t="s">
        <v>5550</v>
      </c>
      <c r="B1838" t="s">
        <v>5551</v>
      </c>
      <c r="C1838" t="s">
        <v>5552</v>
      </c>
      <c r="D1838" t="s">
        <v>5553</v>
      </c>
      <c r="E1838" t="s">
        <v>5554</v>
      </c>
      <c r="F1838" t="s">
        <v>248</v>
      </c>
      <c r="G1838">
        <v>60.066870799999997</v>
      </c>
      <c r="H1838">
        <v>6.5457327999999997</v>
      </c>
      <c r="I1838" t="s">
        <v>15</v>
      </c>
    </row>
    <row r="1839" spans="1:9" x14ac:dyDescent="0.3">
      <c r="A1839" t="s">
        <v>5555</v>
      </c>
      <c r="B1839" t="s">
        <v>5556</v>
      </c>
      <c r="F1839" t="s">
        <v>113</v>
      </c>
      <c r="G1839">
        <v>36.425522999999998</v>
      </c>
      <c r="H1839">
        <v>-6.1506540000000003</v>
      </c>
      <c r="I1839" t="s">
        <v>114</v>
      </c>
    </row>
    <row r="1840" spans="1:9" x14ac:dyDescent="0.3">
      <c r="A1840" t="s">
        <v>5557</v>
      </c>
      <c r="B1840" t="s">
        <v>5558</v>
      </c>
      <c r="C1840" t="s">
        <v>5559</v>
      </c>
      <c r="D1840" t="s">
        <v>5560</v>
      </c>
      <c r="E1840" t="s">
        <v>5561</v>
      </c>
      <c r="F1840" t="s">
        <v>68</v>
      </c>
      <c r="G1840">
        <v>46.458406600000004</v>
      </c>
      <c r="H1840">
        <v>6.2099574999999998</v>
      </c>
      <c r="I1840" t="s">
        <v>15</v>
      </c>
    </row>
    <row r="1841" spans="1:9" x14ac:dyDescent="0.3">
      <c r="A1841" t="s">
        <v>5562</v>
      </c>
      <c r="B1841" t="s">
        <v>5563</v>
      </c>
      <c r="C1841" t="s">
        <v>5564</v>
      </c>
      <c r="D1841" t="s">
        <v>5565</v>
      </c>
      <c r="E1841" t="s">
        <v>5566</v>
      </c>
      <c r="F1841" t="s">
        <v>21</v>
      </c>
      <c r="G1841">
        <v>48.146773000000003</v>
      </c>
      <c r="H1841">
        <v>16.936609000000001</v>
      </c>
      <c r="I1841" t="s">
        <v>15</v>
      </c>
    </row>
    <row r="1842" spans="1:9" x14ac:dyDescent="0.3">
      <c r="A1842" t="s">
        <v>5567</v>
      </c>
      <c r="B1842" t="s">
        <v>5568</v>
      </c>
      <c r="C1842" t="s">
        <v>5569</v>
      </c>
      <c r="D1842" t="s">
        <v>5570</v>
      </c>
      <c r="E1842" t="s">
        <v>2573</v>
      </c>
      <c r="F1842" t="s">
        <v>404</v>
      </c>
      <c r="G1842">
        <v>55.590729000000003</v>
      </c>
      <c r="H1842">
        <v>12.962231299999999</v>
      </c>
      <c r="I1842" t="s">
        <v>15</v>
      </c>
    </row>
    <row r="1843" spans="1:9" x14ac:dyDescent="0.3">
      <c r="A1843" t="s">
        <v>5571</v>
      </c>
      <c r="B1843" t="s">
        <v>5572</v>
      </c>
      <c r="C1843" t="s">
        <v>5573</v>
      </c>
      <c r="D1843" t="s">
        <v>5574</v>
      </c>
      <c r="E1843" t="s">
        <v>5575</v>
      </c>
      <c r="F1843" t="s">
        <v>49</v>
      </c>
      <c r="G1843">
        <v>48.767901000000002</v>
      </c>
      <c r="H1843">
        <v>2.419886</v>
      </c>
      <c r="I1843" t="s">
        <v>15</v>
      </c>
    </row>
    <row r="1844" spans="1:9" x14ac:dyDescent="0.3">
      <c r="A1844" t="s">
        <v>5576</v>
      </c>
      <c r="B1844" t="s">
        <v>5577</v>
      </c>
      <c r="F1844" t="s">
        <v>104</v>
      </c>
      <c r="G1844">
        <v>53.1951125</v>
      </c>
      <c r="H1844">
        <v>5.8478757000000003</v>
      </c>
      <c r="I1844" t="s">
        <v>15</v>
      </c>
    </row>
    <row r="1845" spans="1:9" x14ac:dyDescent="0.3">
      <c r="A1845" t="s">
        <v>5578</v>
      </c>
      <c r="B1845" t="s">
        <v>5579</v>
      </c>
      <c r="F1845" t="s">
        <v>68</v>
      </c>
      <c r="G1845">
        <v>46.227015100000003</v>
      </c>
      <c r="H1845">
        <v>7.3614704</v>
      </c>
      <c r="I1845" t="s">
        <v>25</v>
      </c>
    </row>
    <row r="1846" spans="1:9" x14ac:dyDescent="0.3">
      <c r="A1846" t="s">
        <v>5580</v>
      </c>
      <c r="B1846" t="s">
        <v>5581</v>
      </c>
      <c r="C1846" t="s">
        <v>5582</v>
      </c>
      <c r="D1846" t="s">
        <v>5583</v>
      </c>
      <c r="E1846" t="s">
        <v>5584</v>
      </c>
      <c r="F1846" t="s">
        <v>21</v>
      </c>
      <c r="G1846">
        <v>48.095196000000001</v>
      </c>
      <c r="H1846">
        <v>15.596567</v>
      </c>
      <c r="I1846" t="s">
        <v>88</v>
      </c>
    </row>
    <row r="1847" spans="1:9" x14ac:dyDescent="0.3">
      <c r="A1847" t="s">
        <v>5585</v>
      </c>
      <c r="B1847" t="s">
        <v>5586</v>
      </c>
      <c r="C1847" t="s">
        <v>5587</v>
      </c>
      <c r="D1847" t="s">
        <v>1229</v>
      </c>
      <c r="E1847" t="s">
        <v>1230</v>
      </c>
      <c r="F1847" t="s">
        <v>14</v>
      </c>
      <c r="G1847">
        <v>51.765630000000002</v>
      </c>
      <c r="H1847">
        <v>14.336202999999999</v>
      </c>
      <c r="I1847" t="s">
        <v>15</v>
      </c>
    </row>
    <row r="1848" spans="1:9" x14ac:dyDescent="0.3">
      <c r="A1848" t="s">
        <v>5588</v>
      </c>
      <c r="B1848" t="s">
        <v>5589</v>
      </c>
      <c r="C1848" t="s">
        <v>5590</v>
      </c>
      <c r="D1848" t="s">
        <v>5591</v>
      </c>
      <c r="E1848" t="s">
        <v>5592</v>
      </c>
      <c r="F1848" t="s">
        <v>68</v>
      </c>
      <c r="G1848">
        <v>47.368837999999997</v>
      </c>
      <c r="H1848">
        <v>7.9794559999999999</v>
      </c>
      <c r="I1848" t="s">
        <v>15</v>
      </c>
    </row>
    <row r="1849" spans="1:9" x14ac:dyDescent="0.3">
      <c r="A1849" t="s">
        <v>11495</v>
      </c>
      <c r="E1849" t="s">
        <v>11496</v>
      </c>
      <c r="G1849">
        <v>47.368552999999999</v>
      </c>
      <c r="H1849">
        <v>7.9795749999999996</v>
      </c>
      <c r="I1849" t="s">
        <v>11289</v>
      </c>
    </row>
    <row r="1850" spans="1:9" x14ac:dyDescent="0.3">
      <c r="A1850" t="s">
        <v>5593</v>
      </c>
      <c r="B1850" t="s">
        <v>5594</v>
      </c>
      <c r="F1850" t="s">
        <v>82</v>
      </c>
      <c r="G1850">
        <v>52.930479949999999</v>
      </c>
      <c r="H1850">
        <v>-1.1671440200833421</v>
      </c>
      <c r="I1850" t="s">
        <v>37</v>
      </c>
    </row>
    <row r="1851" spans="1:9" x14ac:dyDescent="0.3">
      <c r="A1851" t="s">
        <v>5595</v>
      </c>
      <c r="B1851" t="s">
        <v>5596</v>
      </c>
      <c r="C1851" t="s">
        <v>5597</v>
      </c>
      <c r="D1851" t="s">
        <v>5598</v>
      </c>
      <c r="E1851" t="s">
        <v>5599</v>
      </c>
      <c r="F1851" t="s">
        <v>68</v>
      </c>
      <c r="G1851">
        <v>46.718037000000002</v>
      </c>
      <c r="H1851">
        <v>6.9630470000000004</v>
      </c>
      <c r="I1851" t="s">
        <v>15</v>
      </c>
    </row>
    <row r="1852" spans="1:9" x14ac:dyDescent="0.3">
      <c r="A1852" t="s">
        <v>5600</v>
      </c>
      <c r="B1852" t="s">
        <v>5601</v>
      </c>
      <c r="C1852" t="s">
        <v>5602</v>
      </c>
      <c r="D1852" t="s">
        <v>5603</v>
      </c>
      <c r="E1852" t="s">
        <v>5604</v>
      </c>
      <c r="F1852" t="s">
        <v>104</v>
      </c>
      <c r="G1852">
        <v>53.027589800000001</v>
      </c>
      <c r="H1852">
        <v>5.6902771000000003</v>
      </c>
      <c r="I1852" t="s">
        <v>15</v>
      </c>
    </row>
    <row r="1853" spans="1:9" x14ac:dyDescent="0.3">
      <c r="A1853" t="s">
        <v>5605</v>
      </c>
      <c r="B1853" t="s">
        <v>5606</v>
      </c>
      <c r="C1853" t="s">
        <v>5607</v>
      </c>
      <c r="D1853" t="s">
        <v>5608</v>
      </c>
      <c r="E1853" t="s">
        <v>3583</v>
      </c>
      <c r="F1853" t="s">
        <v>14</v>
      </c>
      <c r="G1853">
        <v>52.348992600000003</v>
      </c>
      <c r="H1853">
        <v>14.501240990640341</v>
      </c>
      <c r="I1853" t="s">
        <v>15</v>
      </c>
    </row>
    <row r="1854" spans="1:9" x14ac:dyDescent="0.3">
      <c r="A1854" t="s">
        <v>5609</v>
      </c>
      <c r="B1854" t="s">
        <v>5610</v>
      </c>
      <c r="F1854" t="s">
        <v>24</v>
      </c>
      <c r="G1854">
        <v>37.963259800000003</v>
      </c>
      <c r="H1854">
        <v>23.724784</v>
      </c>
      <c r="I1854" t="s">
        <v>25</v>
      </c>
    </row>
    <row r="1855" spans="1:9" x14ac:dyDescent="0.3">
      <c r="A1855" t="s">
        <v>5611</v>
      </c>
      <c r="B1855" t="s">
        <v>5612</v>
      </c>
      <c r="C1855" t="s">
        <v>5613</v>
      </c>
      <c r="E1855" t="s">
        <v>5614</v>
      </c>
      <c r="F1855" t="s">
        <v>5615</v>
      </c>
      <c r="G1855">
        <v>35.899013199999999</v>
      </c>
      <c r="H1855">
        <v>14.5125978</v>
      </c>
      <c r="I1855" t="s">
        <v>15</v>
      </c>
    </row>
    <row r="1856" spans="1:9" x14ac:dyDescent="0.3">
      <c r="A1856" t="s">
        <v>5616</v>
      </c>
      <c r="B1856" t="s">
        <v>5617</v>
      </c>
      <c r="C1856" t="s">
        <v>5618</v>
      </c>
      <c r="D1856" t="s">
        <v>4781</v>
      </c>
      <c r="E1856" t="s">
        <v>309</v>
      </c>
      <c r="F1856" t="s">
        <v>49</v>
      </c>
      <c r="G1856">
        <v>48.867971699999998</v>
      </c>
      <c r="H1856">
        <v>2.3000457000000001</v>
      </c>
      <c r="I1856" t="s">
        <v>15</v>
      </c>
    </row>
    <row r="1857" spans="1:9" x14ac:dyDescent="0.3">
      <c r="A1857" t="s">
        <v>5619</v>
      </c>
      <c r="B1857" t="s">
        <v>5620</v>
      </c>
      <c r="C1857" t="s">
        <v>5621</v>
      </c>
      <c r="D1857" t="s">
        <v>5622</v>
      </c>
      <c r="E1857" t="s">
        <v>5623</v>
      </c>
      <c r="F1857" t="s">
        <v>248</v>
      </c>
      <c r="G1857">
        <v>59.050058200000002</v>
      </c>
      <c r="H1857">
        <v>10.0078391</v>
      </c>
      <c r="I1857" t="s">
        <v>15</v>
      </c>
    </row>
    <row r="1858" spans="1:9" x14ac:dyDescent="0.3">
      <c r="A1858" t="s">
        <v>5624</v>
      </c>
      <c r="B1858" t="s">
        <v>5625</v>
      </c>
      <c r="F1858" t="s">
        <v>104</v>
      </c>
      <c r="G1858">
        <v>53.131098600000001</v>
      </c>
      <c r="H1858">
        <v>6.5869321000000003</v>
      </c>
      <c r="I1858" t="s">
        <v>25</v>
      </c>
    </row>
    <row r="1859" spans="1:9" x14ac:dyDescent="0.3">
      <c r="A1859" t="s">
        <v>5626</v>
      </c>
      <c r="B1859" t="s">
        <v>5627</v>
      </c>
      <c r="C1859" t="s">
        <v>5628</v>
      </c>
      <c r="D1859" t="s">
        <v>5629</v>
      </c>
      <c r="E1859" t="s">
        <v>5630</v>
      </c>
      <c r="F1859" t="s">
        <v>104</v>
      </c>
      <c r="G1859">
        <v>52.773786100000002</v>
      </c>
      <c r="H1859">
        <v>6.4450643000000003</v>
      </c>
      <c r="I1859" t="s">
        <v>15</v>
      </c>
    </row>
    <row r="1860" spans="1:9" x14ac:dyDescent="0.3">
      <c r="A1860" t="s">
        <v>5631</v>
      </c>
      <c r="B1860" t="s">
        <v>5632</v>
      </c>
      <c r="C1860" t="s">
        <v>5633</v>
      </c>
      <c r="D1860" t="s">
        <v>5634</v>
      </c>
      <c r="E1860" t="s">
        <v>2871</v>
      </c>
      <c r="F1860" t="s">
        <v>104</v>
      </c>
      <c r="G1860">
        <v>51.969353900000002</v>
      </c>
      <c r="H1860">
        <v>5.9464117999999999</v>
      </c>
      <c r="I1860" t="s">
        <v>1059</v>
      </c>
    </row>
    <row r="1861" spans="1:9" x14ac:dyDescent="0.3">
      <c r="A1861" t="s">
        <v>5635</v>
      </c>
      <c r="B1861" t="s">
        <v>5636</v>
      </c>
      <c r="C1861" t="s">
        <v>5637</v>
      </c>
      <c r="D1861" t="s">
        <v>500</v>
      </c>
      <c r="E1861" t="s">
        <v>501</v>
      </c>
      <c r="F1861" t="s">
        <v>104</v>
      </c>
      <c r="G1861">
        <v>51.969353900000002</v>
      </c>
      <c r="H1861">
        <v>5.9464117999999999</v>
      </c>
      <c r="I1861" t="s">
        <v>15</v>
      </c>
    </row>
    <row r="1862" spans="1:9" x14ac:dyDescent="0.3">
      <c r="A1862" t="s">
        <v>5638</v>
      </c>
      <c r="B1862" t="s">
        <v>5636</v>
      </c>
      <c r="C1862" t="s">
        <v>5637</v>
      </c>
      <c r="D1862" t="s">
        <v>500</v>
      </c>
      <c r="E1862" t="s">
        <v>501</v>
      </c>
      <c r="F1862" t="s">
        <v>104</v>
      </c>
      <c r="G1862">
        <v>51.969353900000002</v>
      </c>
      <c r="H1862">
        <v>5.9464117999999999</v>
      </c>
      <c r="I1862" t="s">
        <v>15</v>
      </c>
    </row>
    <row r="1863" spans="1:9" x14ac:dyDescent="0.3">
      <c r="A1863" t="s">
        <v>5639</v>
      </c>
      <c r="B1863" t="s">
        <v>5636</v>
      </c>
      <c r="C1863" t="s">
        <v>5637</v>
      </c>
      <c r="D1863" t="s">
        <v>500</v>
      </c>
      <c r="E1863" t="s">
        <v>501</v>
      </c>
      <c r="F1863" t="s">
        <v>104</v>
      </c>
      <c r="G1863">
        <v>51.969353900000002</v>
      </c>
      <c r="H1863">
        <v>5.9464117999999999</v>
      </c>
      <c r="I1863" t="s">
        <v>15</v>
      </c>
    </row>
    <row r="1864" spans="1:9" x14ac:dyDescent="0.3">
      <c r="A1864" t="s">
        <v>5640</v>
      </c>
      <c r="B1864" t="s">
        <v>5641</v>
      </c>
      <c r="F1864" t="s">
        <v>248</v>
      </c>
      <c r="G1864">
        <v>60.259005100000003</v>
      </c>
      <c r="H1864">
        <v>5.2479011</v>
      </c>
      <c r="I1864" t="s">
        <v>15</v>
      </c>
    </row>
    <row r="1865" spans="1:9" x14ac:dyDescent="0.3">
      <c r="A1865" t="s">
        <v>5642</v>
      </c>
      <c r="B1865" t="s">
        <v>5643</v>
      </c>
      <c r="C1865" t="s">
        <v>5644</v>
      </c>
      <c r="D1865" t="s">
        <v>5645</v>
      </c>
      <c r="E1865" t="s">
        <v>2622</v>
      </c>
      <c r="F1865" t="s">
        <v>14</v>
      </c>
      <c r="G1865">
        <v>48.748511499999999</v>
      </c>
      <c r="H1865">
        <v>9.1700016000000009</v>
      </c>
      <c r="I1865" t="s">
        <v>15</v>
      </c>
    </row>
    <row r="1866" spans="1:9" x14ac:dyDescent="0.3">
      <c r="A1866" t="s">
        <v>5646</v>
      </c>
      <c r="B1866" t="s">
        <v>5647</v>
      </c>
      <c r="F1866" t="s">
        <v>49</v>
      </c>
      <c r="G1866">
        <v>42.584522999999997</v>
      </c>
      <c r="H1866">
        <v>8.8823170000000005</v>
      </c>
      <c r="I1866" t="s">
        <v>50</v>
      </c>
    </row>
    <row r="1867" spans="1:9" x14ac:dyDescent="0.3">
      <c r="A1867" t="s">
        <v>5648</v>
      </c>
      <c r="B1867" t="s">
        <v>5649</v>
      </c>
      <c r="C1867" t="s">
        <v>5650</v>
      </c>
      <c r="D1867" t="s">
        <v>4926</v>
      </c>
      <c r="E1867" t="s">
        <v>4927</v>
      </c>
      <c r="F1867" t="s">
        <v>248</v>
      </c>
      <c r="G1867">
        <v>61.612378399999997</v>
      </c>
      <c r="H1867">
        <v>5.0763514000000001</v>
      </c>
      <c r="I1867" t="s">
        <v>15</v>
      </c>
    </row>
    <row r="1868" spans="1:9" x14ac:dyDescent="0.3">
      <c r="A1868" t="s">
        <v>5651</v>
      </c>
      <c r="B1868" t="s">
        <v>5652</v>
      </c>
      <c r="C1868" t="s">
        <v>5653</v>
      </c>
      <c r="D1868" t="s">
        <v>5654</v>
      </c>
      <c r="E1868" t="s">
        <v>5655</v>
      </c>
      <c r="F1868" t="s">
        <v>14</v>
      </c>
      <c r="G1868">
        <v>50.879574499999997</v>
      </c>
      <c r="H1868">
        <v>8.037772340267793</v>
      </c>
      <c r="I1868" t="s">
        <v>88</v>
      </c>
    </row>
    <row r="1869" spans="1:9" x14ac:dyDescent="0.3">
      <c r="A1869" t="s">
        <v>5656</v>
      </c>
      <c r="B1869" t="s">
        <v>5657</v>
      </c>
      <c r="C1869" t="s">
        <v>5658</v>
      </c>
      <c r="D1869" t="s">
        <v>5659</v>
      </c>
      <c r="E1869" t="s">
        <v>5660</v>
      </c>
      <c r="F1869" t="s">
        <v>14</v>
      </c>
      <c r="G1869">
        <v>48.537093249999998</v>
      </c>
      <c r="H1869">
        <v>12.17961745</v>
      </c>
      <c r="I1869" t="s">
        <v>15</v>
      </c>
    </row>
    <row r="1870" spans="1:9" x14ac:dyDescent="0.3">
      <c r="A1870" t="s">
        <v>5661</v>
      </c>
      <c r="B1870" t="s">
        <v>5662</v>
      </c>
      <c r="F1870" t="s">
        <v>104</v>
      </c>
      <c r="G1870">
        <v>51.978217000000001</v>
      </c>
      <c r="H1870">
        <v>5.9254379999999998</v>
      </c>
      <c r="I1870" t="s">
        <v>25</v>
      </c>
    </row>
    <row r="1871" spans="1:9" x14ac:dyDescent="0.3">
      <c r="A1871" t="s">
        <v>5663</v>
      </c>
      <c r="B1871" t="s">
        <v>5664</v>
      </c>
      <c r="C1871" t="s">
        <v>5665</v>
      </c>
      <c r="D1871" t="s">
        <v>500</v>
      </c>
      <c r="E1871" t="s">
        <v>2871</v>
      </c>
      <c r="F1871" t="s">
        <v>104</v>
      </c>
      <c r="G1871">
        <v>51.970001099999998</v>
      </c>
      <c r="H1871">
        <v>5.9399145999999998</v>
      </c>
      <c r="I1871" t="s">
        <v>1059</v>
      </c>
    </row>
    <row r="1872" spans="1:9" x14ac:dyDescent="0.3">
      <c r="A1872" t="s">
        <v>5666</v>
      </c>
      <c r="B1872" t="s">
        <v>5667</v>
      </c>
      <c r="C1872" t="s">
        <v>5668</v>
      </c>
      <c r="D1872" t="s">
        <v>5669</v>
      </c>
      <c r="E1872" t="s">
        <v>1051</v>
      </c>
      <c r="F1872" t="s">
        <v>14</v>
      </c>
      <c r="G1872">
        <v>48.138954300000002</v>
      </c>
      <c r="H1872">
        <v>11.5416971</v>
      </c>
      <c r="I1872" t="s">
        <v>15</v>
      </c>
    </row>
    <row r="1873" spans="1:9" x14ac:dyDescent="0.3">
      <c r="A1873" t="s">
        <v>5670</v>
      </c>
      <c r="B1873" t="s">
        <v>5671</v>
      </c>
      <c r="C1873" t="s">
        <v>5672</v>
      </c>
      <c r="D1873" t="s">
        <v>5673</v>
      </c>
      <c r="E1873" t="s">
        <v>5674</v>
      </c>
      <c r="F1873" t="s">
        <v>68</v>
      </c>
      <c r="G1873">
        <v>47.181700200000002</v>
      </c>
      <c r="H1873">
        <v>8.8745776999999997</v>
      </c>
      <c r="I1873" t="s">
        <v>15</v>
      </c>
    </row>
    <row r="1874" spans="1:9" x14ac:dyDescent="0.3">
      <c r="A1874" t="s">
        <v>11497</v>
      </c>
      <c r="E1874" t="s">
        <v>11498</v>
      </c>
      <c r="G1874">
        <v>47.658766860769902</v>
      </c>
      <c r="H1874">
        <v>-2.7151967567534898</v>
      </c>
      <c r="I1874" t="s">
        <v>11294</v>
      </c>
    </row>
    <row r="1875" spans="1:9" x14ac:dyDescent="0.3">
      <c r="A1875" t="s">
        <v>5675</v>
      </c>
      <c r="B1875" t="s">
        <v>5676</v>
      </c>
      <c r="C1875" t="s">
        <v>5677</v>
      </c>
      <c r="D1875" t="s">
        <v>5678</v>
      </c>
      <c r="E1875" t="s">
        <v>2043</v>
      </c>
      <c r="F1875" t="s">
        <v>104</v>
      </c>
      <c r="G1875">
        <v>52.065269999999998</v>
      </c>
      <c r="H1875">
        <v>4.3438780000000001</v>
      </c>
      <c r="I1875" t="s">
        <v>15</v>
      </c>
    </row>
    <row r="1876" spans="1:9" x14ac:dyDescent="0.3">
      <c r="A1876" t="s">
        <v>5679</v>
      </c>
      <c r="B1876" t="s">
        <v>5676</v>
      </c>
      <c r="C1876" t="s">
        <v>5677</v>
      </c>
      <c r="D1876" t="s">
        <v>5678</v>
      </c>
      <c r="E1876" t="s">
        <v>2043</v>
      </c>
      <c r="F1876" t="s">
        <v>104</v>
      </c>
      <c r="G1876">
        <v>52.065269999999998</v>
      </c>
      <c r="H1876">
        <v>4.3438780000000001</v>
      </c>
      <c r="I1876" t="s">
        <v>15</v>
      </c>
    </row>
    <row r="1877" spans="1:9" x14ac:dyDescent="0.3">
      <c r="A1877" t="s">
        <v>5680</v>
      </c>
      <c r="B1877" t="s">
        <v>5676</v>
      </c>
      <c r="C1877" t="s">
        <v>5677</v>
      </c>
      <c r="D1877" t="s">
        <v>5678</v>
      </c>
      <c r="E1877" t="s">
        <v>2043</v>
      </c>
      <c r="F1877" t="s">
        <v>104</v>
      </c>
      <c r="G1877">
        <v>52.065269999999998</v>
      </c>
      <c r="H1877">
        <v>4.3438780000000001</v>
      </c>
      <c r="I1877" t="s">
        <v>15</v>
      </c>
    </row>
    <row r="1878" spans="1:9" x14ac:dyDescent="0.3">
      <c r="A1878" t="s">
        <v>5681</v>
      </c>
      <c r="B1878" t="s">
        <v>5682</v>
      </c>
      <c r="C1878" t="s">
        <v>5683</v>
      </c>
      <c r="D1878" t="s">
        <v>4781</v>
      </c>
      <c r="E1878" t="s">
        <v>309</v>
      </c>
      <c r="F1878" t="s">
        <v>49</v>
      </c>
      <c r="G1878">
        <v>48.868825600000001</v>
      </c>
      <c r="H1878">
        <v>2.3032300000000001</v>
      </c>
      <c r="I1878" t="s">
        <v>15</v>
      </c>
    </row>
    <row r="1879" spans="1:9" x14ac:dyDescent="0.3">
      <c r="A1879" t="s">
        <v>5684</v>
      </c>
      <c r="B1879" t="s">
        <v>5685</v>
      </c>
      <c r="C1879" t="s">
        <v>5686</v>
      </c>
      <c r="D1879" t="s">
        <v>5687</v>
      </c>
      <c r="E1879" t="s">
        <v>501</v>
      </c>
      <c r="F1879" t="s">
        <v>104</v>
      </c>
      <c r="G1879">
        <v>51.938957700000003</v>
      </c>
      <c r="H1879">
        <v>5.8964033999999996</v>
      </c>
      <c r="I1879" t="s">
        <v>15</v>
      </c>
    </row>
    <row r="1880" spans="1:9" x14ac:dyDescent="0.3">
      <c r="A1880" t="s">
        <v>5688</v>
      </c>
      <c r="B1880" t="s">
        <v>5685</v>
      </c>
      <c r="C1880" t="s">
        <v>5686</v>
      </c>
      <c r="D1880" t="s">
        <v>5687</v>
      </c>
      <c r="E1880" t="s">
        <v>501</v>
      </c>
      <c r="F1880" t="s">
        <v>104</v>
      </c>
      <c r="G1880">
        <v>51.938957700000003</v>
      </c>
      <c r="H1880">
        <v>5.8964033999999996</v>
      </c>
      <c r="I1880" t="s">
        <v>15</v>
      </c>
    </row>
    <row r="1881" spans="1:9" x14ac:dyDescent="0.3">
      <c r="A1881" t="s">
        <v>5689</v>
      </c>
      <c r="B1881" t="s">
        <v>5690</v>
      </c>
      <c r="F1881" t="s">
        <v>49</v>
      </c>
      <c r="G1881">
        <v>47.318973999999997</v>
      </c>
      <c r="H1881">
        <v>-2.1553819999999999</v>
      </c>
      <c r="I1881" t="s">
        <v>50</v>
      </c>
    </row>
    <row r="1882" spans="1:9" x14ac:dyDescent="0.3">
      <c r="A1882" t="s">
        <v>5691</v>
      </c>
      <c r="B1882" t="s">
        <v>5662</v>
      </c>
      <c r="F1882" t="s">
        <v>104</v>
      </c>
      <c r="G1882">
        <v>51.978217000000001</v>
      </c>
      <c r="H1882">
        <v>5.9254379999999998</v>
      </c>
      <c r="I1882" t="s">
        <v>25</v>
      </c>
    </row>
    <row r="1883" spans="1:9" x14ac:dyDescent="0.3">
      <c r="A1883" t="s">
        <v>5692</v>
      </c>
      <c r="B1883" t="s">
        <v>5693</v>
      </c>
      <c r="F1883" t="s">
        <v>49</v>
      </c>
      <c r="G1883">
        <v>45.726567000000003</v>
      </c>
      <c r="H1883">
        <v>4.8230329999999997</v>
      </c>
      <c r="I1883" t="s">
        <v>25</v>
      </c>
    </row>
    <row r="1884" spans="1:9" x14ac:dyDescent="0.3">
      <c r="A1884" t="s">
        <v>5694</v>
      </c>
      <c r="B1884" t="s">
        <v>5695</v>
      </c>
      <c r="F1884" t="s">
        <v>49</v>
      </c>
      <c r="G1884">
        <v>45.719107000000001</v>
      </c>
      <c r="H1884">
        <v>5.0740939999999997</v>
      </c>
      <c r="I1884" t="s">
        <v>50</v>
      </c>
    </row>
    <row r="1885" spans="1:9" x14ac:dyDescent="0.3">
      <c r="A1885" t="s">
        <v>5696</v>
      </c>
      <c r="B1885" t="s">
        <v>5697</v>
      </c>
      <c r="F1885" t="s">
        <v>49</v>
      </c>
      <c r="G1885">
        <v>45.711179000000001</v>
      </c>
      <c r="H1885">
        <v>4.9646059999999999</v>
      </c>
      <c r="I1885" t="s">
        <v>50</v>
      </c>
    </row>
    <row r="1886" spans="1:9" x14ac:dyDescent="0.3">
      <c r="A1886" t="s">
        <v>5698</v>
      </c>
      <c r="B1886" t="s">
        <v>5699</v>
      </c>
      <c r="C1886" t="s">
        <v>5700</v>
      </c>
      <c r="D1886" t="s">
        <v>5701</v>
      </c>
      <c r="E1886" t="s">
        <v>3500</v>
      </c>
      <c r="F1886" t="s">
        <v>49</v>
      </c>
      <c r="G1886">
        <v>45.726542799999997</v>
      </c>
      <c r="H1886">
        <v>4.8231700999999996</v>
      </c>
      <c r="I1886" t="s">
        <v>15</v>
      </c>
    </row>
    <row r="1887" spans="1:9" x14ac:dyDescent="0.3">
      <c r="A1887" t="s">
        <v>5702</v>
      </c>
      <c r="B1887" t="s">
        <v>5703</v>
      </c>
      <c r="C1887" t="s">
        <v>5704</v>
      </c>
      <c r="D1887" t="s">
        <v>5705</v>
      </c>
      <c r="E1887" t="s">
        <v>5706</v>
      </c>
      <c r="F1887" t="s">
        <v>49</v>
      </c>
      <c r="G1887">
        <v>43.732666000000002</v>
      </c>
      <c r="H1887">
        <v>1.452523</v>
      </c>
      <c r="I1887" t="s">
        <v>15</v>
      </c>
    </row>
    <row r="1888" spans="1:9" x14ac:dyDescent="0.3">
      <c r="A1888" t="s">
        <v>5707</v>
      </c>
      <c r="B1888" t="s">
        <v>5708</v>
      </c>
      <c r="C1888" t="s">
        <v>5709</v>
      </c>
      <c r="D1888" t="s">
        <v>414</v>
      </c>
      <c r="E1888" t="s">
        <v>415</v>
      </c>
      <c r="F1888" t="s">
        <v>49</v>
      </c>
      <c r="G1888">
        <v>48.895690999999999</v>
      </c>
      <c r="H1888">
        <v>2.2390300999999999</v>
      </c>
      <c r="I1888" t="s">
        <v>15</v>
      </c>
    </row>
    <row r="1889" spans="1:9" x14ac:dyDescent="0.3">
      <c r="A1889" t="s">
        <v>5710</v>
      </c>
      <c r="B1889" t="s">
        <v>5711</v>
      </c>
      <c r="F1889" t="s">
        <v>49</v>
      </c>
      <c r="G1889">
        <v>48.894027000000001</v>
      </c>
      <c r="H1889">
        <v>2.284354</v>
      </c>
      <c r="I1889" t="s">
        <v>50</v>
      </c>
    </row>
    <row r="1890" spans="1:9" x14ac:dyDescent="0.3">
      <c r="A1890" t="s">
        <v>5712</v>
      </c>
      <c r="B1890" t="s">
        <v>5713</v>
      </c>
      <c r="F1890" t="s">
        <v>49</v>
      </c>
      <c r="G1890">
        <v>48.894013999999999</v>
      </c>
      <c r="H1890">
        <v>2.283893</v>
      </c>
      <c r="I1890" t="s">
        <v>25</v>
      </c>
    </row>
    <row r="1891" spans="1:9" x14ac:dyDescent="0.3">
      <c r="A1891" t="s">
        <v>5714</v>
      </c>
      <c r="B1891" t="s">
        <v>5715</v>
      </c>
      <c r="C1891" t="s">
        <v>5716</v>
      </c>
      <c r="D1891" t="s">
        <v>2837</v>
      </c>
      <c r="E1891" t="s">
        <v>190</v>
      </c>
      <c r="F1891" t="s">
        <v>14</v>
      </c>
      <c r="G1891">
        <v>52.519073200000001</v>
      </c>
      <c r="H1891">
        <v>13.388797200000001</v>
      </c>
      <c r="I1891" t="s">
        <v>15</v>
      </c>
    </row>
    <row r="1892" spans="1:9" x14ac:dyDescent="0.3">
      <c r="A1892" t="s">
        <v>5717</v>
      </c>
      <c r="B1892" t="s">
        <v>5718</v>
      </c>
      <c r="C1892" t="s">
        <v>5719</v>
      </c>
      <c r="D1892" t="s">
        <v>755</v>
      </c>
      <c r="E1892" t="s">
        <v>756</v>
      </c>
      <c r="F1892" t="s">
        <v>68</v>
      </c>
      <c r="G1892">
        <v>46.204131850000003</v>
      </c>
      <c r="H1892">
        <v>6.1373879496635526</v>
      </c>
      <c r="I1892" t="s">
        <v>15</v>
      </c>
    </row>
    <row r="1893" spans="1:9" x14ac:dyDescent="0.3">
      <c r="A1893" t="s">
        <v>5720</v>
      </c>
      <c r="B1893" t="s">
        <v>5721</v>
      </c>
      <c r="F1893" t="s">
        <v>30</v>
      </c>
      <c r="G1893">
        <v>52.232577999999997</v>
      </c>
      <c r="H1893">
        <v>21.021342000000001</v>
      </c>
      <c r="I1893" t="s">
        <v>25</v>
      </c>
    </row>
    <row r="1894" spans="1:9" x14ac:dyDescent="0.3">
      <c r="A1894" t="s">
        <v>5722</v>
      </c>
      <c r="B1894" t="s">
        <v>5127</v>
      </c>
      <c r="C1894" t="s">
        <v>5128</v>
      </c>
      <c r="D1894" t="s">
        <v>5129</v>
      </c>
      <c r="E1894" t="s">
        <v>5130</v>
      </c>
      <c r="F1894" t="s">
        <v>248</v>
      </c>
      <c r="G1894">
        <v>59.898574000000004</v>
      </c>
      <c r="H1894">
        <v>10.575899</v>
      </c>
      <c r="I1894" t="s">
        <v>15</v>
      </c>
    </row>
    <row r="1895" spans="1:9" x14ac:dyDescent="0.3">
      <c r="A1895" t="s">
        <v>5723</v>
      </c>
      <c r="B1895" t="s">
        <v>5724</v>
      </c>
      <c r="C1895" t="s">
        <v>5725</v>
      </c>
      <c r="D1895" t="s">
        <v>5726</v>
      </c>
      <c r="E1895" t="s">
        <v>1632</v>
      </c>
      <c r="F1895" t="s">
        <v>404</v>
      </c>
      <c r="G1895">
        <v>59.3358536</v>
      </c>
      <c r="H1895">
        <v>14.550603000000001</v>
      </c>
      <c r="I1895" t="s">
        <v>15</v>
      </c>
    </row>
    <row r="1896" spans="1:9" x14ac:dyDescent="0.3">
      <c r="A1896" t="s">
        <v>5727</v>
      </c>
      <c r="B1896" t="s">
        <v>5728</v>
      </c>
      <c r="F1896" t="s">
        <v>49</v>
      </c>
      <c r="G1896">
        <v>43.304476999999999</v>
      </c>
      <c r="H1896">
        <v>5.3665950000000002</v>
      </c>
      <c r="I1896" t="s">
        <v>50</v>
      </c>
    </row>
    <row r="1897" spans="1:9" x14ac:dyDescent="0.3">
      <c r="A1897" t="s">
        <v>5729</v>
      </c>
      <c r="B1897" t="s">
        <v>5730</v>
      </c>
      <c r="F1897" t="s">
        <v>49</v>
      </c>
      <c r="G1897">
        <v>45.1217915</v>
      </c>
      <c r="H1897">
        <v>5.6891702000000004</v>
      </c>
      <c r="I1897" t="s">
        <v>50</v>
      </c>
    </row>
    <row r="1898" spans="1:9" x14ac:dyDescent="0.3">
      <c r="A1898" t="s">
        <v>5731</v>
      </c>
      <c r="B1898" t="s">
        <v>5732</v>
      </c>
      <c r="C1898" t="s">
        <v>5733</v>
      </c>
      <c r="D1898" t="s">
        <v>5734</v>
      </c>
      <c r="E1898" t="s">
        <v>5735</v>
      </c>
      <c r="F1898" t="s">
        <v>49</v>
      </c>
      <c r="G1898">
        <v>43.125514000000003</v>
      </c>
      <c r="H1898">
        <v>5.9287559999999999</v>
      </c>
      <c r="I1898" t="s">
        <v>15</v>
      </c>
    </row>
    <row r="1899" spans="1:9" x14ac:dyDescent="0.3">
      <c r="A1899" t="s">
        <v>5736</v>
      </c>
      <c r="B1899" t="s">
        <v>5737</v>
      </c>
      <c r="C1899" t="s">
        <v>5738</v>
      </c>
      <c r="D1899" t="s">
        <v>5739</v>
      </c>
      <c r="E1899" t="s">
        <v>5740</v>
      </c>
      <c r="F1899" t="s">
        <v>248</v>
      </c>
      <c r="G1899">
        <v>59.739282000000003</v>
      </c>
      <c r="H1899">
        <v>10.202420999999999</v>
      </c>
      <c r="I1899" t="s">
        <v>15</v>
      </c>
    </row>
    <row r="1900" spans="1:9" x14ac:dyDescent="0.3">
      <c r="A1900" t="s">
        <v>5741</v>
      </c>
      <c r="B1900" t="s">
        <v>5742</v>
      </c>
      <c r="F1900" t="s">
        <v>34</v>
      </c>
      <c r="G1900">
        <v>38.724477399999998</v>
      </c>
      <c r="H1900">
        <v>-9.1608900999999996</v>
      </c>
      <c r="I1900" t="s">
        <v>114</v>
      </c>
    </row>
    <row r="1901" spans="1:9" x14ac:dyDescent="0.3">
      <c r="A1901" t="s">
        <v>5743</v>
      </c>
      <c r="B1901" t="s">
        <v>3102</v>
      </c>
      <c r="F1901" t="s">
        <v>14</v>
      </c>
      <c r="G1901">
        <v>54.196480399999999</v>
      </c>
      <c r="H1901">
        <v>9.1061663999999993</v>
      </c>
      <c r="I1901" t="s">
        <v>25</v>
      </c>
    </row>
    <row r="1902" spans="1:9" x14ac:dyDescent="0.3">
      <c r="A1902" t="s">
        <v>5744</v>
      </c>
      <c r="B1902" t="s">
        <v>5745</v>
      </c>
      <c r="C1902" t="s">
        <v>5746</v>
      </c>
      <c r="D1902" t="s">
        <v>3412</v>
      </c>
      <c r="E1902" t="s">
        <v>3413</v>
      </c>
      <c r="F1902" t="s">
        <v>14</v>
      </c>
      <c r="G1902">
        <v>54.196480399999999</v>
      </c>
      <c r="H1902">
        <v>9.1061663999999993</v>
      </c>
      <c r="I1902" t="s">
        <v>101</v>
      </c>
    </row>
    <row r="1903" spans="1:9" x14ac:dyDescent="0.3">
      <c r="A1903" t="s">
        <v>5747</v>
      </c>
      <c r="B1903" t="s">
        <v>3052</v>
      </c>
      <c r="C1903" t="s">
        <v>3053</v>
      </c>
      <c r="D1903" t="s">
        <v>414</v>
      </c>
      <c r="E1903" t="s">
        <v>415</v>
      </c>
      <c r="F1903" t="s">
        <v>49</v>
      </c>
      <c r="G1903">
        <v>48.895589999999999</v>
      </c>
      <c r="H1903">
        <v>2.2396609999999999</v>
      </c>
      <c r="I1903" t="s">
        <v>15</v>
      </c>
    </row>
    <row r="1904" spans="1:9" x14ac:dyDescent="0.3">
      <c r="A1904" t="s">
        <v>11499</v>
      </c>
      <c r="E1904" t="s">
        <v>11500</v>
      </c>
      <c r="G1904">
        <v>43.636606508163297</v>
      </c>
      <c r="H1904">
        <v>1.3711896083921999</v>
      </c>
      <c r="I1904" t="s">
        <v>11289</v>
      </c>
    </row>
    <row r="1905" spans="1:9" x14ac:dyDescent="0.3">
      <c r="A1905" t="s">
        <v>5748</v>
      </c>
      <c r="B1905" t="s">
        <v>5749</v>
      </c>
      <c r="C1905" t="s">
        <v>5750</v>
      </c>
      <c r="D1905" t="s">
        <v>5751</v>
      </c>
      <c r="E1905" t="s">
        <v>5752</v>
      </c>
      <c r="F1905" t="s">
        <v>21</v>
      </c>
      <c r="G1905">
        <v>46.843553</v>
      </c>
      <c r="H1905">
        <v>15.529752999999999</v>
      </c>
      <c r="I1905" t="s">
        <v>15</v>
      </c>
    </row>
    <row r="1906" spans="1:9" x14ac:dyDescent="0.3">
      <c r="A1906" t="s">
        <v>5753</v>
      </c>
      <c r="B1906" t="s">
        <v>5754</v>
      </c>
      <c r="F1906" t="s">
        <v>113</v>
      </c>
      <c r="G1906">
        <v>40.420659800000003</v>
      </c>
      <c r="H1906">
        <v>-3.6864514000000002</v>
      </c>
      <c r="I1906" t="s">
        <v>25</v>
      </c>
    </row>
    <row r="1907" spans="1:9" x14ac:dyDescent="0.3">
      <c r="A1907" t="s">
        <v>5755</v>
      </c>
      <c r="B1907" t="s">
        <v>5756</v>
      </c>
      <c r="F1907" t="s">
        <v>113</v>
      </c>
      <c r="G1907">
        <v>40.420659800000003</v>
      </c>
      <c r="H1907">
        <v>-3.6864514000000002</v>
      </c>
      <c r="I1907" t="s">
        <v>114</v>
      </c>
    </row>
    <row r="1908" spans="1:9" x14ac:dyDescent="0.3">
      <c r="A1908" t="s">
        <v>5757</v>
      </c>
      <c r="B1908" t="s">
        <v>5758</v>
      </c>
      <c r="C1908" t="s">
        <v>5759</v>
      </c>
      <c r="D1908" t="s">
        <v>5583</v>
      </c>
      <c r="E1908" t="s">
        <v>5760</v>
      </c>
      <c r="F1908" t="s">
        <v>248</v>
      </c>
      <c r="G1908">
        <v>59.260351399999998</v>
      </c>
      <c r="H1908">
        <v>10.492048199999999</v>
      </c>
      <c r="I1908" t="s">
        <v>15</v>
      </c>
    </row>
    <row r="1909" spans="1:9" x14ac:dyDescent="0.3">
      <c r="A1909" t="s">
        <v>5761</v>
      </c>
      <c r="B1909" t="s">
        <v>5762</v>
      </c>
      <c r="C1909" t="s">
        <v>1196</v>
      </c>
      <c r="D1909" t="s">
        <v>5763</v>
      </c>
      <c r="E1909" t="s">
        <v>1188</v>
      </c>
      <c r="F1909" t="s">
        <v>49</v>
      </c>
      <c r="G1909">
        <v>43.667112000000003</v>
      </c>
      <c r="H1909">
        <v>7.2142530999999996</v>
      </c>
      <c r="I1909" t="s">
        <v>15</v>
      </c>
    </row>
    <row r="1910" spans="1:9" x14ac:dyDescent="0.3">
      <c r="A1910" t="s">
        <v>5764</v>
      </c>
      <c r="B1910" t="s">
        <v>5765</v>
      </c>
      <c r="C1910" t="s">
        <v>5766</v>
      </c>
      <c r="D1910" t="s">
        <v>5767</v>
      </c>
      <c r="E1910" t="s">
        <v>5768</v>
      </c>
      <c r="F1910" t="s">
        <v>49</v>
      </c>
      <c r="G1910">
        <v>48.928631199999998</v>
      </c>
      <c r="H1910">
        <v>2.3439264187043758</v>
      </c>
      <c r="I1910" t="s">
        <v>50</v>
      </c>
    </row>
    <row r="1911" spans="1:9" x14ac:dyDescent="0.3">
      <c r="A1911" t="s">
        <v>5769</v>
      </c>
      <c r="B1911" t="s">
        <v>5770</v>
      </c>
      <c r="C1911" t="s">
        <v>5771</v>
      </c>
      <c r="D1911" t="s">
        <v>475</v>
      </c>
      <c r="E1911" t="s">
        <v>5772</v>
      </c>
      <c r="F1911" t="s">
        <v>49</v>
      </c>
      <c r="G1911">
        <v>43.511077999999998</v>
      </c>
      <c r="H1911">
        <v>5.5456950000000003</v>
      </c>
      <c r="I1911" t="s">
        <v>15</v>
      </c>
    </row>
    <row r="1912" spans="1:9" x14ac:dyDescent="0.3">
      <c r="A1912" t="s">
        <v>5773</v>
      </c>
      <c r="B1912" t="s">
        <v>5774</v>
      </c>
      <c r="C1912" t="s">
        <v>5775</v>
      </c>
      <c r="D1912" t="s">
        <v>5776</v>
      </c>
      <c r="E1912" t="s">
        <v>5777</v>
      </c>
      <c r="F1912" t="s">
        <v>104</v>
      </c>
      <c r="G1912">
        <v>52.018657900000001</v>
      </c>
      <c r="H1912">
        <v>5.1085107000000001</v>
      </c>
      <c r="I1912" t="s">
        <v>15</v>
      </c>
    </row>
    <row r="1913" spans="1:9" x14ac:dyDescent="0.3">
      <c r="A1913" t="s">
        <v>11501</v>
      </c>
      <c r="E1913" t="s">
        <v>11502</v>
      </c>
      <c r="G1913">
        <v>52.0298704</v>
      </c>
      <c r="H1913">
        <v>5.0929334087292197</v>
      </c>
      <c r="I1913" t="s">
        <v>11289</v>
      </c>
    </row>
    <row r="1914" spans="1:9" x14ac:dyDescent="0.3">
      <c r="A1914" t="s">
        <v>5778</v>
      </c>
      <c r="B1914" t="s">
        <v>5779</v>
      </c>
      <c r="C1914" t="s">
        <v>5780</v>
      </c>
      <c r="D1914" t="s">
        <v>5781</v>
      </c>
      <c r="E1914" t="s">
        <v>526</v>
      </c>
      <c r="F1914" t="s">
        <v>14</v>
      </c>
      <c r="G1914">
        <v>53.549244799999997</v>
      </c>
      <c r="H1914">
        <v>10.000167100000001</v>
      </c>
      <c r="I1914" t="s">
        <v>15</v>
      </c>
    </row>
    <row r="1915" spans="1:9" x14ac:dyDescent="0.3">
      <c r="A1915" t="s">
        <v>5782</v>
      </c>
      <c r="B1915" t="s">
        <v>5783</v>
      </c>
      <c r="C1915" t="s">
        <v>5784</v>
      </c>
      <c r="D1915" t="s">
        <v>5785</v>
      </c>
      <c r="E1915" t="s">
        <v>5786</v>
      </c>
      <c r="F1915" t="s">
        <v>14</v>
      </c>
      <c r="G1915">
        <v>50.354265099999999</v>
      </c>
      <c r="H1915">
        <v>11.1685479</v>
      </c>
      <c r="I1915" t="s">
        <v>15</v>
      </c>
    </row>
    <row r="1916" spans="1:9" x14ac:dyDescent="0.3">
      <c r="A1916" t="s">
        <v>5787</v>
      </c>
      <c r="B1916" t="s">
        <v>5788</v>
      </c>
      <c r="F1916" t="s">
        <v>82</v>
      </c>
      <c r="G1916">
        <v>55.981144200000003</v>
      </c>
      <c r="H1916">
        <v>-3.6296575999999998</v>
      </c>
      <c r="I1916" t="s">
        <v>25</v>
      </c>
    </row>
    <row r="1917" spans="1:9" x14ac:dyDescent="0.3">
      <c r="A1917" t="s">
        <v>5789</v>
      </c>
      <c r="B1917" t="s">
        <v>5790</v>
      </c>
      <c r="F1917" t="s">
        <v>248</v>
      </c>
      <c r="G1917">
        <v>59.888827900000003</v>
      </c>
      <c r="H1917">
        <v>10.5626575</v>
      </c>
      <c r="I1917" t="s">
        <v>25</v>
      </c>
    </row>
    <row r="1918" spans="1:9" x14ac:dyDescent="0.3">
      <c r="A1918" t="s">
        <v>11503</v>
      </c>
      <c r="E1918" t="s">
        <v>11504</v>
      </c>
      <c r="G1918">
        <v>53.102844300000001</v>
      </c>
      <c r="H1918">
        <v>6.8694863000000002</v>
      </c>
      <c r="I1918" t="s">
        <v>11289</v>
      </c>
    </row>
    <row r="1919" spans="1:9" x14ac:dyDescent="0.3">
      <c r="A1919" t="s">
        <v>5791</v>
      </c>
      <c r="B1919" t="s">
        <v>5792</v>
      </c>
      <c r="C1919" t="s">
        <v>5793</v>
      </c>
      <c r="D1919" t="s">
        <v>3734</v>
      </c>
      <c r="E1919" t="s">
        <v>3735</v>
      </c>
      <c r="F1919" t="s">
        <v>248</v>
      </c>
      <c r="G1919">
        <v>59.908436999999999</v>
      </c>
      <c r="H1919">
        <v>10.624481100000001</v>
      </c>
      <c r="I1919" t="s">
        <v>15</v>
      </c>
    </row>
    <row r="1920" spans="1:9" x14ac:dyDescent="0.3">
      <c r="A1920" t="s">
        <v>5794</v>
      </c>
      <c r="B1920" t="s">
        <v>5795</v>
      </c>
      <c r="C1920" t="s">
        <v>5796</v>
      </c>
      <c r="D1920" t="s">
        <v>5797</v>
      </c>
      <c r="E1920" t="s">
        <v>5798</v>
      </c>
      <c r="F1920" t="s">
        <v>104</v>
      </c>
      <c r="G1920">
        <v>52.068663899999997</v>
      </c>
      <c r="H1920">
        <v>5.1107640999999999</v>
      </c>
      <c r="I1920" t="s">
        <v>15</v>
      </c>
    </row>
    <row r="1921" spans="1:9" x14ac:dyDescent="0.3">
      <c r="A1921" t="s">
        <v>11505</v>
      </c>
      <c r="E1921" t="s">
        <v>11506</v>
      </c>
      <c r="G1921">
        <v>55.565268000000003</v>
      </c>
      <c r="H1921">
        <v>9.7562169000000001</v>
      </c>
      <c r="I1921" t="s">
        <v>11294</v>
      </c>
    </row>
    <row r="1922" spans="1:9" x14ac:dyDescent="0.3">
      <c r="A1922" t="s">
        <v>5799</v>
      </c>
      <c r="B1922" t="s">
        <v>5800</v>
      </c>
      <c r="F1922" t="s">
        <v>79</v>
      </c>
      <c r="G1922">
        <v>45.013257500000002</v>
      </c>
      <c r="H1922">
        <v>7.6203570999999997</v>
      </c>
      <c r="I1922" t="s">
        <v>25</v>
      </c>
    </row>
    <row r="1923" spans="1:9" x14ac:dyDescent="0.3">
      <c r="A1923" t="s">
        <v>5801</v>
      </c>
      <c r="B1923" t="s">
        <v>5802</v>
      </c>
      <c r="F1923" t="s">
        <v>79</v>
      </c>
      <c r="G1923" t="str">
        <f>"45.031203"</f>
        <v>45.031203</v>
      </c>
      <c r="H1923" t="str">
        <f>"7.582005"</f>
        <v>7.582005</v>
      </c>
      <c r="I1923" t="s">
        <v>15</v>
      </c>
    </row>
    <row r="1924" spans="1:9" x14ac:dyDescent="0.3">
      <c r="A1924" t="s">
        <v>5803</v>
      </c>
      <c r="B1924" t="s">
        <v>5804</v>
      </c>
      <c r="C1924" t="s">
        <v>5805</v>
      </c>
      <c r="D1924" t="s">
        <v>5806</v>
      </c>
      <c r="E1924" t="s">
        <v>136</v>
      </c>
      <c r="F1924" t="s">
        <v>14</v>
      </c>
      <c r="G1924">
        <v>50.092353750000001</v>
      </c>
      <c r="H1924">
        <v>8.230233171579961</v>
      </c>
      <c r="I1924" t="s">
        <v>15</v>
      </c>
    </row>
    <row r="1925" spans="1:9" x14ac:dyDescent="0.3">
      <c r="A1925" t="s">
        <v>5807</v>
      </c>
      <c r="B1925" t="s">
        <v>5808</v>
      </c>
      <c r="C1925" t="s">
        <v>5809</v>
      </c>
      <c r="D1925" t="s">
        <v>5810</v>
      </c>
      <c r="E1925" t="s">
        <v>5811</v>
      </c>
      <c r="F1925" t="s">
        <v>14</v>
      </c>
      <c r="G1925">
        <v>48.000425</v>
      </c>
      <c r="H1925">
        <v>7.7892042999999997</v>
      </c>
      <c r="I1925" t="s">
        <v>15</v>
      </c>
    </row>
    <row r="1926" spans="1:9" x14ac:dyDescent="0.3">
      <c r="A1926" t="s">
        <v>5812</v>
      </c>
      <c r="B1926" t="s">
        <v>5813</v>
      </c>
      <c r="F1926" t="s">
        <v>49</v>
      </c>
      <c r="G1926">
        <v>48.9059703</v>
      </c>
      <c r="H1926">
        <v>2.2385448000000001</v>
      </c>
      <c r="I1926" t="s">
        <v>50</v>
      </c>
    </row>
    <row r="1927" spans="1:9" x14ac:dyDescent="0.3">
      <c r="A1927" t="s">
        <v>5814</v>
      </c>
      <c r="B1927" t="s">
        <v>5815</v>
      </c>
      <c r="F1927" t="s">
        <v>14</v>
      </c>
      <c r="G1927">
        <v>50.106088999999997</v>
      </c>
      <c r="H1927">
        <v>8.7359670000000005</v>
      </c>
      <c r="I1927" t="s">
        <v>25</v>
      </c>
    </row>
    <row r="1928" spans="1:9" x14ac:dyDescent="0.3">
      <c r="A1928" t="s">
        <v>5816</v>
      </c>
      <c r="B1928" t="s">
        <v>5817</v>
      </c>
      <c r="C1928" t="s">
        <v>5818</v>
      </c>
      <c r="D1928" t="s">
        <v>5819</v>
      </c>
      <c r="E1928" t="s">
        <v>267</v>
      </c>
      <c r="F1928" t="s">
        <v>21</v>
      </c>
      <c r="G1928">
        <v>48.144775699999997</v>
      </c>
      <c r="H1928">
        <v>16.3410878</v>
      </c>
      <c r="I1928" t="s">
        <v>88</v>
      </c>
    </row>
    <row r="1929" spans="1:9" x14ac:dyDescent="0.3">
      <c r="A1929" t="s">
        <v>5820</v>
      </c>
      <c r="B1929" t="s">
        <v>5821</v>
      </c>
      <c r="F1929" t="s">
        <v>113</v>
      </c>
      <c r="G1929">
        <v>40.4977795</v>
      </c>
      <c r="H1929">
        <v>-3.6655861999999999</v>
      </c>
      <c r="I1929" t="s">
        <v>114</v>
      </c>
    </row>
    <row r="1930" spans="1:9" x14ac:dyDescent="0.3">
      <c r="A1930" t="s">
        <v>5822</v>
      </c>
      <c r="B1930" t="s">
        <v>5823</v>
      </c>
      <c r="C1930" t="s">
        <v>5824</v>
      </c>
      <c r="D1930" t="s">
        <v>5825</v>
      </c>
      <c r="E1930" t="s">
        <v>5826</v>
      </c>
      <c r="F1930" t="s">
        <v>49</v>
      </c>
      <c r="G1930">
        <v>48.817236999999999</v>
      </c>
      <c r="H1930">
        <v>1.8778809999999999</v>
      </c>
      <c r="I1930" t="s">
        <v>15</v>
      </c>
    </row>
    <row r="1931" spans="1:9" x14ac:dyDescent="0.3">
      <c r="A1931" t="s">
        <v>5827</v>
      </c>
      <c r="B1931" t="s">
        <v>5828</v>
      </c>
      <c r="C1931" t="s">
        <v>5829</v>
      </c>
      <c r="D1931" t="s">
        <v>5830</v>
      </c>
      <c r="E1931" t="s">
        <v>5831</v>
      </c>
      <c r="F1931" t="s">
        <v>14</v>
      </c>
      <c r="G1931">
        <v>50.806952000000003</v>
      </c>
      <c r="H1931">
        <v>6.485741</v>
      </c>
      <c r="I1931" t="s">
        <v>15</v>
      </c>
    </row>
    <row r="1932" spans="1:9" x14ac:dyDescent="0.3">
      <c r="A1932" t="s">
        <v>5832</v>
      </c>
      <c r="B1932" t="s">
        <v>5833</v>
      </c>
      <c r="F1932" t="s">
        <v>49</v>
      </c>
      <c r="G1932">
        <v>48.8760373</v>
      </c>
      <c r="H1932">
        <v>2.3297775000000001</v>
      </c>
      <c r="I1932" t="s">
        <v>50</v>
      </c>
    </row>
    <row r="1933" spans="1:9" x14ac:dyDescent="0.3">
      <c r="A1933" t="s">
        <v>11507</v>
      </c>
      <c r="E1933" t="s">
        <v>11508</v>
      </c>
      <c r="G1933">
        <v>47.173969342570501</v>
      </c>
      <c r="H1933">
        <v>9.4816022236664992</v>
      </c>
      <c r="I1933" t="s">
        <v>11294</v>
      </c>
    </row>
    <row r="1934" spans="1:9" x14ac:dyDescent="0.3">
      <c r="A1934" t="s">
        <v>5834</v>
      </c>
      <c r="B1934" t="s">
        <v>5835</v>
      </c>
      <c r="F1934" t="s">
        <v>49</v>
      </c>
      <c r="G1934">
        <v>48.792979199999998</v>
      </c>
      <c r="H1934">
        <v>2.4897216000000002</v>
      </c>
      <c r="I1934" t="s">
        <v>50</v>
      </c>
    </row>
    <row r="1935" spans="1:9" x14ac:dyDescent="0.3">
      <c r="A1935" t="s">
        <v>5836</v>
      </c>
      <c r="B1935" t="s">
        <v>5837</v>
      </c>
      <c r="F1935" t="s">
        <v>113</v>
      </c>
      <c r="G1935">
        <v>43.267953499999997</v>
      </c>
      <c r="H1935">
        <v>-2.9386275999999998</v>
      </c>
      <c r="I1935" t="s">
        <v>114</v>
      </c>
    </row>
    <row r="1936" spans="1:9" x14ac:dyDescent="0.3">
      <c r="A1936" t="s">
        <v>5838</v>
      </c>
      <c r="B1936" t="s">
        <v>5839</v>
      </c>
      <c r="C1936" t="s">
        <v>5840</v>
      </c>
      <c r="D1936" t="s">
        <v>2837</v>
      </c>
      <c r="E1936" t="s">
        <v>190</v>
      </c>
      <c r="F1936" t="s">
        <v>14</v>
      </c>
      <c r="G1936">
        <v>52.511521000000002</v>
      </c>
      <c r="H1936">
        <v>13.3915077</v>
      </c>
      <c r="I1936" t="s">
        <v>15</v>
      </c>
    </row>
    <row r="1937" spans="1:9" x14ac:dyDescent="0.3">
      <c r="A1937" t="s">
        <v>5841</v>
      </c>
      <c r="B1937" t="s">
        <v>5842</v>
      </c>
      <c r="F1937" t="s">
        <v>113</v>
      </c>
      <c r="G1937">
        <v>41.348308000000003</v>
      </c>
      <c r="H1937">
        <v>2.123364</v>
      </c>
      <c r="I1937" t="s">
        <v>114</v>
      </c>
    </row>
    <row r="1938" spans="1:9" x14ac:dyDescent="0.3">
      <c r="A1938" t="s">
        <v>5843</v>
      </c>
      <c r="B1938" t="s">
        <v>5844</v>
      </c>
      <c r="C1938" t="s">
        <v>5845</v>
      </c>
      <c r="D1938" t="s">
        <v>5846</v>
      </c>
      <c r="E1938" t="s">
        <v>5847</v>
      </c>
      <c r="F1938" t="s">
        <v>14</v>
      </c>
      <c r="G1938">
        <v>51.285584900000003</v>
      </c>
      <c r="H1938">
        <v>7.8062522999999997</v>
      </c>
      <c r="I1938" t="s">
        <v>101</v>
      </c>
    </row>
    <row r="1939" spans="1:9" x14ac:dyDescent="0.3">
      <c r="A1939" t="s">
        <v>5848</v>
      </c>
      <c r="B1939" t="s">
        <v>5849</v>
      </c>
      <c r="C1939" t="s">
        <v>5850</v>
      </c>
      <c r="D1939" t="s">
        <v>5851</v>
      </c>
      <c r="E1939" t="s">
        <v>5852</v>
      </c>
      <c r="F1939" t="s">
        <v>14</v>
      </c>
      <c r="G1939">
        <v>53.910186549999999</v>
      </c>
      <c r="H1939">
        <v>10.736671931435421</v>
      </c>
      <c r="I1939" t="s">
        <v>101</v>
      </c>
    </row>
    <row r="1940" spans="1:9" x14ac:dyDescent="0.3">
      <c r="A1940" t="s">
        <v>5853</v>
      </c>
      <c r="B1940" t="s">
        <v>5854</v>
      </c>
      <c r="C1940" t="s">
        <v>5855</v>
      </c>
      <c r="D1940" t="s">
        <v>5856</v>
      </c>
      <c r="E1940" t="s">
        <v>5857</v>
      </c>
      <c r="F1940" t="s">
        <v>14</v>
      </c>
      <c r="G1940">
        <v>50.585006</v>
      </c>
      <c r="H1940">
        <v>12.677125999999999</v>
      </c>
      <c r="I1940" t="s">
        <v>15</v>
      </c>
    </row>
    <row r="1941" spans="1:9" x14ac:dyDescent="0.3">
      <c r="A1941" t="s">
        <v>5858</v>
      </c>
      <c r="B1941" t="s">
        <v>5859</v>
      </c>
      <c r="C1941" t="s">
        <v>5855</v>
      </c>
      <c r="D1941" t="s">
        <v>5856</v>
      </c>
      <c r="E1941" t="s">
        <v>5857</v>
      </c>
      <c r="F1941" t="s">
        <v>14</v>
      </c>
      <c r="G1941">
        <v>50.585006</v>
      </c>
      <c r="H1941">
        <v>12.677125999999999</v>
      </c>
      <c r="I1941" t="s">
        <v>15</v>
      </c>
    </row>
    <row r="1942" spans="1:9" x14ac:dyDescent="0.3">
      <c r="A1942" t="s">
        <v>5860</v>
      </c>
      <c r="B1942" t="s">
        <v>5861</v>
      </c>
      <c r="F1942" t="s">
        <v>2130</v>
      </c>
      <c r="G1942">
        <v>64.179064999999994</v>
      </c>
      <c r="H1942">
        <v>-21.689588000000001</v>
      </c>
      <c r="I1942" t="s">
        <v>25</v>
      </c>
    </row>
    <row r="1943" spans="1:9" x14ac:dyDescent="0.3">
      <c r="A1943" t="s">
        <v>5862</v>
      </c>
      <c r="B1943" t="s">
        <v>5863</v>
      </c>
      <c r="F1943" t="s">
        <v>82</v>
      </c>
      <c r="G1943" t="str">
        <f>"53.363474"</f>
        <v>53.363474</v>
      </c>
      <c r="H1943" t="str">
        <f>"-2.709808"</f>
        <v>-2.709808</v>
      </c>
      <c r="I1943" t="s">
        <v>15</v>
      </c>
    </row>
    <row r="1944" spans="1:9" x14ac:dyDescent="0.3">
      <c r="A1944" t="s">
        <v>5864</v>
      </c>
      <c r="B1944" t="s">
        <v>5865</v>
      </c>
      <c r="F1944" t="s">
        <v>14</v>
      </c>
      <c r="G1944">
        <v>51.459818800000001</v>
      </c>
      <c r="H1944">
        <v>11.90766337517355</v>
      </c>
      <c r="I1944" t="s">
        <v>15</v>
      </c>
    </row>
    <row r="1945" spans="1:9" x14ac:dyDescent="0.3">
      <c r="A1945" t="s">
        <v>5866</v>
      </c>
      <c r="B1945" t="s">
        <v>5867</v>
      </c>
      <c r="F1945" t="s">
        <v>113</v>
      </c>
      <c r="G1945">
        <v>37.379140999999997</v>
      </c>
      <c r="H1945">
        <v>-5.9783929999999996</v>
      </c>
      <c r="I1945" t="s">
        <v>114</v>
      </c>
    </row>
    <row r="1946" spans="1:9" x14ac:dyDescent="0.3">
      <c r="A1946" t="s">
        <v>5868</v>
      </c>
      <c r="B1946" t="s">
        <v>5617</v>
      </c>
      <c r="C1946" t="s">
        <v>5618</v>
      </c>
      <c r="D1946" t="s">
        <v>4781</v>
      </c>
      <c r="E1946" t="s">
        <v>309</v>
      </c>
      <c r="F1946" t="s">
        <v>49</v>
      </c>
      <c r="G1946">
        <v>48.867971699999998</v>
      </c>
      <c r="H1946">
        <v>2.3000457000000001</v>
      </c>
      <c r="I1946" t="s">
        <v>15</v>
      </c>
    </row>
    <row r="1947" spans="1:9" x14ac:dyDescent="0.3">
      <c r="A1947" t="s">
        <v>5869</v>
      </c>
      <c r="B1947" t="s">
        <v>5617</v>
      </c>
      <c r="C1947" t="s">
        <v>5618</v>
      </c>
      <c r="D1947" t="s">
        <v>4781</v>
      </c>
      <c r="E1947" t="s">
        <v>309</v>
      </c>
      <c r="F1947" t="s">
        <v>49</v>
      </c>
      <c r="G1947">
        <v>48.867971699999998</v>
      </c>
      <c r="H1947">
        <v>2.3000457000000001</v>
      </c>
      <c r="I1947" t="s">
        <v>15</v>
      </c>
    </row>
    <row r="1948" spans="1:9" x14ac:dyDescent="0.3">
      <c r="A1948" t="s">
        <v>5870</v>
      </c>
      <c r="B1948" t="s">
        <v>5871</v>
      </c>
      <c r="F1948" t="s">
        <v>113</v>
      </c>
      <c r="G1948">
        <v>39.490206000000001</v>
      </c>
      <c r="H1948">
        <v>-0.45729500000000001</v>
      </c>
      <c r="I1948" t="s">
        <v>114</v>
      </c>
    </row>
    <row r="1949" spans="1:9" x14ac:dyDescent="0.3">
      <c r="A1949" t="s">
        <v>5872</v>
      </c>
      <c r="B1949" t="s">
        <v>5873</v>
      </c>
      <c r="F1949" t="s">
        <v>113</v>
      </c>
      <c r="G1949">
        <v>43.533583</v>
      </c>
      <c r="H1949">
        <v>-5.632892</v>
      </c>
      <c r="I1949" t="s">
        <v>114</v>
      </c>
    </row>
    <row r="1950" spans="1:9" x14ac:dyDescent="0.3">
      <c r="A1950" t="s">
        <v>5874</v>
      </c>
      <c r="B1950" t="s">
        <v>5875</v>
      </c>
      <c r="F1950" t="s">
        <v>113</v>
      </c>
      <c r="G1950">
        <v>43.2787401</v>
      </c>
      <c r="H1950">
        <v>-2.9642474999999999</v>
      </c>
      <c r="I1950" t="s">
        <v>114</v>
      </c>
    </row>
    <row r="1951" spans="1:9" x14ac:dyDescent="0.3">
      <c r="A1951" t="s">
        <v>5876</v>
      </c>
      <c r="B1951" t="s">
        <v>5877</v>
      </c>
      <c r="C1951" t="s">
        <v>5878</v>
      </c>
      <c r="D1951" t="s">
        <v>5879</v>
      </c>
      <c r="E1951" t="s">
        <v>5880</v>
      </c>
      <c r="F1951" t="s">
        <v>68</v>
      </c>
      <c r="G1951">
        <v>46.529398</v>
      </c>
      <c r="H1951">
        <v>9.8676080000000006</v>
      </c>
      <c r="I1951" t="s">
        <v>15</v>
      </c>
    </row>
    <row r="1952" spans="1:9" x14ac:dyDescent="0.3">
      <c r="A1952" t="s">
        <v>5881</v>
      </c>
      <c r="B1952" t="s">
        <v>5882</v>
      </c>
      <c r="F1952" t="s">
        <v>49</v>
      </c>
      <c r="G1952">
        <v>48.877225000000003</v>
      </c>
      <c r="H1952">
        <v>2.1728806000000001</v>
      </c>
      <c r="I1952" t="s">
        <v>50</v>
      </c>
    </row>
    <row r="1953" spans="1:9" x14ac:dyDescent="0.3">
      <c r="A1953" t="s">
        <v>5883</v>
      </c>
      <c r="B1953" t="s">
        <v>5884</v>
      </c>
      <c r="F1953" t="s">
        <v>49</v>
      </c>
      <c r="G1953">
        <v>48.876602599999998</v>
      </c>
      <c r="H1953">
        <v>2.1736995000000001</v>
      </c>
      <c r="I1953" t="s">
        <v>50</v>
      </c>
    </row>
    <row r="1954" spans="1:9" x14ac:dyDescent="0.3">
      <c r="A1954" t="s">
        <v>5885</v>
      </c>
      <c r="B1954" t="s">
        <v>5886</v>
      </c>
      <c r="C1954" t="s">
        <v>5887</v>
      </c>
      <c r="D1954" t="s">
        <v>5888</v>
      </c>
      <c r="E1954" t="s">
        <v>5889</v>
      </c>
      <c r="F1954" t="s">
        <v>79</v>
      </c>
      <c r="G1954">
        <v>40.836319000000003</v>
      </c>
      <c r="H1954">
        <v>14.221501</v>
      </c>
      <c r="I1954" t="s">
        <v>15</v>
      </c>
    </row>
    <row r="1955" spans="1:9" x14ac:dyDescent="0.3">
      <c r="A1955" t="s">
        <v>5890</v>
      </c>
      <c r="B1955" t="s">
        <v>5891</v>
      </c>
      <c r="F1955" t="s">
        <v>113</v>
      </c>
      <c r="G1955" t="str">
        <f>"40.466978"</f>
        <v>40.466978</v>
      </c>
      <c r="H1955" t="str">
        <f>"-3.670120"</f>
        <v>-3.670120</v>
      </c>
      <c r="I1955" t="s">
        <v>114</v>
      </c>
    </row>
    <row r="1956" spans="1:9" x14ac:dyDescent="0.3">
      <c r="A1956" t="s">
        <v>5892</v>
      </c>
      <c r="B1956" t="s">
        <v>5893</v>
      </c>
      <c r="C1956" t="s">
        <v>5894</v>
      </c>
      <c r="D1956" t="s">
        <v>5895</v>
      </c>
      <c r="E1956" t="s">
        <v>5896</v>
      </c>
      <c r="F1956" t="s">
        <v>68</v>
      </c>
      <c r="G1956">
        <v>47.314853999999997</v>
      </c>
      <c r="H1956">
        <v>9.5635739999999991</v>
      </c>
      <c r="I1956" t="s">
        <v>15</v>
      </c>
    </row>
    <row r="1957" spans="1:9" x14ac:dyDescent="0.3">
      <c r="A1957" t="s">
        <v>11509</v>
      </c>
      <c r="E1957" t="s">
        <v>11510</v>
      </c>
      <c r="G1957">
        <v>52.456954400000001</v>
      </c>
      <c r="H1957">
        <v>4.6060138000000004</v>
      </c>
      <c r="I1957" t="s">
        <v>11289</v>
      </c>
    </row>
    <row r="1958" spans="1:9" x14ac:dyDescent="0.3">
      <c r="A1958" t="s">
        <v>5897</v>
      </c>
      <c r="B1958" t="s">
        <v>5898</v>
      </c>
      <c r="C1958" t="s">
        <v>5899</v>
      </c>
      <c r="D1958" t="s">
        <v>5900</v>
      </c>
      <c r="E1958" t="s">
        <v>5901</v>
      </c>
      <c r="F1958" t="s">
        <v>260</v>
      </c>
      <c r="G1958">
        <v>50.966729999999998</v>
      </c>
      <c r="H1958">
        <v>4.33894</v>
      </c>
      <c r="I1958" t="s">
        <v>15</v>
      </c>
    </row>
    <row r="1959" spans="1:9" x14ac:dyDescent="0.3">
      <c r="A1959" t="s">
        <v>5902</v>
      </c>
      <c r="B1959" t="s">
        <v>5903</v>
      </c>
      <c r="F1959" t="s">
        <v>113</v>
      </c>
      <c r="G1959">
        <v>40.933616000000001</v>
      </c>
      <c r="H1959">
        <v>-4.0995340000000002</v>
      </c>
      <c r="I1959" t="s">
        <v>114</v>
      </c>
    </row>
    <row r="1960" spans="1:9" x14ac:dyDescent="0.3">
      <c r="A1960" t="s">
        <v>5904</v>
      </c>
      <c r="B1960" t="s">
        <v>5905</v>
      </c>
      <c r="C1960" t="s">
        <v>5906</v>
      </c>
      <c r="D1960" t="s">
        <v>5907</v>
      </c>
      <c r="E1960" t="s">
        <v>267</v>
      </c>
      <c r="F1960" t="s">
        <v>21</v>
      </c>
      <c r="G1960">
        <v>48.194636000000003</v>
      </c>
      <c r="H1960">
        <v>16.409278</v>
      </c>
      <c r="I1960" t="s">
        <v>88</v>
      </c>
    </row>
    <row r="1961" spans="1:9" x14ac:dyDescent="0.3">
      <c r="A1961" t="s">
        <v>5908</v>
      </c>
      <c r="B1961" t="s">
        <v>5909</v>
      </c>
      <c r="C1961" t="s">
        <v>5910</v>
      </c>
      <c r="D1961" t="s">
        <v>4926</v>
      </c>
      <c r="E1961" t="s">
        <v>5911</v>
      </c>
      <c r="F1961" t="s">
        <v>21</v>
      </c>
      <c r="G1961">
        <v>47.4885752</v>
      </c>
      <c r="H1961">
        <v>9.7400602000000003</v>
      </c>
      <c r="I1961" t="s">
        <v>88</v>
      </c>
    </row>
    <row r="1962" spans="1:9" x14ac:dyDescent="0.3">
      <c r="A1962" t="s">
        <v>5912</v>
      </c>
      <c r="B1962" t="s">
        <v>5913</v>
      </c>
      <c r="C1962" t="s">
        <v>5914</v>
      </c>
      <c r="D1962" t="s">
        <v>5915</v>
      </c>
      <c r="E1962" t="s">
        <v>5916</v>
      </c>
      <c r="F1962" t="s">
        <v>79</v>
      </c>
      <c r="G1962">
        <v>43.725572999999997</v>
      </c>
      <c r="H1962">
        <v>10.407219</v>
      </c>
      <c r="I1962" t="s">
        <v>15</v>
      </c>
    </row>
    <row r="1963" spans="1:9" x14ac:dyDescent="0.3">
      <c r="A1963" t="s">
        <v>5917</v>
      </c>
      <c r="B1963" t="s">
        <v>5918</v>
      </c>
      <c r="F1963" t="s">
        <v>49</v>
      </c>
      <c r="G1963">
        <v>45.863489999999999</v>
      </c>
      <c r="H1963">
        <v>4.2142189999999999</v>
      </c>
      <c r="I1963" t="s">
        <v>25</v>
      </c>
    </row>
    <row r="1964" spans="1:9" x14ac:dyDescent="0.3">
      <c r="A1964" t="s">
        <v>5919</v>
      </c>
      <c r="B1964" t="s">
        <v>5920</v>
      </c>
      <c r="F1964" t="s">
        <v>104</v>
      </c>
      <c r="G1964">
        <v>51.828410400000003</v>
      </c>
      <c r="H1964">
        <v>4.7760191000000001</v>
      </c>
      <c r="I1964" t="s">
        <v>1059</v>
      </c>
    </row>
    <row r="1965" spans="1:9" x14ac:dyDescent="0.3">
      <c r="A1965" t="s">
        <v>5921</v>
      </c>
      <c r="B1965" t="s">
        <v>5922</v>
      </c>
      <c r="F1965" t="s">
        <v>68</v>
      </c>
      <c r="G1965">
        <v>46.383029000000001</v>
      </c>
      <c r="H1965">
        <v>8.8993529999999996</v>
      </c>
      <c r="I1965" t="s">
        <v>25</v>
      </c>
    </row>
    <row r="1966" spans="1:9" x14ac:dyDescent="0.3">
      <c r="A1966" t="s">
        <v>5923</v>
      </c>
      <c r="B1966" t="s">
        <v>5924</v>
      </c>
      <c r="F1966" t="s">
        <v>49</v>
      </c>
      <c r="G1966">
        <v>48.814107300000003</v>
      </c>
      <c r="H1966">
        <v>2.3159705000000002</v>
      </c>
      <c r="I1966" t="s">
        <v>50</v>
      </c>
    </row>
    <row r="1967" spans="1:9" x14ac:dyDescent="0.3">
      <c r="A1967" t="s">
        <v>5925</v>
      </c>
      <c r="B1967" t="s">
        <v>5926</v>
      </c>
      <c r="C1967" t="s">
        <v>5927</v>
      </c>
      <c r="D1967" t="s">
        <v>5928</v>
      </c>
      <c r="E1967" t="s">
        <v>3726</v>
      </c>
      <c r="F1967" t="s">
        <v>14</v>
      </c>
      <c r="G1967">
        <v>50.791814500000001</v>
      </c>
      <c r="H1967">
        <v>13.0165901</v>
      </c>
      <c r="I1967" t="s">
        <v>101</v>
      </c>
    </row>
    <row r="1968" spans="1:9" x14ac:dyDescent="0.3">
      <c r="A1968" t="s">
        <v>5929</v>
      </c>
      <c r="B1968" t="s">
        <v>5930</v>
      </c>
      <c r="F1968" t="s">
        <v>82</v>
      </c>
      <c r="G1968">
        <v>52.215591600000003</v>
      </c>
      <c r="H1968">
        <v>0.1254097698391495</v>
      </c>
      <c r="I1968" t="s">
        <v>25</v>
      </c>
    </row>
    <row r="1969" spans="1:9" x14ac:dyDescent="0.3">
      <c r="A1969" t="s">
        <v>5931</v>
      </c>
      <c r="B1969" t="s">
        <v>5932</v>
      </c>
      <c r="C1969" t="s">
        <v>5933</v>
      </c>
      <c r="D1969" t="s">
        <v>5934</v>
      </c>
      <c r="E1969" t="s">
        <v>3911</v>
      </c>
      <c r="F1969" t="s">
        <v>104</v>
      </c>
      <c r="G1969">
        <v>53.206257200000003</v>
      </c>
      <c r="H1969">
        <v>6.6504883000000001</v>
      </c>
      <c r="I1969" t="s">
        <v>15</v>
      </c>
    </row>
    <row r="1970" spans="1:9" x14ac:dyDescent="0.3">
      <c r="A1970" t="s">
        <v>5935</v>
      </c>
      <c r="B1970" t="s">
        <v>5936</v>
      </c>
      <c r="F1970" t="s">
        <v>113</v>
      </c>
      <c r="G1970">
        <v>39.867266000000001</v>
      </c>
      <c r="H1970">
        <v>-3.9449550000000002</v>
      </c>
      <c r="I1970" t="s">
        <v>114</v>
      </c>
    </row>
    <row r="1971" spans="1:9" x14ac:dyDescent="0.3">
      <c r="A1971" t="s">
        <v>5937</v>
      </c>
      <c r="B1971" t="s">
        <v>5938</v>
      </c>
      <c r="F1971" t="s">
        <v>49</v>
      </c>
      <c r="G1971">
        <v>43.922090150000002</v>
      </c>
      <c r="H1971">
        <v>2.1780865993744318</v>
      </c>
      <c r="I1971" t="s">
        <v>50</v>
      </c>
    </row>
    <row r="1972" spans="1:9" x14ac:dyDescent="0.3">
      <c r="A1972" t="s">
        <v>5939</v>
      </c>
      <c r="B1972" t="s">
        <v>5940</v>
      </c>
      <c r="F1972" t="s">
        <v>2138</v>
      </c>
      <c r="G1972">
        <v>45.793663000000002</v>
      </c>
      <c r="H1972">
        <v>16.033187999999999</v>
      </c>
      <c r="I1972" t="s">
        <v>25</v>
      </c>
    </row>
    <row r="1973" spans="1:9" x14ac:dyDescent="0.3">
      <c r="A1973" t="s">
        <v>5941</v>
      </c>
      <c r="B1973" t="s">
        <v>12462</v>
      </c>
      <c r="F1973" t="s">
        <v>113</v>
      </c>
      <c r="G1973" t="str">
        <f>"41.653902"</f>
        <v>41.653902</v>
      </c>
      <c r="H1973" t="str">
        <f>"1.091821"</f>
        <v>1.091821</v>
      </c>
      <c r="I1973" t="s">
        <v>114</v>
      </c>
    </row>
    <row r="1974" spans="1:9" x14ac:dyDescent="0.3">
      <c r="A1974" t="s">
        <v>5942</v>
      </c>
      <c r="B1974" t="s">
        <v>5943</v>
      </c>
      <c r="C1974" t="s">
        <v>5944</v>
      </c>
      <c r="D1974" t="s">
        <v>5945</v>
      </c>
      <c r="E1974" t="s">
        <v>5946</v>
      </c>
      <c r="F1974" t="s">
        <v>104</v>
      </c>
      <c r="G1974">
        <v>51.962061300000002</v>
      </c>
      <c r="H1974">
        <v>5.9966518000000004</v>
      </c>
      <c r="I1974" t="s">
        <v>15</v>
      </c>
    </row>
    <row r="1975" spans="1:9" x14ac:dyDescent="0.3">
      <c r="A1975" t="s">
        <v>5947</v>
      </c>
      <c r="B1975" t="s">
        <v>5948</v>
      </c>
      <c r="C1975" t="s">
        <v>5949</v>
      </c>
      <c r="D1975" t="s">
        <v>5950</v>
      </c>
      <c r="E1975" t="s">
        <v>5951</v>
      </c>
      <c r="F1975" t="s">
        <v>113</v>
      </c>
      <c r="G1975">
        <v>42.588459</v>
      </c>
      <c r="H1975">
        <v>-5.5613130000000002</v>
      </c>
      <c r="I1975" t="s">
        <v>15</v>
      </c>
    </row>
    <row r="1976" spans="1:9" x14ac:dyDescent="0.3">
      <c r="A1976" t="s">
        <v>5952</v>
      </c>
      <c r="B1976" t="s">
        <v>5953</v>
      </c>
      <c r="F1976" t="s">
        <v>79</v>
      </c>
      <c r="G1976">
        <v>45.475408999999999</v>
      </c>
      <c r="H1976">
        <v>9.2441049999999994</v>
      </c>
      <c r="I1976" t="s">
        <v>25</v>
      </c>
    </row>
    <row r="1977" spans="1:9" x14ac:dyDescent="0.3">
      <c r="A1977" t="s">
        <v>5954</v>
      </c>
      <c r="B1977" t="s">
        <v>5955</v>
      </c>
      <c r="F1977" t="s">
        <v>1084</v>
      </c>
      <c r="G1977">
        <v>46.084067900000001</v>
      </c>
      <c r="H1977">
        <v>14.485322</v>
      </c>
      <c r="I1977" t="s">
        <v>25</v>
      </c>
    </row>
    <row r="1978" spans="1:9" x14ac:dyDescent="0.3">
      <c r="A1978" t="s">
        <v>5956</v>
      </c>
      <c r="B1978" t="s">
        <v>5957</v>
      </c>
      <c r="F1978" t="s">
        <v>113</v>
      </c>
      <c r="G1978">
        <v>40.457457300000002</v>
      </c>
      <c r="H1978">
        <v>-3.6811942000000002</v>
      </c>
      <c r="I1978" t="s">
        <v>114</v>
      </c>
    </row>
    <row r="1979" spans="1:9" x14ac:dyDescent="0.3">
      <c r="A1979" t="s">
        <v>5958</v>
      </c>
      <c r="B1979" t="s">
        <v>5959</v>
      </c>
      <c r="C1979" t="s">
        <v>5960</v>
      </c>
      <c r="D1979" t="s">
        <v>5961</v>
      </c>
      <c r="E1979" t="s">
        <v>4550</v>
      </c>
      <c r="F1979" t="s">
        <v>260</v>
      </c>
      <c r="G1979">
        <v>51.237048000000001</v>
      </c>
      <c r="H1979">
        <v>4.3192969999999997</v>
      </c>
      <c r="I1979" t="s">
        <v>15</v>
      </c>
    </row>
    <row r="1980" spans="1:9" x14ac:dyDescent="0.3">
      <c r="A1980" t="s">
        <v>5962</v>
      </c>
      <c r="B1980" t="s">
        <v>5963</v>
      </c>
      <c r="C1980" t="s">
        <v>5964</v>
      </c>
      <c r="D1980" t="s">
        <v>4614</v>
      </c>
      <c r="E1980" t="s">
        <v>4615</v>
      </c>
      <c r="F1980" t="s">
        <v>14</v>
      </c>
      <c r="G1980">
        <v>51.561329700000002</v>
      </c>
      <c r="H1980">
        <v>6.5774634560259786</v>
      </c>
      <c r="I1980" t="s">
        <v>15</v>
      </c>
    </row>
    <row r="1981" spans="1:9" x14ac:dyDescent="0.3">
      <c r="A1981" t="s">
        <v>5965</v>
      </c>
      <c r="B1981" t="s">
        <v>5966</v>
      </c>
      <c r="C1981" t="s">
        <v>5967</v>
      </c>
      <c r="D1981" t="s">
        <v>5968</v>
      </c>
      <c r="E1981" t="s">
        <v>598</v>
      </c>
      <c r="F1981" t="s">
        <v>82</v>
      </c>
      <c r="G1981">
        <v>51.488806400000001</v>
      </c>
      <c r="H1981">
        <v>-0.16798336013321549</v>
      </c>
      <c r="I1981" t="s">
        <v>15</v>
      </c>
    </row>
    <row r="1982" spans="1:9" x14ac:dyDescent="0.3">
      <c r="A1982" t="s">
        <v>5969</v>
      </c>
      <c r="B1982" t="s">
        <v>5970</v>
      </c>
      <c r="C1982" t="s">
        <v>5971</v>
      </c>
      <c r="D1982" t="s">
        <v>5972</v>
      </c>
      <c r="E1982" t="s">
        <v>3306</v>
      </c>
      <c r="F1982" t="s">
        <v>14</v>
      </c>
      <c r="G1982">
        <v>51.067298399999999</v>
      </c>
      <c r="H1982">
        <v>6.8466246999999996</v>
      </c>
      <c r="I1982" t="s">
        <v>15</v>
      </c>
    </row>
    <row r="1983" spans="1:9" x14ac:dyDescent="0.3">
      <c r="A1983" t="s">
        <v>5973</v>
      </c>
      <c r="B1983" t="s">
        <v>5974</v>
      </c>
      <c r="C1983" t="s">
        <v>5975</v>
      </c>
      <c r="D1983" t="s">
        <v>5976</v>
      </c>
      <c r="E1983" t="s">
        <v>5977</v>
      </c>
      <c r="F1983" t="s">
        <v>248</v>
      </c>
      <c r="G1983">
        <v>59.080736100000003</v>
      </c>
      <c r="H1983">
        <v>9.6179641999999994</v>
      </c>
      <c r="I1983" t="s">
        <v>15</v>
      </c>
    </row>
    <row r="1984" spans="1:9" x14ac:dyDescent="0.3">
      <c r="A1984" t="s">
        <v>11511</v>
      </c>
      <c r="E1984" t="s">
        <v>11512</v>
      </c>
      <c r="G1984">
        <v>50.095117000000002</v>
      </c>
      <c r="H1984">
        <v>8.5337826999999997</v>
      </c>
      <c r="I1984" t="s">
        <v>11294</v>
      </c>
    </row>
    <row r="1985" spans="1:9" x14ac:dyDescent="0.3">
      <c r="A1985" t="s">
        <v>5978</v>
      </c>
      <c r="B1985" t="s">
        <v>5979</v>
      </c>
      <c r="F1985" t="s">
        <v>104</v>
      </c>
      <c r="G1985">
        <v>52.355521299999999</v>
      </c>
      <c r="H1985">
        <v>4.8152660999999997</v>
      </c>
      <c r="I1985" t="s">
        <v>1059</v>
      </c>
    </row>
    <row r="1986" spans="1:9" x14ac:dyDescent="0.3">
      <c r="A1986" t="s">
        <v>5980</v>
      </c>
      <c r="B1986" t="s">
        <v>5981</v>
      </c>
      <c r="F1986" t="s">
        <v>113</v>
      </c>
      <c r="G1986">
        <v>41.661150999999997</v>
      </c>
      <c r="H1986">
        <v>1.2024379999999999</v>
      </c>
      <c r="I1986" t="s">
        <v>114</v>
      </c>
    </row>
    <row r="1987" spans="1:9" x14ac:dyDescent="0.3">
      <c r="A1987" t="s">
        <v>5982</v>
      </c>
      <c r="B1987" t="s">
        <v>5983</v>
      </c>
      <c r="F1987" t="s">
        <v>49</v>
      </c>
      <c r="G1987">
        <v>49.269146999999997</v>
      </c>
      <c r="H1987">
        <v>2.5170539999999999</v>
      </c>
      <c r="I1987" t="s">
        <v>50</v>
      </c>
    </row>
    <row r="1988" spans="1:9" x14ac:dyDescent="0.3">
      <c r="A1988" t="s">
        <v>5984</v>
      </c>
      <c r="B1988" t="s">
        <v>5985</v>
      </c>
      <c r="C1988" t="s">
        <v>5986</v>
      </c>
      <c r="D1988" t="s">
        <v>5987</v>
      </c>
      <c r="E1988" t="s">
        <v>5988</v>
      </c>
      <c r="F1988" t="s">
        <v>113</v>
      </c>
      <c r="G1988">
        <v>42.341474400000003</v>
      </c>
      <c r="H1988">
        <v>-3.6981815</v>
      </c>
      <c r="I1988" t="s">
        <v>15</v>
      </c>
    </row>
    <row r="1989" spans="1:9" x14ac:dyDescent="0.3">
      <c r="A1989" t="s">
        <v>5989</v>
      </c>
      <c r="B1989" t="s">
        <v>5990</v>
      </c>
      <c r="C1989" t="s">
        <v>5991</v>
      </c>
      <c r="D1989" t="s">
        <v>1811</v>
      </c>
      <c r="E1989" t="s">
        <v>5992</v>
      </c>
      <c r="F1989" t="s">
        <v>14</v>
      </c>
      <c r="G1989">
        <v>48.07976</v>
      </c>
      <c r="H1989">
        <v>11.613205000000001</v>
      </c>
      <c r="I1989" t="s">
        <v>101</v>
      </c>
    </row>
    <row r="1990" spans="1:9" x14ac:dyDescent="0.3">
      <c r="A1990" t="s">
        <v>5993</v>
      </c>
      <c r="B1990" t="s">
        <v>5994</v>
      </c>
      <c r="C1990" t="s">
        <v>5995</v>
      </c>
      <c r="D1990" t="s">
        <v>5996</v>
      </c>
      <c r="E1990" t="s">
        <v>5997</v>
      </c>
      <c r="F1990" t="s">
        <v>49</v>
      </c>
      <c r="G1990">
        <v>48.669079000000004</v>
      </c>
      <c r="H1990">
        <v>-1.4427110000000001</v>
      </c>
      <c r="I1990" t="s">
        <v>15</v>
      </c>
    </row>
    <row r="1991" spans="1:9" x14ac:dyDescent="0.3">
      <c r="A1991" t="s">
        <v>5998</v>
      </c>
      <c r="B1991" t="s">
        <v>5999</v>
      </c>
      <c r="C1991" t="s">
        <v>6000</v>
      </c>
      <c r="D1991" t="s">
        <v>6001</v>
      </c>
      <c r="E1991" t="s">
        <v>6002</v>
      </c>
      <c r="F1991" t="s">
        <v>21</v>
      </c>
      <c r="G1991">
        <v>47.531753000000002</v>
      </c>
      <c r="H1991">
        <v>12.14279</v>
      </c>
      <c r="I1991" t="s">
        <v>88</v>
      </c>
    </row>
    <row r="1992" spans="1:9" x14ac:dyDescent="0.3">
      <c r="A1992" t="s">
        <v>6003</v>
      </c>
      <c r="B1992" t="s">
        <v>6004</v>
      </c>
      <c r="F1992" t="s">
        <v>113</v>
      </c>
      <c r="G1992">
        <v>37.384469250000002</v>
      </c>
      <c r="H1992">
        <v>-5.9940601326348553</v>
      </c>
      <c r="I1992" t="s">
        <v>114</v>
      </c>
    </row>
    <row r="1993" spans="1:9" x14ac:dyDescent="0.3">
      <c r="A1993" t="s">
        <v>6005</v>
      </c>
      <c r="B1993" t="s">
        <v>6006</v>
      </c>
      <c r="F1993" t="s">
        <v>49</v>
      </c>
      <c r="G1993">
        <v>45.838709000000001</v>
      </c>
      <c r="H1993">
        <v>3.1178889999999999</v>
      </c>
      <c r="I1993" t="s">
        <v>50</v>
      </c>
    </row>
    <row r="1994" spans="1:9" x14ac:dyDescent="0.3">
      <c r="A1994" t="s">
        <v>6007</v>
      </c>
      <c r="B1994" t="s">
        <v>6008</v>
      </c>
      <c r="F1994" t="s">
        <v>113</v>
      </c>
      <c r="G1994">
        <v>43.299660899999999</v>
      </c>
      <c r="H1994">
        <v>-2.8684582999999999</v>
      </c>
      <c r="I1994" t="s">
        <v>114</v>
      </c>
    </row>
    <row r="1995" spans="1:9" x14ac:dyDescent="0.3">
      <c r="A1995" t="s">
        <v>6009</v>
      </c>
      <c r="B1995" t="s">
        <v>6010</v>
      </c>
      <c r="C1995" t="s">
        <v>6011</v>
      </c>
      <c r="D1995" t="s">
        <v>6012</v>
      </c>
      <c r="E1995" t="s">
        <v>1272</v>
      </c>
      <c r="F1995" t="s">
        <v>82</v>
      </c>
      <c r="G1995">
        <v>51.317431800000001</v>
      </c>
      <c r="H1995">
        <v>-0.56453208246179165</v>
      </c>
      <c r="I1995" t="s">
        <v>15</v>
      </c>
    </row>
    <row r="1996" spans="1:9" x14ac:dyDescent="0.3">
      <c r="A1996" t="s">
        <v>872</v>
      </c>
      <c r="C1996" t="s">
        <v>12118</v>
      </c>
      <c r="D1996" t="s">
        <v>12119</v>
      </c>
      <c r="E1996" t="s">
        <v>12120</v>
      </c>
      <c r="G1996">
        <v>48.752947499999998</v>
      </c>
      <c r="H1996">
        <v>11.451456200000001</v>
      </c>
      <c r="I1996" t="s">
        <v>11881</v>
      </c>
    </row>
    <row r="1997" spans="1:9" x14ac:dyDescent="0.3">
      <c r="A1997" t="s">
        <v>11513</v>
      </c>
      <c r="E1997" t="s">
        <v>11514</v>
      </c>
      <c r="G1997">
        <v>41.363128000000003</v>
      </c>
      <c r="H1997">
        <v>15.312347000000001</v>
      </c>
      <c r="I1997" t="s">
        <v>11289</v>
      </c>
    </row>
    <row r="1998" spans="1:9" x14ac:dyDescent="0.3">
      <c r="A1998" t="s">
        <v>6013</v>
      </c>
      <c r="B1998" t="s">
        <v>6014</v>
      </c>
      <c r="C1998" t="s">
        <v>6015</v>
      </c>
      <c r="D1998" t="s">
        <v>4184</v>
      </c>
      <c r="E1998" t="s">
        <v>6016</v>
      </c>
      <c r="F1998" t="s">
        <v>14</v>
      </c>
      <c r="G1998">
        <v>52.348314000000002</v>
      </c>
      <c r="H1998">
        <v>9.8114208000000005</v>
      </c>
      <c r="I1998" t="s">
        <v>101</v>
      </c>
    </row>
    <row r="1999" spans="1:9" x14ac:dyDescent="0.3">
      <c r="A1999" t="s">
        <v>6017</v>
      </c>
      <c r="B1999" t="s">
        <v>6018</v>
      </c>
      <c r="C1999" t="s">
        <v>6019</v>
      </c>
      <c r="D1999" t="s">
        <v>6020</v>
      </c>
      <c r="E1999" t="s">
        <v>6021</v>
      </c>
      <c r="F1999" t="s">
        <v>248</v>
      </c>
      <c r="G1999">
        <v>60.470942999999998</v>
      </c>
      <c r="H1999">
        <v>5.3443440000000004</v>
      </c>
      <c r="I1999" t="s">
        <v>15</v>
      </c>
    </row>
    <row r="2000" spans="1:9" x14ac:dyDescent="0.3">
      <c r="A2000" t="s">
        <v>6022</v>
      </c>
      <c r="B2000" t="s">
        <v>6023</v>
      </c>
      <c r="C2000" t="s">
        <v>6024</v>
      </c>
      <c r="D2000" t="s">
        <v>6025</v>
      </c>
      <c r="E2000" t="s">
        <v>6026</v>
      </c>
      <c r="F2000" t="s">
        <v>21</v>
      </c>
      <c r="G2000">
        <v>47.388961000000002</v>
      </c>
      <c r="H2000">
        <v>11.768679000000001</v>
      </c>
      <c r="I2000" t="s">
        <v>88</v>
      </c>
    </row>
    <row r="2001" spans="1:9" x14ac:dyDescent="0.3">
      <c r="A2001" t="s">
        <v>6027</v>
      </c>
      <c r="B2001" t="s">
        <v>6028</v>
      </c>
      <c r="F2001" t="s">
        <v>14</v>
      </c>
      <c r="G2001">
        <v>50.815794199999999</v>
      </c>
      <c r="H2001">
        <v>12.9294896</v>
      </c>
      <c r="I2001" t="s">
        <v>25</v>
      </c>
    </row>
    <row r="2002" spans="1:9" x14ac:dyDescent="0.3">
      <c r="A2002" t="s">
        <v>6029</v>
      </c>
      <c r="B2002" t="s">
        <v>6030</v>
      </c>
      <c r="F2002" t="s">
        <v>248</v>
      </c>
      <c r="G2002">
        <v>59.907456000000003</v>
      </c>
      <c r="H2002">
        <v>10.74438</v>
      </c>
      <c r="I2002" t="s">
        <v>25</v>
      </c>
    </row>
    <row r="2003" spans="1:9" x14ac:dyDescent="0.3">
      <c r="A2003" t="s">
        <v>846</v>
      </c>
      <c r="C2003" t="s">
        <v>12121</v>
      </c>
      <c r="D2003" t="s">
        <v>845</v>
      </c>
      <c r="E2003" t="s">
        <v>846</v>
      </c>
      <c r="G2003">
        <v>47.265333099999999</v>
      </c>
      <c r="H2003">
        <v>11.42638318031306</v>
      </c>
      <c r="I2003" t="s">
        <v>11881</v>
      </c>
    </row>
    <row r="2004" spans="1:9" x14ac:dyDescent="0.3">
      <c r="A2004" t="s">
        <v>6031</v>
      </c>
      <c r="B2004" t="s">
        <v>6032</v>
      </c>
      <c r="F2004" t="s">
        <v>49</v>
      </c>
      <c r="G2004">
        <v>45.241647999999998</v>
      </c>
      <c r="H2004">
        <v>5.6811569999999998</v>
      </c>
      <c r="I2004" t="s">
        <v>50</v>
      </c>
    </row>
    <row r="2005" spans="1:9" x14ac:dyDescent="0.3">
      <c r="A2005" t="s">
        <v>6033</v>
      </c>
      <c r="B2005" t="s">
        <v>6034</v>
      </c>
      <c r="C2005" t="s">
        <v>6035</v>
      </c>
      <c r="D2005" t="s">
        <v>6036</v>
      </c>
      <c r="E2005" t="s">
        <v>6037</v>
      </c>
      <c r="F2005" t="s">
        <v>82</v>
      </c>
      <c r="G2005">
        <v>53.319387749999997</v>
      </c>
      <c r="H2005">
        <v>-2.740921491163947</v>
      </c>
      <c r="I2005" t="s">
        <v>15</v>
      </c>
    </row>
    <row r="2006" spans="1:9" x14ac:dyDescent="0.3">
      <c r="A2006" t="s">
        <v>6038</v>
      </c>
      <c r="B2006" t="s">
        <v>6039</v>
      </c>
      <c r="C2006" t="s">
        <v>6040</v>
      </c>
      <c r="D2006" t="s">
        <v>6041</v>
      </c>
      <c r="E2006" t="s">
        <v>6042</v>
      </c>
      <c r="F2006" t="s">
        <v>260</v>
      </c>
      <c r="G2006">
        <v>50.447114800000001</v>
      </c>
      <c r="H2006">
        <v>4.6601503400715671</v>
      </c>
      <c r="I2006" t="s">
        <v>15</v>
      </c>
    </row>
    <row r="2007" spans="1:9" x14ac:dyDescent="0.3">
      <c r="A2007" t="s">
        <v>6043</v>
      </c>
      <c r="B2007" t="s">
        <v>6044</v>
      </c>
      <c r="C2007" t="s">
        <v>6045</v>
      </c>
      <c r="D2007" t="s">
        <v>4129</v>
      </c>
      <c r="E2007" t="s">
        <v>257</v>
      </c>
      <c r="F2007" t="s">
        <v>14</v>
      </c>
      <c r="G2007">
        <v>52.508448999999999</v>
      </c>
      <c r="H2007">
        <v>13.325127</v>
      </c>
      <c r="I2007" t="s">
        <v>101</v>
      </c>
    </row>
    <row r="2008" spans="1:9" x14ac:dyDescent="0.3">
      <c r="A2008" t="s">
        <v>6046</v>
      </c>
      <c r="B2008" t="s">
        <v>6047</v>
      </c>
      <c r="C2008" t="s">
        <v>6048</v>
      </c>
      <c r="D2008" t="s">
        <v>6049</v>
      </c>
      <c r="E2008" t="s">
        <v>6050</v>
      </c>
      <c r="F2008" t="s">
        <v>68</v>
      </c>
      <c r="G2008">
        <v>47.535595000000001</v>
      </c>
      <c r="H2008">
        <v>7.6642219999999996</v>
      </c>
      <c r="I2008" t="s">
        <v>88</v>
      </c>
    </row>
    <row r="2009" spans="1:9" x14ac:dyDescent="0.3">
      <c r="A2009" t="s">
        <v>6051</v>
      </c>
      <c r="B2009" t="s">
        <v>6052</v>
      </c>
      <c r="C2009" t="s">
        <v>6053</v>
      </c>
      <c r="D2009" t="s">
        <v>6054</v>
      </c>
      <c r="E2009" t="s">
        <v>6055</v>
      </c>
      <c r="F2009" t="s">
        <v>113</v>
      </c>
      <c r="G2009">
        <v>40.275230999999998</v>
      </c>
      <c r="H2009">
        <v>-3.8161779999999998</v>
      </c>
      <c r="I2009" t="s">
        <v>15</v>
      </c>
    </row>
    <row r="2010" spans="1:9" x14ac:dyDescent="0.3">
      <c r="A2010" t="s">
        <v>6056</v>
      </c>
      <c r="B2010" t="s">
        <v>6057</v>
      </c>
      <c r="C2010" t="s">
        <v>6058</v>
      </c>
      <c r="D2010" t="s">
        <v>4906</v>
      </c>
      <c r="E2010" t="s">
        <v>257</v>
      </c>
      <c r="F2010" t="s">
        <v>14</v>
      </c>
      <c r="G2010">
        <v>52.518368700000003</v>
      </c>
      <c r="H2010">
        <v>13.4195853</v>
      </c>
      <c r="I2010" t="s">
        <v>101</v>
      </c>
    </row>
    <row r="2011" spans="1:9" x14ac:dyDescent="0.3">
      <c r="A2011" t="s">
        <v>6059</v>
      </c>
      <c r="B2011" t="s">
        <v>6060</v>
      </c>
      <c r="C2011" t="s">
        <v>6061</v>
      </c>
      <c r="D2011" t="s">
        <v>5115</v>
      </c>
      <c r="E2011" t="s">
        <v>3598</v>
      </c>
      <c r="F2011" t="s">
        <v>14</v>
      </c>
      <c r="G2011">
        <v>54.171837650000001</v>
      </c>
      <c r="H2011">
        <v>12.07949773090931</v>
      </c>
      <c r="I2011" t="s">
        <v>101</v>
      </c>
    </row>
    <row r="2012" spans="1:9" x14ac:dyDescent="0.3">
      <c r="A2012" t="s">
        <v>6062</v>
      </c>
      <c r="B2012" t="s">
        <v>6063</v>
      </c>
      <c r="F2012" t="s">
        <v>49</v>
      </c>
      <c r="G2012">
        <v>49.268583999999997</v>
      </c>
      <c r="H2012">
        <v>2.5172340000000002</v>
      </c>
      <c r="I2012" t="s">
        <v>25</v>
      </c>
    </row>
    <row r="2013" spans="1:9" x14ac:dyDescent="0.3">
      <c r="A2013" t="s">
        <v>6064</v>
      </c>
      <c r="B2013" t="s">
        <v>6065</v>
      </c>
      <c r="F2013" t="s">
        <v>2026</v>
      </c>
      <c r="G2013">
        <v>40.744176299999999</v>
      </c>
      <c r="H2013">
        <v>-73.912498600000006</v>
      </c>
      <c r="I2013" t="s">
        <v>25</v>
      </c>
    </row>
    <row r="2014" spans="1:9" x14ac:dyDescent="0.3">
      <c r="A2014" t="s">
        <v>6066</v>
      </c>
      <c r="B2014" t="s">
        <v>6067</v>
      </c>
      <c r="C2014" t="s">
        <v>6068</v>
      </c>
      <c r="D2014" t="s">
        <v>6069</v>
      </c>
      <c r="F2014" t="s">
        <v>30</v>
      </c>
      <c r="G2014">
        <v>52.177774900000003</v>
      </c>
      <c r="H2014">
        <v>20.946179900000001</v>
      </c>
      <c r="I2014" t="s">
        <v>31</v>
      </c>
    </row>
    <row r="2015" spans="1:9" x14ac:dyDescent="0.3">
      <c r="A2015" t="s">
        <v>6070</v>
      </c>
      <c r="B2015" t="s">
        <v>6071</v>
      </c>
      <c r="C2015" t="s">
        <v>6072</v>
      </c>
      <c r="D2015" t="s">
        <v>6073</v>
      </c>
      <c r="F2015" t="s">
        <v>30</v>
      </c>
      <c r="G2015">
        <v>50.328621499999997</v>
      </c>
      <c r="H2015">
        <v>18.82670216940955</v>
      </c>
      <c r="I2015" t="s">
        <v>31</v>
      </c>
    </row>
    <row r="2016" spans="1:9" x14ac:dyDescent="0.3">
      <c r="A2016" t="s">
        <v>6074</v>
      </c>
      <c r="B2016" t="s">
        <v>6075</v>
      </c>
      <c r="F2016" t="s">
        <v>113</v>
      </c>
      <c r="G2016">
        <v>40.460059999999999</v>
      </c>
      <c r="H2016">
        <v>-3.4345940000000001</v>
      </c>
      <c r="I2016" t="s">
        <v>114</v>
      </c>
    </row>
    <row r="2017" spans="1:9" x14ac:dyDescent="0.3">
      <c r="A2017" t="s">
        <v>6076</v>
      </c>
      <c r="B2017" t="s">
        <v>6077</v>
      </c>
      <c r="F2017" t="s">
        <v>644</v>
      </c>
      <c r="G2017">
        <v>45.061067549999997</v>
      </c>
      <c r="H2017">
        <v>24.299267086852112</v>
      </c>
      <c r="I2017" t="s">
        <v>15</v>
      </c>
    </row>
    <row r="2018" spans="1:9" x14ac:dyDescent="0.3">
      <c r="A2018" t="s">
        <v>6078</v>
      </c>
      <c r="B2018" t="s">
        <v>6079</v>
      </c>
      <c r="F2018" t="s">
        <v>49</v>
      </c>
      <c r="G2018">
        <v>45.200850000000003</v>
      </c>
      <c r="H2018">
        <v>5.705959</v>
      </c>
      <c r="I2018" t="s">
        <v>50</v>
      </c>
    </row>
    <row r="2019" spans="1:9" x14ac:dyDescent="0.3">
      <c r="A2019" t="s">
        <v>6080</v>
      </c>
      <c r="B2019" t="s">
        <v>6081</v>
      </c>
      <c r="C2019" t="s">
        <v>6082</v>
      </c>
      <c r="D2019" t="s">
        <v>6083</v>
      </c>
      <c r="E2019" t="s">
        <v>6084</v>
      </c>
      <c r="F2019" t="s">
        <v>404</v>
      </c>
      <c r="G2019">
        <v>58.018463100000012</v>
      </c>
      <c r="H2019">
        <v>11.836682601865119</v>
      </c>
      <c r="I2019" t="s">
        <v>15</v>
      </c>
    </row>
    <row r="2020" spans="1:9" x14ac:dyDescent="0.3">
      <c r="A2020" t="s">
        <v>6085</v>
      </c>
      <c r="B2020" t="s">
        <v>6086</v>
      </c>
      <c r="C2020" t="s">
        <v>6087</v>
      </c>
      <c r="D2020" t="s">
        <v>4165</v>
      </c>
      <c r="F2020" t="s">
        <v>30</v>
      </c>
      <c r="G2020">
        <v>50.316609</v>
      </c>
      <c r="H2020">
        <v>18.663900999999999</v>
      </c>
      <c r="I2020" t="s">
        <v>31</v>
      </c>
    </row>
    <row r="2021" spans="1:9" x14ac:dyDescent="0.3">
      <c r="A2021" t="s">
        <v>6088</v>
      </c>
      <c r="B2021" t="s">
        <v>6089</v>
      </c>
      <c r="C2021" t="s">
        <v>6090</v>
      </c>
      <c r="D2021" t="s">
        <v>6091</v>
      </c>
      <c r="F2021" t="s">
        <v>30</v>
      </c>
      <c r="G2021">
        <v>50.272278700000001</v>
      </c>
      <c r="H2021">
        <v>19.045743000000002</v>
      </c>
      <c r="I2021" t="s">
        <v>31</v>
      </c>
    </row>
    <row r="2022" spans="1:9" x14ac:dyDescent="0.3">
      <c r="A2022" t="s">
        <v>6092</v>
      </c>
      <c r="B2022" t="s">
        <v>6093</v>
      </c>
      <c r="C2022" t="s">
        <v>6094</v>
      </c>
      <c r="D2022" t="s">
        <v>6095</v>
      </c>
      <c r="E2022" t="s">
        <v>6096</v>
      </c>
      <c r="F2022" t="s">
        <v>82</v>
      </c>
      <c r="G2022">
        <v>52.761735950000002</v>
      </c>
      <c r="H2022">
        <v>-1.2585019006425899</v>
      </c>
      <c r="I2022" t="s">
        <v>15</v>
      </c>
    </row>
    <row r="2023" spans="1:9" x14ac:dyDescent="0.3">
      <c r="A2023" t="s">
        <v>6097</v>
      </c>
      <c r="B2023" t="s">
        <v>6098</v>
      </c>
      <c r="C2023" t="s">
        <v>6099</v>
      </c>
      <c r="D2023" t="s">
        <v>6100</v>
      </c>
      <c r="E2023" t="s">
        <v>6101</v>
      </c>
      <c r="F2023" t="s">
        <v>24</v>
      </c>
      <c r="G2023">
        <v>40.6882874</v>
      </c>
      <c r="H2023">
        <v>22.843869600000001</v>
      </c>
      <c r="I2023" t="s">
        <v>15</v>
      </c>
    </row>
    <row r="2024" spans="1:9" x14ac:dyDescent="0.3">
      <c r="A2024" t="s">
        <v>6102</v>
      </c>
      <c r="B2024" t="s">
        <v>6103</v>
      </c>
      <c r="F2024" t="s">
        <v>14</v>
      </c>
      <c r="G2024">
        <v>48.135131999999999</v>
      </c>
      <c r="H2024">
        <v>11.5454106</v>
      </c>
      <c r="I2024" t="s">
        <v>25</v>
      </c>
    </row>
    <row r="2025" spans="1:9" x14ac:dyDescent="0.3">
      <c r="A2025" t="s">
        <v>6104</v>
      </c>
      <c r="B2025" t="s">
        <v>6105</v>
      </c>
      <c r="C2025" t="s">
        <v>6106</v>
      </c>
      <c r="D2025" t="s">
        <v>6107</v>
      </c>
      <c r="E2025" t="s">
        <v>6108</v>
      </c>
      <c r="F2025" t="s">
        <v>49</v>
      </c>
      <c r="G2025">
        <v>43.893022000000002</v>
      </c>
      <c r="H2025">
        <v>4.8788650000000002</v>
      </c>
      <c r="I2025" t="s">
        <v>15</v>
      </c>
    </row>
    <row r="2026" spans="1:9" x14ac:dyDescent="0.3">
      <c r="A2026" t="s">
        <v>6109</v>
      </c>
      <c r="B2026" t="s">
        <v>6110</v>
      </c>
      <c r="C2026" t="s">
        <v>6111</v>
      </c>
      <c r="D2026" t="s">
        <v>19</v>
      </c>
      <c r="E2026" t="s">
        <v>1104</v>
      </c>
      <c r="F2026" t="s">
        <v>68</v>
      </c>
      <c r="G2026">
        <v>47.176364</v>
      </c>
      <c r="H2026">
        <v>8.5143710000000006</v>
      </c>
      <c r="I2026" t="s">
        <v>15</v>
      </c>
    </row>
    <row r="2027" spans="1:9" x14ac:dyDescent="0.3">
      <c r="A2027" t="s">
        <v>6112</v>
      </c>
      <c r="B2027" t="s">
        <v>6113</v>
      </c>
      <c r="F2027" t="s">
        <v>82</v>
      </c>
      <c r="G2027">
        <v>51.516024000000002</v>
      </c>
      <c r="H2027">
        <v>-0.1440321</v>
      </c>
      <c r="I2027" t="s">
        <v>25</v>
      </c>
    </row>
    <row r="2028" spans="1:9" x14ac:dyDescent="0.3">
      <c r="A2028" t="s">
        <v>6114</v>
      </c>
      <c r="B2028" t="s">
        <v>6115</v>
      </c>
      <c r="C2028" t="s">
        <v>6116</v>
      </c>
      <c r="D2028" t="s">
        <v>6117</v>
      </c>
      <c r="E2028" t="s">
        <v>6118</v>
      </c>
      <c r="F2028" t="s">
        <v>14</v>
      </c>
      <c r="G2028">
        <v>50.1837357</v>
      </c>
      <c r="H2028">
        <v>8.500343119097888</v>
      </c>
      <c r="I2028" t="s">
        <v>15</v>
      </c>
    </row>
    <row r="2029" spans="1:9" x14ac:dyDescent="0.3">
      <c r="A2029" t="s">
        <v>6119</v>
      </c>
      <c r="B2029" t="s">
        <v>6120</v>
      </c>
      <c r="F2029" t="s">
        <v>49</v>
      </c>
      <c r="G2029">
        <v>47.324256699999999</v>
      </c>
      <c r="H2029">
        <v>5.0361301000000003</v>
      </c>
      <c r="I2029" t="s">
        <v>50</v>
      </c>
    </row>
    <row r="2030" spans="1:9" x14ac:dyDescent="0.3">
      <c r="A2030" t="s">
        <v>6121</v>
      </c>
      <c r="B2030" t="s">
        <v>6122</v>
      </c>
      <c r="C2030" t="s">
        <v>6123</v>
      </c>
      <c r="D2030" t="s">
        <v>4173</v>
      </c>
      <c r="E2030" t="s">
        <v>309</v>
      </c>
      <c r="F2030" t="s">
        <v>49</v>
      </c>
      <c r="G2030">
        <v>48.8760373</v>
      </c>
      <c r="H2030">
        <v>2.3297775000000001</v>
      </c>
      <c r="I2030" t="s">
        <v>15</v>
      </c>
    </row>
    <row r="2031" spans="1:9" x14ac:dyDescent="0.3">
      <c r="A2031" t="s">
        <v>6124</v>
      </c>
      <c r="B2031" t="s">
        <v>6125</v>
      </c>
      <c r="F2031" t="s">
        <v>113</v>
      </c>
      <c r="G2031">
        <v>40.437092900000003</v>
      </c>
      <c r="H2031">
        <v>-3.6886030999999999</v>
      </c>
      <c r="I2031" t="s">
        <v>114</v>
      </c>
    </row>
    <row r="2032" spans="1:9" x14ac:dyDescent="0.3">
      <c r="A2032" t="s">
        <v>6126</v>
      </c>
      <c r="B2032" t="s">
        <v>6127</v>
      </c>
      <c r="C2032" t="s">
        <v>6128</v>
      </c>
      <c r="D2032" t="s">
        <v>6129</v>
      </c>
      <c r="E2032" t="s">
        <v>340</v>
      </c>
      <c r="F2032" t="s">
        <v>82</v>
      </c>
      <c r="G2032">
        <v>52.479280699999997</v>
      </c>
      <c r="H2032">
        <v>-1.9021110000000001</v>
      </c>
      <c r="I2032" t="s">
        <v>15</v>
      </c>
    </row>
    <row r="2033" spans="1:9" x14ac:dyDescent="0.3">
      <c r="A2033" t="s">
        <v>6130</v>
      </c>
      <c r="B2033" t="s">
        <v>6131</v>
      </c>
      <c r="C2033" t="s">
        <v>6132</v>
      </c>
      <c r="D2033" t="s">
        <v>6133</v>
      </c>
      <c r="F2033" t="s">
        <v>79</v>
      </c>
      <c r="G2033">
        <v>44.999335000000002</v>
      </c>
      <c r="H2033">
        <v>7.6827909999999999</v>
      </c>
      <c r="I2033" t="s">
        <v>31</v>
      </c>
    </row>
    <row r="2034" spans="1:9" x14ac:dyDescent="0.3">
      <c r="A2034" t="s">
        <v>6134</v>
      </c>
      <c r="B2034" t="s">
        <v>6135</v>
      </c>
      <c r="C2034" t="s">
        <v>6136</v>
      </c>
      <c r="D2034" t="s">
        <v>6137</v>
      </c>
      <c r="E2034" t="s">
        <v>598</v>
      </c>
      <c r="F2034" t="s">
        <v>82</v>
      </c>
      <c r="G2034">
        <v>51.511744499999999</v>
      </c>
      <c r="H2034">
        <v>-7.7410199999999998E-2</v>
      </c>
      <c r="I2034" t="s">
        <v>15</v>
      </c>
    </row>
    <row r="2035" spans="1:9" x14ac:dyDescent="0.3">
      <c r="A2035" t="s">
        <v>6138</v>
      </c>
      <c r="B2035" t="s">
        <v>6139</v>
      </c>
      <c r="C2035" t="s">
        <v>6140</v>
      </c>
      <c r="D2035" t="s">
        <v>6141</v>
      </c>
      <c r="E2035" t="s">
        <v>6142</v>
      </c>
      <c r="F2035" t="s">
        <v>14</v>
      </c>
      <c r="G2035">
        <v>51.21634985</v>
      </c>
      <c r="H2035">
        <v>6.6902130736373921</v>
      </c>
      <c r="I2035" t="s">
        <v>15</v>
      </c>
    </row>
    <row r="2036" spans="1:9" x14ac:dyDescent="0.3">
      <c r="A2036" t="s">
        <v>6143</v>
      </c>
      <c r="B2036" t="s">
        <v>6144</v>
      </c>
      <c r="C2036" t="s">
        <v>6145</v>
      </c>
      <c r="D2036" t="s">
        <v>6146</v>
      </c>
      <c r="E2036" t="s">
        <v>1543</v>
      </c>
      <c r="F2036" t="s">
        <v>14</v>
      </c>
      <c r="G2036">
        <v>51.437766500000002</v>
      </c>
      <c r="H2036">
        <v>7.0055611999999998</v>
      </c>
      <c r="I2036" t="s">
        <v>15</v>
      </c>
    </row>
    <row r="2037" spans="1:9" x14ac:dyDescent="0.3">
      <c r="A2037" t="s">
        <v>6147</v>
      </c>
      <c r="B2037" t="s">
        <v>6148</v>
      </c>
      <c r="F2037" t="s">
        <v>218</v>
      </c>
      <c r="G2037">
        <v>55.363280000000003</v>
      </c>
      <c r="H2037">
        <v>10.492666</v>
      </c>
      <c r="I2037" t="s">
        <v>25</v>
      </c>
    </row>
    <row r="2038" spans="1:9" x14ac:dyDescent="0.3">
      <c r="A2038" t="s">
        <v>12122</v>
      </c>
      <c r="C2038" t="s">
        <v>12123</v>
      </c>
      <c r="D2038" t="s">
        <v>12124</v>
      </c>
      <c r="E2038" t="s">
        <v>12122</v>
      </c>
      <c r="G2038">
        <v>47.826989500000003</v>
      </c>
      <c r="H2038">
        <v>11.897981</v>
      </c>
      <c r="I2038" t="s">
        <v>11881</v>
      </c>
    </row>
    <row r="2039" spans="1:9" x14ac:dyDescent="0.3">
      <c r="A2039" t="s">
        <v>6149</v>
      </c>
      <c r="B2039" t="s">
        <v>6150</v>
      </c>
      <c r="F2039" t="s">
        <v>113</v>
      </c>
      <c r="G2039">
        <v>27.859300149999999</v>
      </c>
      <c r="H2039">
        <v>-15.40137419768836</v>
      </c>
      <c r="I2039" t="s">
        <v>15</v>
      </c>
    </row>
    <row r="2040" spans="1:9" x14ac:dyDescent="0.3">
      <c r="A2040" t="s">
        <v>6151</v>
      </c>
      <c r="B2040" t="s">
        <v>6152</v>
      </c>
      <c r="F2040" t="s">
        <v>82</v>
      </c>
      <c r="G2040">
        <v>53.240451</v>
      </c>
      <c r="H2040">
        <v>-0.513822</v>
      </c>
      <c r="I2040" t="s">
        <v>15</v>
      </c>
    </row>
    <row r="2041" spans="1:9" x14ac:dyDescent="0.3">
      <c r="A2041" t="s">
        <v>6153</v>
      </c>
      <c r="B2041" t="s">
        <v>6154</v>
      </c>
      <c r="F2041" t="s">
        <v>2130</v>
      </c>
      <c r="G2041">
        <v>64.130927</v>
      </c>
      <c r="H2041">
        <v>-21.866474400000001</v>
      </c>
      <c r="I2041" t="s">
        <v>15</v>
      </c>
    </row>
    <row r="2042" spans="1:9" x14ac:dyDescent="0.3">
      <c r="A2042" t="s">
        <v>6155</v>
      </c>
      <c r="B2042" t="s">
        <v>6156</v>
      </c>
      <c r="C2042" t="s">
        <v>6157</v>
      </c>
      <c r="D2042" t="s">
        <v>6158</v>
      </c>
      <c r="E2042" t="s">
        <v>6159</v>
      </c>
      <c r="F2042" t="s">
        <v>14</v>
      </c>
      <c r="G2042">
        <v>51.621997</v>
      </c>
      <c r="H2042">
        <v>12.326553000000001</v>
      </c>
      <c r="I2042" t="s">
        <v>15</v>
      </c>
    </row>
    <row r="2043" spans="1:9" x14ac:dyDescent="0.3">
      <c r="A2043" t="s">
        <v>6160</v>
      </c>
      <c r="B2043" t="s">
        <v>6161</v>
      </c>
      <c r="C2043" t="s">
        <v>6162</v>
      </c>
      <c r="D2043" t="s">
        <v>6163</v>
      </c>
      <c r="E2043" t="s">
        <v>6164</v>
      </c>
      <c r="F2043" t="s">
        <v>14</v>
      </c>
      <c r="G2043">
        <v>49.8183565</v>
      </c>
      <c r="H2043">
        <v>8.6266239723677707</v>
      </c>
      <c r="I2043" t="s">
        <v>101</v>
      </c>
    </row>
    <row r="2044" spans="1:9" x14ac:dyDescent="0.3">
      <c r="A2044" t="s">
        <v>12407</v>
      </c>
      <c r="C2044" t="s">
        <v>12408</v>
      </c>
      <c r="D2044" t="s">
        <v>12409</v>
      </c>
      <c r="E2044" t="s">
        <v>12407</v>
      </c>
      <c r="G2044">
        <v>48.825142</v>
      </c>
      <c r="H2044">
        <v>2.2618529999999999</v>
      </c>
      <c r="I2044" t="s">
        <v>11881</v>
      </c>
    </row>
    <row r="2045" spans="1:9" x14ac:dyDescent="0.3">
      <c r="A2045" t="s">
        <v>6165</v>
      </c>
      <c r="B2045" t="s">
        <v>6166</v>
      </c>
      <c r="C2045" t="s">
        <v>6167</v>
      </c>
      <c r="D2045" t="s">
        <v>6168</v>
      </c>
      <c r="E2045" t="s">
        <v>756</v>
      </c>
      <c r="F2045" t="s">
        <v>68</v>
      </c>
      <c r="G2045">
        <v>46.208948300000003</v>
      </c>
      <c r="H2045">
        <v>6.1490689999999999</v>
      </c>
      <c r="I2045" t="s">
        <v>15</v>
      </c>
    </row>
    <row r="2046" spans="1:9" x14ac:dyDescent="0.3">
      <c r="A2046" t="s">
        <v>6169</v>
      </c>
      <c r="B2046" t="s">
        <v>6170</v>
      </c>
      <c r="C2046" t="s">
        <v>6171</v>
      </c>
      <c r="D2046" t="s">
        <v>6172</v>
      </c>
      <c r="E2046" t="s">
        <v>6173</v>
      </c>
      <c r="F2046" t="s">
        <v>49</v>
      </c>
      <c r="G2046">
        <v>47.583421000000001</v>
      </c>
      <c r="H2046">
        <v>6.8961417000000003</v>
      </c>
      <c r="I2046" t="s">
        <v>15</v>
      </c>
    </row>
    <row r="2047" spans="1:9" x14ac:dyDescent="0.3">
      <c r="A2047" t="s">
        <v>6174</v>
      </c>
      <c r="B2047" t="s">
        <v>6175</v>
      </c>
      <c r="C2047" t="s">
        <v>6176</v>
      </c>
      <c r="D2047" t="s">
        <v>1799</v>
      </c>
      <c r="E2047" t="s">
        <v>1800</v>
      </c>
      <c r="F2047" t="s">
        <v>79</v>
      </c>
      <c r="G2047">
        <v>43.409605999999997</v>
      </c>
      <c r="H2047">
        <v>11.767817000000001</v>
      </c>
      <c r="I2047" t="s">
        <v>15</v>
      </c>
    </row>
    <row r="2048" spans="1:9" x14ac:dyDescent="0.3">
      <c r="A2048" t="s">
        <v>6177</v>
      </c>
      <c r="B2048" t="s">
        <v>6178</v>
      </c>
      <c r="E2048" t="s">
        <v>6179</v>
      </c>
      <c r="F2048" t="s">
        <v>14</v>
      </c>
      <c r="G2048">
        <v>48.043860000000002</v>
      </c>
      <c r="H2048">
        <v>11.506180000000001</v>
      </c>
      <c r="I2048" t="s">
        <v>15</v>
      </c>
    </row>
    <row r="2049" spans="1:9" x14ac:dyDescent="0.3">
      <c r="A2049" t="s">
        <v>6180</v>
      </c>
      <c r="B2049" t="s">
        <v>6181</v>
      </c>
      <c r="C2049" t="s">
        <v>6182</v>
      </c>
      <c r="D2049" t="s">
        <v>6183</v>
      </c>
      <c r="E2049" t="s">
        <v>3004</v>
      </c>
      <c r="F2049" t="s">
        <v>14</v>
      </c>
      <c r="G2049">
        <v>51.027756400000001</v>
      </c>
      <c r="H2049">
        <v>13.795495600000001</v>
      </c>
      <c r="I2049" t="s">
        <v>101</v>
      </c>
    </row>
    <row r="2050" spans="1:9" x14ac:dyDescent="0.3">
      <c r="A2050" t="s">
        <v>6184</v>
      </c>
      <c r="B2050" t="s">
        <v>6185</v>
      </c>
      <c r="C2050" t="s">
        <v>6186</v>
      </c>
      <c r="D2050" t="s">
        <v>6187</v>
      </c>
      <c r="E2050" t="s">
        <v>6188</v>
      </c>
      <c r="F2050" t="s">
        <v>82</v>
      </c>
      <c r="G2050">
        <v>53.35601655</v>
      </c>
      <c r="H2050">
        <v>-1.4733274000000001</v>
      </c>
      <c r="I2050" t="s">
        <v>15</v>
      </c>
    </row>
    <row r="2051" spans="1:9" x14ac:dyDescent="0.3">
      <c r="A2051" t="s">
        <v>6189</v>
      </c>
      <c r="B2051" t="s">
        <v>6190</v>
      </c>
      <c r="F2051" t="s">
        <v>49</v>
      </c>
      <c r="G2051">
        <v>48.901443999999998</v>
      </c>
      <c r="H2051">
        <v>2.2682739999999999</v>
      </c>
      <c r="I2051" t="s">
        <v>50</v>
      </c>
    </row>
    <row r="2052" spans="1:9" x14ac:dyDescent="0.3">
      <c r="A2052" t="s">
        <v>6191</v>
      </c>
      <c r="B2052" t="s">
        <v>6192</v>
      </c>
      <c r="E2052" t="s">
        <v>6193</v>
      </c>
      <c r="F2052" t="s">
        <v>14</v>
      </c>
      <c r="G2052">
        <v>50.476676350000012</v>
      </c>
      <c r="H2052">
        <v>8.9102259495681615</v>
      </c>
      <c r="I2052" t="s">
        <v>15</v>
      </c>
    </row>
    <row r="2053" spans="1:9" x14ac:dyDescent="0.3">
      <c r="A2053" t="s">
        <v>6194</v>
      </c>
      <c r="B2053" t="s">
        <v>6185</v>
      </c>
      <c r="C2053" t="s">
        <v>6186</v>
      </c>
      <c r="D2053" t="s">
        <v>6187</v>
      </c>
      <c r="E2053" t="s">
        <v>6188</v>
      </c>
      <c r="F2053" t="s">
        <v>82</v>
      </c>
      <c r="G2053">
        <v>53.35601655</v>
      </c>
      <c r="H2053">
        <v>-1.4733274000000001</v>
      </c>
      <c r="I2053" t="s">
        <v>15</v>
      </c>
    </row>
    <row r="2054" spans="1:9" x14ac:dyDescent="0.3">
      <c r="A2054" t="s">
        <v>6195</v>
      </c>
      <c r="B2054" t="s">
        <v>6196</v>
      </c>
      <c r="C2054" t="s">
        <v>6197</v>
      </c>
      <c r="D2054" t="s">
        <v>6198</v>
      </c>
      <c r="E2054" t="s">
        <v>6193</v>
      </c>
      <c r="F2054" t="s">
        <v>14</v>
      </c>
      <c r="G2054">
        <v>50.476676350000012</v>
      </c>
      <c r="H2054">
        <v>8.9102259495681615</v>
      </c>
      <c r="I2054" t="s">
        <v>101</v>
      </c>
    </row>
    <row r="2055" spans="1:9" x14ac:dyDescent="0.3">
      <c r="A2055" t="s">
        <v>6199</v>
      </c>
      <c r="B2055" t="s">
        <v>6200</v>
      </c>
      <c r="F2055" t="s">
        <v>113</v>
      </c>
      <c r="G2055">
        <v>36.317937000000001</v>
      </c>
      <c r="H2055">
        <v>-6.154312</v>
      </c>
      <c r="I2055" t="s">
        <v>114</v>
      </c>
    </row>
    <row r="2056" spans="1:9" x14ac:dyDescent="0.3">
      <c r="A2056" t="s">
        <v>6201</v>
      </c>
      <c r="B2056" t="s">
        <v>6202</v>
      </c>
      <c r="C2056" t="s">
        <v>6203</v>
      </c>
      <c r="D2056" t="s">
        <v>6204</v>
      </c>
      <c r="E2056" t="s">
        <v>6205</v>
      </c>
      <c r="F2056" t="s">
        <v>79</v>
      </c>
      <c r="G2056">
        <v>45.641340300000003</v>
      </c>
      <c r="H2056">
        <v>9.2231836000000005</v>
      </c>
      <c r="I2056" t="s">
        <v>15</v>
      </c>
    </row>
    <row r="2057" spans="1:9" x14ac:dyDescent="0.3">
      <c r="A2057" t="s">
        <v>6206</v>
      </c>
      <c r="B2057" t="s">
        <v>6207</v>
      </c>
      <c r="F2057" t="s">
        <v>79</v>
      </c>
      <c r="G2057">
        <v>45.106772800000002</v>
      </c>
      <c r="H2057">
        <v>7.7234372999999996</v>
      </c>
      <c r="I2057" t="s">
        <v>25</v>
      </c>
    </row>
    <row r="2058" spans="1:9" x14ac:dyDescent="0.3">
      <c r="A2058" t="s">
        <v>6208</v>
      </c>
      <c r="B2058" t="s">
        <v>6209</v>
      </c>
      <c r="C2058" t="s">
        <v>6210</v>
      </c>
      <c r="D2058" t="s">
        <v>6211</v>
      </c>
      <c r="E2058" t="s">
        <v>6212</v>
      </c>
      <c r="F2058" t="s">
        <v>2138</v>
      </c>
      <c r="G2058">
        <v>45.8094404</v>
      </c>
      <c r="H2058">
        <v>16.012778000000001</v>
      </c>
      <c r="I2058" t="s">
        <v>15</v>
      </c>
    </row>
    <row r="2059" spans="1:9" x14ac:dyDescent="0.3">
      <c r="A2059" t="s">
        <v>6213</v>
      </c>
      <c r="B2059" t="s">
        <v>5137</v>
      </c>
      <c r="C2059" t="s">
        <v>5138</v>
      </c>
      <c r="D2059" t="s">
        <v>726</v>
      </c>
      <c r="E2059" t="s">
        <v>5139</v>
      </c>
      <c r="F2059" t="s">
        <v>248</v>
      </c>
      <c r="G2059">
        <v>58.888858800000001</v>
      </c>
      <c r="H2059">
        <v>5.7183051999999996</v>
      </c>
      <c r="I2059" t="s">
        <v>15</v>
      </c>
    </row>
    <row r="2060" spans="1:9" x14ac:dyDescent="0.3">
      <c r="A2060" t="s">
        <v>6214</v>
      </c>
      <c r="B2060" t="s">
        <v>6215</v>
      </c>
      <c r="C2060" t="s">
        <v>6216</v>
      </c>
      <c r="D2060" t="s">
        <v>6217</v>
      </c>
      <c r="E2060" t="s">
        <v>6218</v>
      </c>
      <c r="F2060" t="s">
        <v>14</v>
      </c>
      <c r="G2060">
        <v>49.2462248</v>
      </c>
      <c r="H2060">
        <v>6.9377899351922903</v>
      </c>
      <c r="I2060" t="s">
        <v>101</v>
      </c>
    </row>
    <row r="2061" spans="1:9" x14ac:dyDescent="0.3">
      <c r="A2061" t="s">
        <v>6219</v>
      </c>
      <c r="B2061" t="s">
        <v>6220</v>
      </c>
      <c r="C2061" t="s">
        <v>6221</v>
      </c>
      <c r="D2061" t="s">
        <v>6222</v>
      </c>
      <c r="E2061" t="s">
        <v>6223</v>
      </c>
      <c r="F2061" t="s">
        <v>49</v>
      </c>
      <c r="G2061">
        <v>45.523736</v>
      </c>
      <c r="H2061">
        <v>4.7777659999999997</v>
      </c>
      <c r="I2061" t="s">
        <v>15</v>
      </c>
    </row>
    <row r="2062" spans="1:9" x14ac:dyDescent="0.3">
      <c r="A2062" t="s">
        <v>6224</v>
      </c>
      <c r="B2062" t="s">
        <v>6225</v>
      </c>
      <c r="C2062" t="s">
        <v>6226</v>
      </c>
      <c r="D2062" t="s">
        <v>6227</v>
      </c>
      <c r="E2062" t="s">
        <v>6228</v>
      </c>
      <c r="F2062" t="s">
        <v>14</v>
      </c>
      <c r="G2062">
        <v>49.013918599999997</v>
      </c>
      <c r="H2062">
        <v>10.0647658</v>
      </c>
      <c r="I2062" t="s">
        <v>15</v>
      </c>
    </row>
    <row r="2063" spans="1:9" x14ac:dyDescent="0.3">
      <c r="A2063" t="s">
        <v>6229</v>
      </c>
      <c r="B2063" t="s">
        <v>6230</v>
      </c>
      <c r="C2063" t="s">
        <v>6231</v>
      </c>
      <c r="D2063" t="s">
        <v>6232</v>
      </c>
      <c r="E2063" t="s">
        <v>6233</v>
      </c>
      <c r="F2063" t="s">
        <v>14</v>
      </c>
      <c r="G2063">
        <v>48.444226700000002</v>
      </c>
      <c r="H2063">
        <v>8.5134354000000005</v>
      </c>
      <c r="I2063" t="s">
        <v>101</v>
      </c>
    </row>
    <row r="2064" spans="1:9" x14ac:dyDescent="0.3">
      <c r="A2064" t="s">
        <v>6234</v>
      </c>
      <c r="B2064" t="s">
        <v>6235</v>
      </c>
      <c r="C2064" t="s">
        <v>6236</v>
      </c>
      <c r="D2064" t="s">
        <v>6237</v>
      </c>
      <c r="E2064" t="s">
        <v>6238</v>
      </c>
      <c r="F2064" t="s">
        <v>49</v>
      </c>
      <c r="G2064">
        <v>44.009524999999996</v>
      </c>
      <c r="H2064">
        <v>1.344614</v>
      </c>
      <c r="I2064" t="s">
        <v>15</v>
      </c>
    </row>
    <row r="2065" spans="1:9" x14ac:dyDescent="0.3">
      <c r="A2065" t="s">
        <v>6239</v>
      </c>
      <c r="B2065" t="s">
        <v>6240</v>
      </c>
      <c r="F2065" t="s">
        <v>49</v>
      </c>
      <c r="G2065">
        <v>48.786199000000003</v>
      </c>
      <c r="H2065">
        <v>2.598484</v>
      </c>
      <c r="I2065" t="s">
        <v>50</v>
      </c>
    </row>
    <row r="2066" spans="1:9" x14ac:dyDescent="0.3">
      <c r="A2066" t="s">
        <v>6241</v>
      </c>
      <c r="B2066" t="s">
        <v>6242</v>
      </c>
      <c r="C2066" t="s">
        <v>6243</v>
      </c>
      <c r="D2066" t="s">
        <v>6244</v>
      </c>
      <c r="E2066" t="s">
        <v>6245</v>
      </c>
      <c r="F2066" t="s">
        <v>14</v>
      </c>
      <c r="G2066">
        <v>52.492716000000001</v>
      </c>
      <c r="H2066">
        <v>9.8991240000000005</v>
      </c>
      <c r="I2066" t="s">
        <v>15</v>
      </c>
    </row>
    <row r="2067" spans="1:9" x14ac:dyDescent="0.3">
      <c r="A2067" t="s">
        <v>6246</v>
      </c>
      <c r="B2067" t="s">
        <v>6247</v>
      </c>
      <c r="C2067" t="s">
        <v>6248</v>
      </c>
      <c r="D2067" t="s">
        <v>6244</v>
      </c>
      <c r="E2067" t="s">
        <v>6245</v>
      </c>
      <c r="F2067" t="s">
        <v>14</v>
      </c>
      <c r="G2067">
        <v>52.515501400000012</v>
      </c>
      <c r="H2067">
        <v>9.8669747000000001</v>
      </c>
      <c r="I2067" t="s">
        <v>15</v>
      </c>
    </row>
    <row r="2068" spans="1:9" x14ac:dyDescent="0.3">
      <c r="A2068" t="s">
        <v>6249</v>
      </c>
      <c r="B2068" t="s">
        <v>6250</v>
      </c>
      <c r="C2068" t="s">
        <v>6251</v>
      </c>
      <c r="D2068" t="s">
        <v>6252</v>
      </c>
      <c r="E2068" t="s">
        <v>6253</v>
      </c>
      <c r="F2068" t="s">
        <v>14</v>
      </c>
      <c r="G2068">
        <v>48.559387999999998</v>
      </c>
      <c r="H2068">
        <v>10.686400636228971</v>
      </c>
      <c r="I2068" t="s">
        <v>15</v>
      </c>
    </row>
    <row r="2069" spans="1:9" x14ac:dyDescent="0.3">
      <c r="A2069" t="s">
        <v>11515</v>
      </c>
      <c r="E2069" t="s">
        <v>11516</v>
      </c>
      <c r="G2069">
        <v>45.113426599999997</v>
      </c>
      <c r="H2069">
        <v>5.7547492</v>
      </c>
      <c r="I2069" t="s">
        <v>11289</v>
      </c>
    </row>
    <row r="2070" spans="1:9" x14ac:dyDescent="0.3">
      <c r="A2070" t="s">
        <v>11515</v>
      </c>
      <c r="E2070" t="s">
        <v>11516</v>
      </c>
      <c r="G2070">
        <v>45.114426600000002</v>
      </c>
      <c r="H2070">
        <v>5.7547492</v>
      </c>
      <c r="I2070" t="s">
        <v>11289</v>
      </c>
    </row>
    <row r="2071" spans="1:9" x14ac:dyDescent="0.3">
      <c r="A2071" t="s">
        <v>11517</v>
      </c>
      <c r="E2071" t="s">
        <v>11516</v>
      </c>
      <c r="G2071">
        <v>45.112426599999999</v>
      </c>
      <c r="H2071">
        <v>5.7547492</v>
      </c>
      <c r="I2071" t="s">
        <v>11289</v>
      </c>
    </row>
    <row r="2072" spans="1:9" x14ac:dyDescent="0.3">
      <c r="A2072" t="s">
        <v>6254</v>
      </c>
      <c r="B2072" t="s">
        <v>6255</v>
      </c>
      <c r="F2072" t="s">
        <v>113</v>
      </c>
      <c r="G2072" t="str">
        <f>"41.320858"</f>
        <v>41.320858</v>
      </c>
      <c r="H2072" t="str">
        <f>"2.034486"</f>
        <v>2.034486</v>
      </c>
      <c r="I2072" t="s">
        <v>114</v>
      </c>
    </row>
    <row r="2073" spans="1:9" x14ac:dyDescent="0.3">
      <c r="A2073" t="s">
        <v>6256</v>
      </c>
      <c r="B2073" t="s">
        <v>6257</v>
      </c>
      <c r="C2073" t="s">
        <v>6258</v>
      </c>
      <c r="D2073" t="s">
        <v>6259</v>
      </c>
      <c r="E2073" t="s">
        <v>6260</v>
      </c>
      <c r="F2073" t="s">
        <v>49</v>
      </c>
      <c r="G2073">
        <v>48.987572</v>
      </c>
      <c r="H2073">
        <v>2.3870140000000002</v>
      </c>
      <c r="I2073" t="s">
        <v>15</v>
      </c>
    </row>
    <row r="2074" spans="1:9" x14ac:dyDescent="0.3">
      <c r="A2074" t="s">
        <v>6261</v>
      </c>
      <c r="B2074" t="s">
        <v>6262</v>
      </c>
      <c r="F2074" t="s">
        <v>49</v>
      </c>
      <c r="G2074">
        <v>48.987572</v>
      </c>
      <c r="H2074">
        <v>2.3870140000000002</v>
      </c>
      <c r="I2074" t="s">
        <v>50</v>
      </c>
    </row>
    <row r="2075" spans="1:9" x14ac:dyDescent="0.3">
      <c r="A2075" t="s">
        <v>6263</v>
      </c>
      <c r="B2075" t="s">
        <v>6264</v>
      </c>
      <c r="F2075" t="s">
        <v>49</v>
      </c>
      <c r="G2075">
        <v>43.110271449999999</v>
      </c>
      <c r="H2075">
        <v>5.8492972084071724</v>
      </c>
      <c r="I2075" t="s">
        <v>50</v>
      </c>
    </row>
    <row r="2076" spans="1:9" x14ac:dyDescent="0.3">
      <c r="A2076" t="s">
        <v>6265</v>
      </c>
      <c r="B2076" t="s">
        <v>6266</v>
      </c>
      <c r="F2076" t="s">
        <v>49</v>
      </c>
      <c r="G2076">
        <v>47.235813</v>
      </c>
      <c r="H2076">
        <v>-1.5551269999999999</v>
      </c>
      <c r="I2076" t="s">
        <v>50</v>
      </c>
    </row>
    <row r="2077" spans="1:9" x14ac:dyDescent="0.3">
      <c r="A2077" t="s">
        <v>11518</v>
      </c>
      <c r="E2077" t="s">
        <v>11519</v>
      </c>
      <c r="G2077">
        <v>49.718490000000003</v>
      </c>
      <c r="H2077">
        <v>21.648959999999999</v>
      </c>
      <c r="I2077" t="s">
        <v>11289</v>
      </c>
    </row>
    <row r="2078" spans="1:9" x14ac:dyDescent="0.3">
      <c r="A2078" t="s">
        <v>6267</v>
      </c>
      <c r="B2078" t="s">
        <v>6268</v>
      </c>
      <c r="C2078" t="s">
        <v>6269</v>
      </c>
      <c r="D2078" t="s">
        <v>6270</v>
      </c>
      <c r="E2078" t="s">
        <v>6271</v>
      </c>
      <c r="F2078" t="s">
        <v>14</v>
      </c>
      <c r="G2078">
        <v>49.543610600000001</v>
      </c>
      <c r="H2078">
        <v>8.3379135025137039</v>
      </c>
      <c r="I2078" t="s">
        <v>101</v>
      </c>
    </row>
    <row r="2079" spans="1:9" x14ac:dyDescent="0.3">
      <c r="A2079" t="s">
        <v>6272</v>
      </c>
      <c r="B2079" t="s">
        <v>6273</v>
      </c>
      <c r="C2079" t="s">
        <v>6274</v>
      </c>
      <c r="D2079" t="s">
        <v>6275</v>
      </c>
      <c r="E2079" t="s">
        <v>1051</v>
      </c>
      <c r="F2079" t="s">
        <v>14</v>
      </c>
      <c r="G2079">
        <v>48.140538100000001</v>
      </c>
      <c r="H2079">
        <v>11.57535</v>
      </c>
      <c r="I2079" t="s">
        <v>15</v>
      </c>
    </row>
    <row r="2080" spans="1:9" x14ac:dyDescent="0.3">
      <c r="A2080" t="s">
        <v>6276</v>
      </c>
      <c r="B2080" t="s">
        <v>6277</v>
      </c>
      <c r="C2080" t="s">
        <v>6278</v>
      </c>
      <c r="D2080" t="s">
        <v>6279</v>
      </c>
      <c r="E2080" t="s">
        <v>526</v>
      </c>
      <c r="F2080" t="s">
        <v>14</v>
      </c>
      <c r="G2080">
        <v>53.554381499999998</v>
      </c>
      <c r="H2080">
        <v>9.9844533999999996</v>
      </c>
      <c r="I2080" t="s">
        <v>15</v>
      </c>
    </row>
    <row r="2081" spans="1:9" x14ac:dyDescent="0.3">
      <c r="A2081" t="s">
        <v>6280</v>
      </c>
      <c r="B2081" t="s">
        <v>6281</v>
      </c>
      <c r="F2081" t="s">
        <v>49</v>
      </c>
      <c r="G2081">
        <v>48.843264900000001</v>
      </c>
      <c r="H2081">
        <v>2.2379121999999998</v>
      </c>
      <c r="I2081" t="s">
        <v>50</v>
      </c>
    </row>
    <row r="2082" spans="1:9" x14ac:dyDescent="0.3">
      <c r="A2082" t="s">
        <v>6282</v>
      </c>
      <c r="B2082" t="s">
        <v>6283</v>
      </c>
      <c r="F2082" t="s">
        <v>49</v>
      </c>
      <c r="G2082">
        <v>44.713183999999998</v>
      </c>
      <c r="H2082">
        <v>-0.58138100000000004</v>
      </c>
      <c r="I2082" t="s">
        <v>50</v>
      </c>
    </row>
    <row r="2083" spans="1:9" x14ac:dyDescent="0.3">
      <c r="A2083" t="s">
        <v>6284</v>
      </c>
      <c r="B2083" t="s">
        <v>6285</v>
      </c>
      <c r="C2083" t="s">
        <v>6286</v>
      </c>
      <c r="D2083" t="s">
        <v>164</v>
      </c>
      <c r="E2083" t="s">
        <v>165</v>
      </c>
      <c r="F2083" t="s">
        <v>21</v>
      </c>
      <c r="G2083">
        <v>47.073864</v>
      </c>
      <c r="H2083">
        <v>15.454777999999999</v>
      </c>
      <c r="I2083" t="s">
        <v>88</v>
      </c>
    </row>
    <row r="2084" spans="1:9" x14ac:dyDescent="0.3">
      <c r="A2084" t="s">
        <v>6287</v>
      </c>
      <c r="B2084" t="s">
        <v>6288</v>
      </c>
      <c r="C2084" t="s">
        <v>6289</v>
      </c>
      <c r="D2084" t="s">
        <v>6290</v>
      </c>
      <c r="E2084" t="s">
        <v>6291</v>
      </c>
      <c r="F2084" t="s">
        <v>113</v>
      </c>
      <c r="G2084">
        <v>42.334069</v>
      </c>
      <c r="H2084">
        <v>-1.7859020000000001</v>
      </c>
      <c r="I2084" t="s">
        <v>15</v>
      </c>
    </row>
    <row r="2085" spans="1:9" x14ac:dyDescent="0.3">
      <c r="A2085" t="s">
        <v>6292</v>
      </c>
      <c r="B2085" t="s">
        <v>6293</v>
      </c>
      <c r="F2085" t="s">
        <v>260</v>
      </c>
      <c r="G2085">
        <v>50.602755999999999</v>
      </c>
      <c r="H2085">
        <v>5.4796100000000001</v>
      </c>
      <c r="I2085" t="s">
        <v>25</v>
      </c>
    </row>
    <row r="2086" spans="1:9" x14ac:dyDescent="0.3">
      <c r="A2086" t="s">
        <v>6294</v>
      </c>
      <c r="B2086" t="s">
        <v>6295</v>
      </c>
      <c r="F2086" t="s">
        <v>82</v>
      </c>
      <c r="G2086">
        <v>51.515784250000003</v>
      </c>
      <c r="H2086">
        <v>-0.1041096202971841</v>
      </c>
      <c r="I2086" t="s">
        <v>37</v>
      </c>
    </row>
    <row r="2087" spans="1:9" x14ac:dyDescent="0.3">
      <c r="A2087" t="s">
        <v>6296</v>
      </c>
      <c r="B2087" t="s">
        <v>6297</v>
      </c>
      <c r="C2087" t="s">
        <v>6298</v>
      </c>
      <c r="D2087" t="s">
        <v>6299</v>
      </c>
      <c r="E2087" t="s">
        <v>6300</v>
      </c>
      <c r="F2087" t="s">
        <v>14</v>
      </c>
      <c r="G2087">
        <v>51.834469749999997</v>
      </c>
      <c r="H2087">
        <v>6.231279568518584</v>
      </c>
      <c r="I2087" t="s">
        <v>15</v>
      </c>
    </row>
    <row r="2088" spans="1:9" x14ac:dyDescent="0.3">
      <c r="A2088" t="s">
        <v>6301</v>
      </c>
      <c r="B2088" t="s">
        <v>6302</v>
      </c>
      <c r="F2088" t="s">
        <v>82</v>
      </c>
      <c r="G2088" t="str">
        <f>"51.547859"</f>
        <v>51.547859</v>
      </c>
      <c r="H2088" t="str">
        <f>"-1.856680"</f>
        <v>-1.856680</v>
      </c>
      <c r="I2088" t="s">
        <v>25</v>
      </c>
    </row>
    <row r="2089" spans="1:9" x14ac:dyDescent="0.3">
      <c r="A2089" t="s">
        <v>6303</v>
      </c>
      <c r="B2089" t="s">
        <v>6304</v>
      </c>
      <c r="C2089" t="s">
        <v>6305</v>
      </c>
      <c r="D2089" t="s">
        <v>6306</v>
      </c>
      <c r="E2089" t="s">
        <v>598</v>
      </c>
      <c r="F2089" t="s">
        <v>82</v>
      </c>
      <c r="G2089">
        <v>51.515868400000002</v>
      </c>
      <c r="H2089">
        <v>-0.1044245119808313</v>
      </c>
      <c r="I2089" t="s">
        <v>15</v>
      </c>
    </row>
    <row r="2090" spans="1:9" x14ac:dyDescent="0.3">
      <c r="A2090" t="s">
        <v>6307</v>
      </c>
      <c r="B2090" t="s">
        <v>6308</v>
      </c>
      <c r="F2090" t="s">
        <v>113</v>
      </c>
      <c r="G2090">
        <v>41.205072999999999</v>
      </c>
      <c r="H2090">
        <v>1.28529</v>
      </c>
      <c r="I2090" t="s">
        <v>25</v>
      </c>
    </row>
    <row r="2091" spans="1:9" x14ac:dyDescent="0.3">
      <c r="A2091" t="s">
        <v>6309</v>
      </c>
      <c r="B2091" t="s">
        <v>6310</v>
      </c>
      <c r="F2091" t="s">
        <v>49</v>
      </c>
      <c r="G2091">
        <v>45.052135</v>
      </c>
      <c r="H2091">
        <v>5.266724</v>
      </c>
      <c r="I2091" t="s">
        <v>50</v>
      </c>
    </row>
    <row r="2092" spans="1:9" x14ac:dyDescent="0.3">
      <c r="A2092" t="s">
        <v>6311</v>
      </c>
      <c r="B2092" t="s">
        <v>6312</v>
      </c>
      <c r="C2092" t="s">
        <v>6313</v>
      </c>
      <c r="D2092" t="s">
        <v>6314</v>
      </c>
      <c r="E2092" t="s">
        <v>6315</v>
      </c>
      <c r="F2092" t="s">
        <v>104</v>
      </c>
      <c r="G2092">
        <v>52.284156500000002</v>
      </c>
      <c r="H2092">
        <v>4.7971317000000004</v>
      </c>
      <c r="I2092" t="s">
        <v>15</v>
      </c>
    </row>
    <row r="2093" spans="1:9" x14ac:dyDescent="0.3">
      <c r="A2093" t="s">
        <v>6316</v>
      </c>
      <c r="B2093" t="s">
        <v>6225</v>
      </c>
      <c r="C2093" t="s">
        <v>6226</v>
      </c>
      <c r="D2093" t="s">
        <v>6227</v>
      </c>
      <c r="E2093" t="s">
        <v>6228</v>
      </c>
      <c r="F2093" t="s">
        <v>14</v>
      </c>
      <c r="G2093">
        <v>49.013918599999997</v>
      </c>
      <c r="H2093">
        <v>10.0647658</v>
      </c>
      <c r="I2093" t="s">
        <v>15</v>
      </c>
    </row>
    <row r="2094" spans="1:9" x14ac:dyDescent="0.3">
      <c r="A2094" t="s">
        <v>6317</v>
      </c>
      <c r="B2094" t="s">
        <v>6318</v>
      </c>
      <c r="C2094" t="s">
        <v>6319</v>
      </c>
      <c r="D2094" t="s">
        <v>6320</v>
      </c>
      <c r="E2094" t="s">
        <v>6321</v>
      </c>
      <c r="F2094" t="s">
        <v>14</v>
      </c>
      <c r="G2094">
        <v>52.196904699999997</v>
      </c>
      <c r="H2094">
        <v>9.7870124000000001</v>
      </c>
      <c r="I2094" t="s">
        <v>15</v>
      </c>
    </row>
    <row r="2095" spans="1:9" x14ac:dyDescent="0.3">
      <c r="A2095" t="s">
        <v>6322</v>
      </c>
      <c r="B2095" t="s">
        <v>6323</v>
      </c>
      <c r="C2095" t="s">
        <v>6324</v>
      </c>
      <c r="D2095" t="s">
        <v>6325</v>
      </c>
      <c r="F2095" t="s">
        <v>30</v>
      </c>
      <c r="G2095">
        <v>50.253208999999998</v>
      </c>
      <c r="H2095">
        <v>19.039549999999998</v>
      </c>
      <c r="I2095" t="s">
        <v>31</v>
      </c>
    </row>
    <row r="2096" spans="1:9" x14ac:dyDescent="0.3">
      <c r="A2096" t="s">
        <v>6326</v>
      </c>
      <c r="B2096" t="s">
        <v>6327</v>
      </c>
      <c r="F2096" t="s">
        <v>30</v>
      </c>
      <c r="G2096">
        <v>49.947639000000002</v>
      </c>
      <c r="H2096">
        <v>18.582512000000001</v>
      </c>
      <c r="I2096" t="s">
        <v>25</v>
      </c>
    </row>
    <row r="2097" spans="1:9" x14ac:dyDescent="0.3">
      <c r="A2097" t="s">
        <v>6328</v>
      </c>
      <c r="B2097" t="s">
        <v>6329</v>
      </c>
      <c r="C2097" t="s">
        <v>6330</v>
      </c>
      <c r="D2097" t="s">
        <v>6331</v>
      </c>
      <c r="E2097" t="s">
        <v>6332</v>
      </c>
      <c r="F2097" t="s">
        <v>260</v>
      </c>
      <c r="G2097">
        <v>50.640096749999998</v>
      </c>
      <c r="H2097">
        <v>6.0070036983004478</v>
      </c>
      <c r="I2097" t="s">
        <v>15</v>
      </c>
    </row>
    <row r="2098" spans="1:9" x14ac:dyDescent="0.3">
      <c r="A2098" t="s">
        <v>6333</v>
      </c>
      <c r="B2098" t="s">
        <v>6334</v>
      </c>
      <c r="F2098" t="s">
        <v>113</v>
      </c>
      <c r="G2098">
        <v>40.412936999999999</v>
      </c>
      <c r="H2098">
        <v>-3.3832710000000001</v>
      </c>
      <c r="I2098" t="s">
        <v>114</v>
      </c>
    </row>
    <row r="2099" spans="1:9" x14ac:dyDescent="0.3">
      <c r="A2099" t="s">
        <v>6335</v>
      </c>
      <c r="B2099" t="s">
        <v>6336</v>
      </c>
      <c r="C2099" t="s">
        <v>6337</v>
      </c>
      <c r="D2099" t="s">
        <v>6338</v>
      </c>
      <c r="E2099" t="s">
        <v>6339</v>
      </c>
      <c r="F2099" t="s">
        <v>79</v>
      </c>
      <c r="G2099">
        <v>45.530561300000002</v>
      </c>
      <c r="H2099">
        <v>9.2231103999999995</v>
      </c>
      <c r="I2099" t="s">
        <v>15</v>
      </c>
    </row>
    <row r="2100" spans="1:9" x14ac:dyDescent="0.3">
      <c r="A2100" t="s">
        <v>6340</v>
      </c>
      <c r="B2100" t="s">
        <v>6341</v>
      </c>
      <c r="C2100" t="s">
        <v>6342</v>
      </c>
      <c r="D2100" t="s">
        <v>6343</v>
      </c>
      <c r="E2100" t="s">
        <v>6344</v>
      </c>
      <c r="F2100" t="s">
        <v>68</v>
      </c>
      <c r="G2100">
        <v>47.196857000000001</v>
      </c>
      <c r="H2100">
        <v>8.7242540000000002</v>
      </c>
      <c r="I2100" t="s">
        <v>15</v>
      </c>
    </row>
    <row r="2101" spans="1:9" x14ac:dyDescent="0.3">
      <c r="A2101" t="s">
        <v>11520</v>
      </c>
      <c r="E2101" t="s">
        <v>11401</v>
      </c>
      <c r="G2101">
        <v>43.436969829532501</v>
      </c>
      <c r="H2101">
        <v>4.9477899112000898</v>
      </c>
      <c r="I2101" t="s">
        <v>11289</v>
      </c>
    </row>
    <row r="2102" spans="1:9" x14ac:dyDescent="0.3">
      <c r="A2102" t="s">
        <v>11521</v>
      </c>
      <c r="E2102" t="s">
        <v>11401</v>
      </c>
      <c r="G2102">
        <v>43.438071399999998</v>
      </c>
      <c r="H2102">
        <v>4.945595</v>
      </c>
      <c r="I2102" t="s">
        <v>11289</v>
      </c>
    </row>
    <row r="2103" spans="1:9" x14ac:dyDescent="0.3">
      <c r="A2103" t="s">
        <v>6345</v>
      </c>
      <c r="B2103" t="s">
        <v>6346</v>
      </c>
      <c r="C2103" t="s">
        <v>6347</v>
      </c>
      <c r="D2103" t="s">
        <v>6348</v>
      </c>
      <c r="E2103" t="s">
        <v>6349</v>
      </c>
      <c r="F2103" t="s">
        <v>14</v>
      </c>
      <c r="G2103">
        <v>48.381674599999997</v>
      </c>
      <c r="H2103">
        <v>9.9629081999999993</v>
      </c>
      <c r="I2103" t="s">
        <v>15</v>
      </c>
    </row>
    <row r="2104" spans="1:9" x14ac:dyDescent="0.3">
      <c r="A2104" t="s">
        <v>6350</v>
      </c>
      <c r="B2104" t="s">
        <v>6351</v>
      </c>
      <c r="C2104" t="s">
        <v>6123</v>
      </c>
      <c r="D2104" t="s">
        <v>4781</v>
      </c>
      <c r="E2104" t="s">
        <v>6352</v>
      </c>
      <c r="F2104" t="s">
        <v>49</v>
      </c>
      <c r="G2104">
        <v>48.8760373</v>
      </c>
      <c r="H2104">
        <v>2.3297775000000001</v>
      </c>
      <c r="I2104" t="s">
        <v>15</v>
      </c>
    </row>
    <row r="2105" spans="1:9" x14ac:dyDescent="0.3">
      <c r="A2105" t="s">
        <v>6353</v>
      </c>
      <c r="B2105" t="s">
        <v>6354</v>
      </c>
      <c r="F2105" t="s">
        <v>49</v>
      </c>
      <c r="G2105">
        <v>50.601626000000003</v>
      </c>
      <c r="H2105">
        <v>3.1361680000000001</v>
      </c>
      <c r="I2105" t="s">
        <v>50</v>
      </c>
    </row>
    <row r="2106" spans="1:9" x14ac:dyDescent="0.3">
      <c r="A2106" t="s">
        <v>6355</v>
      </c>
      <c r="B2106" t="s">
        <v>6356</v>
      </c>
      <c r="F2106" t="s">
        <v>49</v>
      </c>
      <c r="G2106">
        <v>48.881455799999998</v>
      </c>
      <c r="H2106">
        <v>2.3120790000000002</v>
      </c>
      <c r="I2106" t="s">
        <v>50</v>
      </c>
    </row>
    <row r="2107" spans="1:9" x14ac:dyDescent="0.3">
      <c r="A2107" t="s">
        <v>6357</v>
      </c>
      <c r="B2107" t="s">
        <v>6358</v>
      </c>
      <c r="C2107" t="s">
        <v>6359</v>
      </c>
      <c r="D2107" t="s">
        <v>4781</v>
      </c>
      <c r="E2107" t="s">
        <v>309</v>
      </c>
      <c r="F2107" t="s">
        <v>49</v>
      </c>
      <c r="G2107">
        <v>48.877088000000001</v>
      </c>
      <c r="H2107">
        <v>2.3138703</v>
      </c>
      <c r="I2107" t="s">
        <v>15</v>
      </c>
    </row>
    <row r="2108" spans="1:9" x14ac:dyDescent="0.3">
      <c r="A2108" t="s">
        <v>6360</v>
      </c>
      <c r="B2108" t="s">
        <v>6361</v>
      </c>
      <c r="C2108" t="s">
        <v>6362</v>
      </c>
      <c r="D2108" t="s">
        <v>6363</v>
      </c>
      <c r="E2108" t="s">
        <v>6364</v>
      </c>
      <c r="F2108" t="s">
        <v>21</v>
      </c>
      <c r="G2108">
        <v>48.284207000000002</v>
      </c>
      <c r="H2108">
        <v>16.058146000000001</v>
      </c>
      <c r="I2108" t="s">
        <v>88</v>
      </c>
    </row>
    <row r="2109" spans="1:9" x14ac:dyDescent="0.3">
      <c r="A2109" t="s">
        <v>12125</v>
      </c>
      <c r="C2109" t="s">
        <v>12126</v>
      </c>
      <c r="D2109" t="s">
        <v>12127</v>
      </c>
      <c r="E2109" t="s">
        <v>12125</v>
      </c>
      <c r="G2109">
        <v>51.570029900000002</v>
      </c>
      <c r="H2109">
        <v>7.6762142977393619</v>
      </c>
      <c r="I2109" t="s">
        <v>11881</v>
      </c>
    </row>
    <row r="2110" spans="1:9" x14ac:dyDescent="0.3">
      <c r="A2110" t="s">
        <v>6365</v>
      </c>
      <c r="B2110" t="s">
        <v>6366</v>
      </c>
      <c r="F2110" t="s">
        <v>49</v>
      </c>
      <c r="G2110">
        <v>48.9026882</v>
      </c>
      <c r="H2110">
        <v>2.0192125999999999</v>
      </c>
      <c r="I2110" t="s">
        <v>50</v>
      </c>
    </row>
    <row r="2111" spans="1:9" x14ac:dyDescent="0.3">
      <c r="A2111" t="s">
        <v>6367</v>
      </c>
      <c r="B2111" t="s">
        <v>6368</v>
      </c>
      <c r="C2111" t="s">
        <v>6369</v>
      </c>
      <c r="D2111" t="s">
        <v>6370</v>
      </c>
      <c r="E2111" t="s">
        <v>6371</v>
      </c>
      <c r="F2111" t="s">
        <v>68</v>
      </c>
      <c r="G2111">
        <v>47.031599</v>
      </c>
      <c r="H2111">
        <v>8.6259599999999992</v>
      </c>
      <c r="I2111" t="s">
        <v>15</v>
      </c>
    </row>
    <row r="2112" spans="1:9" x14ac:dyDescent="0.3">
      <c r="A2112" t="s">
        <v>6372</v>
      </c>
      <c r="B2112" t="s">
        <v>6373</v>
      </c>
      <c r="C2112" t="s">
        <v>6374</v>
      </c>
      <c r="D2112" t="s">
        <v>6375</v>
      </c>
      <c r="E2112" t="s">
        <v>6376</v>
      </c>
      <c r="F2112" t="s">
        <v>14</v>
      </c>
      <c r="G2112">
        <v>49.075847400000001</v>
      </c>
      <c r="H2112">
        <v>8.3920881999999999</v>
      </c>
      <c r="I2112" t="s">
        <v>15</v>
      </c>
    </row>
    <row r="2113" spans="1:9" x14ac:dyDescent="0.3">
      <c r="A2113" t="s">
        <v>12128</v>
      </c>
      <c r="C2113" t="s">
        <v>12129</v>
      </c>
      <c r="D2113" t="s">
        <v>12130</v>
      </c>
      <c r="E2113" t="s">
        <v>2489</v>
      </c>
      <c r="G2113">
        <v>48.985847900000003</v>
      </c>
      <c r="H2113">
        <v>8.4475815000000001</v>
      </c>
      <c r="I2113" t="s">
        <v>11881</v>
      </c>
    </row>
    <row r="2114" spans="1:9" x14ac:dyDescent="0.3">
      <c r="A2114" t="s">
        <v>6377</v>
      </c>
      <c r="B2114" t="s">
        <v>6378</v>
      </c>
      <c r="C2114" t="s">
        <v>6379</v>
      </c>
      <c r="D2114" t="s">
        <v>2488</v>
      </c>
      <c r="E2114" t="s">
        <v>2489</v>
      </c>
      <c r="F2114" t="s">
        <v>14</v>
      </c>
      <c r="G2114">
        <v>49.015005299999999</v>
      </c>
      <c r="H2114">
        <v>8.4205591999999996</v>
      </c>
      <c r="I2114" t="s">
        <v>101</v>
      </c>
    </row>
    <row r="2115" spans="1:9" x14ac:dyDescent="0.3">
      <c r="A2115" t="s">
        <v>6380</v>
      </c>
      <c r="B2115" t="s">
        <v>6381</v>
      </c>
      <c r="C2115" t="s">
        <v>6382</v>
      </c>
      <c r="D2115" t="s">
        <v>2488</v>
      </c>
      <c r="E2115" t="s">
        <v>2489</v>
      </c>
      <c r="F2115" t="s">
        <v>14</v>
      </c>
      <c r="G2115">
        <v>49.022844999999997</v>
      </c>
      <c r="H2115">
        <v>8.4338960000000007</v>
      </c>
      <c r="I2115" t="s">
        <v>101</v>
      </c>
    </row>
    <row r="2116" spans="1:9" x14ac:dyDescent="0.3">
      <c r="A2116" t="s">
        <v>6383</v>
      </c>
      <c r="B2116" t="s">
        <v>6384</v>
      </c>
      <c r="C2116" t="s">
        <v>6385</v>
      </c>
      <c r="D2116" t="s">
        <v>6386</v>
      </c>
      <c r="E2116" t="s">
        <v>6387</v>
      </c>
      <c r="F2116" t="s">
        <v>49</v>
      </c>
      <c r="G2116">
        <v>47.672511</v>
      </c>
      <c r="H2116">
        <v>-2.7386219999999999</v>
      </c>
      <c r="I2116" t="s">
        <v>15</v>
      </c>
    </row>
    <row r="2117" spans="1:9" x14ac:dyDescent="0.3">
      <c r="A2117" t="s">
        <v>6388</v>
      </c>
      <c r="B2117" t="s">
        <v>6384</v>
      </c>
      <c r="C2117" t="s">
        <v>6385</v>
      </c>
      <c r="D2117" t="s">
        <v>6386</v>
      </c>
      <c r="E2117" t="s">
        <v>6387</v>
      </c>
      <c r="F2117" t="s">
        <v>49</v>
      </c>
      <c r="G2117">
        <v>47.672511</v>
      </c>
      <c r="H2117">
        <v>-2.7386219999999999</v>
      </c>
      <c r="I2117" t="s">
        <v>15</v>
      </c>
    </row>
    <row r="2118" spans="1:9" x14ac:dyDescent="0.3">
      <c r="A2118" t="s">
        <v>6389</v>
      </c>
      <c r="B2118" t="s">
        <v>6384</v>
      </c>
      <c r="C2118" t="s">
        <v>6385</v>
      </c>
      <c r="D2118" t="s">
        <v>6386</v>
      </c>
      <c r="E2118" t="s">
        <v>6387</v>
      </c>
      <c r="F2118" t="s">
        <v>49</v>
      </c>
      <c r="G2118">
        <v>47.672511</v>
      </c>
      <c r="H2118">
        <v>-2.7386219999999999</v>
      </c>
      <c r="I2118" t="s">
        <v>15</v>
      </c>
    </row>
    <row r="2119" spans="1:9" x14ac:dyDescent="0.3">
      <c r="A2119" t="s">
        <v>6390</v>
      </c>
      <c r="B2119" t="s">
        <v>6391</v>
      </c>
      <c r="C2119" t="s">
        <v>6392</v>
      </c>
      <c r="D2119" t="s">
        <v>6393</v>
      </c>
      <c r="F2119" t="s">
        <v>30</v>
      </c>
      <c r="G2119">
        <v>50.25603495</v>
      </c>
      <c r="H2119">
        <v>19.026299090332031</v>
      </c>
      <c r="I2119" t="s">
        <v>31</v>
      </c>
    </row>
    <row r="2120" spans="1:9" x14ac:dyDescent="0.3">
      <c r="A2120" t="s">
        <v>6394</v>
      </c>
      <c r="B2120" t="s">
        <v>6395</v>
      </c>
      <c r="C2120" t="s">
        <v>6396</v>
      </c>
      <c r="D2120" t="s">
        <v>6397</v>
      </c>
      <c r="E2120" t="s">
        <v>6398</v>
      </c>
      <c r="F2120" t="s">
        <v>14</v>
      </c>
      <c r="G2120">
        <v>51.368358999999998</v>
      </c>
      <c r="H2120">
        <v>12.803945000000001</v>
      </c>
      <c r="I2120" t="s">
        <v>15</v>
      </c>
    </row>
    <row r="2121" spans="1:9" x14ac:dyDescent="0.3">
      <c r="A2121" t="s">
        <v>6399</v>
      </c>
      <c r="B2121" t="s">
        <v>6400</v>
      </c>
      <c r="C2121" t="s">
        <v>6401</v>
      </c>
      <c r="D2121" t="s">
        <v>6402</v>
      </c>
      <c r="E2121" t="s">
        <v>6403</v>
      </c>
      <c r="F2121" t="s">
        <v>14</v>
      </c>
      <c r="G2121">
        <v>50.578479000000002</v>
      </c>
      <c r="H2121">
        <v>6.2627920000000001</v>
      </c>
      <c r="I2121" t="s">
        <v>101</v>
      </c>
    </row>
    <row r="2122" spans="1:9" x14ac:dyDescent="0.3">
      <c r="A2122" t="s">
        <v>11522</v>
      </c>
      <c r="E2122" t="s">
        <v>11523</v>
      </c>
      <c r="G2122">
        <v>50.3393005</v>
      </c>
      <c r="H2122">
        <v>18.181328600000001</v>
      </c>
      <c r="I2122" t="s">
        <v>11289</v>
      </c>
    </row>
    <row r="2123" spans="1:9" x14ac:dyDescent="0.3">
      <c r="A2123" t="s">
        <v>11524</v>
      </c>
      <c r="E2123" t="s">
        <v>11523</v>
      </c>
      <c r="G2123">
        <v>50.337300499999998</v>
      </c>
      <c r="H2123">
        <v>18.181328600000001</v>
      </c>
      <c r="I2123" t="s">
        <v>11289</v>
      </c>
    </row>
    <row r="2124" spans="1:9" x14ac:dyDescent="0.3">
      <c r="A2124" t="s">
        <v>11525</v>
      </c>
      <c r="E2124" t="s">
        <v>11523</v>
      </c>
      <c r="G2124">
        <v>50.338300500000003</v>
      </c>
      <c r="H2124">
        <v>18.181328600000001</v>
      </c>
      <c r="I2124" t="s">
        <v>11289</v>
      </c>
    </row>
    <row r="2125" spans="1:9" x14ac:dyDescent="0.3">
      <c r="A2125" t="s">
        <v>6404</v>
      </c>
      <c r="B2125" t="s">
        <v>6405</v>
      </c>
      <c r="C2125" t="s">
        <v>6406</v>
      </c>
      <c r="D2125" t="s">
        <v>6407</v>
      </c>
      <c r="E2125" t="s">
        <v>6408</v>
      </c>
      <c r="F2125" t="s">
        <v>14</v>
      </c>
      <c r="G2125">
        <v>48.001097549999997</v>
      </c>
      <c r="H2125">
        <v>11.35115895596244</v>
      </c>
      <c r="I2125" t="s">
        <v>101</v>
      </c>
    </row>
    <row r="2126" spans="1:9" x14ac:dyDescent="0.3">
      <c r="A2126" t="s">
        <v>6409</v>
      </c>
      <c r="B2126" t="s">
        <v>6410</v>
      </c>
      <c r="C2126" t="s">
        <v>6411</v>
      </c>
      <c r="D2126" t="s">
        <v>6412</v>
      </c>
      <c r="E2126" t="s">
        <v>1342</v>
      </c>
      <c r="F2126" t="s">
        <v>104</v>
      </c>
      <c r="G2126">
        <v>51.919270900000001</v>
      </c>
      <c r="H2126">
        <v>4.1858595000000003</v>
      </c>
      <c r="I2126" t="s">
        <v>15</v>
      </c>
    </row>
    <row r="2127" spans="1:9" x14ac:dyDescent="0.3">
      <c r="A2127" t="s">
        <v>6413</v>
      </c>
      <c r="B2127" t="s">
        <v>6414</v>
      </c>
      <c r="C2127" t="s">
        <v>6415</v>
      </c>
      <c r="D2127" t="s">
        <v>4173</v>
      </c>
      <c r="E2127" t="s">
        <v>309</v>
      </c>
      <c r="F2127" t="s">
        <v>49</v>
      </c>
      <c r="G2127">
        <v>48.871307000000002</v>
      </c>
      <c r="H2127">
        <v>2.3351139999999999</v>
      </c>
      <c r="I2127" t="s">
        <v>15</v>
      </c>
    </row>
    <row r="2128" spans="1:9" x14ac:dyDescent="0.3">
      <c r="A2128" t="s">
        <v>6416</v>
      </c>
      <c r="B2128" t="s">
        <v>6417</v>
      </c>
      <c r="F2128" t="s">
        <v>49</v>
      </c>
      <c r="G2128">
        <v>47.249262000000002</v>
      </c>
      <c r="H2128">
        <v>-1.5237780000000001</v>
      </c>
      <c r="I2128" t="s">
        <v>50</v>
      </c>
    </row>
    <row r="2129" spans="1:9" x14ac:dyDescent="0.3">
      <c r="A2129" t="s">
        <v>6418</v>
      </c>
      <c r="B2129" t="s">
        <v>6419</v>
      </c>
      <c r="C2129" t="s">
        <v>6420</v>
      </c>
      <c r="D2129" t="s">
        <v>6421</v>
      </c>
      <c r="E2129" t="s">
        <v>3500</v>
      </c>
      <c r="F2129" t="s">
        <v>49</v>
      </c>
      <c r="G2129">
        <v>45.734148099999999</v>
      </c>
      <c r="H2129">
        <v>4.8753048999999997</v>
      </c>
      <c r="I2129" t="s">
        <v>15</v>
      </c>
    </row>
    <row r="2130" spans="1:9" x14ac:dyDescent="0.3">
      <c r="A2130" t="s">
        <v>6422</v>
      </c>
      <c r="B2130" t="s">
        <v>6423</v>
      </c>
      <c r="C2130" t="s">
        <v>6424</v>
      </c>
      <c r="D2130" t="s">
        <v>6425</v>
      </c>
      <c r="E2130" t="s">
        <v>6426</v>
      </c>
      <c r="F2130" t="s">
        <v>218</v>
      </c>
      <c r="G2130">
        <v>55.635465000000003</v>
      </c>
      <c r="H2130">
        <v>12.651281000000001</v>
      </c>
      <c r="I2130" t="s">
        <v>15</v>
      </c>
    </row>
    <row r="2131" spans="1:9" x14ac:dyDescent="0.3">
      <c r="A2131" t="s">
        <v>6427</v>
      </c>
      <c r="B2131" t="s">
        <v>6428</v>
      </c>
      <c r="C2131" t="s">
        <v>6429</v>
      </c>
      <c r="D2131" t="s">
        <v>6430</v>
      </c>
      <c r="E2131" t="s">
        <v>598</v>
      </c>
      <c r="F2131" t="s">
        <v>82</v>
      </c>
      <c r="G2131">
        <v>51.496776699999998</v>
      </c>
      <c r="H2131">
        <v>-0.1360237</v>
      </c>
      <c r="I2131" t="s">
        <v>15</v>
      </c>
    </row>
    <row r="2132" spans="1:9" x14ac:dyDescent="0.3">
      <c r="A2132" t="s">
        <v>6431</v>
      </c>
      <c r="B2132" t="s">
        <v>6432</v>
      </c>
      <c r="F2132" t="s">
        <v>49</v>
      </c>
      <c r="G2132">
        <v>48.896749900000003</v>
      </c>
      <c r="H2132">
        <v>2.2383901000000002</v>
      </c>
      <c r="I2132" t="s">
        <v>25</v>
      </c>
    </row>
    <row r="2133" spans="1:9" x14ac:dyDescent="0.3">
      <c r="A2133" t="s">
        <v>6433</v>
      </c>
      <c r="B2133" t="s">
        <v>6434</v>
      </c>
      <c r="C2133" t="s">
        <v>6435</v>
      </c>
      <c r="D2133" t="s">
        <v>6436</v>
      </c>
      <c r="E2133" t="s">
        <v>6437</v>
      </c>
      <c r="F2133" t="s">
        <v>82</v>
      </c>
      <c r="G2133">
        <v>52.559215450000004</v>
      </c>
      <c r="H2133">
        <v>-2.05854095870398</v>
      </c>
      <c r="I2133" t="s">
        <v>15</v>
      </c>
    </row>
    <row r="2134" spans="1:9" x14ac:dyDescent="0.3">
      <c r="A2134" t="s">
        <v>6438</v>
      </c>
      <c r="B2134" t="s">
        <v>6439</v>
      </c>
      <c r="C2134" t="s">
        <v>6440</v>
      </c>
      <c r="D2134" t="s">
        <v>6441</v>
      </c>
      <c r="E2134" t="s">
        <v>6442</v>
      </c>
      <c r="F2134" t="s">
        <v>14</v>
      </c>
      <c r="G2134">
        <v>49.738312049999998</v>
      </c>
      <c r="H2134">
        <v>11.82119912513908</v>
      </c>
      <c r="I2134" t="s">
        <v>101</v>
      </c>
    </row>
    <row r="2135" spans="1:9" x14ac:dyDescent="0.3">
      <c r="A2135" t="s">
        <v>6443</v>
      </c>
      <c r="B2135" t="s">
        <v>6444</v>
      </c>
      <c r="F2135" t="s">
        <v>14</v>
      </c>
      <c r="G2135">
        <v>48.143693499999998</v>
      </c>
      <c r="H2135">
        <v>11.549069599999999</v>
      </c>
      <c r="I2135" t="s">
        <v>25</v>
      </c>
    </row>
    <row r="2136" spans="1:9" x14ac:dyDescent="0.3">
      <c r="A2136" t="s">
        <v>6445</v>
      </c>
      <c r="B2136" t="s">
        <v>6446</v>
      </c>
      <c r="F2136" t="s">
        <v>104</v>
      </c>
      <c r="G2136">
        <v>51.445898</v>
      </c>
      <c r="H2136">
        <v>5.4818100000000003</v>
      </c>
      <c r="I2136" t="s">
        <v>25</v>
      </c>
    </row>
    <row r="2137" spans="1:9" x14ac:dyDescent="0.3">
      <c r="A2137" t="s">
        <v>6447</v>
      </c>
      <c r="B2137" t="s">
        <v>6448</v>
      </c>
      <c r="F2137" t="s">
        <v>113</v>
      </c>
      <c r="G2137">
        <v>40.426135700000003</v>
      </c>
      <c r="H2137">
        <v>-3.6889563999999999</v>
      </c>
      <c r="I2137" t="s">
        <v>114</v>
      </c>
    </row>
    <row r="2138" spans="1:9" x14ac:dyDescent="0.3">
      <c r="A2138" t="s">
        <v>6449</v>
      </c>
      <c r="B2138" t="s">
        <v>6450</v>
      </c>
      <c r="F2138" t="s">
        <v>404</v>
      </c>
      <c r="G2138">
        <v>57.928418999999998</v>
      </c>
      <c r="H2138">
        <v>12.571588999999999</v>
      </c>
      <c r="I2138" t="s">
        <v>15</v>
      </c>
    </row>
    <row r="2139" spans="1:9" x14ac:dyDescent="0.3">
      <c r="A2139" t="s">
        <v>12131</v>
      </c>
      <c r="C2139" t="s">
        <v>12132</v>
      </c>
      <c r="D2139" t="s">
        <v>12133</v>
      </c>
      <c r="E2139" t="s">
        <v>12131</v>
      </c>
      <c r="G2139">
        <v>50.834838449999999</v>
      </c>
      <c r="H2139">
        <v>9.5733597003312543</v>
      </c>
      <c r="I2139" t="s">
        <v>11881</v>
      </c>
    </row>
    <row r="2140" spans="1:9" x14ac:dyDescent="0.3">
      <c r="A2140" t="s">
        <v>6451</v>
      </c>
      <c r="B2140" t="s">
        <v>6452</v>
      </c>
      <c r="F2140" t="s">
        <v>113</v>
      </c>
      <c r="G2140">
        <v>41.441037100000003</v>
      </c>
      <c r="H2140">
        <v>2.2264170000000001</v>
      </c>
      <c r="I2140" t="s">
        <v>114</v>
      </c>
    </row>
    <row r="2141" spans="1:9" x14ac:dyDescent="0.3">
      <c r="A2141" t="s">
        <v>6453</v>
      </c>
      <c r="B2141" t="s">
        <v>6454</v>
      </c>
      <c r="F2141" t="s">
        <v>104</v>
      </c>
      <c r="G2141">
        <v>52.042841799999998</v>
      </c>
      <c r="H2141">
        <v>4.3303551999999996</v>
      </c>
      <c r="I2141" t="s">
        <v>25</v>
      </c>
    </row>
    <row r="2142" spans="1:9" x14ac:dyDescent="0.3">
      <c r="A2142" t="s">
        <v>6455</v>
      </c>
      <c r="B2142" t="s">
        <v>6456</v>
      </c>
      <c r="F2142" t="s">
        <v>82</v>
      </c>
      <c r="G2142">
        <v>51.477504400000001</v>
      </c>
      <c r="H2142">
        <v>-2.5390469000000002</v>
      </c>
      <c r="I2142" t="s">
        <v>37</v>
      </c>
    </row>
    <row r="2143" spans="1:9" x14ac:dyDescent="0.3">
      <c r="A2143" t="s">
        <v>6457</v>
      </c>
      <c r="B2143" t="s">
        <v>6458</v>
      </c>
      <c r="F2143" t="s">
        <v>104</v>
      </c>
      <c r="G2143">
        <v>52.042841799999998</v>
      </c>
      <c r="H2143">
        <v>4.3303551999999996</v>
      </c>
      <c r="I2143" t="s">
        <v>1059</v>
      </c>
    </row>
    <row r="2144" spans="1:9" x14ac:dyDescent="0.3">
      <c r="A2144" t="s">
        <v>6459</v>
      </c>
      <c r="B2144" t="s">
        <v>6460</v>
      </c>
      <c r="C2144" t="s">
        <v>6461</v>
      </c>
      <c r="D2144" t="s">
        <v>6462</v>
      </c>
      <c r="F2144" t="s">
        <v>30</v>
      </c>
      <c r="G2144">
        <v>54.377461599999997</v>
      </c>
      <c r="H2144">
        <v>18.606822699999999</v>
      </c>
      <c r="I2144" t="s">
        <v>31</v>
      </c>
    </row>
    <row r="2145" spans="1:9" x14ac:dyDescent="0.3">
      <c r="A2145" t="s">
        <v>6463</v>
      </c>
      <c r="B2145" t="s">
        <v>6464</v>
      </c>
      <c r="F2145" t="s">
        <v>404</v>
      </c>
      <c r="G2145">
        <v>59.639927200000002</v>
      </c>
      <c r="H2145">
        <v>17.111403868888299</v>
      </c>
      <c r="I2145" t="s">
        <v>15</v>
      </c>
    </row>
    <row r="2146" spans="1:9" x14ac:dyDescent="0.3">
      <c r="A2146" t="s">
        <v>6465</v>
      </c>
      <c r="B2146" t="s">
        <v>6466</v>
      </c>
      <c r="F2146" t="s">
        <v>113</v>
      </c>
      <c r="G2146">
        <v>40.486508600000001</v>
      </c>
      <c r="H2146">
        <v>-3.6846329</v>
      </c>
      <c r="I2146" t="s">
        <v>114</v>
      </c>
    </row>
    <row r="2147" spans="1:9" x14ac:dyDescent="0.3">
      <c r="A2147" t="s">
        <v>6467</v>
      </c>
      <c r="B2147" t="s">
        <v>6468</v>
      </c>
      <c r="C2147" t="s">
        <v>6469</v>
      </c>
      <c r="D2147" t="s">
        <v>6470</v>
      </c>
      <c r="E2147" t="s">
        <v>6471</v>
      </c>
      <c r="F2147" t="s">
        <v>14</v>
      </c>
      <c r="G2147">
        <v>50.643976500000001</v>
      </c>
      <c r="H2147">
        <v>7.3716397345959592</v>
      </c>
      <c r="I2147" t="s">
        <v>15</v>
      </c>
    </row>
    <row r="2148" spans="1:9" x14ac:dyDescent="0.3">
      <c r="A2148" t="s">
        <v>6472</v>
      </c>
      <c r="B2148" t="s">
        <v>6473</v>
      </c>
      <c r="C2148" t="s">
        <v>6474</v>
      </c>
      <c r="D2148" t="s">
        <v>4065</v>
      </c>
      <c r="E2148" t="s">
        <v>4066</v>
      </c>
      <c r="F2148" t="s">
        <v>14</v>
      </c>
      <c r="G2148">
        <v>53.8970816</v>
      </c>
      <c r="H2148">
        <v>9.1465966999999999</v>
      </c>
      <c r="I2148" t="s">
        <v>15</v>
      </c>
    </row>
    <row r="2149" spans="1:9" x14ac:dyDescent="0.3">
      <c r="A2149" t="s">
        <v>6475</v>
      </c>
      <c r="B2149" t="s">
        <v>6476</v>
      </c>
      <c r="C2149" t="s">
        <v>6477</v>
      </c>
      <c r="D2149" t="s">
        <v>322</v>
      </c>
      <c r="E2149" t="s">
        <v>183</v>
      </c>
      <c r="F2149" t="s">
        <v>14</v>
      </c>
      <c r="G2149">
        <v>51.252043899999997</v>
      </c>
      <c r="H2149">
        <v>6.7818972999999998</v>
      </c>
      <c r="I2149" t="s">
        <v>15</v>
      </c>
    </row>
    <row r="2150" spans="1:9" x14ac:dyDescent="0.3">
      <c r="A2150" t="s">
        <v>12134</v>
      </c>
      <c r="C2150" t="s">
        <v>12135</v>
      </c>
      <c r="D2150" t="s">
        <v>12136</v>
      </c>
      <c r="E2150" t="s">
        <v>12137</v>
      </c>
      <c r="G2150">
        <v>50.3466387</v>
      </c>
      <c r="H2150">
        <v>7.5070665999999999</v>
      </c>
      <c r="I2150" t="s">
        <v>11881</v>
      </c>
    </row>
    <row r="2151" spans="1:9" x14ac:dyDescent="0.3">
      <c r="A2151" t="s">
        <v>12138</v>
      </c>
      <c r="C2151" t="s">
        <v>12139</v>
      </c>
      <c r="D2151" t="s">
        <v>4287</v>
      </c>
      <c r="E2151" t="s">
        <v>12138</v>
      </c>
      <c r="G2151">
        <v>55.527889000000002</v>
      </c>
      <c r="H2151">
        <v>9.4652700000000003</v>
      </c>
      <c r="I2151" t="s">
        <v>11881</v>
      </c>
    </row>
    <row r="2152" spans="1:9" x14ac:dyDescent="0.3">
      <c r="A2152" t="s">
        <v>12410</v>
      </c>
      <c r="C2152" t="s">
        <v>12411</v>
      </c>
      <c r="D2152" t="s">
        <v>6989</v>
      </c>
      <c r="E2152" t="s">
        <v>12412</v>
      </c>
      <c r="G2152">
        <v>52.7920242</v>
      </c>
      <c r="H2152">
        <v>4.9106933000000001</v>
      </c>
      <c r="I2152" t="s">
        <v>11881</v>
      </c>
    </row>
    <row r="2153" spans="1:9" x14ac:dyDescent="0.3">
      <c r="A2153" t="s">
        <v>6478</v>
      </c>
      <c r="B2153" t="s">
        <v>6479</v>
      </c>
      <c r="C2153" t="s">
        <v>6480</v>
      </c>
      <c r="D2153" t="s">
        <v>6481</v>
      </c>
      <c r="F2153" t="s">
        <v>30</v>
      </c>
      <c r="G2153">
        <v>50.297153999999999</v>
      </c>
      <c r="H2153">
        <v>18.671436</v>
      </c>
      <c r="I2153" t="s">
        <v>31</v>
      </c>
    </row>
    <row r="2154" spans="1:9" x14ac:dyDescent="0.3">
      <c r="A2154" t="s">
        <v>6482</v>
      </c>
      <c r="B2154" t="s">
        <v>6483</v>
      </c>
      <c r="C2154" t="s">
        <v>6484</v>
      </c>
      <c r="D2154" t="s">
        <v>6485</v>
      </c>
      <c r="E2154" t="s">
        <v>6486</v>
      </c>
      <c r="F2154" t="s">
        <v>68</v>
      </c>
      <c r="G2154">
        <v>47.534607999999999</v>
      </c>
      <c r="H2154">
        <v>8.5838300000000007</v>
      </c>
      <c r="I2154" t="s">
        <v>15</v>
      </c>
    </row>
    <row r="2155" spans="1:9" x14ac:dyDescent="0.3">
      <c r="A2155" t="s">
        <v>6487</v>
      </c>
      <c r="B2155" t="s">
        <v>6488</v>
      </c>
      <c r="C2155" t="s">
        <v>6489</v>
      </c>
      <c r="D2155" t="s">
        <v>6490</v>
      </c>
      <c r="F2155" t="s">
        <v>21</v>
      </c>
      <c r="G2155">
        <v>48.058816</v>
      </c>
      <c r="H2155">
        <v>15.132959</v>
      </c>
      <c r="I2155" t="s">
        <v>31</v>
      </c>
    </row>
    <row r="2156" spans="1:9" x14ac:dyDescent="0.3">
      <c r="A2156" t="s">
        <v>6491</v>
      </c>
      <c r="B2156" t="s">
        <v>6492</v>
      </c>
      <c r="C2156" t="s">
        <v>6493</v>
      </c>
      <c r="D2156" t="s">
        <v>6494</v>
      </c>
      <c r="E2156" t="s">
        <v>3004</v>
      </c>
      <c r="F2156" t="s">
        <v>14</v>
      </c>
      <c r="G2156">
        <v>51.013990100000001</v>
      </c>
      <c r="H2156">
        <v>13.792520011631179</v>
      </c>
      <c r="I2156" t="s">
        <v>101</v>
      </c>
    </row>
    <row r="2157" spans="1:9" x14ac:dyDescent="0.3">
      <c r="A2157" t="s">
        <v>6495</v>
      </c>
      <c r="B2157" t="s">
        <v>6496</v>
      </c>
      <c r="C2157" t="s">
        <v>6497</v>
      </c>
      <c r="D2157" t="s">
        <v>6498</v>
      </c>
      <c r="E2157" t="s">
        <v>6499</v>
      </c>
      <c r="F2157" t="s">
        <v>104</v>
      </c>
      <c r="G2157">
        <v>51.012772499999997</v>
      </c>
      <c r="H2157">
        <v>5.8671309000000003</v>
      </c>
      <c r="I2157" t="s">
        <v>15</v>
      </c>
    </row>
    <row r="2158" spans="1:9" x14ac:dyDescent="0.3">
      <c r="A2158" t="s">
        <v>6500</v>
      </c>
      <c r="B2158" t="s">
        <v>6501</v>
      </c>
      <c r="C2158" t="s">
        <v>6502</v>
      </c>
      <c r="D2158" t="s">
        <v>6503</v>
      </c>
      <c r="E2158" t="s">
        <v>6504</v>
      </c>
      <c r="F2158" t="s">
        <v>248</v>
      </c>
      <c r="G2158">
        <v>60.308605</v>
      </c>
      <c r="H2158">
        <v>5.2853009999999996</v>
      </c>
      <c r="I2158" t="s">
        <v>15</v>
      </c>
    </row>
    <row r="2159" spans="1:9" x14ac:dyDescent="0.3">
      <c r="A2159" t="s">
        <v>6505</v>
      </c>
      <c r="B2159" t="s">
        <v>6506</v>
      </c>
      <c r="C2159" t="s">
        <v>6507</v>
      </c>
      <c r="D2159" t="s">
        <v>6508</v>
      </c>
      <c r="E2159" t="s">
        <v>390</v>
      </c>
      <c r="F2159" t="s">
        <v>30</v>
      </c>
      <c r="G2159">
        <v>52.135770100000002</v>
      </c>
      <c r="H2159">
        <v>21.060991099999999</v>
      </c>
      <c r="I2159" t="s">
        <v>15</v>
      </c>
    </row>
    <row r="2160" spans="1:9" x14ac:dyDescent="0.3">
      <c r="A2160" t="s">
        <v>12140</v>
      </c>
      <c r="C2160" t="s">
        <v>12141</v>
      </c>
      <c r="D2160" t="s">
        <v>12142</v>
      </c>
      <c r="E2160" t="s">
        <v>12140</v>
      </c>
      <c r="G2160">
        <v>55.350335000000001</v>
      </c>
      <c r="H2160">
        <v>11.124086999999999</v>
      </c>
      <c r="I2160" t="s">
        <v>11881</v>
      </c>
    </row>
    <row r="2161" spans="1:9" x14ac:dyDescent="0.3">
      <c r="A2161" t="s">
        <v>6509</v>
      </c>
      <c r="B2161" t="s">
        <v>6510</v>
      </c>
      <c r="F2161" t="s">
        <v>113</v>
      </c>
      <c r="G2161">
        <v>40.478238699999999</v>
      </c>
      <c r="H2161">
        <v>-3.6874753</v>
      </c>
      <c r="I2161" t="s">
        <v>114</v>
      </c>
    </row>
    <row r="2162" spans="1:9" x14ac:dyDescent="0.3">
      <c r="A2162" t="s">
        <v>6511</v>
      </c>
      <c r="B2162" t="s">
        <v>6512</v>
      </c>
      <c r="C2162" t="s">
        <v>6513</v>
      </c>
      <c r="D2162" t="s">
        <v>6514</v>
      </c>
      <c r="E2162" t="s">
        <v>6515</v>
      </c>
      <c r="F2162" t="s">
        <v>14</v>
      </c>
      <c r="G2162">
        <v>50.3252047</v>
      </c>
      <c r="H2162">
        <v>9.044336107971386</v>
      </c>
      <c r="I2162" t="s">
        <v>15</v>
      </c>
    </row>
    <row r="2163" spans="1:9" x14ac:dyDescent="0.3">
      <c r="A2163" t="s">
        <v>6516</v>
      </c>
      <c r="B2163" t="s">
        <v>6517</v>
      </c>
      <c r="C2163" t="s">
        <v>6518</v>
      </c>
      <c r="D2163" t="s">
        <v>6519</v>
      </c>
      <c r="E2163" t="s">
        <v>6520</v>
      </c>
      <c r="F2163" t="s">
        <v>248</v>
      </c>
      <c r="G2163">
        <v>63.110753000000003</v>
      </c>
      <c r="H2163">
        <v>7.794041</v>
      </c>
      <c r="I2163" t="s">
        <v>15</v>
      </c>
    </row>
    <row r="2164" spans="1:9" x14ac:dyDescent="0.3">
      <c r="A2164" t="s">
        <v>6521</v>
      </c>
      <c r="B2164" t="s">
        <v>6522</v>
      </c>
      <c r="F2164" t="s">
        <v>104</v>
      </c>
      <c r="G2164">
        <v>51.818378000000003</v>
      </c>
      <c r="H2164">
        <v>4.7080514000000004</v>
      </c>
      <c r="I2164" t="s">
        <v>1059</v>
      </c>
    </row>
    <row r="2165" spans="1:9" x14ac:dyDescent="0.3">
      <c r="A2165" t="s">
        <v>6523</v>
      </c>
      <c r="B2165" t="s">
        <v>6524</v>
      </c>
      <c r="F2165" t="s">
        <v>49</v>
      </c>
      <c r="G2165">
        <v>45.730960400000001</v>
      </c>
      <c r="H2165">
        <v>4.9845192999999997</v>
      </c>
      <c r="I2165" t="s">
        <v>50</v>
      </c>
    </row>
    <row r="2166" spans="1:9" x14ac:dyDescent="0.3">
      <c r="A2166" t="s">
        <v>6525</v>
      </c>
      <c r="B2166" t="s">
        <v>6526</v>
      </c>
      <c r="F2166" t="s">
        <v>79</v>
      </c>
      <c r="G2166" t="str">
        <f>"41.822440"</f>
        <v>41.822440</v>
      </c>
      <c r="H2166" t="str">
        <f>"12.414512"</f>
        <v>12.414512</v>
      </c>
      <c r="I2166" t="s">
        <v>15</v>
      </c>
    </row>
    <row r="2167" spans="1:9" x14ac:dyDescent="0.3">
      <c r="A2167" t="s">
        <v>6527</v>
      </c>
      <c r="B2167" t="s">
        <v>6528</v>
      </c>
      <c r="C2167" t="s">
        <v>6529</v>
      </c>
      <c r="D2167" t="s">
        <v>6530</v>
      </c>
      <c r="F2167" t="s">
        <v>30</v>
      </c>
      <c r="G2167">
        <v>53.019128000000002</v>
      </c>
      <c r="H2167">
        <v>18.570376</v>
      </c>
      <c r="I2167" t="s">
        <v>31</v>
      </c>
    </row>
    <row r="2168" spans="1:9" x14ac:dyDescent="0.3">
      <c r="A2168" t="s">
        <v>6531</v>
      </c>
      <c r="B2168" t="s">
        <v>6532</v>
      </c>
      <c r="C2168" t="s">
        <v>6533</v>
      </c>
      <c r="D2168" t="s">
        <v>6534</v>
      </c>
      <c r="E2168" t="s">
        <v>6535</v>
      </c>
      <c r="F2168" t="s">
        <v>68</v>
      </c>
      <c r="G2168">
        <v>47.541535000000003</v>
      </c>
      <c r="H2168">
        <v>8.5215929999999993</v>
      </c>
      <c r="I2168" t="s">
        <v>15</v>
      </c>
    </row>
    <row r="2169" spans="1:9" x14ac:dyDescent="0.3">
      <c r="A2169" t="s">
        <v>6536</v>
      </c>
      <c r="B2169" t="s">
        <v>6537</v>
      </c>
      <c r="F2169" t="s">
        <v>104</v>
      </c>
      <c r="G2169">
        <v>51.931141400000001</v>
      </c>
      <c r="H2169">
        <v>4.1698205000000002</v>
      </c>
      <c r="I2169" t="s">
        <v>25</v>
      </c>
    </row>
    <row r="2170" spans="1:9" x14ac:dyDescent="0.3">
      <c r="A2170" t="s">
        <v>6538</v>
      </c>
      <c r="B2170" t="s">
        <v>5546</v>
      </c>
      <c r="C2170" t="s">
        <v>5547</v>
      </c>
      <c r="D2170" t="s">
        <v>5548</v>
      </c>
      <c r="E2170" t="s">
        <v>5549</v>
      </c>
      <c r="F2170" t="s">
        <v>248</v>
      </c>
      <c r="G2170">
        <v>59.129481400000003</v>
      </c>
      <c r="H2170">
        <v>9.6311110000000006</v>
      </c>
      <c r="I2170" t="s">
        <v>15</v>
      </c>
    </row>
    <row r="2171" spans="1:9" x14ac:dyDescent="0.3">
      <c r="A2171" t="s">
        <v>6539</v>
      </c>
      <c r="B2171" t="s">
        <v>6540</v>
      </c>
      <c r="C2171" t="s">
        <v>6541</v>
      </c>
      <c r="D2171" t="s">
        <v>6542</v>
      </c>
      <c r="E2171" t="s">
        <v>1178</v>
      </c>
      <c r="F2171" t="s">
        <v>68</v>
      </c>
      <c r="G2171">
        <v>47.381197499999999</v>
      </c>
      <c r="H2171">
        <v>8.5181692000000009</v>
      </c>
      <c r="I2171" t="s">
        <v>15</v>
      </c>
    </row>
    <row r="2172" spans="1:9" x14ac:dyDescent="0.3">
      <c r="A2172" t="s">
        <v>6543</v>
      </c>
      <c r="B2172" t="s">
        <v>6544</v>
      </c>
      <c r="C2172" t="s">
        <v>6545</v>
      </c>
      <c r="D2172" t="s">
        <v>6546</v>
      </c>
      <c r="E2172" t="s">
        <v>6547</v>
      </c>
      <c r="F2172" t="s">
        <v>14</v>
      </c>
      <c r="G2172">
        <v>51.88311075</v>
      </c>
      <c r="H2172">
        <v>8.2385801145774806</v>
      </c>
      <c r="I2172" t="s">
        <v>15</v>
      </c>
    </row>
    <row r="2173" spans="1:9" x14ac:dyDescent="0.3">
      <c r="A2173" t="s">
        <v>6548</v>
      </c>
      <c r="B2173" t="s">
        <v>6549</v>
      </c>
      <c r="F2173" t="s">
        <v>104</v>
      </c>
      <c r="G2173">
        <v>52.018657900000001</v>
      </c>
      <c r="H2173">
        <v>5.1085107000000001</v>
      </c>
      <c r="I2173" t="s">
        <v>1059</v>
      </c>
    </row>
    <row r="2174" spans="1:9" x14ac:dyDescent="0.3">
      <c r="A2174" t="s">
        <v>6550</v>
      </c>
      <c r="B2174" t="s">
        <v>6551</v>
      </c>
      <c r="C2174" t="s">
        <v>6552</v>
      </c>
      <c r="D2174" t="s">
        <v>1122</v>
      </c>
      <c r="E2174" t="s">
        <v>1123</v>
      </c>
      <c r="F2174" t="s">
        <v>14</v>
      </c>
      <c r="G2174">
        <v>50.360796999999998</v>
      </c>
      <c r="H2174">
        <v>11.1738114</v>
      </c>
      <c r="I2174" t="s">
        <v>15</v>
      </c>
    </row>
    <row r="2175" spans="1:9" x14ac:dyDescent="0.3">
      <c r="A2175" t="s">
        <v>6553</v>
      </c>
      <c r="B2175" t="s">
        <v>6554</v>
      </c>
      <c r="C2175" t="s">
        <v>6555</v>
      </c>
      <c r="D2175" t="s">
        <v>6556</v>
      </c>
      <c r="E2175" t="s">
        <v>6557</v>
      </c>
      <c r="F2175" t="s">
        <v>49</v>
      </c>
      <c r="G2175">
        <v>49.023204999999997</v>
      </c>
      <c r="H2175">
        <v>0.962704</v>
      </c>
      <c r="I2175" t="s">
        <v>15</v>
      </c>
    </row>
    <row r="2176" spans="1:9" x14ac:dyDescent="0.3">
      <c r="A2176" t="s">
        <v>6558</v>
      </c>
      <c r="B2176" t="s">
        <v>6559</v>
      </c>
      <c r="C2176" t="s">
        <v>6560</v>
      </c>
      <c r="D2176" t="s">
        <v>6561</v>
      </c>
      <c r="E2176" t="s">
        <v>6562</v>
      </c>
      <c r="F2176" t="s">
        <v>82</v>
      </c>
      <c r="G2176">
        <v>51.5823812</v>
      </c>
      <c r="H2176">
        <v>0.70615196351570475</v>
      </c>
      <c r="I2176" t="s">
        <v>15</v>
      </c>
    </row>
    <row r="2177" spans="1:9" x14ac:dyDescent="0.3">
      <c r="A2177" t="s">
        <v>11526</v>
      </c>
      <c r="E2177" t="s">
        <v>11527</v>
      </c>
      <c r="G2177">
        <v>43.362343600000003</v>
      </c>
      <c r="H2177">
        <v>-8.4115400999999999</v>
      </c>
      <c r="I2177" t="s">
        <v>11289</v>
      </c>
    </row>
    <row r="2178" spans="1:9" x14ac:dyDescent="0.3">
      <c r="A2178" t="s">
        <v>11528</v>
      </c>
      <c r="E2178" t="s">
        <v>11527</v>
      </c>
      <c r="G2178">
        <v>43.3633436</v>
      </c>
      <c r="H2178">
        <v>-8.4115400999999999</v>
      </c>
      <c r="I2178" t="s">
        <v>11289</v>
      </c>
    </row>
    <row r="2179" spans="1:9" x14ac:dyDescent="0.3">
      <c r="A2179" t="s">
        <v>6563</v>
      </c>
      <c r="B2179" t="s">
        <v>6564</v>
      </c>
      <c r="C2179" t="s">
        <v>6565</v>
      </c>
      <c r="D2179" t="s">
        <v>6566</v>
      </c>
      <c r="E2179" t="s">
        <v>121</v>
      </c>
      <c r="F2179" t="s">
        <v>113</v>
      </c>
      <c r="G2179">
        <v>37.396160999999999</v>
      </c>
      <c r="H2179">
        <v>-5.9659409999999999</v>
      </c>
      <c r="I2179" t="s">
        <v>15</v>
      </c>
    </row>
    <row r="2180" spans="1:9" x14ac:dyDescent="0.3">
      <c r="A2180" t="s">
        <v>11529</v>
      </c>
      <c r="E2180" t="s">
        <v>11530</v>
      </c>
      <c r="G2180">
        <v>43.399231999999998</v>
      </c>
      <c r="H2180">
        <v>5.1115209999999998</v>
      </c>
      <c r="I2180" t="s">
        <v>11289</v>
      </c>
    </row>
    <row r="2181" spans="1:9" x14ac:dyDescent="0.3">
      <c r="A2181" t="s">
        <v>6567</v>
      </c>
      <c r="B2181" t="s">
        <v>6568</v>
      </c>
      <c r="F2181" t="s">
        <v>49</v>
      </c>
      <c r="G2181">
        <v>50.631194999999998</v>
      </c>
      <c r="H2181">
        <v>3.078087</v>
      </c>
      <c r="I2181" t="s">
        <v>50</v>
      </c>
    </row>
    <row r="2182" spans="1:9" x14ac:dyDescent="0.3">
      <c r="A2182" t="s">
        <v>6569</v>
      </c>
      <c r="B2182" t="s">
        <v>6570</v>
      </c>
      <c r="F2182" t="s">
        <v>49</v>
      </c>
      <c r="G2182">
        <v>48.867939499999999</v>
      </c>
      <c r="H2182">
        <v>2.3211580999999999</v>
      </c>
      <c r="I2182" t="s">
        <v>50</v>
      </c>
    </row>
    <row r="2183" spans="1:9" x14ac:dyDescent="0.3">
      <c r="A2183" t="s">
        <v>6571</v>
      </c>
      <c r="B2183" t="s">
        <v>6572</v>
      </c>
      <c r="F2183" t="s">
        <v>49</v>
      </c>
      <c r="G2183">
        <v>46.651412999999998</v>
      </c>
      <c r="H2183">
        <v>-1.4313210000000001</v>
      </c>
      <c r="I2183" t="s">
        <v>50</v>
      </c>
    </row>
    <row r="2184" spans="1:9" x14ac:dyDescent="0.3">
      <c r="A2184" t="s">
        <v>6573</v>
      </c>
      <c r="B2184" t="s">
        <v>6574</v>
      </c>
      <c r="F2184" t="s">
        <v>49</v>
      </c>
      <c r="G2184">
        <v>43.490493000000001</v>
      </c>
      <c r="H2184">
        <v>5.5354599999999996</v>
      </c>
      <c r="I2184" t="s">
        <v>50</v>
      </c>
    </row>
    <row r="2185" spans="1:9" x14ac:dyDescent="0.3">
      <c r="A2185" t="s">
        <v>12143</v>
      </c>
      <c r="C2185" t="s">
        <v>12144</v>
      </c>
      <c r="D2185" t="s">
        <v>1744</v>
      </c>
      <c r="E2185" t="s">
        <v>12143</v>
      </c>
      <c r="G2185">
        <v>52.318076099999999</v>
      </c>
      <c r="H2185">
        <v>9.7972807</v>
      </c>
      <c r="I2185" t="s">
        <v>11881</v>
      </c>
    </row>
    <row r="2186" spans="1:9" x14ac:dyDescent="0.3">
      <c r="A2186" t="s">
        <v>6575</v>
      </c>
      <c r="B2186" t="s">
        <v>6576</v>
      </c>
      <c r="C2186" t="s">
        <v>6577</v>
      </c>
      <c r="D2186" t="s">
        <v>6578</v>
      </c>
      <c r="E2186" t="s">
        <v>6579</v>
      </c>
      <c r="F2186" t="s">
        <v>68</v>
      </c>
      <c r="G2186">
        <v>46.806994000000003</v>
      </c>
      <c r="H2186">
        <v>7.1696280000000003</v>
      </c>
      <c r="I2186" t="s">
        <v>15</v>
      </c>
    </row>
    <row r="2187" spans="1:9" x14ac:dyDescent="0.3">
      <c r="A2187" t="s">
        <v>6580</v>
      </c>
      <c r="B2187" t="s">
        <v>6581</v>
      </c>
      <c r="F2187" t="s">
        <v>49</v>
      </c>
      <c r="G2187">
        <v>47.583998700000002</v>
      </c>
      <c r="H2187">
        <v>1.3249050985742621</v>
      </c>
      <c r="I2187" t="s">
        <v>50</v>
      </c>
    </row>
    <row r="2188" spans="1:9" x14ac:dyDescent="0.3">
      <c r="A2188" t="s">
        <v>11531</v>
      </c>
      <c r="E2188" t="s">
        <v>11532</v>
      </c>
      <c r="G2188">
        <v>43.413249</v>
      </c>
      <c r="H2188">
        <v>-0.61914000000000002</v>
      </c>
      <c r="I2188" t="s">
        <v>11289</v>
      </c>
    </row>
    <row r="2189" spans="1:9" x14ac:dyDescent="0.3">
      <c r="A2189" t="s">
        <v>6582</v>
      </c>
      <c r="B2189" t="s">
        <v>6583</v>
      </c>
      <c r="C2189" t="s">
        <v>6584</v>
      </c>
      <c r="D2189" t="s">
        <v>4619</v>
      </c>
      <c r="E2189" t="s">
        <v>190</v>
      </c>
      <c r="F2189" t="s">
        <v>14</v>
      </c>
      <c r="G2189">
        <v>52.426434999999998</v>
      </c>
      <c r="H2189">
        <v>13.183617999999999</v>
      </c>
      <c r="I2189" t="s">
        <v>15</v>
      </c>
    </row>
    <row r="2190" spans="1:9" x14ac:dyDescent="0.3">
      <c r="A2190" t="s">
        <v>6585</v>
      </c>
      <c r="B2190" t="s">
        <v>6586</v>
      </c>
      <c r="C2190" t="s">
        <v>6587</v>
      </c>
      <c r="D2190" t="s">
        <v>6588</v>
      </c>
      <c r="E2190" t="s">
        <v>6589</v>
      </c>
      <c r="F2190" t="s">
        <v>14</v>
      </c>
      <c r="G2190">
        <v>49.308292000000002</v>
      </c>
      <c r="H2190">
        <v>8.6297920000000001</v>
      </c>
      <c r="I2190" t="s">
        <v>15</v>
      </c>
    </row>
    <row r="2191" spans="1:9" x14ac:dyDescent="0.3">
      <c r="A2191" t="s">
        <v>6590</v>
      </c>
      <c r="B2191" t="s">
        <v>6591</v>
      </c>
      <c r="F2191" t="s">
        <v>79</v>
      </c>
      <c r="G2191">
        <v>44.717896000000003</v>
      </c>
      <c r="H2191">
        <v>10.556827999999999</v>
      </c>
      <c r="I2191" t="s">
        <v>25</v>
      </c>
    </row>
    <row r="2192" spans="1:9" x14ac:dyDescent="0.3">
      <c r="A2192" t="s">
        <v>12145</v>
      </c>
      <c r="C2192" t="s">
        <v>12146</v>
      </c>
      <c r="D2192" t="s">
        <v>12147</v>
      </c>
      <c r="E2192" t="s">
        <v>12145</v>
      </c>
      <c r="G2192">
        <v>48.540489700000002</v>
      </c>
      <c r="H2192">
        <v>12.104327400000001</v>
      </c>
      <c r="I2192" t="s">
        <v>11881</v>
      </c>
    </row>
    <row r="2193" spans="1:9" x14ac:dyDescent="0.3">
      <c r="A2193" t="s">
        <v>6592</v>
      </c>
      <c r="B2193" t="s">
        <v>6593</v>
      </c>
      <c r="C2193" t="s">
        <v>6594</v>
      </c>
      <c r="D2193" t="s">
        <v>6595</v>
      </c>
      <c r="E2193" t="s">
        <v>6596</v>
      </c>
      <c r="F2193" t="s">
        <v>82</v>
      </c>
      <c r="G2193">
        <v>52.522183050000002</v>
      </c>
      <c r="H2193">
        <v>-1.451208264637756</v>
      </c>
      <c r="I2193" t="s">
        <v>15</v>
      </c>
    </row>
    <row r="2194" spans="1:9" x14ac:dyDescent="0.3">
      <c r="A2194" t="s">
        <v>6597</v>
      </c>
      <c r="B2194" t="s">
        <v>6598</v>
      </c>
      <c r="F2194" t="s">
        <v>49</v>
      </c>
      <c r="G2194">
        <v>48.755216599999997</v>
      </c>
      <c r="H2194">
        <v>-3.4517145</v>
      </c>
      <c r="I2194" t="s">
        <v>50</v>
      </c>
    </row>
    <row r="2195" spans="1:9" x14ac:dyDescent="0.3">
      <c r="A2195" t="s">
        <v>12148</v>
      </c>
      <c r="C2195" t="s">
        <v>12149</v>
      </c>
      <c r="D2195" t="s">
        <v>10405</v>
      </c>
      <c r="E2195" t="s">
        <v>12148</v>
      </c>
      <c r="G2195">
        <v>46.69153</v>
      </c>
      <c r="H2195">
        <v>-1.429451</v>
      </c>
      <c r="I2195" t="s">
        <v>11881</v>
      </c>
    </row>
    <row r="2196" spans="1:9" x14ac:dyDescent="0.3">
      <c r="A2196" t="s">
        <v>6599</v>
      </c>
      <c r="B2196" t="s">
        <v>6600</v>
      </c>
      <c r="C2196" t="s">
        <v>6601</v>
      </c>
      <c r="D2196" t="s">
        <v>832</v>
      </c>
      <c r="E2196" t="s">
        <v>309</v>
      </c>
      <c r="F2196" t="s">
        <v>49</v>
      </c>
      <c r="G2196">
        <v>48.864146499999997</v>
      </c>
      <c r="H2196">
        <v>2.3797039</v>
      </c>
      <c r="I2196" t="s">
        <v>15</v>
      </c>
    </row>
    <row r="2197" spans="1:9" x14ac:dyDescent="0.3">
      <c r="A2197" t="s">
        <v>6602</v>
      </c>
      <c r="B2197" t="s">
        <v>6603</v>
      </c>
      <c r="C2197" t="s">
        <v>6604</v>
      </c>
      <c r="D2197" t="s">
        <v>6605</v>
      </c>
      <c r="E2197" t="s">
        <v>6606</v>
      </c>
      <c r="F2197" t="s">
        <v>113</v>
      </c>
      <c r="G2197">
        <v>42.547982599999997</v>
      </c>
      <c r="H2197">
        <v>-5.5816968999999999</v>
      </c>
      <c r="I2197" t="s">
        <v>15</v>
      </c>
    </row>
    <row r="2198" spans="1:9" x14ac:dyDescent="0.3">
      <c r="A2198" t="s">
        <v>6607</v>
      </c>
      <c r="B2198" t="s">
        <v>6608</v>
      </c>
      <c r="F2198" t="s">
        <v>1140</v>
      </c>
      <c r="G2198">
        <v>56.943230999999997</v>
      </c>
      <c r="H2198">
        <v>24.121817</v>
      </c>
      <c r="I2198" t="s">
        <v>25</v>
      </c>
    </row>
    <row r="2199" spans="1:9" x14ac:dyDescent="0.3">
      <c r="A2199" t="s">
        <v>6609</v>
      </c>
      <c r="B2199" t="s">
        <v>6610</v>
      </c>
      <c r="F2199" t="s">
        <v>49</v>
      </c>
      <c r="G2199">
        <v>49.416787999999997</v>
      </c>
      <c r="H2199">
        <v>1.088058</v>
      </c>
      <c r="I2199" t="s">
        <v>50</v>
      </c>
    </row>
    <row r="2200" spans="1:9" x14ac:dyDescent="0.3">
      <c r="A2200" t="s">
        <v>6611</v>
      </c>
      <c r="B2200" t="s">
        <v>6612</v>
      </c>
      <c r="F2200" t="s">
        <v>49</v>
      </c>
      <c r="G2200">
        <v>48.859711699999998</v>
      </c>
      <c r="H2200">
        <v>2.2857560000000001</v>
      </c>
      <c r="I2200" t="s">
        <v>50</v>
      </c>
    </row>
    <row r="2201" spans="1:9" x14ac:dyDescent="0.3">
      <c r="A2201" t="s">
        <v>11533</v>
      </c>
      <c r="E2201" t="s">
        <v>11534</v>
      </c>
      <c r="G2201">
        <v>43.392073000000003</v>
      </c>
      <c r="H2201">
        <v>5.0305689999999998</v>
      </c>
      <c r="I2201" t="s">
        <v>11289</v>
      </c>
    </row>
    <row r="2202" spans="1:9" x14ac:dyDescent="0.3">
      <c r="A2202" t="s">
        <v>11535</v>
      </c>
      <c r="E2202" t="s">
        <v>11534</v>
      </c>
      <c r="G2202">
        <v>43.388072999999999</v>
      </c>
      <c r="H2202">
        <v>5.0305689999999998</v>
      </c>
      <c r="I2202" t="s">
        <v>11289</v>
      </c>
    </row>
    <row r="2203" spans="1:9" x14ac:dyDescent="0.3">
      <c r="A2203" t="s">
        <v>11536</v>
      </c>
      <c r="E2203" t="s">
        <v>11534</v>
      </c>
      <c r="G2203">
        <v>43.389073000000003</v>
      </c>
      <c r="H2203">
        <v>5.0305689999999998</v>
      </c>
      <c r="I2203" t="s">
        <v>11289</v>
      </c>
    </row>
    <row r="2204" spans="1:9" x14ac:dyDescent="0.3">
      <c r="A2204" t="s">
        <v>11537</v>
      </c>
      <c r="E2204" t="s">
        <v>11534</v>
      </c>
      <c r="G2204">
        <v>43.390073000000001</v>
      </c>
      <c r="H2204">
        <v>5.0305689999999998</v>
      </c>
      <c r="I2204" t="s">
        <v>11289</v>
      </c>
    </row>
    <row r="2205" spans="1:9" x14ac:dyDescent="0.3">
      <c r="A2205" t="s">
        <v>6613</v>
      </c>
      <c r="B2205" t="s">
        <v>6614</v>
      </c>
      <c r="C2205" t="s">
        <v>6615</v>
      </c>
      <c r="D2205" t="s">
        <v>6616</v>
      </c>
      <c r="E2205" t="s">
        <v>190</v>
      </c>
      <c r="F2205" t="s">
        <v>14</v>
      </c>
      <c r="G2205">
        <v>52.527620900000002</v>
      </c>
      <c r="H2205">
        <v>13.4039894</v>
      </c>
      <c r="I2205" t="s">
        <v>15</v>
      </c>
    </row>
    <row r="2206" spans="1:9" x14ac:dyDescent="0.3">
      <c r="A2206" t="s">
        <v>6617</v>
      </c>
      <c r="B2206" t="s">
        <v>6618</v>
      </c>
      <c r="C2206" t="s">
        <v>6619</v>
      </c>
      <c r="D2206" t="s">
        <v>6620</v>
      </c>
      <c r="E2206" t="s">
        <v>6621</v>
      </c>
      <c r="F2206" t="s">
        <v>79</v>
      </c>
      <c r="G2206">
        <v>45.101914000000001</v>
      </c>
      <c r="H2206">
        <v>7.6512000000000002</v>
      </c>
      <c r="I2206" t="s">
        <v>15</v>
      </c>
    </row>
    <row r="2207" spans="1:9" x14ac:dyDescent="0.3">
      <c r="A2207" t="s">
        <v>6622</v>
      </c>
      <c r="B2207" t="s">
        <v>6623</v>
      </c>
      <c r="F2207" t="s">
        <v>82</v>
      </c>
      <c r="G2207">
        <v>51.520234000000002</v>
      </c>
      <c r="H2207">
        <v>-7.2187088408644504E-2</v>
      </c>
      <c r="I2207" t="s">
        <v>37</v>
      </c>
    </row>
    <row r="2208" spans="1:9" x14ac:dyDescent="0.3">
      <c r="A2208" t="s">
        <v>6624</v>
      </c>
      <c r="B2208" t="s">
        <v>6625</v>
      </c>
      <c r="F2208" t="s">
        <v>49</v>
      </c>
      <c r="G2208">
        <v>49.495032999999999</v>
      </c>
      <c r="H2208">
        <v>0.10481600000000001</v>
      </c>
      <c r="I2208" t="s">
        <v>50</v>
      </c>
    </row>
    <row r="2209" spans="1:9" x14ac:dyDescent="0.3">
      <c r="A2209" t="s">
        <v>11538</v>
      </c>
      <c r="E2209" t="s">
        <v>11539</v>
      </c>
      <c r="G2209">
        <v>49.494370000000004</v>
      </c>
      <c r="H2209">
        <v>0.107929</v>
      </c>
      <c r="I2209" t="s">
        <v>11289</v>
      </c>
    </row>
    <row r="2210" spans="1:9" x14ac:dyDescent="0.3">
      <c r="A2210" t="s">
        <v>12413</v>
      </c>
      <c r="C2210" t="s">
        <v>12414</v>
      </c>
      <c r="D2210" t="s">
        <v>12415</v>
      </c>
      <c r="E2210" t="s">
        <v>12413</v>
      </c>
      <c r="G2210">
        <v>47.950617999999999</v>
      </c>
      <c r="H2210">
        <v>0.19523499999999999</v>
      </c>
      <c r="I2210" t="s">
        <v>11881</v>
      </c>
    </row>
    <row r="2211" spans="1:9" x14ac:dyDescent="0.3">
      <c r="A2211" t="s">
        <v>6626</v>
      </c>
      <c r="B2211" t="s">
        <v>6627</v>
      </c>
      <c r="F2211" t="s">
        <v>49</v>
      </c>
      <c r="G2211">
        <v>48.005018499999998</v>
      </c>
      <c r="H2211">
        <v>0.19966590000000001</v>
      </c>
      <c r="I2211" t="s">
        <v>50</v>
      </c>
    </row>
    <row r="2212" spans="1:9" x14ac:dyDescent="0.3">
      <c r="A2212" t="s">
        <v>11540</v>
      </c>
      <c r="E2212" t="s">
        <v>11541</v>
      </c>
      <c r="G2212">
        <v>45.124217999999999</v>
      </c>
      <c r="H2212">
        <v>5.6978200000000001</v>
      </c>
      <c r="I2212" t="s">
        <v>11289</v>
      </c>
    </row>
    <row r="2213" spans="1:9" x14ac:dyDescent="0.3">
      <c r="A2213" t="s">
        <v>11540</v>
      </c>
      <c r="E2213" t="s">
        <v>11541</v>
      </c>
      <c r="G2213">
        <v>45.125217999999997</v>
      </c>
      <c r="H2213">
        <v>5.6978200000000001</v>
      </c>
      <c r="I2213" t="s">
        <v>11289</v>
      </c>
    </row>
    <row r="2214" spans="1:9" x14ac:dyDescent="0.3">
      <c r="A2214" t="s">
        <v>11542</v>
      </c>
      <c r="E2214" t="s">
        <v>11541</v>
      </c>
      <c r="G2214">
        <v>45.123218000000001</v>
      </c>
      <c r="H2214">
        <v>5.6978200000000001</v>
      </c>
      <c r="I2214" t="s">
        <v>11289</v>
      </c>
    </row>
    <row r="2215" spans="1:9" x14ac:dyDescent="0.3">
      <c r="A2215" t="s">
        <v>6628</v>
      </c>
      <c r="B2215" t="s">
        <v>6629</v>
      </c>
      <c r="C2215" t="s">
        <v>6630</v>
      </c>
      <c r="D2215" t="s">
        <v>6631</v>
      </c>
      <c r="E2215" t="s">
        <v>6632</v>
      </c>
      <c r="F2215" t="s">
        <v>68</v>
      </c>
      <c r="G2215">
        <v>47.224367000000001</v>
      </c>
      <c r="H2215">
        <v>6.969061</v>
      </c>
      <c r="I2215" t="s">
        <v>15</v>
      </c>
    </row>
    <row r="2216" spans="1:9" x14ac:dyDescent="0.3">
      <c r="A2216" t="s">
        <v>6633</v>
      </c>
      <c r="B2216" t="s">
        <v>6634</v>
      </c>
      <c r="F2216" t="s">
        <v>14</v>
      </c>
      <c r="G2216">
        <v>50.069721350000002</v>
      </c>
      <c r="H2216">
        <v>8.257120648890961</v>
      </c>
      <c r="I2216" t="s">
        <v>25</v>
      </c>
    </row>
    <row r="2217" spans="1:9" x14ac:dyDescent="0.3">
      <c r="A2217" t="s">
        <v>6635</v>
      </c>
      <c r="B2217" t="s">
        <v>6636</v>
      </c>
      <c r="F2217" t="s">
        <v>104</v>
      </c>
      <c r="G2217">
        <v>51.797270599999997</v>
      </c>
      <c r="H2217">
        <v>4.6791508999999998</v>
      </c>
      <c r="I2217" t="s">
        <v>1059</v>
      </c>
    </row>
    <row r="2218" spans="1:9" x14ac:dyDescent="0.3">
      <c r="A2218" t="s">
        <v>6637</v>
      </c>
      <c r="B2218" t="s">
        <v>6638</v>
      </c>
      <c r="C2218" t="s">
        <v>6639</v>
      </c>
      <c r="D2218" t="s">
        <v>6640</v>
      </c>
      <c r="E2218" t="s">
        <v>6641</v>
      </c>
      <c r="F2218" t="s">
        <v>49</v>
      </c>
      <c r="G2218">
        <v>48.882568999999997</v>
      </c>
      <c r="H2218">
        <v>2.4351929999999999</v>
      </c>
      <c r="I2218" t="s">
        <v>15</v>
      </c>
    </row>
    <row r="2219" spans="1:9" x14ac:dyDescent="0.3">
      <c r="A2219" t="s">
        <v>6642</v>
      </c>
      <c r="B2219" t="s">
        <v>6643</v>
      </c>
      <c r="C2219" t="s">
        <v>6644</v>
      </c>
      <c r="D2219" t="s">
        <v>164</v>
      </c>
      <c r="E2219" t="s">
        <v>165</v>
      </c>
      <c r="F2219" t="s">
        <v>21</v>
      </c>
      <c r="G2219">
        <v>47.059064849999999</v>
      </c>
      <c r="H2219">
        <v>15.46271255038957</v>
      </c>
      <c r="I2219" t="s">
        <v>88</v>
      </c>
    </row>
    <row r="2220" spans="1:9" x14ac:dyDescent="0.3">
      <c r="A2220" t="s">
        <v>6645</v>
      </c>
      <c r="B2220" t="s">
        <v>6646</v>
      </c>
      <c r="C2220" t="s">
        <v>6647</v>
      </c>
      <c r="D2220" t="s">
        <v>4241</v>
      </c>
      <c r="E2220" t="s">
        <v>4242</v>
      </c>
      <c r="F2220" t="s">
        <v>113</v>
      </c>
      <c r="G2220">
        <v>40.671852999999999</v>
      </c>
      <c r="H2220">
        <v>-3.6157680000000001</v>
      </c>
      <c r="I2220" t="s">
        <v>15</v>
      </c>
    </row>
    <row r="2221" spans="1:9" x14ac:dyDescent="0.3">
      <c r="A2221" t="s">
        <v>6648</v>
      </c>
      <c r="B2221" t="s">
        <v>6649</v>
      </c>
      <c r="C2221" t="s">
        <v>6650</v>
      </c>
      <c r="D2221" t="s">
        <v>6651</v>
      </c>
      <c r="E2221" t="s">
        <v>6016</v>
      </c>
      <c r="F2221" t="s">
        <v>14</v>
      </c>
      <c r="G2221">
        <v>52.388513600000003</v>
      </c>
      <c r="H2221">
        <v>9.7129882999999992</v>
      </c>
      <c r="I2221" t="s">
        <v>101</v>
      </c>
    </row>
    <row r="2222" spans="1:9" x14ac:dyDescent="0.3">
      <c r="A2222" t="s">
        <v>6652</v>
      </c>
      <c r="B2222" t="s">
        <v>6653</v>
      </c>
      <c r="C2222" t="s">
        <v>6654</v>
      </c>
      <c r="D2222" t="s">
        <v>5106</v>
      </c>
      <c r="E2222" t="s">
        <v>3004</v>
      </c>
      <c r="F2222" t="s">
        <v>14</v>
      </c>
      <c r="G2222">
        <v>51.026208799999999</v>
      </c>
      <c r="H2222">
        <v>13.7253034</v>
      </c>
      <c r="I2222" t="s">
        <v>101</v>
      </c>
    </row>
    <row r="2223" spans="1:9" x14ac:dyDescent="0.3">
      <c r="A2223" t="s">
        <v>6655</v>
      </c>
      <c r="B2223" t="s">
        <v>6656</v>
      </c>
      <c r="C2223" t="s">
        <v>6657</v>
      </c>
      <c r="D2223" t="s">
        <v>3597</v>
      </c>
      <c r="E2223" t="s">
        <v>3598</v>
      </c>
      <c r="F2223" t="s">
        <v>14</v>
      </c>
      <c r="G2223">
        <v>54.078481099999998</v>
      </c>
      <c r="H2223">
        <v>12.111105800000001</v>
      </c>
      <c r="I2223" t="s">
        <v>101</v>
      </c>
    </row>
    <row r="2224" spans="1:9" x14ac:dyDescent="0.3">
      <c r="A2224" t="s">
        <v>6658</v>
      </c>
      <c r="B2224" t="s">
        <v>6659</v>
      </c>
      <c r="C2224" t="s">
        <v>6660</v>
      </c>
      <c r="D2224" t="s">
        <v>6661</v>
      </c>
      <c r="E2224" t="s">
        <v>6662</v>
      </c>
      <c r="F2224" t="s">
        <v>14</v>
      </c>
      <c r="G2224">
        <v>54.0918651</v>
      </c>
      <c r="H2224">
        <v>13.4019583</v>
      </c>
      <c r="I2224" t="s">
        <v>101</v>
      </c>
    </row>
    <row r="2225" spans="1:9" x14ac:dyDescent="0.3">
      <c r="A2225" t="s">
        <v>2250</v>
      </c>
      <c r="C2225" t="s">
        <v>12150</v>
      </c>
      <c r="D2225" t="s">
        <v>12151</v>
      </c>
      <c r="E2225" t="s">
        <v>2250</v>
      </c>
      <c r="G2225">
        <v>51.413429800000003</v>
      </c>
      <c r="H2225">
        <v>12.3078299</v>
      </c>
      <c r="I2225" t="s">
        <v>11881</v>
      </c>
    </row>
    <row r="2226" spans="1:9" x14ac:dyDescent="0.3">
      <c r="A2226" t="s">
        <v>6663</v>
      </c>
      <c r="B2226" t="s">
        <v>6664</v>
      </c>
      <c r="F2226" t="s">
        <v>49</v>
      </c>
      <c r="G2226">
        <v>48.655431999999998</v>
      </c>
      <c r="H2226">
        <v>6.1330080000000002</v>
      </c>
      <c r="I2226" t="s">
        <v>50</v>
      </c>
    </row>
    <row r="2227" spans="1:9" x14ac:dyDescent="0.3">
      <c r="A2227" t="s">
        <v>6665</v>
      </c>
      <c r="B2227" t="s">
        <v>6666</v>
      </c>
      <c r="F2227" t="s">
        <v>49</v>
      </c>
      <c r="G2227">
        <v>50.751683</v>
      </c>
      <c r="H2227">
        <v>2.2583579999999999</v>
      </c>
      <c r="I2227" t="s">
        <v>25</v>
      </c>
    </row>
    <row r="2228" spans="1:9" x14ac:dyDescent="0.3">
      <c r="A2228" t="s">
        <v>12416</v>
      </c>
      <c r="C2228" t="s">
        <v>12417</v>
      </c>
      <c r="D2228" t="s">
        <v>12418</v>
      </c>
      <c r="E2228" t="s">
        <v>12419</v>
      </c>
      <c r="G2228">
        <v>46.516736999999999</v>
      </c>
      <c r="H2228">
        <v>-1.753306</v>
      </c>
      <c r="I2228" t="s">
        <v>11881</v>
      </c>
    </row>
    <row r="2229" spans="1:9" x14ac:dyDescent="0.3">
      <c r="A2229" t="s">
        <v>6667</v>
      </c>
      <c r="B2229" t="s">
        <v>6668</v>
      </c>
      <c r="F2229" t="s">
        <v>82</v>
      </c>
      <c r="G2229" t="str">
        <f>"53.306125"</f>
        <v>53.306125</v>
      </c>
      <c r="H2229" t="str">
        <f>"-2.933633"</f>
        <v>-2.933633</v>
      </c>
      <c r="I2229" t="s">
        <v>15</v>
      </c>
    </row>
    <row r="2230" spans="1:9" x14ac:dyDescent="0.3">
      <c r="A2230" t="s">
        <v>6669</v>
      </c>
      <c r="B2230" t="s">
        <v>6670</v>
      </c>
      <c r="F2230" t="s">
        <v>79</v>
      </c>
      <c r="G2230">
        <v>43.730988000000004</v>
      </c>
      <c r="H2230">
        <v>10.402844</v>
      </c>
      <c r="I2230" t="s">
        <v>25</v>
      </c>
    </row>
    <row r="2231" spans="1:9" x14ac:dyDescent="0.3">
      <c r="A2231" t="s">
        <v>6671</v>
      </c>
      <c r="B2231" t="s">
        <v>6672</v>
      </c>
      <c r="C2231" t="s">
        <v>6673</v>
      </c>
      <c r="D2231" t="s">
        <v>2488</v>
      </c>
      <c r="E2231" t="s">
        <v>2489</v>
      </c>
      <c r="F2231" t="s">
        <v>14</v>
      </c>
      <c r="G2231">
        <v>49.0047493</v>
      </c>
      <c r="H2231">
        <v>8.4330327</v>
      </c>
      <c r="I2231" t="s">
        <v>101</v>
      </c>
    </row>
    <row r="2232" spans="1:9" x14ac:dyDescent="0.3">
      <c r="A2232" t="s">
        <v>6674</v>
      </c>
      <c r="B2232" t="s">
        <v>6675</v>
      </c>
      <c r="C2232" t="s">
        <v>6676</v>
      </c>
      <c r="D2232" t="s">
        <v>6677</v>
      </c>
      <c r="E2232" t="s">
        <v>6678</v>
      </c>
      <c r="F2232" t="s">
        <v>14</v>
      </c>
      <c r="G2232">
        <v>52.639869599999997</v>
      </c>
      <c r="H2232">
        <v>14.3556282</v>
      </c>
      <c r="I2232" t="s">
        <v>15</v>
      </c>
    </row>
    <row r="2233" spans="1:9" x14ac:dyDescent="0.3">
      <c r="A2233" t="s">
        <v>6679</v>
      </c>
      <c r="B2233" t="s">
        <v>6680</v>
      </c>
      <c r="C2233" t="s">
        <v>6681</v>
      </c>
      <c r="D2233" t="s">
        <v>6682</v>
      </c>
      <c r="E2233" t="s">
        <v>190</v>
      </c>
      <c r="F2233" t="s">
        <v>14</v>
      </c>
      <c r="G2233">
        <v>52.615061599999997</v>
      </c>
      <c r="H2233">
        <v>13.4858747</v>
      </c>
      <c r="I2233" t="s">
        <v>15</v>
      </c>
    </row>
    <row r="2234" spans="1:9" x14ac:dyDescent="0.3">
      <c r="A2234" t="s">
        <v>11773</v>
      </c>
      <c r="C2234" t="s">
        <v>12152</v>
      </c>
      <c r="D2234" t="s">
        <v>12153</v>
      </c>
      <c r="E2234" t="s">
        <v>11773</v>
      </c>
      <c r="G2234">
        <v>51.023516999999998</v>
      </c>
      <c r="H2234">
        <v>7.0011279999999996</v>
      </c>
      <c r="I2234" t="s">
        <v>11881</v>
      </c>
    </row>
    <row r="2235" spans="1:9" x14ac:dyDescent="0.3">
      <c r="A2235" t="s">
        <v>6683</v>
      </c>
      <c r="B2235" t="s">
        <v>6684</v>
      </c>
      <c r="C2235" t="s">
        <v>6685</v>
      </c>
      <c r="D2235" t="s">
        <v>6686</v>
      </c>
      <c r="E2235" t="s">
        <v>6687</v>
      </c>
      <c r="F2235" t="s">
        <v>49</v>
      </c>
      <c r="G2235">
        <v>48.649735999999997</v>
      </c>
      <c r="H2235">
        <v>-1.346662</v>
      </c>
      <c r="I2235" t="s">
        <v>15</v>
      </c>
    </row>
    <row r="2236" spans="1:9" x14ac:dyDescent="0.3">
      <c r="A2236" t="s">
        <v>6688</v>
      </c>
      <c r="B2236" t="s">
        <v>6689</v>
      </c>
      <c r="C2236" t="s">
        <v>6690</v>
      </c>
      <c r="D2236" t="s">
        <v>6691</v>
      </c>
      <c r="E2236" t="s">
        <v>2743</v>
      </c>
      <c r="F2236" t="s">
        <v>248</v>
      </c>
      <c r="G2236">
        <v>60.367240799999998</v>
      </c>
      <c r="H2236">
        <v>5.3749789000000003</v>
      </c>
      <c r="I2236" t="s">
        <v>15</v>
      </c>
    </row>
    <row r="2237" spans="1:9" x14ac:dyDescent="0.3">
      <c r="A2237" t="s">
        <v>6692</v>
      </c>
      <c r="B2237" t="s">
        <v>6693</v>
      </c>
      <c r="C2237" t="s">
        <v>6694</v>
      </c>
      <c r="D2237" t="s">
        <v>6695</v>
      </c>
      <c r="E2237" t="s">
        <v>6696</v>
      </c>
      <c r="F2237" t="s">
        <v>49</v>
      </c>
      <c r="G2237">
        <v>47.217072999999999</v>
      </c>
      <c r="H2237">
        <v>-1.5320560000000001</v>
      </c>
      <c r="I2237" t="s">
        <v>15</v>
      </c>
    </row>
    <row r="2238" spans="1:9" x14ac:dyDescent="0.3">
      <c r="A2238" t="s">
        <v>11543</v>
      </c>
      <c r="E2238" t="s">
        <v>11544</v>
      </c>
      <c r="G2238">
        <v>46.974444400000003</v>
      </c>
      <c r="H2238">
        <v>-2.0005556000000002</v>
      </c>
      <c r="I2238" t="s">
        <v>11289</v>
      </c>
    </row>
    <row r="2239" spans="1:9" x14ac:dyDescent="0.3">
      <c r="A2239" t="s">
        <v>6697</v>
      </c>
      <c r="B2239" t="s">
        <v>6698</v>
      </c>
      <c r="C2239" t="s">
        <v>6699</v>
      </c>
      <c r="D2239" t="s">
        <v>6700</v>
      </c>
      <c r="E2239" t="s">
        <v>2736</v>
      </c>
      <c r="F2239" t="s">
        <v>104</v>
      </c>
      <c r="G2239">
        <v>52.339962999999997</v>
      </c>
      <c r="H2239">
        <v>4.8725230000000002</v>
      </c>
      <c r="I2239" t="s">
        <v>15</v>
      </c>
    </row>
    <row r="2240" spans="1:9" x14ac:dyDescent="0.3">
      <c r="A2240" t="s">
        <v>6701</v>
      </c>
      <c r="B2240" t="s">
        <v>6702</v>
      </c>
      <c r="C2240" t="s">
        <v>6703</v>
      </c>
      <c r="D2240" t="s">
        <v>3364</v>
      </c>
      <c r="E2240" t="s">
        <v>3365</v>
      </c>
      <c r="F2240" t="s">
        <v>14</v>
      </c>
      <c r="G2240">
        <v>53.140760200000003</v>
      </c>
      <c r="H2240">
        <v>8.2311859999999992</v>
      </c>
      <c r="I2240" t="s">
        <v>15</v>
      </c>
    </row>
    <row r="2241" spans="1:9" x14ac:dyDescent="0.3">
      <c r="A2241" t="s">
        <v>6704</v>
      </c>
      <c r="B2241" t="s">
        <v>6693</v>
      </c>
      <c r="C2241" t="s">
        <v>6694</v>
      </c>
      <c r="D2241" t="s">
        <v>6695</v>
      </c>
      <c r="E2241" t="s">
        <v>6696</v>
      </c>
      <c r="F2241" t="s">
        <v>49</v>
      </c>
      <c r="G2241">
        <v>47.217072999999999</v>
      </c>
      <c r="H2241">
        <v>-1.5320560000000001</v>
      </c>
      <c r="I2241" t="s">
        <v>15</v>
      </c>
    </row>
    <row r="2242" spans="1:9" x14ac:dyDescent="0.3">
      <c r="A2242" t="s">
        <v>6705</v>
      </c>
      <c r="B2242" t="s">
        <v>6706</v>
      </c>
      <c r="C2242" t="s">
        <v>6707</v>
      </c>
      <c r="D2242" t="s">
        <v>6708</v>
      </c>
      <c r="E2242" t="s">
        <v>403</v>
      </c>
      <c r="F2242" t="s">
        <v>404</v>
      </c>
      <c r="G2242">
        <v>59.331707000000002</v>
      </c>
      <c r="H2242">
        <v>18.05968</v>
      </c>
      <c r="I2242" t="s">
        <v>15</v>
      </c>
    </row>
    <row r="2243" spans="1:9" x14ac:dyDescent="0.3">
      <c r="A2243" t="s">
        <v>6709</v>
      </c>
      <c r="B2243" t="s">
        <v>6710</v>
      </c>
      <c r="C2243" t="s">
        <v>6711</v>
      </c>
      <c r="D2243" t="s">
        <v>6712</v>
      </c>
      <c r="E2243" t="s">
        <v>6713</v>
      </c>
      <c r="F2243" t="s">
        <v>49</v>
      </c>
      <c r="G2243">
        <v>48.905715000000001</v>
      </c>
      <c r="H2243">
        <v>2.2642129999999998</v>
      </c>
      <c r="I2243" t="s">
        <v>15</v>
      </c>
    </row>
    <row r="2244" spans="1:9" x14ac:dyDescent="0.3">
      <c r="A2244" t="s">
        <v>6714</v>
      </c>
      <c r="B2244" t="s">
        <v>6715</v>
      </c>
      <c r="C2244" t="s">
        <v>6716</v>
      </c>
      <c r="D2244" t="s">
        <v>6717</v>
      </c>
      <c r="E2244" t="s">
        <v>6718</v>
      </c>
      <c r="F2244" t="s">
        <v>49</v>
      </c>
      <c r="G2244">
        <v>45.642222699999998</v>
      </c>
      <c r="H2244">
        <v>5.1239875000000001</v>
      </c>
      <c r="I2244" t="s">
        <v>15</v>
      </c>
    </row>
    <row r="2245" spans="1:9" x14ac:dyDescent="0.3">
      <c r="A2245" t="s">
        <v>6719</v>
      </c>
      <c r="B2245" t="s">
        <v>6720</v>
      </c>
      <c r="F2245" t="s">
        <v>49</v>
      </c>
      <c r="G2245">
        <v>43.665942999999999</v>
      </c>
      <c r="H2245">
        <v>1.4127681000000001</v>
      </c>
      <c r="I2245" t="s">
        <v>25</v>
      </c>
    </row>
    <row r="2246" spans="1:9" x14ac:dyDescent="0.3">
      <c r="A2246" t="s">
        <v>6721</v>
      </c>
      <c r="B2246" t="s">
        <v>6722</v>
      </c>
      <c r="C2246" t="s">
        <v>6723</v>
      </c>
      <c r="D2246" t="s">
        <v>6724</v>
      </c>
      <c r="E2246" t="s">
        <v>6725</v>
      </c>
      <c r="F2246" t="s">
        <v>14</v>
      </c>
      <c r="G2246">
        <v>47.550827300000002</v>
      </c>
      <c r="H2246">
        <v>9.7314831000000002</v>
      </c>
      <c r="I2246" t="s">
        <v>101</v>
      </c>
    </row>
    <row r="2247" spans="1:9" x14ac:dyDescent="0.3">
      <c r="A2247" t="s">
        <v>6726</v>
      </c>
      <c r="B2247" t="s">
        <v>6727</v>
      </c>
      <c r="C2247" t="s">
        <v>6728</v>
      </c>
      <c r="D2247" t="s">
        <v>6729</v>
      </c>
      <c r="E2247" t="s">
        <v>6730</v>
      </c>
      <c r="F2247" t="s">
        <v>21</v>
      </c>
      <c r="G2247">
        <v>47.403379000000001</v>
      </c>
      <c r="H2247">
        <v>13.22134</v>
      </c>
      <c r="I2247" t="s">
        <v>88</v>
      </c>
    </row>
    <row r="2248" spans="1:9" x14ac:dyDescent="0.3">
      <c r="A2248" t="s">
        <v>6731</v>
      </c>
      <c r="B2248" t="s">
        <v>6732</v>
      </c>
      <c r="F2248" t="s">
        <v>14</v>
      </c>
      <c r="G2248">
        <v>52.508942300000001</v>
      </c>
      <c r="H2248">
        <v>13.3750321</v>
      </c>
      <c r="I2248" t="s">
        <v>25</v>
      </c>
    </row>
    <row r="2249" spans="1:9" x14ac:dyDescent="0.3">
      <c r="A2249" t="s">
        <v>6733</v>
      </c>
      <c r="B2249" t="s">
        <v>6734</v>
      </c>
      <c r="C2249" t="s">
        <v>6735</v>
      </c>
      <c r="D2249" t="s">
        <v>2837</v>
      </c>
      <c r="E2249" t="s">
        <v>190</v>
      </c>
      <c r="F2249" t="s">
        <v>14</v>
      </c>
      <c r="G2249">
        <v>52.511273099999997</v>
      </c>
      <c r="H2249">
        <v>13.388918500000001</v>
      </c>
      <c r="I2249" t="s">
        <v>15</v>
      </c>
    </row>
    <row r="2250" spans="1:9" x14ac:dyDescent="0.3">
      <c r="A2250" t="s">
        <v>12154</v>
      </c>
      <c r="C2250" t="s">
        <v>12155</v>
      </c>
      <c r="D2250" t="s">
        <v>12156</v>
      </c>
      <c r="E2250" t="s">
        <v>12157</v>
      </c>
      <c r="G2250">
        <v>49.515037999999997</v>
      </c>
      <c r="H2250">
        <v>0.53176199999999996</v>
      </c>
      <c r="I2250" t="s">
        <v>11881</v>
      </c>
    </row>
    <row r="2251" spans="1:9" x14ac:dyDescent="0.3">
      <c r="A2251" t="s">
        <v>11412</v>
      </c>
      <c r="C2251" t="s">
        <v>12158</v>
      </c>
      <c r="D2251" t="s">
        <v>12159</v>
      </c>
      <c r="E2251" t="s">
        <v>12160</v>
      </c>
      <c r="G2251">
        <v>50.380404050000003</v>
      </c>
      <c r="H2251">
        <v>8.0935077231750725</v>
      </c>
      <c r="I2251" t="s">
        <v>11881</v>
      </c>
    </row>
    <row r="2252" spans="1:9" x14ac:dyDescent="0.3">
      <c r="A2252" t="s">
        <v>6736</v>
      </c>
      <c r="B2252" t="s">
        <v>6737</v>
      </c>
      <c r="C2252" t="s">
        <v>6738</v>
      </c>
      <c r="D2252" t="s">
        <v>777</v>
      </c>
      <c r="E2252" t="s">
        <v>778</v>
      </c>
      <c r="F2252" t="s">
        <v>49</v>
      </c>
      <c r="G2252">
        <v>47.198810100000003</v>
      </c>
      <c r="H2252">
        <v>-1.6370925000000001</v>
      </c>
      <c r="I2252" t="s">
        <v>15</v>
      </c>
    </row>
    <row r="2253" spans="1:9" x14ac:dyDescent="0.3">
      <c r="A2253" t="s">
        <v>6739</v>
      </c>
      <c r="B2253" t="s">
        <v>6740</v>
      </c>
      <c r="F2253" t="s">
        <v>14</v>
      </c>
      <c r="G2253">
        <v>48.045268700000001</v>
      </c>
      <c r="H2253">
        <v>11.5084262350562</v>
      </c>
      <c r="I2253" t="s">
        <v>25</v>
      </c>
    </row>
    <row r="2254" spans="1:9" x14ac:dyDescent="0.3">
      <c r="A2254" t="s">
        <v>6741</v>
      </c>
      <c r="B2254" t="s">
        <v>6742</v>
      </c>
      <c r="C2254" t="s">
        <v>6743</v>
      </c>
      <c r="D2254" t="s">
        <v>6744</v>
      </c>
      <c r="E2254" t="s">
        <v>6745</v>
      </c>
      <c r="F2254" t="s">
        <v>14</v>
      </c>
      <c r="G2254">
        <v>48.055612199999999</v>
      </c>
      <c r="H2254">
        <v>11.5217455</v>
      </c>
      <c r="I2254" t="s">
        <v>101</v>
      </c>
    </row>
    <row r="2255" spans="1:9" x14ac:dyDescent="0.3">
      <c r="A2255" t="s">
        <v>6746</v>
      </c>
      <c r="B2255" t="s">
        <v>6747</v>
      </c>
      <c r="C2255" t="s">
        <v>6748</v>
      </c>
      <c r="D2255" t="s">
        <v>6749</v>
      </c>
      <c r="E2255" t="s">
        <v>6750</v>
      </c>
      <c r="F2255" t="s">
        <v>79</v>
      </c>
      <c r="G2255">
        <v>45.451782999999999</v>
      </c>
      <c r="H2255">
        <v>8.5908519999999999</v>
      </c>
      <c r="I2255" t="s">
        <v>15</v>
      </c>
    </row>
    <row r="2256" spans="1:9" x14ac:dyDescent="0.3">
      <c r="A2256" t="s">
        <v>11545</v>
      </c>
      <c r="E2256" t="s">
        <v>11377</v>
      </c>
      <c r="G2256">
        <v>51.3285704018991</v>
      </c>
      <c r="H2256">
        <v>12.005070348090999</v>
      </c>
      <c r="I2256" t="s">
        <v>11294</v>
      </c>
    </row>
    <row r="2257" spans="1:9" x14ac:dyDescent="0.3">
      <c r="A2257" t="s">
        <v>6751</v>
      </c>
      <c r="B2257" t="s">
        <v>6752</v>
      </c>
      <c r="F2257" t="s">
        <v>49</v>
      </c>
      <c r="G2257">
        <v>45.726376999999999</v>
      </c>
      <c r="H2257">
        <v>4.833304</v>
      </c>
      <c r="I2257" t="s">
        <v>50</v>
      </c>
    </row>
    <row r="2258" spans="1:9" x14ac:dyDescent="0.3">
      <c r="A2258" t="s">
        <v>6753</v>
      </c>
      <c r="B2258" t="s">
        <v>6754</v>
      </c>
      <c r="C2258" t="s">
        <v>6755</v>
      </c>
      <c r="D2258" t="s">
        <v>6756</v>
      </c>
      <c r="E2258" t="s">
        <v>6757</v>
      </c>
      <c r="F2258" t="s">
        <v>396</v>
      </c>
      <c r="G2258">
        <v>50.083009599999997</v>
      </c>
      <c r="H2258">
        <v>14.541282900000001</v>
      </c>
      <c r="I2258" t="s">
        <v>15</v>
      </c>
    </row>
    <row r="2259" spans="1:9" x14ac:dyDescent="0.3">
      <c r="A2259" t="s">
        <v>6758</v>
      </c>
      <c r="B2259" t="s">
        <v>6759</v>
      </c>
      <c r="C2259" t="s">
        <v>6760</v>
      </c>
      <c r="D2259" t="s">
        <v>6761</v>
      </c>
      <c r="E2259" t="s">
        <v>6762</v>
      </c>
      <c r="F2259" t="s">
        <v>218</v>
      </c>
      <c r="G2259">
        <v>55.735940999999997</v>
      </c>
      <c r="H2259">
        <v>12.389764</v>
      </c>
      <c r="I2259" t="s">
        <v>15</v>
      </c>
    </row>
    <row r="2260" spans="1:9" x14ac:dyDescent="0.3">
      <c r="A2260" t="s">
        <v>6763</v>
      </c>
      <c r="B2260" t="s">
        <v>6764</v>
      </c>
      <c r="F2260" t="s">
        <v>113</v>
      </c>
      <c r="G2260">
        <v>41.556043299999999</v>
      </c>
      <c r="H2260">
        <v>2.2259136000000002</v>
      </c>
      <c r="I2260" t="s">
        <v>114</v>
      </c>
    </row>
    <row r="2261" spans="1:9" x14ac:dyDescent="0.3">
      <c r="A2261" t="s">
        <v>6765</v>
      </c>
      <c r="B2261" t="s">
        <v>6766</v>
      </c>
      <c r="F2261" t="s">
        <v>113</v>
      </c>
      <c r="G2261">
        <v>41.391329499999998</v>
      </c>
      <c r="H2261">
        <v>2.1597233999999998</v>
      </c>
      <c r="I2261" t="s">
        <v>6767</v>
      </c>
    </row>
    <row r="2262" spans="1:9" x14ac:dyDescent="0.3">
      <c r="A2262" t="s">
        <v>6768</v>
      </c>
      <c r="B2262" t="s">
        <v>6769</v>
      </c>
      <c r="C2262" t="s">
        <v>6770</v>
      </c>
      <c r="D2262" t="s">
        <v>6771</v>
      </c>
      <c r="E2262" t="s">
        <v>6772</v>
      </c>
      <c r="F2262" t="s">
        <v>260</v>
      </c>
      <c r="G2262">
        <v>51.200064900000001</v>
      </c>
      <c r="H2262">
        <v>4.4340679999999999</v>
      </c>
      <c r="I2262" t="s">
        <v>15</v>
      </c>
    </row>
    <row r="2263" spans="1:9" x14ac:dyDescent="0.3">
      <c r="A2263" t="s">
        <v>6773</v>
      </c>
      <c r="B2263" t="s">
        <v>6774</v>
      </c>
      <c r="C2263" t="s">
        <v>6775</v>
      </c>
      <c r="D2263" t="s">
        <v>6776</v>
      </c>
      <c r="E2263" t="s">
        <v>6777</v>
      </c>
      <c r="F2263" t="s">
        <v>113</v>
      </c>
      <c r="G2263">
        <v>39.482410999999999</v>
      </c>
      <c r="H2263">
        <v>-0.35356599999999999</v>
      </c>
      <c r="I2263" t="s">
        <v>15</v>
      </c>
    </row>
    <row r="2264" spans="1:9" x14ac:dyDescent="0.3">
      <c r="A2264" t="s">
        <v>6778</v>
      </c>
      <c r="B2264" t="s">
        <v>6779</v>
      </c>
      <c r="C2264" t="s">
        <v>6780</v>
      </c>
      <c r="D2264" t="s">
        <v>6781</v>
      </c>
      <c r="E2264" t="s">
        <v>6782</v>
      </c>
      <c r="F2264" t="s">
        <v>21</v>
      </c>
      <c r="G2264">
        <v>48.086291000000003</v>
      </c>
      <c r="H2264">
        <v>13.8896</v>
      </c>
      <c r="I2264" t="s">
        <v>15</v>
      </c>
    </row>
    <row r="2265" spans="1:9" x14ac:dyDescent="0.3">
      <c r="A2265" t="s">
        <v>6783</v>
      </c>
      <c r="B2265" t="s">
        <v>6766</v>
      </c>
      <c r="F2265" t="s">
        <v>113</v>
      </c>
      <c r="G2265">
        <v>41.391329499999998</v>
      </c>
      <c r="H2265">
        <v>2.1597233999999998</v>
      </c>
      <c r="I2265" t="s">
        <v>6767</v>
      </c>
    </row>
    <row r="2266" spans="1:9" x14ac:dyDescent="0.3">
      <c r="A2266" t="s">
        <v>6784</v>
      </c>
      <c r="B2266" t="s">
        <v>6785</v>
      </c>
      <c r="C2266" t="s">
        <v>6786</v>
      </c>
      <c r="D2266" t="s">
        <v>6787</v>
      </c>
      <c r="E2266" t="s">
        <v>6788</v>
      </c>
      <c r="F2266" t="s">
        <v>385</v>
      </c>
      <c r="G2266">
        <v>48.190402499999998</v>
      </c>
      <c r="H2266">
        <v>17.191218881407149</v>
      </c>
      <c r="I2266" t="s">
        <v>15</v>
      </c>
    </row>
    <row r="2267" spans="1:9" x14ac:dyDescent="0.3">
      <c r="A2267" t="s">
        <v>6789</v>
      </c>
      <c r="B2267" t="s">
        <v>6790</v>
      </c>
      <c r="C2267" t="s">
        <v>6791</v>
      </c>
      <c r="D2267" t="s">
        <v>6792</v>
      </c>
      <c r="E2267" t="s">
        <v>6793</v>
      </c>
      <c r="F2267" t="s">
        <v>30</v>
      </c>
      <c r="G2267">
        <v>50.078682700000002</v>
      </c>
      <c r="H2267">
        <v>19.994123897535928</v>
      </c>
      <c r="I2267" t="s">
        <v>15</v>
      </c>
    </row>
    <row r="2268" spans="1:9" x14ac:dyDescent="0.3">
      <c r="A2268" t="s">
        <v>6794</v>
      </c>
      <c r="B2268" t="s">
        <v>6795</v>
      </c>
      <c r="C2268" t="s">
        <v>6796</v>
      </c>
      <c r="D2268" t="s">
        <v>6744</v>
      </c>
      <c r="E2268" t="s">
        <v>6745</v>
      </c>
      <c r="F2268" t="s">
        <v>14</v>
      </c>
      <c r="G2268">
        <v>48.045268700000001</v>
      </c>
      <c r="H2268">
        <v>11.5084262350562</v>
      </c>
      <c r="I2268" t="s">
        <v>101</v>
      </c>
    </row>
    <row r="2269" spans="1:9" x14ac:dyDescent="0.3">
      <c r="A2269" t="s">
        <v>6797</v>
      </c>
      <c r="B2269" t="s">
        <v>6798</v>
      </c>
      <c r="F2269" t="s">
        <v>24</v>
      </c>
      <c r="G2269">
        <v>40.6719157</v>
      </c>
      <c r="H2269">
        <v>22.805101700000002</v>
      </c>
      <c r="I2269" t="s">
        <v>15</v>
      </c>
    </row>
    <row r="2270" spans="1:9" x14ac:dyDescent="0.3">
      <c r="A2270" t="s">
        <v>6799</v>
      </c>
      <c r="B2270" t="s">
        <v>6800</v>
      </c>
      <c r="C2270" t="s">
        <v>6801</v>
      </c>
      <c r="D2270" t="s">
        <v>5907</v>
      </c>
      <c r="E2270" t="s">
        <v>471</v>
      </c>
      <c r="F2270" t="s">
        <v>21</v>
      </c>
      <c r="G2270">
        <v>48.185379300000001</v>
      </c>
      <c r="H2270">
        <v>16.427510600000002</v>
      </c>
      <c r="I2270" t="s">
        <v>15</v>
      </c>
    </row>
    <row r="2271" spans="1:9" x14ac:dyDescent="0.3">
      <c r="A2271" t="s">
        <v>6802</v>
      </c>
      <c r="B2271" t="s">
        <v>6803</v>
      </c>
      <c r="C2271" t="s">
        <v>6804</v>
      </c>
      <c r="D2271" t="s">
        <v>6805</v>
      </c>
      <c r="E2271" t="s">
        <v>6806</v>
      </c>
      <c r="F2271" t="s">
        <v>68</v>
      </c>
      <c r="G2271">
        <v>47.518829400000001</v>
      </c>
      <c r="H2271">
        <v>8.6368659000000001</v>
      </c>
      <c r="I2271" t="s">
        <v>15</v>
      </c>
    </row>
    <row r="2272" spans="1:9" x14ac:dyDescent="0.3">
      <c r="A2272" t="s">
        <v>11546</v>
      </c>
      <c r="E2272" t="s">
        <v>11547</v>
      </c>
      <c r="G2272">
        <v>38.066878501323103</v>
      </c>
      <c r="H2272">
        <v>23.516246287753301</v>
      </c>
      <c r="I2272" t="s">
        <v>11289</v>
      </c>
    </row>
    <row r="2273" spans="1:9" x14ac:dyDescent="0.3">
      <c r="A2273" t="s">
        <v>6807</v>
      </c>
      <c r="B2273" t="s">
        <v>6779</v>
      </c>
      <c r="C2273" t="s">
        <v>6780</v>
      </c>
      <c r="D2273" t="s">
        <v>6781</v>
      </c>
      <c r="E2273" t="s">
        <v>6782</v>
      </c>
      <c r="F2273" t="s">
        <v>21</v>
      </c>
      <c r="G2273">
        <v>48.086291000000003</v>
      </c>
      <c r="H2273">
        <v>13.8896</v>
      </c>
      <c r="I2273" t="s">
        <v>15</v>
      </c>
    </row>
    <row r="2274" spans="1:9" x14ac:dyDescent="0.3">
      <c r="A2274" t="s">
        <v>6808</v>
      </c>
      <c r="B2274" t="s">
        <v>6809</v>
      </c>
      <c r="C2274" t="s">
        <v>6810</v>
      </c>
      <c r="D2274" t="s">
        <v>6811</v>
      </c>
      <c r="E2274" t="s">
        <v>6812</v>
      </c>
      <c r="F2274" t="s">
        <v>34</v>
      </c>
      <c r="G2274">
        <v>38.774472000000003</v>
      </c>
      <c r="H2274">
        <v>-9.1213979999999992</v>
      </c>
      <c r="I2274" t="s">
        <v>15</v>
      </c>
    </row>
    <row r="2275" spans="1:9" x14ac:dyDescent="0.3">
      <c r="A2275" t="s">
        <v>6813</v>
      </c>
      <c r="B2275" t="s">
        <v>6814</v>
      </c>
      <c r="C2275" t="s">
        <v>6815</v>
      </c>
      <c r="D2275" t="s">
        <v>6816</v>
      </c>
      <c r="E2275" t="s">
        <v>6817</v>
      </c>
      <c r="F2275" t="s">
        <v>104</v>
      </c>
      <c r="G2275">
        <v>51.900086999999999</v>
      </c>
      <c r="H2275">
        <v>4.3991354999999999</v>
      </c>
      <c r="I2275" t="s">
        <v>15</v>
      </c>
    </row>
    <row r="2276" spans="1:9" x14ac:dyDescent="0.3">
      <c r="A2276" t="s">
        <v>6818</v>
      </c>
      <c r="B2276" t="s">
        <v>1269</v>
      </c>
      <c r="C2276" t="s">
        <v>1270</v>
      </c>
      <c r="D2276" t="s">
        <v>1271</v>
      </c>
      <c r="E2276" t="s">
        <v>1272</v>
      </c>
      <c r="F2276" t="s">
        <v>82</v>
      </c>
      <c r="G2276">
        <v>51.318031750000003</v>
      </c>
      <c r="H2276">
        <v>-0.5621470081842368</v>
      </c>
      <c r="I2276" t="s">
        <v>15</v>
      </c>
    </row>
    <row r="2277" spans="1:9" x14ac:dyDescent="0.3">
      <c r="A2277" t="s">
        <v>6819</v>
      </c>
      <c r="B2277" t="s">
        <v>6820</v>
      </c>
      <c r="C2277" t="s">
        <v>6821</v>
      </c>
      <c r="D2277" t="s">
        <v>6822</v>
      </c>
      <c r="E2277" t="s">
        <v>6823</v>
      </c>
      <c r="F2277" t="s">
        <v>404</v>
      </c>
      <c r="G2277">
        <v>59.365855799999999</v>
      </c>
      <c r="H2277">
        <v>18.011654499999999</v>
      </c>
      <c r="I2277" t="s">
        <v>15</v>
      </c>
    </row>
    <row r="2278" spans="1:9" x14ac:dyDescent="0.3">
      <c r="A2278" t="s">
        <v>6824</v>
      </c>
      <c r="B2278" t="s">
        <v>6825</v>
      </c>
      <c r="C2278" t="s">
        <v>6826</v>
      </c>
      <c r="D2278" t="s">
        <v>4825</v>
      </c>
      <c r="E2278" t="s">
        <v>4826</v>
      </c>
      <c r="F2278" t="s">
        <v>21</v>
      </c>
      <c r="G2278">
        <v>48.280808499999999</v>
      </c>
      <c r="H2278">
        <v>14.309323300000001</v>
      </c>
      <c r="I2278" t="s">
        <v>88</v>
      </c>
    </row>
    <row r="2279" spans="1:9" x14ac:dyDescent="0.3">
      <c r="A2279" t="s">
        <v>6827</v>
      </c>
      <c r="B2279" t="s">
        <v>6828</v>
      </c>
      <c r="C2279" t="s">
        <v>6829</v>
      </c>
      <c r="D2279" t="s">
        <v>6830</v>
      </c>
      <c r="E2279" t="s">
        <v>4826</v>
      </c>
      <c r="F2279" t="s">
        <v>21</v>
      </c>
      <c r="G2279">
        <v>48.337494450000001</v>
      </c>
      <c r="H2279">
        <v>14.322783086710769</v>
      </c>
      <c r="I2279" t="s">
        <v>88</v>
      </c>
    </row>
    <row r="2280" spans="1:9" x14ac:dyDescent="0.3">
      <c r="A2280" t="s">
        <v>6831</v>
      </c>
      <c r="B2280" t="s">
        <v>5468</v>
      </c>
      <c r="C2280" t="s">
        <v>5469</v>
      </c>
      <c r="D2280" t="s">
        <v>5470</v>
      </c>
      <c r="E2280" t="s">
        <v>5471</v>
      </c>
      <c r="F2280" t="s">
        <v>248</v>
      </c>
      <c r="G2280">
        <v>59.7810676</v>
      </c>
      <c r="H2280">
        <v>5.4972722000000003</v>
      </c>
      <c r="I2280" t="s">
        <v>15</v>
      </c>
    </row>
    <row r="2281" spans="1:9" x14ac:dyDescent="0.3">
      <c r="A2281" t="s">
        <v>6832</v>
      </c>
      <c r="B2281" t="s">
        <v>6833</v>
      </c>
      <c r="C2281" t="s">
        <v>6834</v>
      </c>
      <c r="D2281" t="s">
        <v>6835</v>
      </c>
      <c r="E2281" t="s">
        <v>6836</v>
      </c>
      <c r="F2281" t="s">
        <v>82</v>
      </c>
      <c r="G2281">
        <v>51.085878399999999</v>
      </c>
      <c r="H2281">
        <v>-4.0580291499999994</v>
      </c>
      <c r="I2281" t="s">
        <v>15</v>
      </c>
    </row>
    <row r="2282" spans="1:9" x14ac:dyDescent="0.3">
      <c r="A2282" t="s">
        <v>6837</v>
      </c>
      <c r="B2282" t="s">
        <v>6838</v>
      </c>
      <c r="F2282" t="s">
        <v>6839</v>
      </c>
      <c r="G2282">
        <v>54.895388699999998</v>
      </c>
      <c r="H2282">
        <v>23.954324636420608</v>
      </c>
      <c r="I2282" t="s">
        <v>25</v>
      </c>
    </row>
    <row r="2283" spans="1:9" x14ac:dyDescent="0.3">
      <c r="A2283" t="s">
        <v>12420</v>
      </c>
      <c r="C2283" t="s">
        <v>12421</v>
      </c>
      <c r="D2283" t="s">
        <v>12422</v>
      </c>
      <c r="E2283" t="s">
        <v>12420</v>
      </c>
      <c r="F2283" t="s">
        <v>396</v>
      </c>
      <c r="G2283" t="str">
        <f>"50.556701"</f>
        <v>50.556701</v>
      </c>
      <c r="H2283" t="str">
        <f>"13.601516"</f>
        <v>13.601516</v>
      </c>
      <c r="I2283" t="s">
        <v>11881</v>
      </c>
    </row>
    <row r="2284" spans="1:9" x14ac:dyDescent="0.3">
      <c r="A2284" t="s">
        <v>11548</v>
      </c>
      <c r="E2284" t="s">
        <v>11549</v>
      </c>
      <c r="G2284">
        <v>43.548473000000001</v>
      </c>
      <c r="H2284">
        <v>10.3105674</v>
      </c>
      <c r="I2284" t="s">
        <v>11289</v>
      </c>
    </row>
    <row r="2285" spans="1:9" x14ac:dyDescent="0.3">
      <c r="A2285" t="s">
        <v>6840</v>
      </c>
      <c r="B2285" t="s">
        <v>6841</v>
      </c>
      <c r="F2285" t="s">
        <v>49</v>
      </c>
      <c r="G2285">
        <v>48.829434999999997</v>
      </c>
      <c r="H2285">
        <v>2.2953130000000002</v>
      </c>
      <c r="I2285" t="s">
        <v>50</v>
      </c>
    </row>
    <row r="2286" spans="1:9" x14ac:dyDescent="0.3">
      <c r="A2286" t="s">
        <v>6842</v>
      </c>
      <c r="B2286" t="s">
        <v>6843</v>
      </c>
      <c r="C2286" t="s">
        <v>6844</v>
      </c>
      <c r="D2286" t="s">
        <v>6845</v>
      </c>
      <c r="E2286" t="s">
        <v>6846</v>
      </c>
      <c r="F2286" t="s">
        <v>104</v>
      </c>
      <c r="G2286">
        <v>51.757738799999998</v>
      </c>
      <c r="H2286">
        <v>5.2921449999999997</v>
      </c>
      <c r="I2286" t="s">
        <v>15</v>
      </c>
    </row>
    <row r="2287" spans="1:9" x14ac:dyDescent="0.3">
      <c r="A2287" t="s">
        <v>6847</v>
      </c>
      <c r="B2287" t="s">
        <v>6848</v>
      </c>
      <c r="F2287" t="s">
        <v>82</v>
      </c>
      <c r="G2287">
        <v>55.925513100000003</v>
      </c>
      <c r="H2287">
        <v>-3.0340882751206011</v>
      </c>
      <c r="I2287" t="s">
        <v>37</v>
      </c>
    </row>
    <row r="2288" spans="1:9" x14ac:dyDescent="0.3">
      <c r="A2288" t="s">
        <v>6849</v>
      </c>
      <c r="B2288" t="s">
        <v>6850</v>
      </c>
      <c r="C2288" t="s">
        <v>6851</v>
      </c>
      <c r="D2288" t="s">
        <v>6852</v>
      </c>
      <c r="E2288" t="s">
        <v>6853</v>
      </c>
      <c r="F2288" t="s">
        <v>68</v>
      </c>
      <c r="G2288">
        <v>46.739533000000002</v>
      </c>
      <c r="H2288">
        <v>7.6273600000000004</v>
      </c>
      <c r="I2288" t="s">
        <v>15</v>
      </c>
    </row>
    <row r="2289" spans="1:9" x14ac:dyDescent="0.3">
      <c r="A2289" t="s">
        <v>6854</v>
      </c>
      <c r="B2289" t="s">
        <v>6855</v>
      </c>
      <c r="F2289" t="s">
        <v>113</v>
      </c>
      <c r="G2289">
        <v>40.339024000000002</v>
      </c>
      <c r="H2289">
        <v>-3.5254880000000002</v>
      </c>
      <c r="I2289" t="s">
        <v>114</v>
      </c>
    </row>
    <row r="2290" spans="1:9" x14ac:dyDescent="0.3">
      <c r="A2290" t="s">
        <v>6856</v>
      </c>
      <c r="B2290" t="s">
        <v>6857</v>
      </c>
      <c r="F2290" t="s">
        <v>113</v>
      </c>
      <c r="G2290">
        <v>43.461682000000003</v>
      </c>
      <c r="H2290">
        <v>-3.8072870000000001</v>
      </c>
      <c r="I2290" t="s">
        <v>114</v>
      </c>
    </row>
    <row r="2291" spans="1:9" x14ac:dyDescent="0.3">
      <c r="A2291" t="s">
        <v>6858</v>
      </c>
      <c r="B2291" t="s">
        <v>6859</v>
      </c>
      <c r="C2291" t="s">
        <v>6860</v>
      </c>
      <c r="D2291" t="s">
        <v>6141</v>
      </c>
      <c r="E2291" t="s">
        <v>6142</v>
      </c>
      <c r="F2291" t="s">
        <v>14</v>
      </c>
      <c r="G2291">
        <v>51.193394300000001</v>
      </c>
      <c r="H2291">
        <v>6.7108561</v>
      </c>
      <c r="I2291" t="s">
        <v>15</v>
      </c>
    </row>
    <row r="2292" spans="1:9" x14ac:dyDescent="0.3">
      <c r="A2292" t="s">
        <v>12161</v>
      </c>
      <c r="C2292" t="s">
        <v>12162</v>
      </c>
      <c r="D2292" t="s">
        <v>12163</v>
      </c>
      <c r="E2292" t="s">
        <v>12161</v>
      </c>
      <c r="G2292">
        <v>51.271722099999998</v>
      </c>
      <c r="H2292">
        <v>9.5261733999999993</v>
      </c>
      <c r="I2292" t="s">
        <v>11881</v>
      </c>
    </row>
    <row r="2293" spans="1:9" x14ac:dyDescent="0.3">
      <c r="A2293" t="s">
        <v>6861</v>
      </c>
      <c r="B2293" t="s">
        <v>6862</v>
      </c>
      <c r="C2293" t="s">
        <v>6863</v>
      </c>
      <c r="D2293" t="s">
        <v>6864</v>
      </c>
      <c r="E2293" t="s">
        <v>6865</v>
      </c>
      <c r="F2293" t="s">
        <v>30</v>
      </c>
      <c r="G2293">
        <v>50.477162800000002</v>
      </c>
      <c r="H2293">
        <v>18.796465099999999</v>
      </c>
      <c r="I2293" t="s">
        <v>15</v>
      </c>
    </row>
    <row r="2294" spans="1:9" x14ac:dyDescent="0.3">
      <c r="A2294" t="s">
        <v>12164</v>
      </c>
      <c r="C2294" t="s">
        <v>12165</v>
      </c>
      <c r="D2294" t="s">
        <v>12166</v>
      </c>
      <c r="E2294" t="s">
        <v>12167</v>
      </c>
      <c r="G2294">
        <v>51.427539600000003</v>
      </c>
      <c r="H2294">
        <v>-0.38722640345452702</v>
      </c>
      <c r="I2294" t="s">
        <v>11881</v>
      </c>
    </row>
    <row r="2295" spans="1:9" x14ac:dyDescent="0.3">
      <c r="A2295" t="s">
        <v>6866</v>
      </c>
      <c r="B2295" t="s">
        <v>6867</v>
      </c>
      <c r="F2295" t="s">
        <v>82</v>
      </c>
      <c r="G2295">
        <v>51.479926499999998</v>
      </c>
      <c r="H2295">
        <v>0.2690515</v>
      </c>
      <c r="I2295" t="s">
        <v>37</v>
      </c>
    </row>
    <row r="2296" spans="1:9" x14ac:dyDescent="0.3">
      <c r="A2296" t="s">
        <v>11550</v>
      </c>
      <c r="E2296" t="s">
        <v>11551</v>
      </c>
      <c r="G2296">
        <v>50.615138999999999</v>
      </c>
      <c r="H2296">
        <v>3.0177290000000001</v>
      </c>
      <c r="I2296" t="s">
        <v>11289</v>
      </c>
    </row>
    <row r="2297" spans="1:9" x14ac:dyDescent="0.3">
      <c r="A2297" t="s">
        <v>6868</v>
      </c>
      <c r="B2297" t="s">
        <v>6869</v>
      </c>
      <c r="F2297" t="s">
        <v>49</v>
      </c>
      <c r="G2297">
        <v>47.744190549999999</v>
      </c>
      <c r="H2297">
        <v>-3.3510757150270769</v>
      </c>
      <c r="I2297" t="s">
        <v>50</v>
      </c>
    </row>
    <row r="2298" spans="1:9" x14ac:dyDescent="0.3">
      <c r="A2298" t="s">
        <v>6870</v>
      </c>
      <c r="B2298" t="s">
        <v>6871</v>
      </c>
      <c r="F2298" t="s">
        <v>82</v>
      </c>
      <c r="G2298" t="str">
        <f>"52.561282"</f>
        <v>52.561282</v>
      </c>
      <c r="H2298" t="str">
        <f>"1.181162"</f>
        <v>1.181162</v>
      </c>
      <c r="I2298" t="s">
        <v>15</v>
      </c>
    </row>
    <row r="2299" spans="1:9" x14ac:dyDescent="0.3">
      <c r="A2299" t="s">
        <v>6872</v>
      </c>
      <c r="B2299" t="s">
        <v>6873</v>
      </c>
      <c r="F2299" t="s">
        <v>49</v>
      </c>
      <c r="G2299">
        <v>48.888829000000001</v>
      </c>
      <c r="H2299">
        <v>2.2341329999999999</v>
      </c>
      <c r="I2299" t="s">
        <v>50</v>
      </c>
    </row>
    <row r="2300" spans="1:9" x14ac:dyDescent="0.3">
      <c r="A2300" t="s">
        <v>6874</v>
      </c>
      <c r="B2300" t="s">
        <v>6875</v>
      </c>
      <c r="C2300" t="s">
        <v>6876</v>
      </c>
      <c r="D2300" t="s">
        <v>6877</v>
      </c>
      <c r="E2300" t="s">
        <v>6878</v>
      </c>
      <c r="F2300" t="s">
        <v>396</v>
      </c>
      <c r="G2300">
        <v>50.017415300000003</v>
      </c>
      <c r="H2300">
        <v>15.218745200000001</v>
      </c>
      <c r="I2300" t="s">
        <v>15</v>
      </c>
    </row>
    <row r="2301" spans="1:9" x14ac:dyDescent="0.3">
      <c r="A2301" t="s">
        <v>11552</v>
      </c>
      <c r="E2301" t="s">
        <v>11553</v>
      </c>
      <c r="G2301">
        <v>51.904385472508601</v>
      </c>
      <c r="H2301">
        <v>13.751190077175099</v>
      </c>
      <c r="I2301" t="s">
        <v>11294</v>
      </c>
    </row>
    <row r="2302" spans="1:9" x14ac:dyDescent="0.3">
      <c r="A2302" t="s">
        <v>6879</v>
      </c>
      <c r="B2302" t="s">
        <v>6880</v>
      </c>
      <c r="F2302" t="s">
        <v>14</v>
      </c>
      <c r="G2302">
        <v>48.064151500000001</v>
      </c>
      <c r="H2302">
        <v>11.649309499999999</v>
      </c>
      <c r="I2302" t="s">
        <v>25</v>
      </c>
    </row>
    <row r="2303" spans="1:9" x14ac:dyDescent="0.3">
      <c r="A2303" t="s">
        <v>6881</v>
      </c>
      <c r="B2303" t="s">
        <v>6882</v>
      </c>
      <c r="C2303" t="s">
        <v>6883</v>
      </c>
      <c r="D2303" t="s">
        <v>6884</v>
      </c>
      <c r="E2303" t="s">
        <v>6885</v>
      </c>
      <c r="F2303" t="s">
        <v>113</v>
      </c>
      <c r="G2303">
        <v>41.377611000000002</v>
      </c>
      <c r="H2303">
        <v>2.1124450000000001</v>
      </c>
      <c r="I2303" t="s">
        <v>15</v>
      </c>
    </row>
    <row r="2304" spans="1:9" x14ac:dyDescent="0.3">
      <c r="A2304" t="s">
        <v>6886</v>
      </c>
      <c r="B2304" t="s">
        <v>6887</v>
      </c>
      <c r="F2304" t="s">
        <v>113</v>
      </c>
      <c r="G2304">
        <v>43.29967765</v>
      </c>
      <c r="H2304">
        <v>-2.8703497499999999</v>
      </c>
      <c r="I2304" t="s">
        <v>25</v>
      </c>
    </row>
    <row r="2305" spans="1:9" x14ac:dyDescent="0.3">
      <c r="A2305" t="s">
        <v>2610</v>
      </c>
      <c r="C2305" t="s">
        <v>12423</v>
      </c>
      <c r="D2305" t="s">
        <v>12205</v>
      </c>
      <c r="E2305" t="s">
        <v>12424</v>
      </c>
      <c r="G2305">
        <v>49.508544000000001</v>
      </c>
      <c r="H2305">
        <v>6.0939329999999998</v>
      </c>
      <c r="I2305" t="s">
        <v>11881</v>
      </c>
    </row>
    <row r="2306" spans="1:9" x14ac:dyDescent="0.3">
      <c r="A2306" t="s">
        <v>6888</v>
      </c>
      <c r="B2306" t="s">
        <v>6889</v>
      </c>
      <c r="F2306" t="s">
        <v>82</v>
      </c>
      <c r="G2306">
        <v>52.955438399999998</v>
      </c>
      <c r="H2306">
        <v>-1.0825670000000001</v>
      </c>
      <c r="I2306" t="s">
        <v>25</v>
      </c>
    </row>
    <row r="2307" spans="1:9" x14ac:dyDescent="0.3">
      <c r="A2307" t="s">
        <v>6890</v>
      </c>
      <c r="B2307" t="s">
        <v>6891</v>
      </c>
      <c r="F2307" t="s">
        <v>14</v>
      </c>
      <c r="G2307">
        <v>51.347598750000003</v>
      </c>
      <c r="H2307">
        <v>6.8399498190755423</v>
      </c>
      <c r="I2307" t="s">
        <v>15</v>
      </c>
    </row>
    <row r="2308" spans="1:9" x14ac:dyDescent="0.3">
      <c r="A2308" t="s">
        <v>6892</v>
      </c>
      <c r="B2308" t="s">
        <v>6893</v>
      </c>
      <c r="C2308" t="s">
        <v>6894</v>
      </c>
      <c r="D2308" t="s">
        <v>553</v>
      </c>
      <c r="E2308" t="s">
        <v>554</v>
      </c>
      <c r="F2308" t="s">
        <v>49</v>
      </c>
      <c r="G2308">
        <v>46.168565999999998</v>
      </c>
      <c r="H2308">
        <v>-1.2103280000000001</v>
      </c>
      <c r="I2308" t="s">
        <v>15</v>
      </c>
    </row>
    <row r="2309" spans="1:9" x14ac:dyDescent="0.3">
      <c r="A2309" t="s">
        <v>6895</v>
      </c>
      <c r="B2309" t="s">
        <v>6896</v>
      </c>
      <c r="F2309" t="s">
        <v>49</v>
      </c>
      <c r="G2309">
        <v>42.693061999999998</v>
      </c>
      <c r="H2309">
        <v>9.4522019999999998</v>
      </c>
      <c r="I2309" t="s">
        <v>50</v>
      </c>
    </row>
    <row r="2310" spans="1:9" x14ac:dyDescent="0.3">
      <c r="A2310" t="s">
        <v>12168</v>
      </c>
      <c r="C2310" t="s">
        <v>12169</v>
      </c>
      <c r="D2310" t="s">
        <v>5701</v>
      </c>
      <c r="E2310" t="s">
        <v>12170</v>
      </c>
      <c r="G2310">
        <v>45.724470599999997</v>
      </c>
      <c r="H2310">
        <v>4.8349364000000001</v>
      </c>
      <c r="I2310" t="s">
        <v>11881</v>
      </c>
    </row>
    <row r="2311" spans="1:9" x14ac:dyDescent="0.3">
      <c r="A2311" t="s">
        <v>12425</v>
      </c>
      <c r="C2311" t="s">
        <v>12426</v>
      </c>
      <c r="D2311" t="s">
        <v>12427</v>
      </c>
      <c r="E2311" t="s">
        <v>12428</v>
      </c>
      <c r="G2311">
        <v>45.713594299999997</v>
      </c>
      <c r="H2311">
        <v>4.9606415000000004</v>
      </c>
      <c r="I2311" t="s">
        <v>11881</v>
      </c>
    </row>
    <row r="2312" spans="1:9" x14ac:dyDescent="0.3">
      <c r="A2312" t="s">
        <v>6897</v>
      </c>
      <c r="B2312" t="s">
        <v>6898</v>
      </c>
      <c r="C2312" t="s">
        <v>6899</v>
      </c>
      <c r="D2312" t="s">
        <v>6900</v>
      </c>
      <c r="E2312" t="s">
        <v>5798</v>
      </c>
      <c r="F2312" t="s">
        <v>104</v>
      </c>
      <c r="G2312">
        <v>52.104116699999999</v>
      </c>
      <c r="H2312">
        <v>5.1200710999999997</v>
      </c>
      <c r="I2312" t="s">
        <v>15</v>
      </c>
    </row>
    <row r="2313" spans="1:9" x14ac:dyDescent="0.3">
      <c r="A2313" t="s">
        <v>6901</v>
      </c>
      <c r="B2313" t="s">
        <v>6902</v>
      </c>
      <c r="C2313" t="s">
        <v>6903</v>
      </c>
      <c r="D2313" t="s">
        <v>6904</v>
      </c>
      <c r="E2313" t="s">
        <v>6905</v>
      </c>
      <c r="F2313" t="s">
        <v>79</v>
      </c>
      <c r="G2313">
        <v>44.903506999999998</v>
      </c>
      <c r="H2313">
        <v>8.231738</v>
      </c>
      <c r="I2313" t="s">
        <v>15</v>
      </c>
    </row>
    <row r="2314" spans="1:9" x14ac:dyDescent="0.3">
      <c r="A2314" t="s">
        <v>6906</v>
      </c>
      <c r="B2314" t="s">
        <v>6907</v>
      </c>
      <c r="C2314" t="s">
        <v>6908</v>
      </c>
      <c r="D2314" t="s">
        <v>6909</v>
      </c>
      <c r="E2314" t="s">
        <v>6910</v>
      </c>
      <c r="F2314" t="s">
        <v>79</v>
      </c>
      <c r="G2314">
        <v>45.724404999999997</v>
      </c>
      <c r="H2314">
        <v>11.406233</v>
      </c>
      <c r="I2314" t="s">
        <v>15</v>
      </c>
    </row>
    <row r="2315" spans="1:9" x14ac:dyDescent="0.3">
      <c r="A2315" t="s">
        <v>11554</v>
      </c>
      <c r="E2315" t="s">
        <v>11473</v>
      </c>
      <c r="G2315">
        <v>51.963278899999999</v>
      </c>
      <c r="H2315">
        <v>4.0311260000000004</v>
      </c>
      <c r="I2315" t="s">
        <v>11289</v>
      </c>
    </row>
    <row r="2316" spans="1:9" x14ac:dyDescent="0.3">
      <c r="A2316" t="s">
        <v>6911</v>
      </c>
      <c r="B2316" t="s">
        <v>6912</v>
      </c>
      <c r="F2316" t="s">
        <v>14</v>
      </c>
      <c r="G2316">
        <v>53.543916299999999</v>
      </c>
      <c r="H2316">
        <v>10.002046</v>
      </c>
      <c r="I2316" t="s">
        <v>25</v>
      </c>
    </row>
    <row r="2317" spans="1:9" x14ac:dyDescent="0.3">
      <c r="A2317" t="s">
        <v>6913</v>
      </c>
      <c r="B2317" t="s">
        <v>6914</v>
      </c>
      <c r="C2317" t="s">
        <v>6915</v>
      </c>
      <c r="D2317" t="s">
        <v>6916</v>
      </c>
      <c r="E2317" t="s">
        <v>6917</v>
      </c>
      <c r="F2317" t="s">
        <v>79</v>
      </c>
      <c r="G2317">
        <v>45.557451800000003</v>
      </c>
      <c r="H2317">
        <v>8.0609423000000007</v>
      </c>
      <c r="I2317" t="s">
        <v>15</v>
      </c>
    </row>
    <row r="2318" spans="1:9" x14ac:dyDescent="0.3">
      <c r="A2318" t="s">
        <v>6918</v>
      </c>
      <c r="B2318" t="s">
        <v>6919</v>
      </c>
      <c r="C2318" t="s">
        <v>6920</v>
      </c>
      <c r="D2318" t="s">
        <v>6921</v>
      </c>
      <c r="E2318" t="s">
        <v>6922</v>
      </c>
      <c r="F2318" t="s">
        <v>14</v>
      </c>
      <c r="G2318">
        <v>50.041728300000003</v>
      </c>
      <c r="H2318">
        <v>8.1519452500000007</v>
      </c>
      <c r="I2318" t="s">
        <v>15</v>
      </c>
    </row>
    <row r="2319" spans="1:9" x14ac:dyDescent="0.3">
      <c r="A2319" t="s">
        <v>6923</v>
      </c>
      <c r="B2319" t="s">
        <v>6924</v>
      </c>
      <c r="C2319" t="s">
        <v>6925</v>
      </c>
      <c r="D2319" t="s">
        <v>6926</v>
      </c>
      <c r="E2319" t="s">
        <v>6927</v>
      </c>
      <c r="F2319" t="s">
        <v>104</v>
      </c>
      <c r="G2319">
        <v>52.876576399999998</v>
      </c>
      <c r="H2319">
        <v>7.0664866000000002</v>
      </c>
      <c r="I2319" t="s">
        <v>15</v>
      </c>
    </row>
    <row r="2320" spans="1:9" x14ac:dyDescent="0.3">
      <c r="A2320" t="s">
        <v>6928</v>
      </c>
      <c r="B2320" t="s">
        <v>6929</v>
      </c>
      <c r="C2320" t="s">
        <v>6930</v>
      </c>
      <c r="D2320" t="s">
        <v>6931</v>
      </c>
      <c r="E2320" t="s">
        <v>6696</v>
      </c>
      <c r="F2320" t="s">
        <v>49</v>
      </c>
      <c r="G2320">
        <v>47.260807200000002</v>
      </c>
      <c r="H2320">
        <v>-1.4970804</v>
      </c>
      <c r="I2320" t="s">
        <v>15</v>
      </c>
    </row>
    <row r="2321" spans="1:9" x14ac:dyDescent="0.3">
      <c r="A2321" t="s">
        <v>6932</v>
      </c>
      <c r="B2321" t="s">
        <v>6933</v>
      </c>
      <c r="F2321" t="s">
        <v>49</v>
      </c>
      <c r="G2321">
        <v>47.260807200000002</v>
      </c>
      <c r="H2321">
        <v>-1.4970804</v>
      </c>
      <c r="I2321" t="s">
        <v>50</v>
      </c>
    </row>
    <row r="2322" spans="1:9" x14ac:dyDescent="0.3">
      <c r="A2322" t="s">
        <v>6934</v>
      </c>
      <c r="B2322" t="s">
        <v>6935</v>
      </c>
      <c r="C2322" t="s">
        <v>6936</v>
      </c>
      <c r="D2322" t="s">
        <v>6937</v>
      </c>
      <c r="E2322" t="s">
        <v>6938</v>
      </c>
      <c r="F2322" t="s">
        <v>104</v>
      </c>
      <c r="G2322">
        <v>52.308483899999999</v>
      </c>
      <c r="H2322">
        <v>4.7593011000000001</v>
      </c>
      <c r="I2322" t="s">
        <v>15</v>
      </c>
    </row>
    <row r="2323" spans="1:9" x14ac:dyDescent="0.3">
      <c r="A2323" t="s">
        <v>6939</v>
      </c>
      <c r="B2323" t="s">
        <v>6940</v>
      </c>
      <c r="F2323" t="s">
        <v>113</v>
      </c>
      <c r="G2323">
        <v>40.395668700000002</v>
      </c>
      <c r="H2323">
        <v>-3.6630978999999999</v>
      </c>
      <c r="I2323" t="s">
        <v>114</v>
      </c>
    </row>
    <row r="2324" spans="1:9" x14ac:dyDescent="0.3">
      <c r="A2324" t="s">
        <v>3685</v>
      </c>
      <c r="C2324" t="s">
        <v>12171</v>
      </c>
      <c r="D2324" t="s">
        <v>4534</v>
      </c>
      <c r="E2324" t="s">
        <v>3685</v>
      </c>
      <c r="G2324">
        <v>52.211447900000003</v>
      </c>
      <c r="H2324">
        <v>11.6710905</v>
      </c>
      <c r="I2324" t="s">
        <v>11881</v>
      </c>
    </row>
    <row r="2325" spans="1:9" x14ac:dyDescent="0.3">
      <c r="A2325" t="s">
        <v>6941</v>
      </c>
      <c r="B2325" t="s">
        <v>6942</v>
      </c>
      <c r="F2325" t="s">
        <v>14</v>
      </c>
      <c r="G2325">
        <v>49.85900505</v>
      </c>
      <c r="H2325">
        <v>8.6791957502457819</v>
      </c>
      <c r="I2325" t="s">
        <v>25</v>
      </c>
    </row>
    <row r="2326" spans="1:9" x14ac:dyDescent="0.3">
      <c r="A2326" t="s">
        <v>6943</v>
      </c>
      <c r="B2326" t="s">
        <v>6944</v>
      </c>
      <c r="C2326" t="s">
        <v>6945</v>
      </c>
      <c r="D2326" t="s">
        <v>6946</v>
      </c>
      <c r="E2326" t="s">
        <v>2622</v>
      </c>
      <c r="F2326" t="s">
        <v>14</v>
      </c>
      <c r="G2326">
        <v>48.766455000000001</v>
      </c>
      <c r="H2326">
        <v>9.2488471000000008</v>
      </c>
      <c r="I2326" t="s">
        <v>15</v>
      </c>
    </row>
    <row r="2327" spans="1:9" x14ac:dyDescent="0.3">
      <c r="A2327" t="s">
        <v>6947</v>
      </c>
      <c r="B2327" t="s">
        <v>6948</v>
      </c>
      <c r="C2327" t="s">
        <v>6949</v>
      </c>
      <c r="D2327" t="s">
        <v>2752</v>
      </c>
      <c r="E2327" t="s">
        <v>6950</v>
      </c>
      <c r="F2327" t="s">
        <v>49</v>
      </c>
      <c r="G2327">
        <v>47.1075059</v>
      </c>
      <c r="H2327">
        <v>5.5057150000000004</v>
      </c>
      <c r="I2327" t="s">
        <v>15</v>
      </c>
    </row>
    <row r="2328" spans="1:9" x14ac:dyDescent="0.3">
      <c r="A2328" t="s">
        <v>6951</v>
      </c>
      <c r="B2328" t="s">
        <v>6952</v>
      </c>
      <c r="C2328" t="s">
        <v>6953</v>
      </c>
      <c r="D2328" t="s">
        <v>6954</v>
      </c>
      <c r="E2328" t="s">
        <v>6955</v>
      </c>
      <c r="F2328" t="s">
        <v>79</v>
      </c>
      <c r="G2328">
        <v>45.496267000000003</v>
      </c>
      <c r="H2328">
        <v>9.2055439999999997</v>
      </c>
      <c r="I2328" t="s">
        <v>15</v>
      </c>
    </row>
    <row r="2329" spans="1:9" x14ac:dyDescent="0.3">
      <c r="A2329" t="s">
        <v>6956</v>
      </c>
      <c r="B2329" t="s">
        <v>6957</v>
      </c>
      <c r="C2329" t="s">
        <v>6958</v>
      </c>
      <c r="D2329" t="s">
        <v>6959</v>
      </c>
      <c r="E2329" t="s">
        <v>6960</v>
      </c>
      <c r="F2329" t="s">
        <v>14</v>
      </c>
      <c r="G2329">
        <v>49.937761000000002</v>
      </c>
      <c r="H2329">
        <v>9.0346050000000009</v>
      </c>
      <c r="I2329" t="s">
        <v>101</v>
      </c>
    </row>
    <row r="2330" spans="1:9" x14ac:dyDescent="0.3">
      <c r="A2330" t="s">
        <v>6961</v>
      </c>
      <c r="B2330" t="s">
        <v>6962</v>
      </c>
      <c r="C2330" t="s">
        <v>6963</v>
      </c>
      <c r="D2330" t="s">
        <v>6964</v>
      </c>
      <c r="E2330" t="s">
        <v>6965</v>
      </c>
      <c r="F2330" t="s">
        <v>21</v>
      </c>
      <c r="G2330">
        <v>48.457177000000001</v>
      </c>
      <c r="H2330">
        <v>14.453359000000001</v>
      </c>
      <c r="I2330" t="s">
        <v>88</v>
      </c>
    </row>
    <row r="2331" spans="1:9" x14ac:dyDescent="0.3">
      <c r="A2331" t="s">
        <v>6966</v>
      </c>
      <c r="B2331" t="s">
        <v>6967</v>
      </c>
      <c r="F2331" t="s">
        <v>49</v>
      </c>
      <c r="G2331">
        <v>47.266964000000002</v>
      </c>
      <c r="H2331">
        <v>-2.3373159999999999</v>
      </c>
      <c r="I2331" t="s">
        <v>50</v>
      </c>
    </row>
    <row r="2332" spans="1:9" x14ac:dyDescent="0.3">
      <c r="A2332" t="s">
        <v>6968</v>
      </c>
      <c r="B2332" t="s">
        <v>6969</v>
      </c>
      <c r="C2332" t="s">
        <v>6970</v>
      </c>
      <c r="D2332" t="s">
        <v>6971</v>
      </c>
      <c r="E2332" t="s">
        <v>5191</v>
      </c>
      <c r="F2332" t="s">
        <v>14</v>
      </c>
      <c r="G2332">
        <v>48.379905350000001</v>
      </c>
      <c r="H2332">
        <v>10.89863958446656</v>
      </c>
      <c r="I2332" t="s">
        <v>101</v>
      </c>
    </row>
    <row r="2333" spans="1:9" x14ac:dyDescent="0.3">
      <c r="A2333" t="s">
        <v>6972</v>
      </c>
      <c r="B2333" t="s">
        <v>6973</v>
      </c>
      <c r="F2333" t="s">
        <v>49</v>
      </c>
      <c r="G2333">
        <v>48.767961999999997</v>
      </c>
      <c r="H2333">
        <v>2.4734630000000002</v>
      </c>
      <c r="I2333" t="s">
        <v>50</v>
      </c>
    </row>
    <row r="2334" spans="1:9" x14ac:dyDescent="0.3">
      <c r="A2334" t="s">
        <v>6974</v>
      </c>
      <c r="B2334" t="s">
        <v>6975</v>
      </c>
      <c r="F2334" t="s">
        <v>49</v>
      </c>
      <c r="G2334">
        <v>47.3864631</v>
      </c>
      <c r="H2334">
        <v>-1.1846466</v>
      </c>
      <c r="I2334" t="s">
        <v>50</v>
      </c>
    </row>
    <row r="2335" spans="1:9" x14ac:dyDescent="0.3">
      <c r="A2335" t="s">
        <v>6976</v>
      </c>
      <c r="B2335" t="s">
        <v>6977</v>
      </c>
      <c r="C2335" t="s">
        <v>6978</v>
      </c>
      <c r="D2335" t="s">
        <v>6979</v>
      </c>
      <c r="E2335" t="s">
        <v>6980</v>
      </c>
      <c r="F2335" t="s">
        <v>404</v>
      </c>
      <c r="G2335">
        <v>55.54425165</v>
      </c>
      <c r="H2335">
        <v>13.101738582413841</v>
      </c>
      <c r="I2335" t="s">
        <v>15</v>
      </c>
    </row>
    <row r="2336" spans="1:9" x14ac:dyDescent="0.3">
      <c r="A2336" t="s">
        <v>11555</v>
      </c>
      <c r="E2336" t="s">
        <v>11556</v>
      </c>
      <c r="G2336">
        <v>45.1574168</v>
      </c>
      <c r="H2336">
        <v>10.7913751</v>
      </c>
      <c r="I2336" t="s">
        <v>11289</v>
      </c>
    </row>
    <row r="2337" spans="1:9" x14ac:dyDescent="0.3">
      <c r="A2337" t="s">
        <v>11555</v>
      </c>
      <c r="E2337" t="s">
        <v>11556</v>
      </c>
      <c r="G2337">
        <v>45.158416799999998</v>
      </c>
      <c r="H2337">
        <v>10.7913751</v>
      </c>
      <c r="I2337" t="s">
        <v>11289</v>
      </c>
    </row>
    <row r="2338" spans="1:9" x14ac:dyDescent="0.3">
      <c r="A2338" t="s">
        <v>11557</v>
      </c>
      <c r="E2338" t="s">
        <v>11556</v>
      </c>
      <c r="G2338">
        <v>45.156416800000002</v>
      </c>
      <c r="H2338">
        <v>10.7913751</v>
      </c>
      <c r="I2338" t="s">
        <v>11289</v>
      </c>
    </row>
    <row r="2339" spans="1:9" x14ac:dyDescent="0.3">
      <c r="A2339" t="s">
        <v>11558</v>
      </c>
      <c r="E2339" t="s">
        <v>11556</v>
      </c>
      <c r="G2339">
        <v>45.1604168</v>
      </c>
      <c r="H2339">
        <v>10.7913751</v>
      </c>
      <c r="I2339" t="s">
        <v>11289</v>
      </c>
    </row>
    <row r="2340" spans="1:9" x14ac:dyDescent="0.3">
      <c r="A2340" t="s">
        <v>6981</v>
      </c>
      <c r="B2340" t="s">
        <v>6982</v>
      </c>
      <c r="C2340" t="s">
        <v>6983</v>
      </c>
      <c r="D2340" t="s">
        <v>6984</v>
      </c>
      <c r="E2340" t="s">
        <v>6985</v>
      </c>
      <c r="F2340" t="s">
        <v>14</v>
      </c>
      <c r="G2340">
        <v>50.3249639</v>
      </c>
      <c r="H2340">
        <v>10.233237600000001</v>
      </c>
      <c r="I2340" t="s">
        <v>15</v>
      </c>
    </row>
    <row r="2341" spans="1:9" x14ac:dyDescent="0.3">
      <c r="A2341" t="s">
        <v>6986</v>
      </c>
      <c r="B2341" t="s">
        <v>6987</v>
      </c>
      <c r="C2341" t="s">
        <v>6988</v>
      </c>
      <c r="D2341" t="s">
        <v>6989</v>
      </c>
      <c r="E2341" t="s">
        <v>6990</v>
      </c>
      <c r="F2341" t="s">
        <v>104</v>
      </c>
      <c r="G2341">
        <v>52.7920242</v>
      </c>
      <c r="H2341">
        <v>4.9106933000000001</v>
      </c>
      <c r="I2341" t="s">
        <v>15</v>
      </c>
    </row>
    <row r="2342" spans="1:9" x14ac:dyDescent="0.3">
      <c r="A2342" t="s">
        <v>12172</v>
      </c>
      <c r="C2342" t="s">
        <v>12173</v>
      </c>
      <c r="D2342" t="s">
        <v>12174</v>
      </c>
      <c r="E2342" t="s">
        <v>12172</v>
      </c>
      <c r="G2342">
        <v>58.578182949999999</v>
      </c>
      <c r="H2342">
        <v>14.007141499999999</v>
      </c>
      <c r="I2342" t="s">
        <v>11881</v>
      </c>
    </row>
    <row r="2343" spans="1:9" x14ac:dyDescent="0.3">
      <c r="A2343" t="s">
        <v>6991</v>
      </c>
      <c r="B2343" t="s">
        <v>6992</v>
      </c>
      <c r="C2343" t="s">
        <v>6993</v>
      </c>
      <c r="D2343" t="s">
        <v>6994</v>
      </c>
      <c r="E2343" t="s">
        <v>6995</v>
      </c>
      <c r="F2343" t="s">
        <v>104</v>
      </c>
      <c r="G2343">
        <v>51.849902800000002</v>
      </c>
      <c r="H2343">
        <v>4.5243821000000004</v>
      </c>
      <c r="I2343" t="s">
        <v>15</v>
      </c>
    </row>
    <row r="2344" spans="1:9" x14ac:dyDescent="0.3">
      <c r="A2344" t="s">
        <v>6996</v>
      </c>
      <c r="B2344" t="s">
        <v>6997</v>
      </c>
      <c r="C2344" t="s">
        <v>6998</v>
      </c>
      <c r="D2344" t="s">
        <v>6999</v>
      </c>
      <c r="E2344" t="s">
        <v>7000</v>
      </c>
      <c r="F2344" t="s">
        <v>79</v>
      </c>
      <c r="G2344">
        <v>38.609164999999997</v>
      </c>
      <c r="H2344">
        <v>16.066167</v>
      </c>
      <c r="I2344" t="s">
        <v>15</v>
      </c>
    </row>
    <row r="2345" spans="1:9" x14ac:dyDescent="0.3">
      <c r="A2345" t="s">
        <v>7001</v>
      </c>
      <c r="B2345" t="s">
        <v>7002</v>
      </c>
      <c r="F2345" t="s">
        <v>82</v>
      </c>
      <c r="G2345">
        <v>51.515013099999997</v>
      </c>
      <c r="H2345">
        <v>-9.08553E-2</v>
      </c>
      <c r="I2345" t="s">
        <v>37</v>
      </c>
    </row>
    <row r="2346" spans="1:9" x14ac:dyDescent="0.3">
      <c r="A2346" t="s">
        <v>7003</v>
      </c>
      <c r="B2346" t="s">
        <v>7004</v>
      </c>
      <c r="C2346" t="s">
        <v>7005</v>
      </c>
      <c r="D2346" t="s">
        <v>414</v>
      </c>
      <c r="E2346" t="s">
        <v>415</v>
      </c>
      <c r="F2346" t="s">
        <v>49</v>
      </c>
      <c r="G2346">
        <v>48.892688999999997</v>
      </c>
      <c r="H2346">
        <v>2.2429770000000002</v>
      </c>
      <c r="I2346" t="s">
        <v>15</v>
      </c>
    </row>
    <row r="2347" spans="1:9" x14ac:dyDescent="0.3">
      <c r="A2347" t="s">
        <v>7006</v>
      </c>
      <c r="B2347" t="s">
        <v>7007</v>
      </c>
      <c r="C2347" t="s">
        <v>7008</v>
      </c>
      <c r="D2347" t="s">
        <v>4493</v>
      </c>
      <c r="E2347" t="s">
        <v>4494</v>
      </c>
      <c r="F2347" t="s">
        <v>14</v>
      </c>
      <c r="G2347">
        <v>50.034603200000006</v>
      </c>
      <c r="H2347">
        <v>12.000966699999999</v>
      </c>
      <c r="I2347" t="s">
        <v>15</v>
      </c>
    </row>
    <row r="2348" spans="1:9" x14ac:dyDescent="0.3">
      <c r="A2348" t="s">
        <v>7009</v>
      </c>
      <c r="B2348" t="s">
        <v>7010</v>
      </c>
      <c r="C2348" t="s">
        <v>7011</v>
      </c>
      <c r="D2348" t="s">
        <v>7012</v>
      </c>
      <c r="E2348" t="s">
        <v>7013</v>
      </c>
      <c r="F2348" t="s">
        <v>14</v>
      </c>
      <c r="G2348">
        <v>52.292178</v>
      </c>
      <c r="H2348">
        <v>7.5681063000000002</v>
      </c>
      <c r="I2348" t="s">
        <v>15</v>
      </c>
    </row>
    <row r="2349" spans="1:9" x14ac:dyDescent="0.3">
      <c r="A2349" t="s">
        <v>7014</v>
      </c>
      <c r="B2349" t="s">
        <v>7015</v>
      </c>
      <c r="C2349" t="s">
        <v>7016</v>
      </c>
      <c r="D2349" t="s">
        <v>7017</v>
      </c>
      <c r="E2349" t="s">
        <v>7018</v>
      </c>
      <c r="F2349" t="s">
        <v>21</v>
      </c>
      <c r="G2349">
        <v>47.382580500000003</v>
      </c>
      <c r="H2349">
        <v>15.09087583560677</v>
      </c>
      <c r="I2349" t="s">
        <v>88</v>
      </c>
    </row>
    <row r="2350" spans="1:9" x14ac:dyDescent="0.3">
      <c r="A2350" t="s">
        <v>7019</v>
      </c>
      <c r="B2350" t="s">
        <v>7020</v>
      </c>
      <c r="F2350" t="s">
        <v>79</v>
      </c>
      <c r="G2350">
        <v>45.523781999999997</v>
      </c>
      <c r="H2350">
        <v>9.0465</v>
      </c>
      <c r="I2350" t="s">
        <v>25</v>
      </c>
    </row>
    <row r="2351" spans="1:9" x14ac:dyDescent="0.3">
      <c r="A2351" t="s">
        <v>7021</v>
      </c>
      <c r="B2351" t="s">
        <v>7022</v>
      </c>
      <c r="F2351" t="s">
        <v>113</v>
      </c>
      <c r="G2351">
        <v>39.493161299999997</v>
      </c>
      <c r="H2351">
        <v>-0.39488319999999999</v>
      </c>
      <c r="I2351" t="s">
        <v>114</v>
      </c>
    </row>
    <row r="2352" spans="1:9" x14ac:dyDescent="0.3">
      <c r="A2352" t="s">
        <v>7023</v>
      </c>
      <c r="B2352" t="s">
        <v>7024</v>
      </c>
      <c r="C2352" t="s">
        <v>7025</v>
      </c>
      <c r="D2352" t="s">
        <v>7026</v>
      </c>
      <c r="E2352" t="s">
        <v>7027</v>
      </c>
      <c r="F2352" t="s">
        <v>14</v>
      </c>
      <c r="G2352">
        <v>51.486818999999997</v>
      </c>
      <c r="H2352">
        <v>10.791122</v>
      </c>
      <c r="I2352" t="s">
        <v>15</v>
      </c>
    </row>
    <row r="2353" spans="1:9" x14ac:dyDescent="0.3">
      <c r="A2353" t="s">
        <v>7028</v>
      </c>
      <c r="B2353" t="s">
        <v>7029</v>
      </c>
      <c r="F2353" t="s">
        <v>49</v>
      </c>
      <c r="G2353">
        <v>49.324756999999998</v>
      </c>
      <c r="H2353">
        <v>2.4473029999999998</v>
      </c>
      <c r="I2353" t="s">
        <v>50</v>
      </c>
    </row>
    <row r="2354" spans="1:9" x14ac:dyDescent="0.3">
      <c r="A2354" t="s">
        <v>7030</v>
      </c>
      <c r="B2354" t="s">
        <v>7031</v>
      </c>
      <c r="C2354" t="s">
        <v>7032</v>
      </c>
      <c r="D2354" t="s">
        <v>7033</v>
      </c>
      <c r="E2354" t="s">
        <v>7034</v>
      </c>
      <c r="F2354" t="s">
        <v>14</v>
      </c>
      <c r="G2354">
        <v>51.417799000000002</v>
      </c>
      <c r="H2354">
        <v>6.8861869999999996</v>
      </c>
      <c r="I2354" t="s">
        <v>101</v>
      </c>
    </row>
    <row r="2355" spans="1:9" x14ac:dyDescent="0.3">
      <c r="A2355" t="s">
        <v>7035</v>
      </c>
      <c r="B2355" t="s">
        <v>7036</v>
      </c>
      <c r="C2355" t="s">
        <v>7037</v>
      </c>
      <c r="D2355" t="s">
        <v>3003</v>
      </c>
      <c r="E2355" t="s">
        <v>3004</v>
      </c>
      <c r="F2355" t="s">
        <v>14</v>
      </c>
      <c r="G2355">
        <v>51.026375899999998</v>
      </c>
      <c r="H2355">
        <v>13.7192819</v>
      </c>
      <c r="I2355" t="s">
        <v>101</v>
      </c>
    </row>
    <row r="2356" spans="1:9" x14ac:dyDescent="0.3">
      <c r="A2356" t="s">
        <v>7038</v>
      </c>
      <c r="B2356" t="s">
        <v>7039</v>
      </c>
      <c r="C2356" t="s">
        <v>7040</v>
      </c>
      <c r="D2356" t="s">
        <v>7041</v>
      </c>
      <c r="E2356" t="s">
        <v>7042</v>
      </c>
      <c r="F2356" t="s">
        <v>14</v>
      </c>
      <c r="G2356">
        <v>51.2397104</v>
      </c>
      <c r="H2356">
        <v>6.8135735999999998</v>
      </c>
      <c r="I2356" t="s">
        <v>101</v>
      </c>
    </row>
    <row r="2357" spans="1:9" x14ac:dyDescent="0.3">
      <c r="A2357" t="s">
        <v>7043</v>
      </c>
      <c r="B2357" t="s">
        <v>7044</v>
      </c>
      <c r="C2357" t="s">
        <v>7045</v>
      </c>
      <c r="D2357" t="s">
        <v>7033</v>
      </c>
      <c r="E2357" t="s">
        <v>7034</v>
      </c>
      <c r="F2357" t="s">
        <v>14</v>
      </c>
      <c r="G2357">
        <v>51.416798</v>
      </c>
      <c r="H2357">
        <v>6.8850850000000001</v>
      </c>
      <c r="I2357" t="s">
        <v>101</v>
      </c>
    </row>
    <row r="2358" spans="1:9" x14ac:dyDescent="0.3">
      <c r="A2358" t="s">
        <v>7046</v>
      </c>
      <c r="B2358" t="s">
        <v>7047</v>
      </c>
      <c r="F2358" t="s">
        <v>49</v>
      </c>
      <c r="G2358">
        <v>48.892274999999998</v>
      </c>
      <c r="H2358">
        <v>2.2443249999999999</v>
      </c>
      <c r="I2358" t="s">
        <v>50</v>
      </c>
    </row>
    <row r="2359" spans="1:9" x14ac:dyDescent="0.3">
      <c r="A2359" t="s">
        <v>7048</v>
      </c>
      <c r="B2359" t="s">
        <v>7049</v>
      </c>
      <c r="C2359" t="s">
        <v>7050</v>
      </c>
      <c r="D2359" t="s">
        <v>7051</v>
      </c>
      <c r="E2359" t="s">
        <v>7052</v>
      </c>
      <c r="F2359" t="s">
        <v>68</v>
      </c>
      <c r="G2359">
        <v>45.837300999999997</v>
      </c>
      <c r="H2359">
        <v>9.0226830000000007</v>
      </c>
      <c r="I2359" t="s">
        <v>15</v>
      </c>
    </row>
    <row r="2360" spans="1:9" x14ac:dyDescent="0.3">
      <c r="A2360" t="s">
        <v>7053</v>
      </c>
      <c r="B2360" t="s">
        <v>7054</v>
      </c>
      <c r="C2360" t="s">
        <v>7055</v>
      </c>
      <c r="D2360" t="s">
        <v>7056</v>
      </c>
      <c r="E2360" t="s">
        <v>7057</v>
      </c>
      <c r="F2360" t="s">
        <v>68</v>
      </c>
      <c r="G2360">
        <v>46.973456599999999</v>
      </c>
      <c r="H2360">
        <v>8.3472942999999997</v>
      </c>
      <c r="I2360" t="s">
        <v>15</v>
      </c>
    </row>
    <row r="2361" spans="1:9" x14ac:dyDescent="0.3">
      <c r="A2361" t="s">
        <v>7058</v>
      </c>
      <c r="B2361" t="s">
        <v>7059</v>
      </c>
      <c r="F2361" t="s">
        <v>113</v>
      </c>
      <c r="G2361">
        <v>40.428030900000003</v>
      </c>
      <c r="H2361">
        <v>-3.6965827999999998</v>
      </c>
      <c r="I2361" t="s">
        <v>114</v>
      </c>
    </row>
    <row r="2362" spans="1:9" x14ac:dyDescent="0.3">
      <c r="A2362" t="s">
        <v>7060</v>
      </c>
      <c r="B2362" t="s">
        <v>7061</v>
      </c>
      <c r="F2362" t="s">
        <v>49</v>
      </c>
      <c r="G2362">
        <v>45.052135</v>
      </c>
      <c r="H2362">
        <v>5.266724</v>
      </c>
      <c r="I2362" t="s">
        <v>25</v>
      </c>
    </row>
    <row r="2363" spans="1:9" x14ac:dyDescent="0.3">
      <c r="A2363" t="s">
        <v>7062</v>
      </c>
      <c r="B2363" t="s">
        <v>7063</v>
      </c>
      <c r="C2363" t="s">
        <v>7064</v>
      </c>
      <c r="D2363" t="s">
        <v>2719</v>
      </c>
      <c r="E2363" t="s">
        <v>4079</v>
      </c>
      <c r="F2363" t="s">
        <v>49</v>
      </c>
      <c r="G2363">
        <v>45.177619999999997</v>
      </c>
      <c r="H2363">
        <v>5.7205159999999999</v>
      </c>
      <c r="I2363" t="s">
        <v>15</v>
      </c>
    </row>
    <row r="2364" spans="1:9" x14ac:dyDescent="0.3">
      <c r="A2364" t="s">
        <v>7065</v>
      </c>
      <c r="B2364" t="s">
        <v>7066</v>
      </c>
      <c r="C2364" t="s">
        <v>7067</v>
      </c>
      <c r="D2364" t="s">
        <v>7068</v>
      </c>
      <c r="E2364" t="s">
        <v>7069</v>
      </c>
      <c r="F2364" t="s">
        <v>14</v>
      </c>
      <c r="G2364">
        <v>52.319875699999997</v>
      </c>
      <c r="H2364">
        <v>13.6311938</v>
      </c>
      <c r="I2364" t="s">
        <v>15</v>
      </c>
    </row>
    <row r="2365" spans="1:9" x14ac:dyDescent="0.3">
      <c r="A2365" t="s">
        <v>7070</v>
      </c>
      <c r="B2365" t="s">
        <v>7071</v>
      </c>
      <c r="C2365" t="s">
        <v>7072</v>
      </c>
      <c r="D2365" t="s">
        <v>7073</v>
      </c>
      <c r="E2365" t="s">
        <v>7074</v>
      </c>
      <c r="F2365" t="s">
        <v>79</v>
      </c>
      <c r="G2365">
        <v>43.699191999999996</v>
      </c>
      <c r="H2365">
        <v>10.828289</v>
      </c>
      <c r="I2365" t="s">
        <v>15</v>
      </c>
    </row>
    <row r="2366" spans="1:9" x14ac:dyDescent="0.3">
      <c r="A2366" t="s">
        <v>7075</v>
      </c>
      <c r="B2366" t="s">
        <v>7076</v>
      </c>
      <c r="C2366" t="s">
        <v>7077</v>
      </c>
      <c r="D2366" t="s">
        <v>3853</v>
      </c>
      <c r="E2366" t="s">
        <v>2994</v>
      </c>
      <c r="F2366" t="s">
        <v>14</v>
      </c>
      <c r="G2366">
        <v>51.067934999999999</v>
      </c>
      <c r="H2366">
        <v>13.782944000000001</v>
      </c>
      <c r="I2366" t="s">
        <v>15</v>
      </c>
    </row>
    <row r="2367" spans="1:9" x14ac:dyDescent="0.3">
      <c r="A2367" t="s">
        <v>7078</v>
      </c>
      <c r="B2367" t="s">
        <v>7079</v>
      </c>
      <c r="C2367" t="s">
        <v>7080</v>
      </c>
      <c r="D2367" t="s">
        <v>3897</v>
      </c>
      <c r="E2367" t="s">
        <v>158</v>
      </c>
      <c r="F2367" t="s">
        <v>113</v>
      </c>
      <c r="G2367">
        <v>40.352338000000003</v>
      </c>
      <c r="H2367">
        <v>-3.717069</v>
      </c>
      <c r="I2367" t="s">
        <v>15</v>
      </c>
    </row>
    <row r="2368" spans="1:9" x14ac:dyDescent="0.3">
      <c r="A2368" t="s">
        <v>7081</v>
      </c>
      <c r="B2368" t="s">
        <v>7082</v>
      </c>
      <c r="C2368" t="s">
        <v>7083</v>
      </c>
      <c r="D2368" t="s">
        <v>7084</v>
      </c>
      <c r="E2368" t="s">
        <v>5359</v>
      </c>
      <c r="F2368" t="s">
        <v>79</v>
      </c>
      <c r="G2368">
        <v>45.4750005</v>
      </c>
      <c r="H2368">
        <v>9.1489989000000005</v>
      </c>
      <c r="I2368" t="s">
        <v>15</v>
      </c>
    </row>
    <row r="2369" spans="1:9" x14ac:dyDescent="0.3">
      <c r="A2369" t="s">
        <v>7085</v>
      </c>
      <c r="B2369" t="s">
        <v>7086</v>
      </c>
      <c r="C2369" t="s">
        <v>7087</v>
      </c>
      <c r="D2369" t="s">
        <v>7088</v>
      </c>
      <c r="E2369" t="s">
        <v>7089</v>
      </c>
      <c r="F2369" t="s">
        <v>79</v>
      </c>
      <c r="G2369">
        <v>45.562224999999998</v>
      </c>
      <c r="H2369">
        <v>9.1562230000000007</v>
      </c>
      <c r="I2369" t="s">
        <v>15</v>
      </c>
    </row>
    <row r="2370" spans="1:9" x14ac:dyDescent="0.3">
      <c r="A2370" t="s">
        <v>7090</v>
      </c>
      <c r="B2370" t="s">
        <v>7091</v>
      </c>
      <c r="F2370" t="s">
        <v>34</v>
      </c>
      <c r="G2370" t="str">
        <f>"39.464671"</f>
        <v>39.464671</v>
      </c>
      <c r="H2370" t="str">
        <f>"-8.210331"</f>
        <v>-8.210331</v>
      </c>
      <c r="I2370" t="s">
        <v>25</v>
      </c>
    </row>
    <row r="2371" spans="1:9" x14ac:dyDescent="0.3">
      <c r="A2371" t="s">
        <v>7092</v>
      </c>
      <c r="B2371" t="s">
        <v>7093</v>
      </c>
      <c r="C2371" t="s">
        <v>7094</v>
      </c>
      <c r="D2371" t="s">
        <v>7095</v>
      </c>
      <c r="E2371" t="s">
        <v>7096</v>
      </c>
      <c r="F2371" t="s">
        <v>14</v>
      </c>
      <c r="G2371">
        <v>50.190874049999998</v>
      </c>
      <c r="H2371">
        <v>8.4641475504426396</v>
      </c>
      <c r="I2371" t="s">
        <v>15</v>
      </c>
    </row>
    <row r="2372" spans="1:9" x14ac:dyDescent="0.3">
      <c r="A2372" t="s">
        <v>12175</v>
      </c>
      <c r="C2372" t="s">
        <v>12176</v>
      </c>
      <c r="D2372" t="s">
        <v>12177</v>
      </c>
      <c r="E2372" t="s">
        <v>12175</v>
      </c>
      <c r="G2372">
        <v>50.841844100000003</v>
      </c>
      <c r="H2372">
        <v>12.44569460098039</v>
      </c>
      <c r="I2372" t="s">
        <v>11881</v>
      </c>
    </row>
    <row r="2373" spans="1:9" x14ac:dyDescent="0.3">
      <c r="A2373" t="s">
        <v>11559</v>
      </c>
      <c r="E2373" t="s">
        <v>11377</v>
      </c>
      <c r="G2373">
        <v>51.297344236361802</v>
      </c>
      <c r="H2373">
        <v>11.997381322243299</v>
      </c>
      <c r="I2373" t="s">
        <v>11289</v>
      </c>
    </row>
    <row r="2374" spans="1:9" x14ac:dyDescent="0.3">
      <c r="A2374" t="s">
        <v>7097</v>
      </c>
      <c r="B2374" t="s">
        <v>7098</v>
      </c>
      <c r="F2374" t="s">
        <v>49</v>
      </c>
      <c r="G2374">
        <v>48.851306999999998</v>
      </c>
      <c r="H2374">
        <v>2.1464639999999999</v>
      </c>
      <c r="I2374" t="s">
        <v>50</v>
      </c>
    </row>
    <row r="2375" spans="1:9" x14ac:dyDescent="0.3">
      <c r="A2375" t="s">
        <v>7099</v>
      </c>
      <c r="B2375" t="s">
        <v>7100</v>
      </c>
      <c r="C2375" t="s">
        <v>7101</v>
      </c>
      <c r="D2375" t="s">
        <v>4165</v>
      </c>
      <c r="F2375" t="s">
        <v>30</v>
      </c>
      <c r="G2375">
        <v>50.291815249999999</v>
      </c>
      <c r="H2375">
        <v>18.682591085956108</v>
      </c>
      <c r="I2375" t="s">
        <v>31</v>
      </c>
    </row>
    <row r="2376" spans="1:9" x14ac:dyDescent="0.3">
      <c r="A2376" t="s">
        <v>7102</v>
      </c>
      <c r="B2376" t="s">
        <v>7100</v>
      </c>
      <c r="C2376" t="s">
        <v>7101</v>
      </c>
      <c r="D2376" t="s">
        <v>4165</v>
      </c>
      <c r="F2376" t="s">
        <v>30</v>
      </c>
      <c r="G2376">
        <v>50.291815249999999</v>
      </c>
      <c r="H2376">
        <v>18.682591085956108</v>
      </c>
      <c r="I2376" t="s">
        <v>31</v>
      </c>
    </row>
    <row r="2377" spans="1:9" x14ac:dyDescent="0.3">
      <c r="A2377" t="s">
        <v>11560</v>
      </c>
      <c r="E2377" t="s">
        <v>11561</v>
      </c>
      <c r="G2377">
        <v>37.181024499999999</v>
      </c>
      <c r="H2377">
        <v>15.1253159</v>
      </c>
      <c r="I2377" t="s">
        <v>11289</v>
      </c>
    </row>
    <row r="2378" spans="1:9" x14ac:dyDescent="0.3">
      <c r="A2378" t="s">
        <v>7103</v>
      </c>
      <c r="B2378" t="s">
        <v>7104</v>
      </c>
      <c r="C2378" t="s">
        <v>7105</v>
      </c>
      <c r="D2378" t="s">
        <v>7106</v>
      </c>
      <c r="E2378" t="s">
        <v>7107</v>
      </c>
      <c r="F2378" t="s">
        <v>7108</v>
      </c>
      <c r="G2378">
        <v>23.730443149999999</v>
      </c>
      <c r="H2378">
        <v>90.411896799999994</v>
      </c>
      <c r="I2378" t="s">
        <v>15</v>
      </c>
    </row>
    <row r="2379" spans="1:9" x14ac:dyDescent="0.3">
      <c r="A2379" t="s">
        <v>7109</v>
      </c>
      <c r="B2379" t="s">
        <v>7110</v>
      </c>
      <c r="C2379" t="s">
        <v>7111</v>
      </c>
      <c r="D2379" t="s">
        <v>7112</v>
      </c>
      <c r="E2379" t="s">
        <v>7113</v>
      </c>
      <c r="F2379" t="s">
        <v>248</v>
      </c>
      <c r="G2379">
        <v>63.395215999999998</v>
      </c>
      <c r="H2379">
        <v>11.843109</v>
      </c>
      <c r="I2379" t="s">
        <v>15</v>
      </c>
    </row>
    <row r="2380" spans="1:9" x14ac:dyDescent="0.3">
      <c r="A2380" t="s">
        <v>7114</v>
      </c>
      <c r="B2380" t="s">
        <v>7115</v>
      </c>
      <c r="C2380" t="s">
        <v>7116</v>
      </c>
      <c r="D2380" t="s">
        <v>7117</v>
      </c>
      <c r="E2380" t="s">
        <v>7118</v>
      </c>
      <c r="F2380" t="s">
        <v>104</v>
      </c>
      <c r="G2380">
        <v>52.016349699999999</v>
      </c>
      <c r="H2380">
        <v>4.6857664999999997</v>
      </c>
      <c r="I2380" t="s">
        <v>15</v>
      </c>
    </row>
    <row r="2381" spans="1:9" x14ac:dyDescent="0.3">
      <c r="A2381" t="s">
        <v>7119</v>
      </c>
      <c r="B2381" t="s">
        <v>7120</v>
      </c>
      <c r="C2381" t="s">
        <v>7121</v>
      </c>
      <c r="D2381" t="s">
        <v>7122</v>
      </c>
      <c r="E2381" t="s">
        <v>7123</v>
      </c>
      <c r="F2381" t="s">
        <v>21</v>
      </c>
      <c r="G2381">
        <v>48.032820000000001</v>
      </c>
      <c r="H2381">
        <v>16.289337799999998</v>
      </c>
      <c r="I2381" t="s">
        <v>15</v>
      </c>
    </row>
    <row r="2382" spans="1:9" x14ac:dyDescent="0.3">
      <c r="A2382" t="s">
        <v>7124</v>
      </c>
      <c r="B2382" t="s">
        <v>7125</v>
      </c>
      <c r="C2382" t="s">
        <v>7126</v>
      </c>
      <c r="D2382" t="s">
        <v>7127</v>
      </c>
      <c r="E2382" t="s">
        <v>7128</v>
      </c>
      <c r="F2382" t="s">
        <v>104</v>
      </c>
      <c r="G2382">
        <v>51.676243999999997</v>
      </c>
      <c r="H2382">
        <v>4.5832553999999996</v>
      </c>
      <c r="I2382" t="s">
        <v>15</v>
      </c>
    </row>
    <row r="2383" spans="1:9" x14ac:dyDescent="0.3">
      <c r="A2383" t="s">
        <v>7129</v>
      </c>
      <c r="B2383" t="s">
        <v>7130</v>
      </c>
      <c r="C2383" t="s">
        <v>7131</v>
      </c>
      <c r="D2383" t="s">
        <v>7132</v>
      </c>
      <c r="E2383" t="s">
        <v>7133</v>
      </c>
      <c r="F2383" t="s">
        <v>2138</v>
      </c>
      <c r="G2383">
        <v>45.863260050000001</v>
      </c>
      <c r="H2383">
        <v>15.78672138110875</v>
      </c>
      <c r="I2383" t="s">
        <v>15</v>
      </c>
    </row>
    <row r="2384" spans="1:9" x14ac:dyDescent="0.3">
      <c r="A2384" t="s">
        <v>7134</v>
      </c>
      <c r="B2384" t="s">
        <v>7135</v>
      </c>
      <c r="F2384" t="s">
        <v>49</v>
      </c>
      <c r="G2384">
        <v>48.870770800000003</v>
      </c>
      <c r="H2384">
        <v>2.2316273</v>
      </c>
      <c r="I2384" t="s">
        <v>50</v>
      </c>
    </row>
    <row r="2385" spans="1:9" x14ac:dyDescent="0.3">
      <c r="A2385" t="s">
        <v>7136</v>
      </c>
      <c r="B2385" t="s">
        <v>7137</v>
      </c>
      <c r="F2385" t="s">
        <v>113</v>
      </c>
      <c r="G2385">
        <v>41.098132999999997</v>
      </c>
      <c r="H2385">
        <v>1.1766270000000001</v>
      </c>
      <c r="I2385" t="s">
        <v>114</v>
      </c>
    </row>
    <row r="2386" spans="1:9" x14ac:dyDescent="0.3">
      <c r="A2386" t="s">
        <v>7138</v>
      </c>
      <c r="B2386" t="s">
        <v>7139</v>
      </c>
      <c r="F2386" t="s">
        <v>14</v>
      </c>
      <c r="G2386">
        <v>50.869085949999999</v>
      </c>
      <c r="H2386">
        <v>8.0779359466900758</v>
      </c>
      <c r="I2386" t="s">
        <v>15</v>
      </c>
    </row>
    <row r="2387" spans="1:9" x14ac:dyDescent="0.3">
      <c r="A2387" t="s">
        <v>7140</v>
      </c>
      <c r="B2387" t="s">
        <v>2782</v>
      </c>
      <c r="C2387" t="s">
        <v>2783</v>
      </c>
      <c r="D2387" t="s">
        <v>2784</v>
      </c>
      <c r="E2387" t="s">
        <v>2785</v>
      </c>
      <c r="F2387" t="s">
        <v>30</v>
      </c>
      <c r="G2387">
        <v>50.317104</v>
      </c>
      <c r="H2387">
        <v>18.981307999999999</v>
      </c>
      <c r="I2387" t="s">
        <v>15</v>
      </c>
    </row>
    <row r="2388" spans="1:9" x14ac:dyDescent="0.3">
      <c r="A2388" t="s">
        <v>7141</v>
      </c>
      <c r="B2388" t="s">
        <v>7142</v>
      </c>
      <c r="C2388" t="s">
        <v>7143</v>
      </c>
      <c r="E2388" t="s">
        <v>7144</v>
      </c>
      <c r="F2388" t="s">
        <v>644</v>
      </c>
      <c r="G2388">
        <v>44.419102600000002</v>
      </c>
      <c r="H2388">
        <v>26.2179371</v>
      </c>
      <c r="I2388" t="s">
        <v>15</v>
      </c>
    </row>
    <row r="2389" spans="1:9" x14ac:dyDescent="0.3">
      <c r="A2389" t="s">
        <v>7145</v>
      </c>
      <c r="B2389" t="s">
        <v>7146</v>
      </c>
      <c r="C2389" t="s">
        <v>7147</v>
      </c>
      <c r="D2389" t="s">
        <v>515</v>
      </c>
      <c r="E2389" t="s">
        <v>7148</v>
      </c>
      <c r="F2389" t="s">
        <v>68</v>
      </c>
      <c r="G2389">
        <v>47.372343999999998</v>
      </c>
      <c r="H2389">
        <v>8.1721210000000006</v>
      </c>
      <c r="I2389" t="s">
        <v>15</v>
      </c>
    </row>
    <row r="2390" spans="1:9" x14ac:dyDescent="0.3">
      <c r="A2390" t="s">
        <v>7149</v>
      </c>
      <c r="B2390" t="s">
        <v>7150</v>
      </c>
      <c r="F2390" t="s">
        <v>14</v>
      </c>
      <c r="G2390">
        <v>51.3473367</v>
      </c>
      <c r="H2390">
        <v>6.5394484000000004</v>
      </c>
      <c r="I2390" t="s">
        <v>15</v>
      </c>
    </row>
    <row r="2391" spans="1:9" x14ac:dyDescent="0.3">
      <c r="A2391" t="s">
        <v>7151</v>
      </c>
      <c r="B2391" t="s">
        <v>7152</v>
      </c>
      <c r="F2391" t="s">
        <v>49</v>
      </c>
      <c r="G2391">
        <v>49.155403999999997</v>
      </c>
      <c r="H2391">
        <v>5.9040759999999999</v>
      </c>
      <c r="I2391" t="s">
        <v>50</v>
      </c>
    </row>
    <row r="2392" spans="1:9" x14ac:dyDescent="0.3">
      <c r="A2392" t="s">
        <v>7153</v>
      </c>
      <c r="B2392" t="s">
        <v>7154</v>
      </c>
      <c r="C2392" t="s">
        <v>7155</v>
      </c>
      <c r="D2392" t="s">
        <v>7156</v>
      </c>
      <c r="E2392" t="s">
        <v>7157</v>
      </c>
      <c r="F2392" t="s">
        <v>49</v>
      </c>
      <c r="G2392">
        <v>48.833595000000003</v>
      </c>
      <c r="H2392">
        <v>2.5709209999999998</v>
      </c>
      <c r="I2392" t="s">
        <v>15</v>
      </c>
    </row>
    <row r="2393" spans="1:9" x14ac:dyDescent="0.3">
      <c r="A2393" t="s">
        <v>7158</v>
      </c>
      <c r="B2393" t="s">
        <v>7159</v>
      </c>
      <c r="C2393" t="s">
        <v>7160</v>
      </c>
      <c r="D2393" t="s">
        <v>7161</v>
      </c>
      <c r="E2393" t="s">
        <v>7162</v>
      </c>
      <c r="F2393" t="s">
        <v>14</v>
      </c>
      <c r="G2393">
        <v>50.783118950000002</v>
      </c>
      <c r="H2393">
        <v>9.7965660757805324</v>
      </c>
      <c r="I2393" t="s">
        <v>15</v>
      </c>
    </row>
    <row r="2394" spans="1:9" x14ac:dyDescent="0.3">
      <c r="A2394" t="s">
        <v>7163</v>
      </c>
      <c r="B2394" t="s">
        <v>7164</v>
      </c>
      <c r="F2394" t="s">
        <v>404</v>
      </c>
      <c r="G2394">
        <v>59.274231649999997</v>
      </c>
      <c r="H2394">
        <v>15.191897368304151</v>
      </c>
      <c r="I2394" t="s">
        <v>37</v>
      </c>
    </row>
    <row r="2395" spans="1:9" x14ac:dyDescent="0.3">
      <c r="A2395" t="s">
        <v>7165</v>
      </c>
      <c r="B2395" t="s">
        <v>7166</v>
      </c>
      <c r="C2395" t="s">
        <v>7167</v>
      </c>
      <c r="D2395" t="s">
        <v>7168</v>
      </c>
      <c r="E2395" t="s">
        <v>4655</v>
      </c>
      <c r="F2395" t="s">
        <v>404</v>
      </c>
      <c r="G2395">
        <v>59.858167999999999</v>
      </c>
      <c r="H2395">
        <v>17.637907999999999</v>
      </c>
      <c r="I2395" t="s">
        <v>15</v>
      </c>
    </row>
    <row r="2396" spans="1:9" x14ac:dyDescent="0.3">
      <c r="A2396" t="s">
        <v>7169</v>
      </c>
      <c r="B2396" t="s">
        <v>7170</v>
      </c>
      <c r="C2396" t="s">
        <v>7167</v>
      </c>
      <c r="D2396" t="s">
        <v>7168</v>
      </c>
      <c r="E2396" t="s">
        <v>4655</v>
      </c>
      <c r="F2396" t="s">
        <v>404</v>
      </c>
      <c r="G2396">
        <v>59.858305000000001</v>
      </c>
      <c r="H2396">
        <v>17.637993900000001</v>
      </c>
      <c r="I2396" t="s">
        <v>15</v>
      </c>
    </row>
    <row r="2397" spans="1:9" x14ac:dyDescent="0.3">
      <c r="A2397" t="s">
        <v>7171</v>
      </c>
      <c r="B2397" t="s">
        <v>7172</v>
      </c>
      <c r="C2397" t="s">
        <v>7173</v>
      </c>
      <c r="D2397" t="s">
        <v>7174</v>
      </c>
      <c r="E2397" t="s">
        <v>200</v>
      </c>
      <c r="F2397" t="s">
        <v>24</v>
      </c>
      <c r="G2397">
        <v>40.576776000000002</v>
      </c>
      <c r="H2397">
        <v>22.960875000000001</v>
      </c>
      <c r="I2397" t="s">
        <v>15</v>
      </c>
    </row>
    <row r="2398" spans="1:9" x14ac:dyDescent="0.3">
      <c r="A2398" t="s">
        <v>7175</v>
      </c>
      <c r="B2398" t="s">
        <v>7176</v>
      </c>
      <c r="C2398" t="s">
        <v>7177</v>
      </c>
      <c r="D2398" t="s">
        <v>1826</v>
      </c>
      <c r="E2398" t="s">
        <v>1827</v>
      </c>
      <c r="F2398" t="s">
        <v>14</v>
      </c>
      <c r="G2398">
        <v>54.335054900000003</v>
      </c>
      <c r="H2398">
        <v>10.1193241</v>
      </c>
      <c r="I2398" t="s">
        <v>101</v>
      </c>
    </row>
    <row r="2399" spans="1:9" x14ac:dyDescent="0.3">
      <c r="A2399" t="s">
        <v>7178</v>
      </c>
      <c r="B2399" t="s">
        <v>7179</v>
      </c>
      <c r="C2399" t="s">
        <v>7180</v>
      </c>
      <c r="D2399" t="s">
        <v>7181</v>
      </c>
      <c r="E2399" t="s">
        <v>7182</v>
      </c>
      <c r="F2399" t="s">
        <v>14</v>
      </c>
      <c r="G2399">
        <v>50.435365400000002</v>
      </c>
      <c r="H2399">
        <v>8.6858523999999999</v>
      </c>
      <c r="I2399" t="s">
        <v>101</v>
      </c>
    </row>
    <row r="2400" spans="1:9" x14ac:dyDescent="0.3">
      <c r="A2400" t="s">
        <v>7183</v>
      </c>
      <c r="B2400" t="s">
        <v>7184</v>
      </c>
      <c r="F2400" t="s">
        <v>113</v>
      </c>
      <c r="G2400">
        <v>39.464894999999999</v>
      </c>
      <c r="H2400">
        <v>-6.3795210000000004</v>
      </c>
      <c r="I2400" t="s">
        <v>114</v>
      </c>
    </row>
    <row r="2401" spans="1:9" x14ac:dyDescent="0.3">
      <c r="A2401" t="s">
        <v>7185</v>
      </c>
      <c r="B2401" t="s">
        <v>7186</v>
      </c>
      <c r="F2401" t="s">
        <v>49</v>
      </c>
      <c r="G2401">
        <v>49.155403999999997</v>
      </c>
      <c r="H2401">
        <v>5.9040759999999999</v>
      </c>
      <c r="I2401" t="s">
        <v>50</v>
      </c>
    </row>
    <row r="2402" spans="1:9" x14ac:dyDescent="0.3">
      <c r="A2402" t="s">
        <v>7187</v>
      </c>
      <c r="B2402" t="s">
        <v>7188</v>
      </c>
      <c r="F2402" t="s">
        <v>49</v>
      </c>
      <c r="G2402">
        <v>43.292153999999996</v>
      </c>
      <c r="H2402">
        <v>5.3591340000000001</v>
      </c>
      <c r="I2402" t="s">
        <v>50</v>
      </c>
    </row>
    <row r="2403" spans="1:9" x14ac:dyDescent="0.3">
      <c r="A2403" t="s">
        <v>7189</v>
      </c>
      <c r="B2403" t="s">
        <v>7190</v>
      </c>
      <c r="F2403" t="s">
        <v>49</v>
      </c>
      <c r="G2403">
        <v>45.758093000000002</v>
      </c>
      <c r="H2403">
        <v>4.8544</v>
      </c>
      <c r="I2403" t="s">
        <v>50</v>
      </c>
    </row>
    <row r="2404" spans="1:9" x14ac:dyDescent="0.3">
      <c r="A2404" t="s">
        <v>7191</v>
      </c>
      <c r="B2404" t="s">
        <v>7192</v>
      </c>
      <c r="F2404" t="s">
        <v>49</v>
      </c>
      <c r="G2404">
        <v>49.444141000000002</v>
      </c>
      <c r="H2404">
        <v>1.079277</v>
      </c>
      <c r="I2404" t="s">
        <v>50</v>
      </c>
    </row>
    <row r="2405" spans="1:9" x14ac:dyDescent="0.3">
      <c r="A2405" t="s">
        <v>7193</v>
      </c>
      <c r="B2405" t="s">
        <v>7194</v>
      </c>
      <c r="C2405" t="s">
        <v>7195</v>
      </c>
      <c r="D2405" t="s">
        <v>7196</v>
      </c>
      <c r="F2405" t="s">
        <v>30</v>
      </c>
      <c r="G2405">
        <v>50.249032800000002</v>
      </c>
      <c r="H2405">
        <v>19.0065673</v>
      </c>
      <c r="I2405" t="s">
        <v>31</v>
      </c>
    </row>
    <row r="2406" spans="1:9" x14ac:dyDescent="0.3">
      <c r="A2406" t="s">
        <v>12178</v>
      </c>
      <c r="C2406" t="s">
        <v>12179</v>
      </c>
      <c r="D2406" t="s">
        <v>12180</v>
      </c>
      <c r="E2406" t="s">
        <v>12178</v>
      </c>
      <c r="G2406">
        <v>48.532148399999997</v>
      </c>
      <c r="H2406">
        <v>9.2896824999999996</v>
      </c>
      <c r="I2406" t="s">
        <v>11881</v>
      </c>
    </row>
    <row r="2407" spans="1:9" x14ac:dyDescent="0.3">
      <c r="A2407" t="s">
        <v>7197</v>
      </c>
      <c r="B2407" t="s">
        <v>7198</v>
      </c>
      <c r="C2407" t="s">
        <v>7199</v>
      </c>
      <c r="D2407" t="s">
        <v>7200</v>
      </c>
      <c r="E2407" t="s">
        <v>6037</v>
      </c>
      <c r="F2407" t="s">
        <v>82</v>
      </c>
      <c r="G2407">
        <v>53.246316800000002</v>
      </c>
      <c r="H2407">
        <v>-2.4805646984104599</v>
      </c>
      <c r="I2407" t="s">
        <v>15</v>
      </c>
    </row>
    <row r="2408" spans="1:9" x14ac:dyDescent="0.3">
      <c r="A2408" t="s">
        <v>7201</v>
      </c>
      <c r="B2408" t="s">
        <v>7202</v>
      </c>
      <c r="C2408" t="s">
        <v>7203</v>
      </c>
      <c r="D2408" t="s">
        <v>7204</v>
      </c>
      <c r="E2408" t="s">
        <v>7205</v>
      </c>
      <c r="F2408" t="s">
        <v>396</v>
      </c>
      <c r="G2408">
        <v>49.776344899999998</v>
      </c>
      <c r="H2408">
        <v>18.320731599999998</v>
      </c>
      <c r="I2408" t="s">
        <v>15</v>
      </c>
    </row>
    <row r="2409" spans="1:9" x14ac:dyDescent="0.3">
      <c r="A2409" t="s">
        <v>7206</v>
      </c>
      <c r="B2409" t="s">
        <v>7207</v>
      </c>
      <c r="F2409" t="s">
        <v>49</v>
      </c>
      <c r="G2409">
        <v>43.579313999999997</v>
      </c>
      <c r="H2409">
        <v>3.9395690000000001</v>
      </c>
      <c r="I2409" t="s">
        <v>50</v>
      </c>
    </row>
    <row r="2410" spans="1:9" x14ac:dyDescent="0.3">
      <c r="A2410" t="s">
        <v>7208</v>
      </c>
      <c r="B2410" t="s">
        <v>7209</v>
      </c>
      <c r="C2410" t="s">
        <v>7210</v>
      </c>
      <c r="D2410" t="s">
        <v>3775</v>
      </c>
      <c r="E2410" t="s">
        <v>7211</v>
      </c>
      <c r="F2410" t="s">
        <v>68</v>
      </c>
      <c r="G2410">
        <v>47.504849</v>
      </c>
      <c r="H2410">
        <v>8.4958950000000009</v>
      </c>
      <c r="I2410" t="s">
        <v>15</v>
      </c>
    </row>
    <row r="2411" spans="1:9" x14ac:dyDescent="0.3">
      <c r="A2411" t="s">
        <v>7212</v>
      </c>
      <c r="B2411" t="s">
        <v>7213</v>
      </c>
      <c r="F2411" t="s">
        <v>49</v>
      </c>
      <c r="G2411">
        <v>48.827909400000003</v>
      </c>
      <c r="H2411">
        <v>2.2353155</v>
      </c>
      <c r="I2411" t="s">
        <v>50</v>
      </c>
    </row>
    <row r="2412" spans="1:9" x14ac:dyDescent="0.3">
      <c r="A2412" t="s">
        <v>7214</v>
      </c>
      <c r="B2412" t="s">
        <v>7215</v>
      </c>
      <c r="C2412" t="s">
        <v>7216</v>
      </c>
      <c r="D2412" t="s">
        <v>7217</v>
      </c>
      <c r="E2412" t="s">
        <v>7218</v>
      </c>
      <c r="F2412" t="s">
        <v>79</v>
      </c>
      <c r="G2412">
        <v>45.335481000000001</v>
      </c>
      <c r="H2412">
        <v>11.751965999999999</v>
      </c>
      <c r="I2412" t="s">
        <v>15</v>
      </c>
    </row>
    <row r="2413" spans="1:9" x14ac:dyDescent="0.3">
      <c r="A2413" t="s">
        <v>7219</v>
      </c>
      <c r="B2413" t="s">
        <v>7220</v>
      </c>
      <c r="C2413" t="s">
        <v>7221</v>
      </c>
      <c r="D2413" t="s">
        <v>7222</v>
      </c>
      <c r="E2413" t="s">
        <v>7223</v>
      </c>
      <c r="F2413" t="s">
        <v>404</v>
      </c>
      <c r="G2413">
        <v>62.377086800000001</v>
      </c>
      <c r="H2413">
        <v>17.3318063</v>
      </c>
      <c r="I2413" t="s">
        <v>15</v>
      </c>
    </row>
    <row r="2414" spans="1:9" x14ac:dyDescent="0.3">
      <c r="A2414" t="s">
        <v>11562</v>
      </c>
      <c r="E2414" t="s">
        <v>11563</v>
      </c>
      <c r="G2414">
        <v>51.498796200000001</v>
      </c>
      <c r="H2414">
        <v>3.6109979999999999</v>
      </c>
      <c r="I2414" t="s">
        <v>11289</v>
      </c>
    </row>
    <row r="2415" spans="1:9" x14ac:dyDescent="0.3">
      <c r="A2415" t="s">
        <v>11564</v>
      </c>
      <c r="E2415" t="s">
        <v>11565</v>
      </c>
      <c r="G2415">
        <v>38.220710199999999</v>
      </c>
      <c r="H2415">
        <v>15.2419327</v>
      </c>
      <c r="I2415" t="s">
        <v>11289</v>
      </c>
    </row>
    <row r="2416" spans="1:9" x14ac:dyDescent="0.3">
      <c r="A2416" t="s">
        <v>11566</v>
      </c>
      <c r="E2416" t="s">
        <v>11565</v>
      </c>
      <c r="G2416">
        <v>38.221710199999997</v>
      </c>
      <c r="H2416">
        <v>15.2419327</v>
      </c>
      <c r="I2416" t="s">
        <v>11289</v>
      </c>
    </row>
    <row r="2417" spans="1:9" x14ac:dyDescent="0.3">
      <c r="A2417" t="s">
        <v>7224</v>
      </c>
      <c r="B2417" t="s">
        <v>7225</v>
      </c>
      <c r="C2417" t="s">
        <v>7226</v>
      </c>
      <c r="D2417" t="s">
        <v>7227</v>
      </c>
      <c r="E2417" t="s">
        <v>7228</v>
      </c>
      <c r="F2417" t="s">
        <v>396</v>
      </c>
      <c r="G2417">
        <v>50.054143699999997</v>
      </c>
      <c r="H2417">
        <v>14.532237</v>
      </c>
      <c r="I2417" t="s">
        <v>15</v>
      </c>
    </row>
    <row r="2418" spans="1:9" x14ac:dyDescent="0.3">
      <c r="A2418" t="s">
        <v>7229</v>
      </c>
      <c r="B2418" t="s">
        <v>7230</v>
      </c>
      <c r="C2418" t="s">
        <v>7231</v>
      </c>
      <c r="D2418" t="s">
        <v>7232</v>
      </c>
      <c r="E2418" t="s">
        <v>7233</v>
      </c>
      <c r="F2418" t="s">
        <v>49</v>
      </c>
      <c r="G2418">
        <v>48.712828999999999</v>
      </c>
      <c r="H2418">
        <v>2.1444999999999999</v>
      </c>
      <c r="I2418" t="s">
        <v>15</v>
      </c>
    </row>
    <row r="2419" spans="1:9" x14ac:dyDescent="0.3">
      <c r="A2419" t="s">
        <v>7234</v>
      </c>
      <c r="B2419" t="s">
        <v>7235</v>
      </c>
      <c r="C2419" t="s">
        <v>7236</v>
      </c>
      <c r="D2419" t="s">
        <v>7237</v>
      </c>
      <c r="E2419" t="s">
        <v>7238</v>
      </c>
      <c r="F2419" t="s">
        <v>49</v>
      </c>
      <c r="G2419">
        <v>49.331277</v>
      </c>
      <c r="H2419">
        <v>1.280019</v>
      </c>
      <c r="I2419" t="s">
        <v>15</v>
      </c>
    </row>
    <row r="2420" spans="1:9" x14ac:dyDescent="0.3">
      <c r="A2420" t="s">
        <v>7239</v>
      </c>
      <c r="B2420" t="s">
        <v>7240</v>
      </c>
      <c r="C2420" t="s">
        <v>7241</v>
      </c>
      <c r="D2420" t="s">
        <v>6172</v>
      </c>
      <c r="E2420" t="s">
        <v>6173</v>
      </c>
      <c r="F2420" t="s">
        <v>49</v>
      </c>
      <c r="G2420">
        <v>47.583421000000001</v>
      </c>
      <c r="H2420">
        <v>6.8961417000000003</v>
      </c>
      <c r="I2420" t="s">
        <v>15</v>
      </c>
    </row>
    <row r="2421" spans="1:9" x14ac:dyDescent="0.3">
      <c r="A2421" t="s">
        <v>7242</v>
      </c>
      <c r="B2421" t="s">
        <v>7243</v>
      </c>
      <c r="F2421" t="s">
        <v>14</v>
      </c>
      <c r="G2421">
        <v>48.784013100000003</v>
      </c>
      <c r="H2421">
        <v>9.1897182758557765</v>
      </c>
      <c r="I2421" t="s">
        <v>25</v>
      </c>
    </row>
    <row r="2422" spans="1:9" x14ac:dyDescent="0.3">
      <c r="A2422" t="s">
        <v>7244</v>
      </c>
      <c r="B2422" t="s">
        <v>7245</v>
      </c>
      <c r="C2422" t="s">
        <v>7246</v>
      </c>
      <c r="D2422" t="s">
        <v>7247</v>
      </c>
      <c r="E2422" t="s">
        <v>7248</v>
      </c>
      <c r="F2422" t="s">
        <v>934</v>
      </c>
      <c r="G2422">
        <v>61.674795000000003</v>
      </c>
      <c r="H2422">
        <v>27.19303</v>
      </c>
      <c r="I2422" t="s">
        <v>15</v>
      </c>
    </row>
    <row r="2423" spans="1:9" x14ac:dyDescent="0.3">
      <c r="A2423" t="s">
        <v>11567</v>
      </c>
      <c r="E2423" t="s">
        <v>11568</v>
      </c>
      <c r="G2423">
        <v>52.554244109588197</v>
      </c>
      <c r="H2423">
        <v>-1.4644231722993999</v>
      </c>
      <c r="I2423" t="s">
        <v>11294</v>
      </c>
    </row>
    <row r="2424" spans="1:9" x14ac:dyDescent="0.3">
      <c r="A2424" t="s">
        <v>7249</v>
      </c>
      <c r="B2424" t="s">
        <v>7250</v>
      </c>
      <c r="F2424" t="s">
        <v>49</v>
      </c>
      <c r="G2424">
        <v>47.236027999999997</v>
      </c>
      <c r="H2424">
        <v>-1.6589400000000001</v>
      </c>
      <c r="I2424" t="s">
        <v>50</v>
      </c>
    </row>
    <row r="2425" spans="1:9" x14ac:dyDescent="0.3">
      <c r="A2425" t="s">
        <v>7251</v>
      </c>
      <c r="B2425" t="s">
        <v>5141</v>
      </c>
      <c r="C2425" t="s">
        <v>5142</v>
      </c>
      <c r="D2425" t="s">
        <v>5143</v>
      </c>
      <c r="E2425" t="s">
        <v>5144</v>
      </c>
      <c r="F2425" t="s">
        <v>104</v>
      </c>
      <c r="G2425">
        <v>53.164487800000003</v>
      </c>
      <c r="H2425">
        <v>6.7256312999999999</v>
      </c>
      <c r="I2425" t="s">
        <v>15</v>
      </c>
    </row>
    <row r="2426" spans="1:9" x14ac:dyDescent="0.3">
      <c r="A2426" t="s">
        <v>7252</v>
      </c>
      <c r="B2426" t="s">
        <v>7253</v>
      </c>
      <c r="F2426" t="s">
        <v>260</v>
      </c>
      <c r="G2426">
        <v>50.839933299999998</v>
      </c>
      <c r="H2426">
        <v>4.3785857000000004</v>
      </c>
      <c r="I2426" t="s">
        <v>25</v>
      </c>
    </row>
    <row r="2427" spans="1:9" x14ac:dyDescent="0.3">
      <c r="A2427" t="s">
        <v>7254</v>
      </c>
      <c r="B2427" t="s">
        <v>7255</v>
      </c>
      <c r="F2427" t="s">
        <v>14</v>
      </c>
      <c r="G2427">
        <v>51.245964299999997</v>
      </c>
      <c r="H2427">
        <v>6.7729200373979799</v>
      </c>
      <c r="I2427" t="s">
        <v>25</v>
      </c>
    </row>
    <row r="2428" spans="1:9" x14ac:dyDescent="0.3">
      <c r="A2428" t="s">
        <v>7256</v>
      </c>
      <c r="B2428" t="s">
        <v>7257</v>
      </c>
      <c r="C2428" t="s">
        <v>7258</v>
      </c>
      <c r="D2428" t="s">
        <v>182</v>
      </c>
      <c r="E2428" t="s">
        <v>183</v>
      </c>
      <c r="F2428" t="s">
        <v>14</v>
      </c>
      <c r="G2428">
        <v>51.221235399999998</v>
      </c>
      <c r="H2428">
        <v>6.7773588170605308</v>
      </c>
      <c r="I2428" t="s">
        <v>15</v>
      </c>
    </row>
    <row r="2429" spans="1:9" x14ac:dyDescent="0.3">
      <c r="A2429" t="s">
        <v>7259</v>
      </c>
      <c r="B2429" t="s">
        <v>7260</v>
      </c>
      <c r="C2429" t="s">
        <v>7261</v>
      </c>
      <c r="D2429" t="s">
        <v>7262</v>
      </c>
      <c r="F2429" t="s">
        <v>30</v>
      </c>
      <c r="G2429">
        <v>50.107119500000003</v>
      </c>
      <c r="H2429">
        <v>22.00938854092675</v>
      </c>
      <c r="I2429" t="s">
        <v>31</v>
      </c>
    </row>
    <row r="2430" spans="1:9" x14ac:dyDescent="0.3">
      <c r="A2430" t="s">
        <v>7263</v>
      </c>
      <c r="B2430" t="s">
        <v>7264</v>
      </c>
      <c r="F2430" t="s">
        <v>113</v>
      </c>
      <c r="G2430">
        <v>41.403780350000012</v>
      </c>
      <c r="H2430">
        <v>2.0225289005937608</v>
      </c>
      <c r="I2430" t="s">
        <v>114</v>
      </c>
    </row>
    <row r="2431" spans="1:9" x14ac:dyDescent="0.3">
      <c r="A2431" t="s">
        <v>7265</v>
      </c>
      <c r="B2431" t="s">
        <v>7266</v>
      </c>
      <c r="F2431" t="s">
        <v>404</v>
      </c>
      <c r="G2431" t="str">
        <f>"58.919493"</f>
        <v>58.919493</v>
      </c>
      <c r="H2431" t="str">
        <f>"17.939579"</f>
        <v>17.939579</v>
      </c>
      <c r="I2431" t="s">
        <v>15</v>
      </c>
    </row>
    <row r="2432" spans="1:9" x14ac:dyDescent="0.3">
      <c r="A2432" t="s">
        <v>7267</v>
      </c>
      <c r="B2432" t="s">
        <v>7268</v>
      </c>
      <c r="C2432" t="s">
        <v>7269</v>
      </c>
      <c r="D2432" t="s">
        <v>7270</v>
      </c>
      <c r="E2432" t="s">
        <v>7271</v>
      </c>
      <c r="F2432" t="s">
        <v>49</v>
      </c>
      <c r="G2432">
        <v>48.178671999999999</v>
      </c>
      <c r="H2432">
        <v>6.442005</v>
      </c>
      <c r="I2432" t="s">
        <v>15</v>
      </c>
    </row>
    <row r="2433" spans="1:9" x14ac:dyDescent="0.3">
      <c r="A2433" t="s">
        <v>7272</v>
      </c>
      <c r="B2433" t="s">
        <v>7273</v>
      </c>
      <c r="C2433" t="s">
        <v>7274</v>
      </c>
      <c r="D2433" t="s">
        <v>7275</v>
      </c>
      <c r="E2433" t="s">
        <v>7276</v>
      </c>
      <c r="F2433" t="s">
        <v>49</v>
      </c>
      <c r="G2433">
        <v>45.809083700000002</v>
      </c>
      <c r="H2433">
        <v>4.7331982000000004</v>
      </c>
      <c r="I2433" t="s">
        <v>15</v>
      </c>
    </row>
    <row r="2434" spans="1:9" x14ac:dyDescent="0.3">
      <c r="A2434" t="s">
        <v>7277</v>
      </c>
      <c r="B2434" t="s">
        <v>7278</v>
      </c>
      <c r="C2434" t="s">
        <v>7279</v>
      </c>
      <c r="D2434" t="s">
        <v>7280</v>
      </c>
      <c r="E2434" t="s">
        <v>3500</v>
      </c>
      <c r="F2434" t="s">
        <v>49</v>
      </c>
      <c r="G2434">
        <v>45.770884899999999</v>
      </c>
      <c r="H2434">
        <v>4.8118214999999998</v>
      </c>
      <c r="I2434" t="s">
        <v>15</v>
      </c>
    </row>
    <row r="2435" spans="1:9" x14ac:dyDescent="0.3">
      <c r="A2435" t="s">
        <v>7281</v>
      </c>
      <c r="B2435" t="s">
        <v>7282</v>
      </c>
      <c r="F2435" t="s">
        <v>49</v>
      </c>
      <c r="G2435">
        <v>48.179130399999998</v>
      </c>
      <c r="H2435">
        <v>6.4413514999999997</v>
      </c>
      <c r="I2435" t="s">
        <v>50</v>
      </c>
    </row>
    <row r="2436" spans="1:9" x14ac:dyDescent="0.3">
      <c r="A2436" t="s">
        <v>7283</v>
      </c>
      <c r="B2436" t="s">
        <v>7284</v>
      </c>
      <c r="C2436" t="s">
        <v>7285</v>
      </c>
      <c r="D2436" t="s">
        <v>7286</v>
      </c>
      <c r="E2436" t="s">
        <v>7287</v>
      </c>
      <c r="F2436" t="s">
        <v>104</v>
      </c>
      <c r="G2436">
        <v>51.878082900000003</v>
      </c>
      <c r="H2436">
        <v>6.3837020999999998</v>
      </c>
      <c r="I2436" t="s">
        <v>15</v>
      </c>
    </row>
    <row r="2437" spans="1:9" x14ac:dyDescent="0.3">
      <c r="A2437" t="s">
        <v>7288</v>
      </c>
      <c r="B2437" t="s">
        <v>7289</v>
      </c>
      <c r="F2437" t="s">
        <v>49</v>
      </c>
      <c r="G2437">
        <v>48.878119499999997</v>
      </c>
      <c r="H2437">
        <v>2.2320262</v>
      </c>
      <c r="I2437" t="s">
        <v>50</v>
      </c>
    </row>
    <row r="2438" spans="1:9" x14ac:dyDescent="0.3">
      <c r="A2438" t="s">
        <v>7290</v>
      </c>
      <c r="B2438" t="s">
        <v>7291</v>
      </c>
      <c r="C2438" t="s">
        <v>7292</v>
      </c>
      <c r="D2438" t="s">
        <v>7293</v>
      </c>
      <c r="E2438" t="s">
        <v>7294</v>
      </c>
      <c r="F2438" t="s">
        <v>49</v>
      </c>
      <c r="G2438">
        <v>47.388997600000003</v>
      </c>
      <c r="H2438">
        <v>0.69332439999999995</v>
      </c>
      <c r="I2438" t="s">
        <v>15</v>
      </c>
    </row>
    <row r="2439" spans="1:9" x14ac:dyDescent="0.3">
      <c r="A2439" t="s">
        <v>11569</v>
      </c>
      <c r="E2439" t="s">
        <v>11570</v>
      </c>
      <c r="G2439">
        <v>51.703816699999997</v>
      </c>
      <c r="H2439">
        <v>4.6273498999999996</v>
      </c>
      <c r="I2439" t="s">
        <v>11289</v>
      </c>
    </row>
    <row r="2440" spans="1:9" x14ac:dyDescent="0.3">
      <c r="A2440" t="s">
        <v>11571</v>
      </c>
      <c r="E2440" t="s">
        <v>11570</v>
      </c>
      <c r="G2440">
        <v>51.701816700000002</v>
      </c>
      <c r="H2440">
        <v>4.6273498999999996</v>
      </c>
      <c r="I2440" t="s">
        <v>11289</v>
      </c>
    </row>
    <row r="2441" spans="1:9" x14ac:dyDescent="0.3">
      <c r="A2441" t="s">
        <v>11571</v>
      </c>
      <c r="E2441" t="s">
        <v>11570</v>
      </c>
      <c r="G2441">
        <v>51.704816700000002</v>
      </c>
      <c r="H2441">
        <v>4.6273498999999996</v>
      </c>
      <c r="I2441" t="s">
        <v>11289</v>
      </c>
    </row>
    <row r="2442" spans="1:9" x14ac:dyDescent="0.3">
      <c r="A2442" t="s">
        <v>7295</v>
      </c>
      <c r="B2442" t="s">
        <v>7296</v>
      </c>
      <c r="F2442" t="s">
        <v>82</v>
      </c>
      <c r="G2442">
        <v>51.507161799999999</v>
      </c>
      <c r="H2442">
        <v>-6.7495399999999997E-2</v>
      </c>
      <c r="I2442" t="s">
        <v>25</v>
      </c>
    </row>
    <row r="2443" spans="1:9" x14ac:dyDescent="0.3">
      <c r="A2443" t="s">
        <v>7297</v>
      </c>
      <c r="B2443" t="s">
        <v>7298</v>
      </c>
      <c r="C2443" t="s">
        <v>7299</v>
      </c>
      <c r="D2443" t="s">
        <v>5232</v>
      </c>
      <c r="E2443" t="s">
        <v>4079</v>
      </c>
      <c r="F2443" t="s">
        <v>49</v>
      </c>
      <c r="G2443">
        <v>45.189377999999998</v>
      </c>
      <c r="H2443">
        <v>5.7078100000000003</v>
      </c>
      <c r="I2443" t="s">
        <v>15</v>
      </c>
    </row>
    <row r="2444" spans="1:9" x14ac:dyDescent="0.3">
      <c r="A2444" t="s">
        <v>7300</v>
      </c>
      <c r="B2444" t="s">
        <v>7301</v>
      </c>
      <c r="F2444" t="s">
        <v>82</v>
      </c>
      <c r="G2444">
        <v>51.242821749999997</v>
      </c>
      <c r="H2444">
        <v>-0.3209356999999966</v>
      </c>
      <c r="I2444" t="s">
        <v>37</v>
      </c>
    </row>
    <row r="2445" spans="1:9" x14ac:dyDescent="0.3">
      <c r="A2445" t="s">
        <v>12181</v>
      </c>
      <c r="C2445" t="s">
        <v>12182</v>
      </c>
      <c r="D2445" t="s">
        <v>12183</v>
      </c>
      <c r="E2445" t="s">
        <v>12181</v>
      </c>
      <c r="G2445">
        <v>51.158992300000001</v>
      </c>
      <c r="H2445">
        <v>6.4462058999999998</v>
      </c>
      <c r="I2445" t="s">
        <v>11881</v>
      </c>
    </row>
    <row r="2446" spans="1:9" x14ac:dyDescent="0.3">
      <c r="A2446" t="s">
        <v>11572</v>
      </c>
      <c r="E2446" t="s">
        <v>11573</v>
      </c>
      <c r="G2446">
        <v>60.803024200000003</v>
      </c>
      <c r="H2446">
        <v>5.0232691000000003</v>
      </c>
      <c r="I2446" t="s">
        <v>11289</v>
      </c>
    </row>
    <row r="2447" spans="1:9" x14ac:dyDescent="0.3">
      <c r="A2447" t="s">
        <v>7302</v>
      </c>
      <c r="B2447" t="s">
        <v>7303</v>
      </c>
      <c r="F2447" t="s">
        <v>2026</v>
      </c>
      <c r="G2447">
        <v>40.813167918367348</v>
      </c>
      <c r="H2447">
        <v>-96.702494081632665</v>
      </c>
      <c r="I2447" t="s">
        <v>25</v>
      </c>
    </row>
    <row r="2448" spans="1:9" x14ac:dyDescent="0.3">
      <c r="A2448" t="s">
        <v>7304</v>
      </c>
      <c r="B2448" t="s">
        <v>7305</v>
      </c>
      <c r="F2448" t="s">
        <v>49</v>
      </c>
      <c r="G2448">
        <v>43.5666759</v>
      </c>
      <c r="H2448">
        <v>3.8360691</v>
      </c>
      <c r="I2448" t="s">
        <v>50</v>
      </c>
    </row>
    <row r="2449" spans="1:9" x14ac:dyDescent="0.3">
      <c r="A2449" t="s">
        <v>7306</v>
      </c>
      <c r="B2449" t="s">
        <v>7307</v>
      </c>
      <c r="F2449" t="s">
        <v>113</v>
      </c>
      <c r="G2449">
        <v>37.211877999999999</v>
      </c>
      <c r="H2449">
        <v>-5.963203</v>
      </c>
      <c r="I2449" t="s">
        <v>114</v>
      </c>
    </row>
    <row r="2450" spans="1:9" x14ac:dyDescent="0.3">
      <c r="A2450" t="s">
        <v>11574</v>
      </c>
      <c r="E2450" t="s">
        <v>11575</v>
      </c>
      <c r="G2450">
        <v>41.915764500000002</v>
      </c>
      <c r="H2450">
        <v>0.19282160000000001</v>
      </c>
      <c r="I2450" t="s">
        <v>11289</v>
      </c>
    </row>
    <row r="2451" spans="1:9" x14ac:dyDescent="0.3">
      <c r="A2451" t="s">
        <v>7308</v>
      </c>
      <c r="B2451" t="s">
        <v>7309</v>
      </c>
      <c r="F2451" t="s">
        <v>396</v>
      </c>
      <c r="G2451">
        <v>49.837333000000001</v>
      </c>
      <c r="H2451">
        <v>18.2955021</v>
      </c>
      <c r="I2451" t="s">
        <v>25</v>
      </c>
    </row>
    <row r="2452" spans="1:9" x14ac:dyDescent="0.3">
      <c r="A2452" t="s">
        <v>7310</v>
      </c>
      <c r="B2452" t="s">
        <v>7311</v>
      </c>
      <c r="F2452" t="s">
        <v>49</v>
      </c>
      <c r="G2452">
        <v>47.657531200000001</v>
      </c>
      <c r="H2452">
        <v>-2.8041714</v>
      </c>
      <c r="I2452" t="s">
        <v>50</v>
      </c>
    </row>
    <row r="2453" spans="1:9" x14ac:dyDescent="0.3">
      <c r="A2453" t="s">
        <v>7312</v>
      </c>
      <c r="B2453" t="s">
        <v>7313</v>
      </c>
      <c r="F2453" t="s">
        <v>248</v>
      </c>
      <c r="G2453">
        <v>62.7347368</v>
      </c>
      <c r="H2453">
        <v>7.1500488000000004</v>
      </c>
      <c r="I2453" t="s">
        <v>25</v>
      </c>
    </row>
    <row r="2454" spans="1:9" x14ac:dyDescent="0.3">
      <c r="A2454" t="s">
        <v>7314</v>
      </c>
      <c r="B2454" t="s">
        <v>7315</v>
      </c>
      <c r="C2454" t="s">
        <v>7316</v>
      </c>
      <c r="D2454" t="s">
        <v>7317</v>
      </c>
      <c r="E2454" t="s">
        <v>598</v>
      </c>
      <c r="F2454" t="s">
        <v>82</v>
      </c>
      <c r="G2454">
        <v>51.516129800000002</v>
      </c>
      <c r="H2454">
        <v>-0.13987359999999999</v>
      </c>
      <c r="I2454" t="s">
        <v>15</v>
      </c>
    </row>
    <row r="2455" spans="1:9" x14ac:dyDescent="0.3">
      <c r="A2455" t="s">
        <v>7318</v>
      </c>
      <c r="B2455" t="s">
        <v>6139</v>
      </c>
      <c r="C2455" t="s">
        <v>6140</v>
      </c>
      <c r="D2455" t="s">
        <v>6141</v>
      </c>
      <c r="E2455" t="s">
        <v>6142</v>
      </c>
      <c r="F2455" t="s">
        <v>14</v>
      </c>
      <c r="G2455">
        <v>51.21634985</v>
      </c>
      <c r="H2455">
        <v>6.6902130736373921</v>
      </c>
      <c r="I2455" t="s">
        <v>15</v>
      </c>
    </row>
    <row r="2456" spans="1:9" x14ac:dyDescent="0.3">
      <c r="A2456" t="s">
        <v>7319</v>
      </c>
      <c r="B2456" t="s">
        <v>7320</v>
      </c>
      <c r="F2456" t="s">
        <v>113</v>
      </c>
      <c r="G2456">
        <v>39.395321000000003</v>
      </c>
      <c r="H2456">
        <v>-3.1198929999999998</v>
      </c>
      <c r="I2456" t="s">
        <v>114</v>
      </c>
    </row>
    <row r="2457" spans="1:9" x14ac:dyDescent="0.3">
      <c r="A2457" t="s">
        <v>7321</v>
      </c>
      <c r="B2457" t="s">
        <v>7322</v>
      </c>
      <c r="F2457" t="s">
        <v>4466</v>
      </c>
      <c r="G2457">
        <v>41.326155049999997</v>
      </c>
      <c r="H2457">
        <v>19.81790899853824</v>
      </c>
      <c r="I2457" t="s">
        <v>25</v>
      </c>
    </row>
    <row r="2458" spans="1:9" x14ac:dyDescent="0.3">
      <c r="A2458" t="s">
        <v>7323</v>
      </c>
      <c r="B2458" t="s">
        <v>7324</v>
      </c>
      <c r="F2458" t="s">
        <v>82</v>
      </c>
      <c r="G2458">
        <v>53.371507000000001</v>
      </c>
      <c r="H2458">
        <v>-1.400053</v>
      </c>
      <c r="I2458" t="s">
        <v>37</v>
      </c>
    </row>
    <row r="2459" spans="1:9" x14ac:dyDescent="0.3">
      <c r="A2459" t="s">
        <v>7325</v>
      </c>
      <c r="B2459" t="s">
        <v>7326</v>
      </c>
      <c r="C2459" t="s">
        <v>7327</v>
      </c>
      <c r="D2459" t="s">
        <v>7328</v>
      </c>
      <c r="E2459" t="s">
        <v>7329</v>
      </c>
      <c r="F2459" t="s">
        <v>82</v>
      </c>
      <c r="G2459">
        <v>53.342193100000003</v>
      </c>
      <c r="H2459">
        <v>-1.3626590999999999</v>
      </c>
      <c r="I2459" t="s">
        <v>15</v>
      </c>
    </row>
    <row r="2460" spans="1:9" x14ac:dyDescent="0.3">
      <c r="A2460" t="s">
        <v>7330</v>
      </c>
      <c r="B2460" t="s">
        <v>7331</v>
      </c>
      <c r="F2460" t="s">
        <v>24</v>
      </c>
      <c r="G2460">
        <v>40.587550999999998</v>
      </c>
      <c r="H2460">
        <v>22.958870000000001</v>
      </c>
      <c r="I2460" t="s">
        <v>25</v>
      </c>
    </row>
    <row r="2461" spans="1:9" x14ac:dyDescent="0.3">
      <c r="A2461" t="s">
        <v>7332</v>
      </c>
      <c r="B2461" t="s">
        <v>7333</v>
      </c>
      <c r="F2461" t="s">
        <v>113</v>
      </c>
      <c r="G2461">
        <v>43.389415</v>
      </c>
      <c r="H2461">
        <v>-4.0282980000000004</v>
      </c>
      <c r="I2461" t="s">
        <v>114</v>
      </c>
    </row>
    <row r="2462" spans="1:9" x14ac:dyDescent="0.3">
      <c r="A2462" t="s">
        <v>12429</v>
      </c>
      <c r="C2462" t="s">
        <v>12430</v>
      </c>
      <c r="D2462" t="s">
        <v>12431</v>
      </c>
      <c r="E2462" t="s">
        <v>12429</v>
      </c>
      <c r="G2462">
        <v>45.484022000000003</v>
      </c>
      <c r="H2462">
        <v>6.5257319999999996</v>
      </c>
      <c r="I2462" t="s">
        <v>11881</v>
      </c>
    </row>
    <row r="2463" spans="1:9" x14ac:dyDescent="0.3">
      <c r="A2463" t="s">
        <v>7334</v>
      </c>
      <c r="B2463" t="s">
        <v>7335</v>
      </c>
      <c r="F2463" t="s">
        <v>49</v>
      </c>
      <c r="G2463">
        <v>48.837451700000003</v>
      </c>
      <c r="H2463">
        <v>2.2405908000000001</v>
      </c>
      <c r="I2463" t="s">
        <v>50</v>
      </c>
    </row>
    <row r="2464" spans="1:9" x14ac:dyDescent="0.3">
      <c r="A2464" t="s">
        <v>7336</v>
      </c>
      <c r="B2464" t="s">
        <v>7337</v>
      </c>
      <c r="F2464" t="s">
        <v>995</v>
      </c>
      <c r="G2464">
        <v>59.432957500000001</v>
      </c>
      <c r="H2464">
        <v>24.760719300000002</v>
      </c>
      <c r="I2464" t="s">
        <v>25</v>
      </c>
    </row>
    <row r="2465" spans="1:9" x14ac:dyDescent="0.3">
      <c r="A2465" t="s">
        <v>7338</v>
      </c>
      <c r="B2465" t="s">
        <v>7339</v>
      </c>
      <c r="C2465" t="s">
        <v>7340</v>
      </c>
      <c r="D2465" t="s">
        <v>7341</v>
      </c>
      <c r="F2465" t="s">
        <v>30</v>
      </c>
      <c r="G2465">
        <v>52.231764099999999</v>
      </c>
      <c r="H2465">
        <v>21.00579967575889</v>
      </c>
      <c r="I2465" t="s">
        <v>31</v>
      </c>
    </row>
    <row r="2466" spans="1:9" x14ac:dyDescent="0.3">
      <c r="A2466" t="s">
        <v>11576</v>
      </c>
      <c r="E2466" t="s">
        <v>7346</v>
      </c>
      <c r="G2466">
        <v>47.253708199999998</v>
      </c>
      <c r="H2466">
        <v>11.323817</v>
      </c>
      <c r="I2466" t="s">
        <v>11294</v>
      </c>
    </row>
    <row r="2467" spans="1:9" x14ac:dyDescent="0.3">
      <c r="A2467" t="s">
        <v>7342</v>
      </c>
      <c r="B2467" t="s">
        <v>7343</v>
      </c>
      <c r="C2467" t="s">
        <v>7344</v>
      </c>
      <c r="D2467" t="s">
        <v>7345</v>
      </c>
      <c r="E2467" t="s">
        <v>7346</v>
      </c>
      <c r="F2467" t="s">
        <v>21</v>
      </c>
      <c r="G2467">
        <v>47.257299000000003</v>
      </c>
      <c r="H2467">
        <v>11.320463999999999</v>
      </c>
      <c r="I2467" t="s">
        <v>88</v>
      </c>
    </row>
    <row r="2468" spans="1:9" x14ac:dyDescent="0.3">
      <c r="A2468" t="s">
        <v>7347</v>
      </c>
      <c r="B2468" t="s">
        <v>7348</v>
      </c>
      <c r="C2468" t="s">
        <v>7349</v>
      </c>
      <c r="D2468" t="s">
        <v>1177</v>
      </c>
      <c r="E2468" t="s">
        <v>1178</v>
      </c>
      <c r="F2468" t="s">
        <v>68</v>
      </c>
      <c r="G2468">
        <v>47.373656099999998</v>
      </c>
      <c r="H2468">
        <v>8.5444548000000005</v>
      </c>
      <c r="I2468" t="s">
        <v>15</v>
      </c>
    </row>
    <row r="2469" spans="1:9" x14ac:dyDescent="0.3">
      <c r="A2469" t="s">
        <v>7350</v>
      </c>
      <c r="B2469" t="s">
        <v>7351</v>
      </c>
      <c r="C2469" t="s">
        <v>7352</v>
      </c>
      <c r="D2469" t="s">
        <v>7353</v>
      </c>
      <c r="E2469" t="s">
        <v>3306</v>
      </c>
      <c r="F2469" t="s">
        <v>14</v>
      </c>
      <c r="G2469">
        <v>50.935934099999997</v>
      </c>
      <c r="H2469">
        <v>6.9401809999999999</v>
      </c>
      <c r="I2469" t="s">
        <v>15</v>
      </c>
    </row>
    <row r="2470" spans="1:9" x14ac:dyDescent="0.3">
      <c r="A2470" t="s">
        <v>7354</v>
      </c>
      <c r="B2470" t="s">
        <v>7355</v>
      </c>
      <c r="F2470" t="s">
        <v>49</v>
      </c>
      <c r="G2470">
        <v>46.116368999999999</v>
      </c>
      <c r="H2470">
        <v>4.9464949999999996</v>
      </c>
      <c r="I2470" t="s">
        <v>50</v>
      </c>
    </row>
    <row r="2471" spans="1:9" x14ac:dyDescent="0.3">
      <c r="A2471" t="s">
        <v>7356</v>
      </c>
      <c r="B2471" t="s">
        <v>7357</v>
      </c>
      <c r="C2471" t="s">
        <v>7358</v>
      </c>
      <c r="D2471" t="s">
        <v>7359</v>
      </c>
      <c r="E2471" t="s">
        <v>7360</v>
      </c>
      <c r="F2471" t="s">
        <v>21</v>
      </c>
      <c r="G2471">
        <v>48.358806700000002</v>
      </c>
      <c r="H2471">
        <v>16.312657699999999</v>
      </c>
      <c r="I2471" t="s">
        <v>88</v>
      </c>
    </row>
    <row r="2472" spans="1:9" x14ac:dyDescent="0.3">
      <c r="A2472" t="s">
        <v>7361</v>
      </c>
      <c r="B2472" t="s">
        <v>7362</v>
      </c>
      <c r="C2472" t="s">
        <v>7363</v>
      </c>
      <c r="D2472" t="s">
        <v>7364</v>
      </c>
      <c r="E2472" t="s">
        <v>7365</v>
      </c>
      <c r="F2472" t="s">
        <v>14</v>
      </c>
      <c r="G2472">
        <v>52.660394799999999</v>
      </c>
      <c r="H2472">
        <v>13.2919164</v>
      </c>
      <c r="I2472" t="s">
        <v>15</v>
      </c>
    </row>
    <row r="2473" spans="1:9" x14ac:dyDescent="0.3">
      <c r="A2473" t="s">
        <v>7366</v>
      </c>
      <c r="B2473" t="s">
        <v>7367</v>
      </c>
      <c r="F2473" t="s">
        <v>14</v>
      </c>
      <c r="G2473">
        <v>48.213688900000001</v>
      </c>
      <c r="H2473">
        <v>11.4809341060372</v>
      </c>
      <c r="I2473" t="s">
        <v>25</v>
      </c>
    </row>
    <row r="2474" spans="1:9" x14ac:dyDescent="0.3">
      <c r="A2474" t="s">
        <v>12184</v>
      </c>
      <c r="C2474" t="s">
        <v>12185</v>
      </c>
      <c r="D2474" t="s">
        <v>12186</v>
      </c>
      <c r="E2474" t="s">
        <v>7034</v>
      </c>
      <c r="G2474">
        <v>51.439735349999999</v>
      </c>
      <c r="H2474">
        <v>6.9545867947237827</v>
      </c>
      <c r="I2474" t="s">
        <v>11881</v>
      </c>
    </row>
    <row r="2475" spans="1:9" x14ac:dyDescent="0.3">
      <c r="A2475" t="s">
        <v>7368</v>
      </c>
      <c r="B2475" t="s">
        <v>5854</v>
      </c>
      <c r="C2475" t="s">
        <v>5855</v>
      </c>
      <c r="D2475" t="s">
        <v>5856</v>
      </c>
      <c r="E2475" t="s">
        <v>5857</v>
      </c>
      <c r="F2475" t="s">
        <v>14</v>
      </c>
      <c r="G2475">
        <v>50.585006</v>
      </c>
      <c r="H2475">
        <v>12.677125999999999</v>
      </c>
      <c r="I2475" t="s">
        <v>15</v>
      </c>
    </row>
    <row r="2476" spans="1:9" x14ac:dyDescent="0.3">
      <c r="A2476" t="s">
        <v>7369</v>
      </c>
      <c r="B2476" t="s">
        <v>7370</v>
      </c>
      <c r="C2476" t="s">
        <v>7371</v>
      </c>
      <c r="D2476" t="s">
        <v>7372</v>
      </c>
      <c r="E2476" t="s">
        <v>7373</v>
      </c>
      <c r="F2476" t="s">
        <v>79</v>
      </c>
      <c r="G2476">
        <v>45.626016</v>
      </c>
      <c r="H2476">
        <v>12.376080999999999</v>
      </c>
      <c r="I2476" t="s">
        <v>15</v>
      </c>
    </row>
    <row r="2477" spans="1:9" x14ac:dyDescent="0.3">
      <c r="A2477" t="s">
        <v>11577</v>
      </c>
      <c r="E2477" t="s">
        <v>8383</v>
      </c>
      <c r="G2477">
        <v>51.92779805</v>
      </c>
      <c r="H2477">
        <v>4.4886232692582899</v>
      </c>
      <c r="I2477" t="s">
        <v>11294</v>
      </c>
    </row>
    <row r="2478" spans="1:9" x14ac:dyDescent="0.3">
      <c r="A2478" t="s">
        <v>7374</v>
      </c>
      <c r="B2478" t="s">
        <v>7375</v>
      </c>
      <c r="C2478" t="s">
        <v>7376</v>
      </c>
      <c r="D2478" t="s">
        <v>2837</v>
      </c>
      <c r="E2478" t="s">
        <v>190</v>
      </c>
      <c r="F2478" t="s">
        <v>14</v>
      </c>
      <c r="G2478">
        <v>52.509446699999998</v>
      </c>
      <c r="H2478">
        <v>13.379695699999999</v>
      </c>
      <c r="I2478" t="s">
        <v>15</v>
      </c>
    </row>
    <row r="2479" spans="1:9" x14ac:dyDescent="0.3">
      <c r="A2479" t="s">
        <v>12187</v>
      </c>
      <c r="C2479" t="s">
        <v>12188</v>
      </c>
      <c r="D2479" t="s">
        <v>12189</v>
      </c>
      <c r="E2479" t="s">
        <v>453</v>
      </c>
      <c r="G2479">
        <v>48.359656000000001</v>
      </c>
      <c r="H2479">
        <v>11.826758999999999</v>
      </c>
      <c r="I2479" t="s">
        <v>11881</v>
      </c>
    </row>
    <row r="2480" spans="1:9" x14ac:dyDescent="0.3">
      <c r="A2480" t="s">
        <v>12190</v>
      </c>
      <c r="C2480" t="s">
        <v>12191</v>
      </c>
      <c r="D2480" t="s">
        <v>12192</v>
      </c>
      <c r="E2480" t="s">
        <v>453</v>
      </c>
      <c r="G2480">
        <v>48.121485900000003</v>
      </c>
      <c r="H2480">
        <v>11.6636715</v>
      </c>
      <c r="I2480" t="s">
        <v>11881</v>
      </c>
    </row>
    <row r="2481" spans="1:9" x14ac:dyDescent="0.3">
      <c r="A2481" t="s">
        <v>12193</v>
      </c>
      <c r="C2481" t="s">
        <v>12194</v>
      </c>
      <c r="D2481" t="s">
        <v>12195</v>
      </c>
      <c r="E2481" t="s">
        <v>453</v>
      </c>
      <c r="G2481">
        <v>48.103205600000003</v>
      </c>
      <c r="H2481">
        <v>11.6251189</v>
      </c>
      <c r="I2481" t="s">
        <v>11881</v>
      </c>
    </row>
    <row r="2482" spans="1:9" x14ac:dyDescent="0.3">
      <c r="A2482" t="s">
        <v>12196</v>
      </c>
      <c r="C2482" t="s">
        <v>12197</v>
      </c>
      <c r="D2482" t="s">
        <v>12192</v>
      </c>
      <c r="E2482" t="s">
        <v>453</v>
      </c>
      <c r="G2482">
        <v>48.165052699999997</v>
      </c>
      <c r="H2482">
        <v>11.4673652</v>
      </c>
      <c r="I2482" t="s">
        <v>11881</v>
      </c>
    </row>
    <row r="2483" spans="1:9" x14ac:dyDescent="0.3">
      <c r="A2483" t="s">
        <v>12198</v>
      </c>
      <c r="C2483" t="s">
        <v>12199</v>
      </c>
      <c r="D2483" t="s">
        <v>12200</v>
      </c>
      <c r="E2483" t="s">
        <v>453</v>
      </c>
      <c r="G2483">
        <v>48.1496651</v>
      </c>
      <c r="H2483">
        <v>11.5200704</v>
      </c>
      <c r="I2483" t="s">
        <v>11881</v>
      </c>
    </row>
    <row r="2484" spans="1:9" x14ac:dyDescent="0.3">
      <c r="A2484" t="s">
        <v>7662</v>
      </c>
      <c r="C2484" t="s">
        <v>12201</v>
      </c>
      <c r="D2484" t="s">
        <v>12202</v>
      </c>
      <c r="E2484" t="s">
        <v>7662</v>
      </c>
      <c r="G2484">
        <v>51.892515199999998</v>
      </c>
      <c r="H2484">
        <v>7.5841728000000002</v>
      </c>
      <c r="I2484" t="s">
        <v>11881</v>
      </c>
    </row>
    <row r="2485" spans="1:9" x14ac:dyDescent="0.3">
      <c r="A2485" t="s">
        <v>12203</v>
      </c>
      <c r="C2485" t="s">
        <v>12204</v>
      </c>
      <c r="D2485" t="s">
        <v>12205</v>
      </c>
      <c r="E2485" t="s">
        <v>12203</v>
      </c>
      <c r="G2485">
        <v>46.9934759</v>
      </c>
      <c r="H2485">
        <v>7.1537445000000002</v>
      </c>
      <c r="I2485" t="s">
        <v>11881</v>
      </c>
    </row>
    <row r="2486" spans="1:9" x14ac:dyDescent="0.3">
      <c r="A2486" t="s">
        <v>11578</v>
      </c>
      <c r="E2486" t="s">
        <v>11579</v>
      </c>
      <c r="G2486">
        <v>43.263012600000003</v>
      </c>
      <c r="H2486">
        <v>-2.9349851999999998</v>
      </c>
      <c r="I2486" t="s">
        <v>11289</v>
      </c>
    </row>
    <row r="2487" spans="1:9" x14ac:dyDescent="0.3">
      <c r="A2487" t="s">
        <v>7377</v>
      </c>
      <c r="B2487" t="s">
        <v>7378</v>
      </c>
      <c r="F2487" t="s">
        <v>4500</v>
      </c>
      <c r="G2487">
        <v>47.578179499999997</v>
      </c>
      <c r="H2487">
        <v>19.049922800000001</v>
      </c>
      <c r="I2487" t="s">
        <v>25</v>
      </c>
    </row>
    <row r="2488" spans="1:9" x14ac:dyDescent="0.3">
      <c r="A2488" t="s">
        <v>7379</v>
      </c>
      <c r="B2488" t="s">
        <v>7380</v>
      </c>
      <c r="C2488" t="s">
        <v>7381</v>
      </c>
      <c r="D2488" t="s">
        <v>5763</v>
      </c>
      <c r="E2488" t="s">
        <v>1188</v>
      </c>
      <c r="F2488" t="s">
        <v>49</v>
      </c>
      <c r="G2488">
        <v>43.7044918</v>
      </c>
      <c r="H2488">
        <v>7.2657160000000003</v>
      </c>
      <c r="I2488" t="s">
        <v>15</v>
      </c>
    </row>
    <row r="2489" spans="1:9" x14ac:dyDescent="0.3">
      <c r="A2489" t="s">
        <v>7382</v>
      </c>
      <c r="B2489" t="s">
        <v>7383</v>
      </c>
      <c r="F2489" t="s">
        <v>79</v>
      </c>
      <c r="G2489">
        <v>45.480978</v>
      </c>
      <c r="H2489">
        <v>12.231247</v>
      </c>
      <c r="I2489" t="s">
        <v>15</v>
      </c>
    </row>
    <row r="2490" spans="1:9" x14ac:dyDescent="0.3">
      <c r="A2490" t="s">
        <v>7384</v>
      </c>
      <c r="B2490" t="s">
        <v>7385</v>
      </c>
      <c r="F2490" t="s">
        <v>24</v>
      </c>
      <c r="G2490">
        <v>37.081157099999999</v>
      </c>
      <c r="H2490">
        <v>22.4336777</v>
      </c>
      <c r="I2490" t="s">
        <v>25</v>
      </c>
    </row>
    <row r="2491" spans="1:9" x14ac:dyDescent="0.3">
      <c r="A2491" t="s">
        <v>7386</v>
      </c>
      <c r="B2491" t="s">
        <v>7387</v>
      </c>
      <c r="F2491" t="s">
        <v>49</v>
      </c>
      <c r="G2491">
        <v>49.385318900000001</v>
      </c>
      <c r="H2491">
        <v>1.0695057028442641</v>
      </c>
      <c r="I2491" t="s">
        <v>50</v>
      </c>
    </row>
    <row r="2492" spans="1:9" x14ac:dyDescent="0.3">
      <c r="A2492" t="s">
        <v>7388</v>
      </c>
      <c r="B2492" t="s">
        <v>7389</v>
      </c>
      <c r="C2492" t="s">
        <v>7390</v>
      </c>
      <c r="D2492" t="s">
        <v>7391</v>
      </c>
      <c r="E2492" t="s">
        <v>7392</v>
      </c>
      <c r="F2492" t="s">
        <v>68</v>
      </c>
      <c r="G2492">
        <v>47.541297999999998</v>
      </c>
      <c r="H2492">
        <v>8.0666589999999996</v>
      </c>
      <c r="I2492" t="s">
        <v>15</v>
      </c>
    </row>
    <row r="2493" spans="1:9" x14ac:dyDescent="0.3">
      <c r="A2493" t="s">
        <v>7393</v>
      </c>
      <c r="B2493" t="s">
        <v>7394</v>
      </c>
      <c r="F2493" t="s">
        <v>113</v>
      </c>
      <c r="G2493">
        <v>42.801600100000002</v>
      </c>
      <c r="H2493">
        <v>-1.6342987</v>
      </c>
      <c r="I2493" t="s">
        <v>114</v>
      </c>
    </row>
    <row r="2494" spans="1:9" x14ac:dyDescent="0.3">
      <c r="A2494" t="s">
        <v>7395</v>
      </c>
      <c r="B2494" t="s">
        <v>7396</v>
      </c>
      <c r="F2494" t="s">
        <v>113</v>
      </c>
      <c r="G2494">
        <v>40.441286499999997</v>
      </c>
      <c r="H2494">
        <v>-3.6902572</v>
      </c>
      <c r="I2494" t="s">
        <v>114</v>
      </c>
    </row>
    <row r="2495" spans="1:9" x14ac:dyDescent="0.3">
      <c r="A2495" t="s">
        <v>7397</v>
      </c>
      <c r="B2495" t="s">
        <v>7398</v>
      </c>
      <c r="F2495" t="s">
        <v>4667</v>
      </c>
      <c r="G2495">
        <v>23.187281899999999</v>
      </c>
      <c r="H2495">
        <v>72.573167499999997</v>
      </c>
      <c r="I2495" t="s">
        <v>37</v>
      </c>
    </row>
    <row r="2496" spans="1:9" x14ac:dyDescent="0.3">
      <c r="A2496" t="s">
        <v>7399</v>
      </c>
      <c r="B2496" t="s">
        <v>7400</v>
      </c>
      <c r="C2496" t="s">
        <v>7401</v>
      </c>
      <c r="D2496" t="s">
        <v>7402</v>
      </c>
      <c r="E2496" t="s">
        <v>7403</v>
      </c>
      <c r="F2496" t="s">
        <v>68</v>
      </c>
      <c r="G2496">
        <v>47.046137000000002</v>
      </c>
      <c r="H2496">
        <v>8.3077559999999995</v>
      </c>
      <c r="I2496" t="s">
        <v>15</v>
      </c>
    </row>
    <row r="2497" spans="1:9" x14ac:dyDescent="0.3">
      <c r="A2497" t="s">
        <v>7404</v>
      </c>
      <c r="B2497" t="s">
        <v>7405</v>
      </c>
      <c r="F2497" t="s">
        <v>49</v>
      </c>
      <c r="G2497">
        <v>47.213797</v>
      </c>
      <c r="H2497">
        <v>-1.5442579999999999</v>
      </c>
      <c r="I2497" t="s">
        <v>50</v>
      </c>
    </row>
    <row r="2498" spans="1:9" x14ac:dyDescent="0.3">
      <c r="A2498" t="s">
        <v>7406</v>
      </c>
      <c r="B2498" t="s">
        <v>7407</v>
      </c>
      <c r="C2498" t="s">
        <v>7408</v>
      </c>
      <c r="D2498" t="s">
        <v>7409</v>
      </c>
      <c r="E2498" t="s">
        <v>7410</v>
      </c>
      <c r="F2498" t="s">
        <v>248</v>
      </c>
      <c r="G2498">
        <v>59.9664663</v>
      </c>
      <c r="H2498">
        <v>9.9959033000000002</v>
      </c>
      <c r="I2498" t="s">
        <v>15</v>
      </c>
    </row>
    <row r="2499" spans="1:9" x14ac:dyDescent="0.3">
      <c r="A2499" t="s">
        <v>7411</v>
      </c>
      <c r="B2499" t="s">
        <v>7412</v>
      </c>
      <c r="F2499" t="s">
        <v>113</v>
      </c>
      <c r="G2499">
        <v>40.437342999999998</v>
      </c>
      <c r="H2499">
        <v>-3.6868650000000001</v>
      </c>
      <c r="I2499" t="s">
        <v>114</v>
      </c>
    </row>
    <row r="2500" spans="1:9" x14ac:dyDescent="0.3">
      <c r="A2500" t="s">
        <v>7413</v>
      </c>
      <c r="B2500" t="s">
        <v>7414</v>
      </c>
      <c r="C2500" t="s">
        <v>7415</v>
      </c>
      <c r="D2500" t="s">
        <v>7416</v>
      </c>
      <c r="E2500" t="s">
        <v>7417</v>
      </c>
      <c r="F2500" t="s">
        <v>248</v>
      </c>
      <c r="G2500">
        <v>68.427509799999996</v>
      </c>
      <c r="H2500">
        <v>17.426714700000002</v>
      </c>
      <c r="I2500" t="s">
        <v>15</v>
      </c>
    </row>
    <row r="2501" spans="1:9" x14ac:dyDescent="0.3">
      <c r="A2501" t="s">
        <v>7418</v>
      </c>
      <c r="B2501" t="s">
        <v>7419</v>
      </c>
      <c r="C2501" t="s">
        <v>7420</v>
      </c>
      <c r="D2501" t="s">
        <v>7421</v>
      </c>
      <c r="E2501" t="s">
        <v>7417</v>
      </c>
      <c r="F2501" t="s">
        <v>248</v>
      </c>
      <c r="G2501">
        <v>68.442654000000005</v>
      </c>
      <c r="H2501">
        <v>17.440116</v>
      </c>
      <c r="I2501" t="s">
        <v>15</v>
      </c>
    </row>
    <row r="2502" spans="1:9" x14ac:dyDescent="0.3">
      <c r="A2502" t="s">
        <v>7422</v>
      </c>
      <c r="B2502" t="s">
        <v>7423</v>
      </c>
      <c r="C2502" t="s">
        <v>7424</v>
      </c>
      <c r="D2502" t="s">
        <v>7425</v>
      </c>
      <c r="E2502" t="s">
        <v>1235</v>
      </c>
      <c r="F2502" t="s">
        <v>104</v>
      </c>
      <c r="G2502">
        <v>52.049807399999999</v>
      </c>
      <c r="H2502">
        <v>4.4109546999999996</v>
      </c>
      <c r="I2502" t="s">
        <v>15</v>
      </c>
    </row>
    <row r="2503" spans="1:9" x14ac:dyDescent="0.3">
      <c r="A2503" t="s">
        <v>7426</v>
      </c>
      <c r="B2503" t="s">
        <v>7427</v>
      </c>
      <c r="F2503" t="s">
        <v>2026</v>
      </c>
      <c r="G2503">
        <v>42.175539000000001</v>
      </c>
      <c r="H2503">
        <v>-74.010983999999993</v>
      </c>
      <c r="I2503" t="s">
        <v>37</v>
      </c>
    </row>
    <row r="2504" spans="1:9" x14ac:dyDescent="0.3">
      <c r="A2504" t="s">
        <v>7428</v>
      </c>
      <c r="B2504" t="s">
        <v>7429</v>
      </c>
      <c r="C2504" t="s">
        <v>7430</v>
      </c>
      <c r="D2504" t="s">
        <v>7431</v>
      </c>
      <c r="E2504" t="s">
        <v>7432</v>
      </c>
      <c r="F2504" t="s">
        <v>14</v>
      </c>
      <c r="G2504">
        <v>51.600461799999998</v>
      </c>
      <c r="H2504">
        <v>6.5118215962777182</v>
      </c>
      <c r="I2504" t="s">
        <v>15</v>
      </c>
    </row>
    <row r="2505" spans="1:9" x14ac:dyDescent="0.3">
      <c r="A2505" t="s">
        <v>7433</v>
      </c>
      <c r="B2505" t="s">
        <v>7434</v>
      </c>
      <c r="F2505" t="s">
        <v>49</v>
      </c>
      <c r="G2505">
        <v>48.873124599999997</v>
      </c>
      <c r="H2505">
        <v>2.3429397000000001</v>
      </c>
      <c r="I2505" t="s">
        <v>50</v>
      </c>
    </row>
    <row r="2506" spans="1:9" x14ac:dyDescent="0.3">
      <c r="A2506" t="s">
        <v>7435</v>
      </c>
      <c r="B2506" t="s">
        <v>7436</v>
      </c>
      <c r="F2506" t="s">
        <v>113</v>
      </c>
      <c r="G2506">
        <v>43.2637249</v>
      </c>
      <c r="H2506">
        <v>-2.9301634999999999</v>
      </c>
      <c r="I2506" t="s">
        <v>114</v>
      </c>
    </row>
    <row r="2507" spans="1:9" x14ac:dyDescent="0.3">
      <c r="A2507" t="s">
        <v>7437</v>
      </c>
      <c r="B2507" t="s">
        <v>7438</v>
      </c>
      <c r="C2507" t="s">
        <v>7439</v>
      </c>
      <c r="D2507" t="s">
        <v>7440</v>
      </c>
      <c r="E2507" t="s">
        <v>7441</v>
      </c>
      <c r="F2507" t="s">
        <v>49</v>
      </c>
      <c r="G2507">
        <v>50.481102999999997</v>
      </c>
      <c r="H2507">
        <v>2.4657939999999998</v>
      </c>
      <c r="I2507" t="s">
        <v>15</v>
      </c>
    </row>
    <row r="2508" spans="1:9" x14ac:dyDescent="0.3">
      <c r="A2508" t="s">
        <v>7442</v>
      </c>
      <c r="B2508" t="s">
        <v>7443</v>
      </c>
      <c r="F2508" t="s">
        <v>49</v>
      </c>
      <c r="G2508">
        <v>43.491318200000002</v>
      </c>
      <c r="H2508">
        <v>5.3339705999999998</v>
      </c>
      <c r="I2508" t="s">
        <v>50</v>
      </c>
    </row>
    <row r="2509" spans="1:9" x14ac:dyDescent="0.3">
      <c r="A2509" t="s">
        <v>7444</v>
      </c>
      <c r="B2509" t="s">
        <v>7445</v>
      </c>
      <c r="C2509" t="s">
        <v>7446</v>
      </c>
      <c r="D2509" t="s">
        <v>7447</v>
      </c>
      <c r="E2509" t="s">
        <v>7448</v>
      </c>
      <c r="F2509" t="s">
        <v>248</v>
      </c>
      <c r="G2509">
        <v>60.312049000000002</v>
      </c>
      <c r="H2509">
        <v>11.145872000000001</v>
      </c>
      <c r="I2509" t="s">
        <v>15</v>
      </c>
    </row>
    <row r="2510" spans="1:9" x14ac:dyDescent="0.3">
      <c r="A2510" t="s">
        <v>7449</v>
      </c>
      <c r="B2510" t="s">
        <v>7450</v>
      </c>
      <c r="C2510" t="s">
        <v>7451</v>
      </c>
      <c r="D2510" t="s">
        <v>7452</v>
      </c>
      <c r="E2510" t="s">
        <v>309</v>
      </c>
      <c r="F2510" t="s">
        <v>49</v>
      </c>
      <c r="G2510">
        <v>48.872072699999997</v>
      </c>
      <c r="H2510">
        <v>2.2949073000000002</v>
      </c>
      <c r="I2510" t="s">
        <v>15</v>
      </c>
    </row>
    <row r="2511" spans="1:9" x14ac:dyDescent="0.3">
      <c r="A2511" t="s">
        <v>7453</v>
      </c>
      <c r="B2511" t="s">
        <v>7454</v>
      </c>
      <c r="C2511" t="s">
        <v>7455</v>
      </c>
      <c r="D2511" t="s">
        <v>7456</v>
      </c>
      <c r="E2511" t="s">
        <v>7457</v>
      </c>
      <c r="F2511" t="s">
        <v>104</v>
      </c>
      <c r="G2511">
        <v>51.334705999999997</v>
      </c>
      <c r="H2511">
        <v>3.8281976000000002</v>
      </c>
      <c r="I2511" t="s">
        <v>15</v>
      </c>
    </row>
    <row r="2512" spans="1:9" x14ac:dyDescent="0.3">
      <c r="A2512" t="s">
        <v>7458</v>
      </c>
      <c r="B2512" t="s">
        <v>7459</v>
      </c>
      <c r="C2512" t="s">
        <v>7460</v>
      </c>
      <c r="D2512" t="s">
        <v>5316</v>
      </c>
      <c r="E2512" t="s">
        <v>7461</v>
      </c>
      <c r="F2512" t="s">
        <v>104</v>
      </c>
      <c r="G2512">
        <v>51.872833200000002</v>
      </c>
      <c r="H2512">
        <v>4.6161959000000001</v>
      </c>
      <c r="I2512" t="s">
        <v>15</v>
      </c>
    </row>
    <row r="2513" spans="1:9" x14ac:dyDescent="0.3">
      <c r="A2513" t="s">
        <v>7462</v>
      </c>
      <c r="B2513" t="s">
        <v>7463</v>
      </c>
      <c r="C2513" t="s">
        <v>7464</v>
      </c>
      <c r="D2513" t="s">
        <v>7465</v>
      </c>
      <c r="E2513" t="s">
        <v>7466</v>
      </c>
      <c r="F2513" t="s">
        <v>104</v>
      </c>
      <c r="G2513">
        <v>52.180822999999997</v>
      </c>
      <c r="H2513">
        <v>5.0016454000000001</v>
      </c>
      <c r="I2513" t="s">
        <v>15</v>
      </c>
    </row>
    <row r="2514" spans="1:9" x14ac:dyDescent="0.3">
      <c r="A2514" t="s">
        <v>7467</v>
      </c>
      <c r="B2514" t="s">
        <v>7468</v>
      </c>
      <c r="F2514" t="s">
        <v>104</v>
      </c>
      <c r="G2514">
        <v>53.230322999999999</v>
      </c>
      <c r="H2514">
        <v>6.5820619999999996</v>
      </c>
      <c r="I2514" t="s">
        <v>25</v>
      </c>
    </row>
    <row r="2515" spans="1:9" x14ac:dyDescent="0.3">
      <c r="A2515" t="s">
        <v>7469</v>
      </c>
      <c r="B2515" t="s">
        <v>4301</v>
      </c>
      <c r="C2515" t="s">
        <v>7470</v>
      </c>
      <c r="D2515" t="s">
        <v>7471</v>
      </c>
      <c r="E2515" t="s">
        <v>7472</v>
      </c>
      <c r="F2515" t="s">
        <v>104</v>
      </c>
      <c r="G2515">
        <v>51.970001099999998</v>
      </c>
      <c r="H2515">
        <v>5.9399145999999998</v>
      </c>
      <c r="I2515" t="s">
        <v>1059</v>
      </c>
    </row>
    <row r="2516" spans="1:9" x14ac:dyDescent="0.3">
      <c r="A2516" t="s">
        <v>7473</v>
      </c>
      <c r="B2516" t="s">
        <v>7474</v>
      </c>
      <c r="C2516" t="s">
        <v>7475</v>
      </c>
      <c r="D2516" t="s">
        <v>7476</v>
      </c>
      <c r="E2516" t="s">
        <v>7477</v>
      </c>
      <c r="F2516" t="s">
        <v>21</v>
      </c>
      <c r="G2516">
        <v>47.443413999999997</v>
      </c>
      <c r="H2516">
        <v>9.6705290000000002</v>
      </c>
      <c r="I2516" t="s">
        <v>15</v>
      </c>
    </row>
    <row r="2517" spans="1:9" x14ac:dyDescent="0.3">
      <c r="A2517" t="s">
        <v>7478</v>
      </c>
      <c r="B2517" t="s">
        <v>7479</v>
      </c>
      <c r="C2517" t="s">
        <v>7480</v>
      </c>
      <c r="D2517" t="s">
        <v>7481</v>
      </c>
      <c r="E2517" t="s">
        <v>1213</v>
      </c>
      <c r="F2517" t="s">
        <v>248</v>
      </c>
      <c r="G2517">
        <v>59.921165999999999</v>
      </c>
      <c r="H2517">
        <v>10.681725</v>
      </c>
      <c r="I2517" t="s">
        <v>15</v>
      </c>
    </row>
    <row r="2518" spans="1:9" x14ac:dyDescent="0.3">
      <c r="A2518" t="s">
        <v>7482</v>
      </c>
      <c r="B2518" t="s">
        <v>7483</v>
      </c>
      <c r="C2518" t="s">
        <v>7484</v>
      </c>
      <c r="D2518" t="s">
        <v>7485</v>
      </c>
      <c r="E2518" t="s">
        <v>1213</v>
      </c>
      <c r="F2518" t="s">
        <v>248</v>
      </c>
      <c r="G2518">
        <v>59.920192999999998</v>
      </c>
      <c r="H2518">
        <v>10.683579</v>
      </c>
      <c r="I2518" t="s">
        <v>15</v>
      </c>
    </row>
    <row r="2519" spans="1:9" x14ac:dyDescent="0.3">
      <c r="A2519" t="s">
        <v>7486</v>
      </c>
      <c r="B2519" t="s">
        <v>7487</v>
      </c>
      <c r="F2519" t="s">
        <v>218</v>
      </c>
      <c r="G2519">
        <v>56.114198999999999</v>
      </c>
      <c r="H2519">
        <v>8.9690069999999995</v>
      </c>
      <c r="I2519" t="s">
        <v>25</v>
      </c>
    </row>
    <row r="2520" spans="1:9" x14ac:dyDescent="0.3">
      <c r="A2520" t="s">
        <v>7488</v>
      </c>
      <c r="B2520" t="s">
        <v>7489</v>
      </c>
      <c r="C2520" t="s">
        <v>7490</v>
      </c>
      <c r="D2520" t="s">
        <v>7491</v>
      </c>
      <c r="E2520" t="s">
        <v>7492</v>
      </c>
      <c r="F2520" t="s">
        <v>218</v>
      </c>
      <c r="G2520">
        <v>56.113036000000001</v>
      </c>
      <c r="H2520">
        <v>8.9778970000000005</v>
      </c>
      <c r="I2520" t="s">
        <v>15</v>
      </c>
    </row>
    <row r="2521" spans="1:9" x14ac:dyDescent="0.3">
      <c r="A2521" t="s">
        <v>7493</v>
      </c>
      <c r="B2521" t="s">
        <v>7494</v>
      </c>
      <c r="C2521" t="s">
        <v>7495</v>
      </c>
      <c r="D2521" t="s">
        <v>7496</v>
      </c>
      <c r="E2521" t="s">
        <v>7497</v>
      </c>
      <c r="F2521" t="s">
        <v>248</v>
      </c>
      <c r="G2521">
        <v>59.556719999999999</v>
      </c>
      <c r="H2521">
        <v>9.257422</v>
      </c>
      <c r="I2521" t="s">
        <v>15</v>
      </c>
    </row>
    <row r="2522" spans="1:9" x14ac:dyDescent="0.3">
      <c r="A2522" t="s">
        <v>7498</v>
      </c>
      <c r="B2522" t="s">
        <v>7499</v>
      </c>
      <c r="C2522" t="s">
        <v>7500</v>
      </c>
      <c r="D2522" t="s">
        <v>7501</v>
      </c>
      <c r="E2522" t="s">
        <v>403</v>
      </c>
      <c r="F2522" t="s">
        <v>404</v>
      </c>
      <c r="G2522">
        <v>59.333519699999997</v>
      </c>
      <c r="H2522">
        <v>18.064415499999999</v>
      </c>
      <c r="I2522" t="s">
        <v>15</v>
      </c>
    </row>
    <row r="2523" spans="1:9" x14ac:dyDescent="0.3">
      <c r="A2523" t="s">
        <v>7502</v>
      </c>
      <c r="B2523" t="s">
        <v>7503</v>
      </c>
      <c r="C2523" t="s">
        <v>7504</v>
      </c>
      <c r="D2523" t="s">
        <v>7505</v>
      </c>
      <c r="E2523" t="s">
        <v>2653</v>
      </c>
      <c r="F2523" t="s">
        <v>379</v>
      </c>
      <c r="G2523">
        <v>51.904600799999997</v>
      </c>
      <c r="H2523">
        <v>-8.3621271753525459</v>
      </c>
      <c r="I2523" t="s">
        <v>15</v>
      </c>
    </row>
    <row r="2524" spans="1:9" x14ac:dyDescent="0.3">
      <c r="A2524" t="s">
        <v>7506</v>
      </c>
      <c r="B2524" t="s">
        <v>7507</v>
      </c>
      <c r="F2524" t="s">
        <v>113</v>
      </c>
      <c r="G2524">
        <v>41.473512999999997</v>
      </c>
      <c r="H2524">
        <v>2.0351780000000002</v>
      </c>
      <c r="I2524" t="s">
        <v>114</v>
      </c>
    </row>
    <row r="2525" spans="1:9" x14ac:dyDescent="0.3">
      <c r="A2525" t="s">
        <v>7508</v>
      </c>
      <c r="B2525" t="s">
        <v>7509</v>
      </c>
      <c r="C2525" t="s">
        <v>7510</v>
      </c>
      <c r="D2525" t="s">
        <v>7511</v>
      </c>
      <c r="E2525" t="s">
        <v>7512</v>
      </c>
      <c r="F2525" t="s">
        <v>14</v>
      </c>
      <c r="G2525">
        <v>52.312841300000002</v>
      </c>
      <c r="H2525">
        <v>7.6304517000000001</v>
      </c>
      <c r="I2525" t="s">
        <v>15</v>
      </c>
    </row>
    <row r="2526" spans="1:9" x14ac:dyDescent="0.3">
      <c r="A2526" t="s">
        <v>7513</v>
      </c>
      <c r="B2526" t="s">
        <v>7514</v>
      </c>
      <c r="C2526" t="s">
        <v>7515</v>
      </c>
      <c r="D2526" t="s">
        <v>4098</v>
      </c>
      <c r="E2526" t="s">
        <v>4099</v>
      </c>
      <c r="F2526" t="s">
        <v>49</v>
      </c>
      <c r="G2526">
        <v>44.884427000000002</v>
      </c>
      <c r="H2526">
        <v>-0.54993700000000001</v>
      </c>
      <c r="I2526" t="s">
        <v>15</v>
      </c>
    </row>
    <row r="2527" spans="1:9" x14ac:dyDescent="0.3">
      <c r="A2527" t="s">
        <v>7516</v>
      </c>
      <c r="B2527" t="s">
        <v>7517</v>
      </c>
      <c r="F2527" t="s">
        <v>49</v>
      </c>
      <c r="G2527">
        <v>47.267930999999997</v>
      </c>
      <c r="H2527">
        <v>-2.3419794999999999</v>
      </c>
      <c r="I2527" t="s">
        <v>50</v>
      </c>
    </row>
    <row r="2528" spans="1:9" x14ac:dyDescent="0.3">
      <c r="A2528" t="s">
        <v>7518</v>
      </c>
      <c r="B2528" t="s">
        <v>7519</v>
      </c>
      <c r="F2528" t="s">
        <v>49</v>
      </c>
      <c r="G2528">
        <v>48.874923199999998</v>
      </c>
      <c r="H2528">
        <v>2.3325339</v>
      </c>
      <c r="I2528" t="s">
        <v>50</v>
      </c>
    </row>
    <row r="2529" spans="1:9" x14ac:dyDescent="0.3">
      <c r="A2529" t="s">
        <v>7520</v>
      </c>
      <c r="B2529" t="s">
        <v>7521</v>
      </c>
      <c r="F2529" t="s">
        <v>30</v>
      </c>
      <c r="G2529">
        <v>54.469102300000003</v>
      </c>
      <c r="H2529">
        <v>18.5031283</v>
      </c>
      <c r="I2529" t="s">
        <v>25</v>
      </c>
    </row>
    <row r="2530" spans="1:9" x14ac:dyDescent="0.3">
      <c r="A2530" t="s">
        <v>7522</v>
      </c>
      <c r="B2530" t="s">
        <v>7523</v>
      </c>
      <c r="F2530" t="s">
        <v>113</v>
      </c>
      <c r="G2530">
        <v>43.2637249</v>
      </c>
      <c r="H2530">
        <v>-2.9301634999999999</v>
      </c>
      <c r="I2530" t="s">
        <v>114</v>
      </c>
    </row>
    <row r="2531" spans="1:9" x14ac:dyDescent="0.3">
      <c r="A2531" t="s">
        <v>7524</v>
      </c>
      <c r="B2531" t="s">
        <v>7525</v>
      </c>
      <c r="F2531" t="s">
        <v>934</v>
      </c>
      <c r="G2531">
        <v>60.179335000000002</v>
      </c>
      <c r="H2531">
        <v>24.836841</v>
      </c>
      <c r="I2531" t="s">
        <v>25</v>
      </c>
    </row>
    <row r="2532" spans="1:9" x14ac:dyDescent="0.3">
      <c r="A2532" t="s">
        <v>7526</v>
      </c>
      <c r="B2532" t="s">
        <v>7527</v>
      </c>
      <c r="F2532" t="s">
        <v>104</v>
      </c>
      <c r="G2532">
        <v>52.392242299999999</v>
      </c>
      <c r="H2532">
        <v>4.8412949000000003</v>
      </c>
      <c r="I2532" t="s">
        <v>25</v>
      </c>
    </row>
    <row r="2533" spans="1:9" x14ac:dyDescent="0.3">
      <c r="A2533" t="s">
        <v>7528</v>
      </c>
      <c r="B2533" t="s">
        <v>7529</v>
      </c>
      <c r="C2533" t="s">
        <v>7530</v>
      </c>
      <c r="D2533" t="s">
        <v>7531</v>
      </c>
      <c r="E2533" t="s">
        <v>7532</v>
      </c>
      <c r="F2533" t="s">
        <v>14</v>
      </c>
      <c r="G2533">
        <v>52.533472500000002</v>
      </c>
      <c r="H2533">
        <v>12.351088266395619</v>
      </c>
      <c r="I2533" t="s">
        <v>15</v>
      </c>
    </row>
    <row r="2534" spans="1:9" x14ac:dyDescent="0.3">
      <c r="A2534" t="s">
        <v>7533</v>
      </c>
      <c r="B2534" t="s">
        <v>7534</v>
      </c>
      <c r="F2534" t="s">
        <v>14</v>
      </c>
      <c r="G2534">
        <v>50.914017899999997</v>
      </c>
      <c r="H2534">
        <v>6.1381175870255031</v>
      </c>
      <c r="I2534" t="s">
        <v>25</v>
      </c>
    </row>
    <row r="2535" spans="1:9" x14ac:dyDescent="0.3">
      <c r="A2535" t="s">
        <v>12206</v>
      </c>
      <c r="C2535" t="s">
        <v>12207</v>
      </c>
      <c r="D2535" t="s">
        <v>12208</v>
      </c>
      <c r="E2535" t="s">
        <v>12206</v>
      </c>
      <c r="G2535">
        <v>52.905516849999998</v>
      </c>
      <c r="H2535">
        <v>12.75475396776026</v>
      </c>
      <c r="I2535" t="s">
        <v>11881</v>
      </c>
    </row>
    <row r="2536" spans="1:9" x14ac:dyDescent="0.3">
      <c r="A2536" t="s">
        <v>7535</v>
      </c>
      <c r="B2536" t="s">
        <v>7536</v>
      </c>
      <c r="F2536" t="s">
        <v>113</v>
      </c>
      <c r="G2536">
        <v>42.220668000000003</v>
      </c>
      <c r="H2536">
        <v>-8.7433080000000007</v>
      </c>
      <c r="I2536" t="s">
        <v>114</v>
      </c>
    </row>
    <row r="2537" spans="1:9" x14ac:dyDescent="0.3">
      <c r="A2537" t="s">
        <v>7537</v>
      </c>
      <c r="B2537" t="s">
        <v>7538</v>
      </c>
      <c r="F2537" t="s">
        <v>104</v>
      </c>
      <c r="G2537">
        <v>53.240059199999997</v>
      </c>
      <c r="H2537">
        <v>6.5377178000000002</v>
      </c>
      <c r="I2537" t="s">
        <v>25</v>
      </c>
    </row>
    <row r="2538" spans="1:9" x14ac:dyDescent="0.3">
      <c r="A2538" t="s">
        <v>7539</v>
      </c>
      <c r="B2538" t="s">
        <v>7540</v>
      </c>
      <c r="F2538" t="s">
        <v>82</v>
      </c>
      <c r="G2538" t="str">
        <f>"54.979527"</f>
        <v>54.979527</v>
      </c>
      <c r="H2538" t="str">
        <f>"-1.614531"</f>
        <v>-1.614531</v>
      </c>
      <c r="I2538" t="s">
        <v>37</v>
      </c>
    </row>
    <row r="2539" spans="1:9" x14ac:dyDescent="0.3">
      <c r="A2539" t="s">
        <v>7541</v>
      </c>
      <c r="B2539" t="s">
        <v>7542</v>
      </c>
      <c r="C2539" t="s">
        <v>7543</v>
      </c>
      <c r="D2539" t="s">
        <v>7544</v>
      </c>
      <c r="E2539" t="s">
        <v>1076</v>
      </c>
      <c r="F2539" t="s">
        <v>79</v>
      </c>
      <c r="G2539">
        <v>41.930962999999998</v>
      </c>
      <c r="H2539">
        <v>12.592881</v>
      </c>
      <c r="I2539" t="s">
        <v>15</v>
      </c>
    </row>
    <row r="2540" spans="1:9" x14ac:dyDescent="0.3">
      <c r="A2540" t="s">
        <v>7545</v>
      </c>
      <c r="B2540" t="s">
        <v>7546</v>
      </c>
      <c r="F2540" t="s">
        <v>2026</v>
      </c>
      <c r="G2540">
        <v>26.858250999999999</v>
      </c>
      <c r="H2540">
        <v>-80.060074</v>
      </c>
      <c r="I2540" t="s">
        <v>25</v>
      </c>
    </row>
    <row r="2541" spans="1:9" x14ac:dyDescent="0.3">
      <c r="A2541" t="s">
        <v>7547</v>
      </c>
      <c r="B2541" t="s">
        <v>7548</v>
      </c>
      <c r="F2541" t="s">
        <v>49</v>
      </c>
      <c r="G2541">
        <v>47.245476799999999</v>
      </c>
      <c r="H2541">
        <v>2.0681050999999999</v>
      </c>
      <c r="I2541" t="s">
        <v>50</v>
      </c>
    </row>
    <row r="2542" spans="1:9" x14ac:dyDescent="0.3">
      <c r="A2542" t="s">
        <v>7549</v>
      </c>
      <c r="B2542" t="s">
        <v>7550</v>
      </c>
      <c r="F2542" t="s">
        <v>82</v>
      </c>
      <c r="G2542">
        <v>51.504358099999997</v>
      </c>
      <c r="H2542">
        <v>-7.9548900000000006E-2</v>
      </c>
      <c r="I2542" t="s">
        <v>37</v>
      </c>
    </row>
    <row r="2543" spans="1:9" x14ac:dyDescent="0.3">
      <c r="A2543" t="s">
        <v>7551</v>
      </c>
      <c r="B2543" t="s">
        <v>7552</v>
      </c>
      <c r="C2543" t="s">
        <v>7553</v>
      </c>
      <c r="D2543" t="s">
        <v>7554</v>
      </c>
      <c r="E2543" t="s">
        <v>403</v>
      </c>
      <c r="F2543" t="s">
        <v>404</v>
      </c>
      <c r="G2543">
        <v>59.333349400000003</v>
      </c>
      <c r="H2543">
        <v>18.075851799999999</v>
      </c>
      <c r="I2543" t="s">
        <v>15</v>
      </c>
    </row>
    <row r="2544" spans="1:9" x14ac:dyDescent="0.3">
      <c r="A2544" t="s">
        <v>7555</v>
      </c>
      <c r="B2544" t="s">
        <v>7556</v>
      </c>
      <c r="C2544" t="s">
        <v>7557</v>
      </c>
      <c r="D2544" t="s">
        <v>4173</v>
      </c>
      <c r="E2544" t="s">
        <v>309</v>
      </c>
      <c r="F2544" t="s">
        <v>49</v>
      </c>
      <c r="G2544">
        <v>48.877552399999999</v>
      </c>
      <c r="H2544">
        <v>2.3280859999999999</v>
      </c>
      <c r="I2544" t="s">
        <v>15</v>
      </c>
    </row>
    <row r="2545" spans="1:9" x14ac:dyDescent="0.3">
      <c r="A2545" t="s">
        <v>12209</v>
      </c>
      <c r="C2545" t="s">
        <v>12210</v>
      </c>
      <c r="D2545" t="s">
        <v>12211</v>
      </c>
      <c r="E2545" t="s">
        <v>12209</v>
      </c>
      <c r="G2545">
        <v>54.782862000000002</v>
      </c>
      <c r="H2545">
        <v>8.8510329999999993</v>
      </c>
      <c r="I2545" t="s">
        <v>11881</v>
      </c>
    </row>
    <row r="2546" spans="1:9" x14ac:dyDescent="0.3">
      <c r="A2546" t="s">
        <v>11502</v>
      </c>
      <c r="C2546" t="s">
        <v>12212</v>
      </c>
      <c r="D2546" t="s">
        <v>12213</v>
      </c>
      <c r="E2546" t="s">
        <v>11502</v>
      </c>
      <c r="G2546">
        <v>52.027839299999997</v>
      </c>
      <c r="H2546">
        <v>5.1051570999999996</v>
      </c>
      <c r="I2546" t="s">
        <v>11881</v>
      </c>
    </row>
    <row r="2547" spans="1:9" x14ac:dyDescent="0.3">
      <c r="A2547" t="s">
        <v>7558</v>
      </c>
      <c r="B2547" t="s">
        <v>7559</v>
      </c>
      <c r="C2547" t="s">
        <v>7560</v>
      </c>
      <c r="D2547" t="s">
        <v>7561</v>
      </c>
      <c r="E2547" t="s">
        <v>7562</v>
      </c>
      <c r="F2547" t="s">
        <v>260</v>
      </c>
      <c r="G2547">
        <v>51.240493999999998</v>
      </c>
      <c r="H2547">
        <v>4.4729619999999999</v>
      </c>
      <c r="I2547" t="s">
        <v>15</v>
      </c>
    </row>
    <row r="2548" spans="1:9" x14ac:dyDescent="0.3">
      <c r="A2548" t="s">
        <v>7563</v>
      </c>
      <c r="B2548" t="s">
        <v>7564</v>
      </c>
      <c r="C2548" t="s">
        <v>7565</v>
      </c>
      <c r="D2548" t="s">
        <v>2231</v>
      </c>
      <c r="E2548" t="s">
        <v>2232</v>
      </c>
      <c r="F2548" t="s">
        <v>218</v>
      </c>
      <c r="G2548">
        <v>55.551872000000003</v>
      </c>
      <c r="H2548">
        <v>9.713571</v>
      </c>
      <c r="I2548" t="s">
        <v>15</v>
      </c>
    </row>
    <row r="2549" spans="1:9" x14ac:dyDescent="0.3">
      <c r="A2549" t="s">
        <v>7566</v>
      </c>
      <c r="B2549" t="s">
        <v>7567</v>
      </c>
      <c r="F2549" t="s">
        <v>113</v>
      </c>
      <c r="G2549">
        <v>40.448439</v>
      </c>
      <c r="H2549">
        <v>-3.6958540000000002</v>
      </c>
      <c r="I2549" t="s">
        <v>114</v>
      </c>
    </row>
    <row r="2550" spans="1:9" x14ac:dyDescent="0.3">
      <c r="A2550" t="s">
        <v>7568</v>
      </c>
      <c r="B2550" t="s">
        <v>7569</v>
      </c>
      <c r="C2550" t="s">
        <v>7570</v>
      </c>
      <c r="D2550" t="s">
        <v>7571</v>
      </c>
      <c r="E2550" t="s">
        <v>5359</v>
      </c>
      <c r="F2550" t="s">
        <v>79</v>
      </c>
      <c r="G2550">
        <v>45.501241</v>
      </c>
      <c r="H2550">
        <v>9.1853063000000006</v>
      </c>
      <c r="I2550" t="s">
        <v>15</v>
      </c>
    </row>
    <row r="2551" spans="1:9" x14ac:dyDescent="0.3">
      <c r="A2551" t="s">
        <v>7572</v>
      </c>
      <c r="B2551" t="s">
        <v>7573</v>
      </c>
      <c r="C2551" t="s">
        <v>7574</v>
      </c>
      <c r="D2551" t="s">
        <v>7575</v>
      </c>
      <c r="E2551" t="s">
        <v>1213</v>
      </c>
      <c r="F2551" t="s">
        <v>248</v>
      </c>
      <c r="G2551">
        <v>59.958350000000003</v>
      </c>
      <c r="H2551">
        <v>10.896953999999999</v>
      </c>
      <c r="I2551" t="s">
        <v>15</v>
      </c>
    </row>
    <row r="2552" spans="1:9" x14ac:dyDescent="0.3">
      <c r="A2552" t="s">
        <v>7576</v>
      </c>
      <c r="B2552" t="s">
        <v>7577</v>
      </c>
      <c r="C2552" t="s">
        <v>7578</v>
      </c>
      <c r="D2552" t="s">
        <v>7579</v>
      </c>
      <c r="E2552" t="s">
        <v>1235</v>
      </c>
      <c r="F2552" t="s">
        <v>104</v>
      </c>
      <c r="G2552">
        <v>52.047436400000002</v>
      </c>
      <c r="H2552">
        <v>4.4016605999999996</v>
      </c>
      <c r="I2552" t="s">
        <v>15</v>
      </c>
    </row>
    <row r="2553" spans="1:9" x14ac:dyDescent="0.3">
      <c r="A2553" t="s">
        <v>7580</v>
      </c>
      <c r="B2553" t="s">
        <v>7581</v>
      </c>
      <c r="F2553" t="s">
        <v>104</v>
      </c>
      <c r="G2553">
        <v>51.923704700000002</v>
      </c>
      <c r="H2553">
        <v>4.4718749999999998</v>
      </c>
      <c r="I2553" t="s">
        <v>25</v>
      </c>
    </row>
    <row r="2554" spans="1:9" x14ac:dyDescent="0.3">
      <c r="A2554" t="s">
        <v>7582</v>
      </c>
      <c r="B2554" t="s">
        <v>5286</v>
      </c>
      <c r="C2554" t="s">
        <v>5287</v>
      </c>
      <c r="D2554" t="s">
        <v>5288</v>
      </c>
      <c r="E2554" t="s">
        <v>2703</v>
      </c>
      <c r="F2554" t="s">
        <v>104</v>
      </c>
      <c r="G2554">
        <v>52.154789299999997</v>
      </c>
      <c r="H2554">
        <v>5.3811030999999998</v>
      </c>
      <c r="I2554" t="s">
        <v>15</v>
      </c>
    </row>
    <row r="2555" spans="1:9" x14ac:dyDescent="0.3">
      <c r="A2555" t="s">
        <v>7583</v>
      </c>
      <c r="B2555" t="s">
        <v>5286</v>
      </c>
      <c r="C2555" t="s">
        <v>5287</v>
      </c>
      <c r="D2555" t="s">
        <v>5288</v>
      </c>
      <c r="E2555" t="s">
        <v>2703</v>
      </c>
      <c r="F2555" t="s">
        <v>104</v>
      </c>
      <c r="G2555">
        <v>52.154789299999997</v>
      </c>
      <c r="H2555">
        <v>5.3811030999999998</v>
      </c>
      <c r="I2555" t="s">
        <v>15</v>
      </c>
    </row>
    <row r="2556" spans="1:9" x14ac:dyDescent="0.3">
      <c r="A2556" t="s">
        <v>7584</v>
      </c>
      <c r="B2556" t="s">
        <v>7585</v>
      </c>
      <c r="C2556" t="s">
        <v>7586</v>
      </c>
      <c r="D2556" t="s">
        <v>7587</v>
      </c>
      <c r="E2556" t="s">
        <v>7588</v>
      </c>
      <c r="F2556" t="s">
        <v>404</v>
      </c>
      <c r="G2556">
        <v>59.171697999999999</v>
      </c>
      <c r="H2556">
        <v>18.151643</v>
      </c>
      <c r="I2556" t="s">
        <v>15</v>
      </c>
    </row>
    <row r="2557" spans="1:9" x14ac:dyDescent="0.3">
      <c r="A2557" t="s">
        <v>7589</v>
      </c>
      <c r="B2557" t="s">
        <v>7590</v>
      </c>
      <c r="F2557" t="s">
        <v>248</v>
      </c>
      <c r="G2557">
        <v>59.916472400000004</v>
      </c>
      <c r="H2557">
        <v>10.9635053</v>
      </c>
      <c r="I2557" t="s">
        <v>15</v>
      </c>
    </row>
    <row r="2558" spans="1:9" x14ac:dyDescent="0.3">
      <c r="A2558" t="s">
        <v>7591</v>
      </c>
      <c r="B2558" t="s">
        <v>7592</v>
      </c>
      <c r="C2558" t="s">
        <v>7593</v>
      </c>
      <c r="D2558" t="s">
        <v>7594</v>
      </c>
      <c r="E2558" t="s">
        <v>7595</v>
      </c>
      <c r="F2558" t="s">
        <v>248</v>
      </c>
      <c r="G2558">
        <v>59.8873727</v>
      </c>
      <c r="H2558">
        <v>11.561001299999999</v>
      </c>
      <c r="I2558" t="s">
        <v>15</v>
      </c>
    </row>
    <row r="2559" spans="1:9" x14ac:dyDescent="0.3">
      <c r="A2559" t="s">
        <v>7596</v>
      </c>
      <c r="B2559" t="s">
        <v>7597</v>
      </c>
      <c r="F2559" t="s">
        <v>113</v>
      </c>
      <c r="G2559">
        <v>42.603110000000001</v>
      </c>
      <c r="H2559">
        <v>-1.6462730000000001</v>
      </c>
      <c r="I2559" t="s">
        <v>114</v>
      </c>
    </row>
    <row r="2560" spans="1:9" x14ac:dyDescent="0.3">
      <c r="A2560" t="s">
        <v>7598</v>
      </c>
      <c r="B2560" t="s">
        <v>7599</v>
      </c>
      <c r="C2560" t="s">
        <v>7600</v>
      </c>
      <c r="D2560" t="s">
        <v>7601</v>
      </c>
      <c r="E2560" t="s">
        <v>7602</v>
      </c>
      <c r="F2560" t="s">
        <v>404</v>
      </c>
      <c r="G2560">
        <v>55.779305100000002</v>
      </c>
      <c r="H2560">
        <v>13.08113522362302</v>
      </c>
      <c r="I2560" t="s">
        <v>15</v>
      </c>
    </row>
    <row r="2561" spans="1:9" x14ac:dyDescent="0.3">
      <c r="A2561" t="s">
        <v>7603</v>
      </c>
      <c r="B2561" t="s">
        <v>7604</v>
      </c>
      <c r="C2561" t="s">
        <v>7605</v>
      </c>
      <c r="D2561" t="s">
        <v>7606</v>
      </c>
      <c r="E2561" t="s">
        <v>1213</v>
      </c>
      <c r="F2561" t="s">
        <v>248</v>
      </c>
      <c r="G2561">
        <v>59.910913000000001</v>
      </c>
      <c r="H2561">
        <v>10.741743</v>
      </c>
      <c r="I2561" t="s">
        <v>15</v>
      </c>
    </row>
    <row r="2562" spans="1:9" x14ac:dyDescent="0.3">
      <c r="A2562" t="s">
        <v>7607</v>
      </c>
      <c r="B2562" t="s">
        <v>7608</v>
      </c>
      <c r="C2562" t="s">
        <v>7609</v>
      </c>
      <c r="D2562" t="s">
        <v>7610</v>
      </c>
      <c r="E2562" t="s">
        <v>7611</v>
      </c>
      <c r="F2562" t="s">
        <v>14</v>
      </c>
      <c r="G2562">
        <v>49.600997200000002</v>
      </c>
      <c r="H2562">
        <v>7.8002773950124631</v>
      </c>
      <c r="I2562" t="s">
        <v>15</v>
      </c>
    </row>
    <row r="2563" spans="1:9" x14ac:dyDescent="0.3">
      <c r="A2563" t="s">
        <v>11580</v>
      </c>
      <c r="E2563" t="s">
        <v>11581</v>
      </c>
      <c r="G2563">
        <v>49.505434999999999</v>
      </c>
      <c r="H2563">
        <v>0.56759999999999999</v>
      </c>
      <c r="I2563" t="s">
        <v>11294</v>
      </c>
    </row>
    <row r="2564" spans="1:9" x14ac:dyDescent="0.3">
      <c r="A2564" t="s">
        <v>7612</v>
      </c>
      <c r="B2564" t="s">
        <v>7613</v>
      </c>
      <c r="F2564" t="s">
        <v>49</v>
      </c>
      <c r="G2564">
        <v>49.384916850000003</v>
      </c>
      <c r="H2564">
        <v>1.072075130195606</v>
      </c>
      <c r="I2564" t="s">
        <v>50</v>
      </c>
    </row>
    <row r="2565" spans="1:9" x14ac:dyDescent="0.3">
      <c r="A2565" t="s">
        <v>7614</v>
      </c>
      <c r="B2565" t="s">
        <v>7615</v>
      </c>
      <c r="F2565" t="s">
        <v>49</v>
      </c>
      <c r="G2565">
        <v>49.188850000000002</v>
      </c>
      <c r="H2565">
        <v>-0.30490099999999998</v>
      </c>
      <c r="I2565" t="s">
        <v>50</v>
      </c>
    </row>
    <row r="2566" spans="1:9" x14ac:dyDescent="0.3">
      <c r="A2566" t="s">
        <v>7616</v>
      </c>
      <c r="B2566" t="s">
        <v>5353</v>
      </c>
      <c r="C2566" t="s">
        <v>5354</v>
      </c>
      <c r="D2566" t="s">
        <v>4889</v>
      </c>
      <c r="E2566" t="s">
        <v>1213</v>
      </c>
      <c r="F2566" t="s">
        <v>248</v>
      </c>
      <c r="G2566">
        <v>59.913820999999999</v>
      </c>
      <c r="H2566">
        <v>10.650463</v>
      </c>
      <c r="I2566" t="s">
        <v>15</v>
      </c>
    </row>
    <row r="2567" spans="1:9" x14ac:dyDescent="0.3">
      <c r="A2567" t="s">
        <v>7617</v>
      </c>
      <c r="B2567" t="s">
        <v>4980</v>
      </c>
      <c r="C2567" t="s">
        <v>4981</v>
      </c>
      <c r="D2567" t="s">
        <v>2178</v>
      </c>
      <c r="E2567" t="s">
        <v>2179</v>
      </c>
      <c r="F2567" t="s">
        <v>248</v>
      </c>
      <c r="G2567">
        <v>62.4717804</v>
      </c>
      <c r="H2567">
        <v>6.1558054999999996</v>
      </c>
      <c r="I2567" t="s">
        <v>15</v>
      </c>
    </row>
    <row r="2568" spans="1:9" x14ac:dyDescent="0.3">
      <c r="A2568" t="s">
        <v>7618</v>
      </c>
      <c r="B2568" t="s">
        <v>7619</v>
      </c>
      <c r="F2568" t="s">
        <v>113</v>
      </c>
      <c r="G2568">
        <v>43.267571199999999</v>
      </c>
      <c r="H2568">
        <v>-2.9383347</v>
      </c>
      <c r="I2568" t="s">
        <v>114</v>
      </c>
    </row>
    <row r="2569" spans="1:9" x14ac:dyDescent="0.3">
      <c r="A2569" t="s">
        <v>7620</v>
      </c>
      <c r="B2569" t="s">
        <v>7621</v>
      </c>
      <c r="F2569" t="s">
        <v>248</v>
      </c>
      <c r="G2569">
        <v>58.4597257</v>
      </c>
      <c r="H2569">
        <v>8.7690237999999994</v>
      </c>
    </row>
    <row r="2570" spans="1:9" x14ac:dyDescent="0.3">
      <c r="A2570" t="s">
        <v>7622</v>
      </c>
      <c r="B2570" t="s">
        <v>7623</v>
      </c>
      <c r="F2570" t="s">
        <v>248</v>
      </c>
      <c r="G2570">
        <v>59.909853400000003</v>
      </c>
      <c r="H2570">
        <v>10.726718699999999</v>
      </c>
      <c r="I2570" t="s">
        <v>15</v>
      </c>
    </row>
    <row r="2571" spans="1:9" x14ac:dyDescent="0.3">
      <c r="A2571" t="s">
        <v>7624</v>
      </c>
      <c r="B2571" t="s">
        <v>7625</v>
      </c>
      <c r="C2571" t="s">
        <v>7626</v>
      </c>
      <c r="D2571" t="s">
        <v>7627</v>
      </c>
      <c r="E2571" t="s">
        <v>7628</v>
      </c>
      <c r="F2571" t="s">
        <v>82</v>
      </c>
      <c r="G2571">
        <v>54.598676699999999</v>
      </c>
      <c r="H2571">
        <v>-5.7038701555345881</v>
      </c>
      <c r="I2571" t="s">
        <v>15</v>
      </c>
    </row>
    <row r="2572" spans="1:9" x14ac:dyDescent="0.3">
      <c r="A2572" t="s">
        <v>7629</v>
      </c>
      <c r="B2572" t="s">
        <v>7630</v>
      </c>
      <c r="F2572" t="s">
        <v>104</v>
      </c>
      <c r="G2572">
        <v>51.334035900000003</v>
      </c>
      <c r="H2572">
        <v>3.8225486000000002</v>
      </c>
      <c r="I2572" t="s">
        <v>25</v>
      </c>
    </row>
    <row r="2573" spans="1:9" x14ac:dyDescent="0.3">
      <c r="A2573" t="s">
        <v>7631</v>
      </c>
      <c r="B2573" t="s">
        <v>7632</v>
      </c>
      <c r="F2573" t="s">
        <v>82</v>
      </c>
      <c r="G2573">
        <v>54.866771849999999</v>
      </c>
      <c r="H2573">
        <v>-1.4316471432475879</v>
      </c>
      <c r="I2573" t="s">
        <v>37</v>
      </c>
    </row>
    <row r="2574" spans="1:9" x14ac:dyDescent="0.3">
      <c r="A2574" t="s">
        <v>7633</v>
      </c>
      <c r="B2574" t="s">
        <v>7634</v>
      </c>
      <c r="F2574" t="s">
        <v>7635</v>
      </c>
      <c r="G2574">
        <v>30.126830000000002</v>
      </c>
      <c r="H2574">
        <v>71.395843999999997</v>
      </c>
      <c r="I2574" t="s">
        <v>37</v>
      </c>
    </row>
    <row r="2575" spans="1:9" x14ac:dyDescent="0.3">
      <c r="A2575" t="s">
        <v>7636</v>
      </c>
      <c r="B2575" t="s">
        <v>7637</v>
      </c>
      <c r="F2575" t="s">
        <v>2906</v>
      </c>
      <c r="G2575">
        <v>43.688218650000003</v>
      </c>
      <c r="H2575">
        <v>-79.395348746527787</v>
      </c>
      <c r="I2575" t="s">
        <v>25</v>
      </c>
    </row>
    <row r="2576" spans="1:9" x14ac:dyDescent="0.3">
      <c r="A2576" t="s">
        <v>7638</v>
      </c>
      <c r="B2576" t="s">
        <v>7639</v>
      </c>
      <c r="F2576" t="s">
        <v>49</v>
      </c>
      <c r="G2576">
        <v>48.875963400000003</v>
      </c>
      <c r="H2576">
        <v>2.3084421000000002</v>
      </c>
      <c r="I2576" t="s">
        <v>50</v>
      </c>
    </row>
    <row r="2577" spans="1:9" x14ac:dyDescent="0.3">
      <c r="A2577" t="s">
        <v>7640</v>
      </c>
      <c r="B2577" t="s">
        <v>7641</v>
      </c>
      <c r="F2577" t="s">
        <v>113</v>
      </c>
      <c r="G2577" t="str">
        <f>"43.039811"</f>
        <v>43.039811</v>
      </c>
      <c r="H2577" t="str">
        <f>"-7.554566"</f>
        <v>-7.554566</v>
      </c>
      <c r="I2577" t="s">
        <v>114</v>
      </c>
    </row>
    <row r="2578" spans="1:9" x14ac:dyDescent="0.3">
      <c r="A2578" t="s">
        <v>7642</v>
      </c>
      <c r="B2578" t="s">
        <v>4980</v>
      </c>
      <c r="C2578" t="s">
        <v>4981</v>
      </c>
      <c r="D2578" t="s">
        <v>2178</v>
      </c>
      <c r="E2578" t="s">
        <v>2179</v>
      </c>
      <c r="F2578" t="s">
        <v>248</v>
      </c>
      <c r="G2578">
        <v>62.4717804</v>
      </c>
      <c r="H2578">
        <v>6.1558054999999996</v>
      </c>
      <c r="I2578" t="s">
        <v>15</v>
      </c>
    </row>
    <row r="2579" spans="1:9" x14ac:dyDescent="0.3">
      <c r="A2579" t="s">
        <v>7643</v>
      </c>
      <c r="B2579" t="s">
        <v>7644</v>
      </c>
      <c r="F2579" t="s">
        <v>248</v>
      </c>
      <c r="G2579">
        <v>59.974485999999999</v>
      </c>
      <c r="H2579">
        <v>11.047719000000001</v>
      </c>
      <c r="I2579" t="s">
        <v>25</v>
      </c>
    </row>
    <row r="2580" spans="1:9" x14ac:dyDescent="0.3">
      <c r="A2580" t="s">
        <v>11582</v>
      </c>
      <c r="E2580" t="s">
        <v>11583</v>
      </c>
      <c r="G2580">
        <v>49.489108000000002</v>
      </c>
      <c r="H2580">
        <v>0.56762400000000002</v>
      </c>
      <c r="I2580" t="s">
        <v>11289</v>
      </c>
    </row>
    <row r="2581" spans="1:9" x14ac:dyDescent="0.3">
      <c r="A2581" t="s">
        <v>7645</v>
      </c>
      <c r="B2581" t="s">
        <v>7646</v>
      </c>
      <c r="C2581" t="s">
        <v>7647</v>
      </c>
      <c r="D2581" t="s">
        <v>7648</v>
      </c>
      <c r="E2581" t="s">
        <v>442</v>
      </c>
      <c r="F2581" t="s">
        <v>2026</v>
      </c>
      <c r="G2581">
        <v>31.102232000000001</v>
      </c>
      <c r="H2581">
        <v>-97.693503000000007</v>
      </c>
      <c r="I2581" t="s">
        <v>15</v>
      </c>
    </row>
    <row r="2582" spans="1:9" x14ac:dyDescent="0.3">
      <c r="A2582" t="s">
        <v>7649</v>
      </c>
      <c r="B2582" t="s">
        <v>7650</v>
      </c>
      <c r="F2582" t="s">
        <v>49</v>
      </c>
      <c r="G2582">
        <v>48.570016000000003</v>
      </c>
      <c r="H2582">
        <v>2.5912570000000001</v>
      </c>
      <c r="I2582" t="s">
        <v>50</v>
      </c>
    </row>
    <row r="2583" spans="1:9" x14ac:dyDescent="0.3">
      <c r="A2583" t="s">
        <v>7651</v>
      </c>
      <c r="B2583" t="s">
        <v>7652</v>
      </c>
      <c r="F2583" t="s">
        <v>49</v>
      </c>
      <c r="G2583">
        <v>50.454104000000001</v>
      </c>
      <c r="H2583">
        <v>2.826387</v>
      </c>
      <c r="I2583" t="s">
        <v>50</v>
      </c>
    </row>
    <row r="2584" spans="1:9" x14ac:dyDescent="0.3">
      <c r="A2584" t="s">
        <v>7653</v>
      </c>
      <c r="B2584" t="s">
        <v>7654</v>
      </c>
      <c r="F2584" t="s">
        <v>30</v>
      </c>
      <c r="G2584" t="str">
        <f>"50.322275"</f>
        <v>50.322275</v>
      </c>
      <c r="H2584" t="str">
        <f>"18.976466"</f>
        <v>18.976466</v>
      </c>
      <c r="I2584" t="s">
        <v>15</v>
      </c>
    </row>
    <row r="2585" spans="1:9" x14ac:dyDescent="0.3">
      <c r="A2585" t="s">
        <v>7655</v>
      </c>
      <c r="B2585" t="s">
        <v>7656</v>
      </c>
      <c r="C2585" t="s">
        <v>7657</v>
      </c>
      <c r="D2585" t="s">
        <v>4129</v>
      </c>
      <c r="E2585" t="s">
        <v>190</v>
      </c>
      <c r="F2585" t="s">
        <v>14</v>
      </c>
      <c r="G2585">
        <v>52.507178500000002</v>
      </c>
      <c r="H2585">
        <v>13.3279356</v>
      </c>
      <c r="I2585" t="s">
        <v>15</v>
      </c>
    </row>
    <row r="2586" spans="1:9" x14ac:dyDescent="0.3">
      <c r="A2586" t="s">
        <v>7658</v>
      </c>
      <c r="B2586" t="s">
        <v>7659</v>
      </c>
      <c r="C2586" t="s">
        <v>7660</v>
      </c>
      <c r="D2586" t="s">
        <v>7661</v>
      </c>
      <c r="E2586" t="s">
        <v>7662</v>
      </c>
      <c r="F2586" t="s">
        <v>14</v>
      </c>
      <c r="G2586">
        <v>51.980660950000001</v>
      </c>
      <c r="H2586">
        <v>7.6336542675676107</v>
      </c>
      <c r="I2586" t="s">
        <v>101</v>
      </c>
    </row>
    <row r="2587" spans="1:9" x14ac:dyDescent="0.3">
      <c r="A2587" t="s">
        <v>7663</v>
      </c>
      <c r="B2587" t="s">
        <v>7664</v>
      </c>
      <c r="C2587" t="s">
        <v>7665</v>
      </c>
      <c r="D2587" t="s">
        <v>7666</v>
      </c>
      <c r="E2587" t="s">
        <v>7667</v>
      </c>
      <c r="F2587" t="s">
        <v>14</v>
      </c>
      <c r="G2587">
        <v>52.232144300000002</v>
      </c>
      <c r="H2587">
        <v>12.976487799999999</v>
      </c>
      <c r="I2587" t="s">
        <v>15</v>
      </c>
    </row>
    <row r="2588" spans="1:9" x14ac:dyDescent="0.3">
      <c r="A2588" t="s">
        <v>7668</v>
      </c>
      <c r="B2588" t="s">
        <v>7669</v>
      </c>
      <c r="C2588" t="s">
        <v>7670</v>
      </c>
      <c r="D2588" t="s">
        <v>7671</v>
      </c>
      <c r="E2588" t="s">
        <v>7672</v>
      </c>
      <c r="F2588" t="s">
        <v>14</v>
      </c>
      <c r="G2588">
        <v>51.523792700000001</v>
      </c>
      <c r="H2588">
        <v>7.4456498</v>
      </c>
      <c r="I2588" t="s">
        <v>15</v>
      </c>
    </row>
    <row r="2589" spans="1:9" x14ac:dyDescent="0.3">
      <c r="A2589" t="s">
        <v>7673</v>
      </c>
      <c r="B2589" t="s">
        <v>7674</v>
      </c>
      <c r="C2589" t="s">
        <v>7675</v>
      </c>
      <c r="D2589" t="s">
        <v>7676</v>
      </c>
      <c r="E2589" t="s">
        <v>7677</v>
      </c>
      <c r="F2589" t="s">
        <v>14</v>
      </c>
      <c r="G2589">
        <v>49.4565245</v>
      </c>
      <c r="H2589">
        <v>11.039492299999999</v>
      </c>
      <c r="I2589" t="s">
        <v>15</v>
      </c>
    </row>
    <row r="2590" spans="1:9" x14ac:dyDescent="0.3">
      <c r="A2590" t="s">
        <v>7678</v>
      </c>
      <c r="B2590" t="s">
        <v>7679</v>
      </c>
      <c r="F2590" t="s">
        <v>113</v>
      </c>
      <c r="G2590">
        <v>39.370274999999999</v>
      </c>
      <c r="H2590">
        <v>-0.40742499999999998</v>
      </c>
      <c r="I2590" t="s">
        <v>114</v>
      </c>
    </row>
    <row r="2591" spans="1:9" x14ac:dyDescent="0.3">
      <c r="A2591" t="s">
        <v>7680</v>
      </c>
      <c r="B2591" t="s">
        <v>7681</v>
      </c>
      <c r="C2591" t="s">
        <v>7682</v>
      </c>
      <c r="D2591" t="s">
        <v>7683</v>
      </c>
      <c r="E2591" t="s">
        <v>7684</v>
      </c>
      <c r="F2591" t="s">
        <v>79</v>
      </c>
      <c r="G2591">
        <v>45.193443000000002</v>
      </c>
      <c r="H2591">
        <v>8.9314839999999993</v>
      </c>
      <c r="I2591" t="s">
        <v>15</v>
      </c>
    </row>
    <row r="2592" spans="1:9" x14ac:dyDescent="0.3">
      <c r="A2592" t="s">
        <v>12214</v>
      </c>
      <c r="C2592" t="s">
        <v>12215</v>
      </c>
      <c r="D2592" t="s">
        <v>12216</v>
      </c>
      <c r="E2592" t="s">
        <v>12214</v>
      </c>
      <c r="G2592">
        <v>49.41052285</v>
      </c>
      <c r="H2592">
        <v>11.146274530002421</v>
      </c>
      <c r="I2592" t="s">
        <v>11881</v>
      </c>
    </row>
    <row r="2593" spans="1:9" x14ac:dyDescent="0.3">
      <c r="A2593" t="s">
        <v>7685</v>
      </c>
      <c r="B2593" t="s">
        <v>7686</v>
      </c>
      <c r="F2593" t="s">
        <v>79</v>
      </c>
      <c r="G2593">
        <v>45.433236000000001</v>
      </c>
      <c r="H2593">
        <v>9.2675180000000008</v>
      </c>
      <c r="I2593" t="s">
        <v>25</v>
      </c>
    </row>
    <row r="2594" spans="1:9" x14ac:dyDescent="0.3">
      <c r="A2594" t="s">
        <v>7687</v>
      </c>
      <c r="B2594" t="s">
        <v>7688</v>
      </c>
      <c r="F2594" t="s">
        <v>260</v>
      </c>
      <c r="G2594">
        <v>50.815227499999999</v>
      </c>
      <c r="H2594">
        <v>3.3371078000000001</v>
      </c>
      <c r="I2594" t="s">
        <v>25</v>
      </c>
    </row>
    <row r="2595" spans="1:9" x14ac:dyDescent="0.3">
      <c r="A2595" t="s">
        <v>7689</v>
      </c>
      <c r="B2595" t="s">
        <v>7690</v>
      </c>
      <c r="F2595" t="s">
        <v>104</v>
      </c>
      <c r="G2595">
        <v>52.150750600000002</v>
      </c>
      <c r="H2595">
        <v>5.3740249999999996</v>
      </c>
      <c r="I2595" t="s">
        <v>25</v>
      </c>
    </row>
    <row r="2596" spans="1:9" x14ac:dyDescent="0.3">
      <c r="A2596" t="s">
        <v>7691</v>
      </c>
      <c r="B2596" t="s">
        <v>7692</v>
      </c>
      <c r="C2596" t="s">
        <v>7693</v>
      </c>
      <c r="D2596" t="s">
        <v>7694</v>
      </c>
      <c r="E2596" t="s">
        <v>7695</v>
      </c>
      <c r="F2596" t="s">
        <v>104</v>
      </c>
      <c r="G2596">
        <v>52.588094699999999</v>
      </c>
      <c r="H2596">
        <v>4.7004242999999999</v>
      </c>
      <c r="I2596" t="s">
        <v>15</v>
      </c>
    </row>
    <row r="2597" spans="1:9" x14ac:dyDescent="0.3">
      <c r="A2597" t="s">
        <v>7696</v>
      </c>
      <c r="B2597" t="s">
        <v>7697</v>
      </c>
      <c r="C2597" t="s">
        <v>7698</v>
      </c>
      <c r="D2597" t="s">
        <v>7699</v>
      </c>
      <c r="E2597" t="s">
        <v>7700</v>
      </c>
      <c r="F2597" t="s">
        <v>49</v>
      </c>
      <c r="G2597">
        <v>48.418895999999997</v>
      </c>
      <c r="H2597">
        <v>2.3775810000000002</v>
      </c>
      <c r="I2597" t="s">
        <v>15</v>
      </c>
    </row>
    <row r="2598" spans="1:9" x14ac:dyDescent="0.3">
      <c r="A2598" t="s">
        <v>7701</v>
      </c>
      <c r="B2598" t="s">
        <v>7702</v>
      </c>
      <c r="C2598" t="s">
        <v>7703</v>
      </c>
      <c r="D2598" t="s">
        <v>5907</v>
      </c>
      <c r="E2598" t="s">
        <v>267</v>
      </c>
      <c r="F2598" t="s">
        <v>21</v>
      </c>
      <c r="G2598">
        <v>48.189303950000003</v>
      </c>
      <c r="H2598">
        <v>16.412397494107811</v>
      </c>
      <c r="I2598" t="s">
        <v>88</v>
      </c>
    </row>
    <row r="2599" spans="1:9" x14ac:dyDescent="0.3">
      <c r="A2599" t="s">
        <v>7704</v>
      </c>
      <c r="B2599" t="s">
        <v>7705</v>
      </c>
      <c r="C2599" t="s">
        <v>7706</v>
      </c>
      <c r="D2599" t="s">
        <v>7707</v>
      </c>
      <c r="E2599" t="s">
        <v>7708</v>
      </c>
      <c r="F2599" t="s">
        <v>49</v>
      </c>
      <c r="G2599">
        <v>14.605086</v>
      </c>
      <c r="H2599">
        <v>-61.044058999999997</v>
      </c>
      <c r="I2599" t="s">
        <v>15</v>
      </c>
    </row>
    <row r="2600" spans="1:9" x14ac:dyDescent="0.3">
      <c r="A2600" t="s">
        <v>7709</v>
      </c>
      <c r="B2600" t="s">
        <v>7710</v>
      </c>
      <c r="F2600" t="s">
        <v>113</v>
      </c>
      <c r="G2600">
        <v>41.386444400000002</v>
      </c>
      <c r="H2600">
        <v>2.1800779000000001</v>
      </c>
      <c r="I2600" t="s">
        <v>114</v>
      </c>
    </row>
    <row r="2601" spans="1:9" x14ac:dyDescent="0.3">
      <c r="A2601" t="s">
        <v>7711</v>
      </c>
      <c r="B2601" t="s">
        <v>7712</v>
      </c>
      <c r="C2601" t="s">
        <v>7713</v>
      </c>
      <c r="D2601" t="s">
        <v>7714</v>
      </c>
      <c r="E2601" t="s">
        <v>7715</v>
      </c>
      <c r="F2601" t="s">
        <v>260</v>
      </c>
      <c r="G2601">
        <v>50.939298999999998</v>
      </c>
      <c r="H2601">
        <v>5.4757910000000001</v>
      </c>
      <c r="I2601" t="s">
        <v>15</v>
      </c>
    </row>
    <row r="2602" spans="1:9" x14ac:dyDescent="0.3">
      <c r="A2602" t="s">
        <v>7716</v>
      </c>
      <c r="B2602" t="s">
        <v>7717</v>
      </c>
      <c r="C2602" t="s">
        <v>7718</v>
      </c>
      <c r="D2602" t="s">
        <v>7719</v>
      </c>
      <c r="E2602" t="s">
        <v>2736</v>
      </c>
      <c r="F2602" t="s">
        <v>104</v>
      </c>
      <c r="G2602">
        <v>52.355619099999998</v>
      </c>
      <c r="H2602">
        <v>4.8697087000000003</v>
      </c>
      <c r="I2602" t="s">
        <v>15</v>
      </c>
    </row>
    <row r="2603" spans="1:9" x14ac:dyDescent="0.3">
      <c r="A2603" t="s">
        <v>12217</v>
      </c>
      <c r="C2603" t="s">
        <v>12218</v>
      </c>
      <c r="D2603" t="s">
        <v>12219</v>
      </c>
      <c r="E2603" t="s">
        <v>12217</v>
      </c>
      <c r="G2603">
        <v>49.541766000000003</v>
      </c>
      <c r="H2603">
        <v>0.108237</v>
      </c>
      <c r="I2603" t="s">
        <v>11881</v>
      </c>
    </row>
    <row r="2604" spans="1:9" x14ac:dyDescent="0.3">
      <c r="A2604" t="s">
        <v>7720</v>
      </c>
      <c r="B2604" t="s">
        <v>7721</v>
      </c>
      <c r="C2604" t="s">
        <v>7722</v>
      </c>
      <c r="D2604" t="s">
        <v>7723</v>
      </c>
      <c r="E2604" t="s">
        <v>598</v>
      </c>
      <c r="F2604" t="s">
        <v>1715</v>
      </c>
      <c r="G2604">
        <v>-33.747159000000003</v>
      </c>
      <c r="H2604">
        <v>150.71559400000001</v>
      </c>
      <c r="I2604" t="s">
        <v>15</v>
      </c>
    </row>
    <row r="2605" spans="1:9" x14ac:dyDescent="0.3">
      <c r="A2605" t="s">
        <v>7724</v>
      </c>
      <c r="B2605" t="s">
        <v>7725</v>
      </c>
      <c r="F2605" t="s">
        <v>113</v>
      </c>
      <c r="G2605">
        <v>40.334447500000003</v>
      </c>
      <c r="H2605">
        <v>-3.8614221999999998</v>
      </c>
      <c r="I2605" t="s">
        <v>114</v>
      </c>
    </row>
    <row r="2606" spans="1:9" x14ac:dyDescent="0.3">
      <c r="A2606" t="s">
        <v>7726</v>
      </c>
      <c r="B2606" t="s">
        <v>7727</v>
      </c>
      <c r="F2606" t="s">
        <v>49</v>
      </c>
      <c r="G2606">
        <v>45.734579400000001</v>
      </c>
      <c r="H2606">
        <v>4.8317100999999996</v>
      </c>
      <c r="I2606" t="s">
        <v>50</v>
      </c>
    </row>
    <row r="2607" spans="1:9" x14ac:dyDescent="0.3">
      <c r="A2607" t="s">
        <v>7728</v>
      </c>
      <c r="B2607" t="s">
        <v>7729</v>
      </c>
      <c r="C2607" t="s">
        <v>7730</v>
      </c>
      <c r="D2607" t="s">
        <v>7731</v>
      </c>
      <c r="E2607" t="s">
        <v>1051</v>
      </c>
      <c r="F2607" t="s">
        <v>14</v>
      </c>
      <c r="G2607">
        <v>48.081450699999998</v>
      </c>
      <c r="H2607">
        <v>11.4942744</v>
      </c>
      <c r="I2607" t="s">
        <v>15</v>
      </c>
    </row>
    <row r="2608" spans="1:9" x14ac:dyDescent="0.3">
      <c r="A2608" t="s">
        <v>7732</v>
      </c>
      <c r="B2608" t="s">
        <v>7733</v>
      </c>
      <c r="F2608" t="s">
        <v>1084</v>
      </c>
      <c r="G2608">
        <v>46.055551999999999</v>
      </c>
      <c r="H2608">
        <v>14.506202999999999</v>
      </c>
      <c r="I2608" t="s">
        <v>25</v>
      </c>
    </row>
    <row r="2609" spans="1:9" x14ac:dyDescent="0.3">
      <c r="A2609" t="s">
        <v>12220</v>
      </c>
      <c r="C2609" t="s">
        <v>12221</v>
      </c>
      <c r="D2609" t="s">
        <v>12222</v>
      </c>
      <c r="E2609" t="s">
        <v>5223</v>
      </c>
      <c r="G2609">
        <v>50.104883000000001</v>
      </c>
      <c r="H2609">
        <v>8.7370350000000006</v>
      </c>
      <c r="I2609" t="s">
        <v>11881</v>
      </c>
    </row>
    <row r="2610" spans="1:9" x14ac:dyDescent="0.3">
      <c r="A2610" t="s">
        <v>7734</v>
      </c>
      <c r="B2610" t="s">
        <v>7735</v>
      </c>
      <c r="C2610" t="s">
        <v>7736</v>
      </c>
      <c r="D2610" t="s">
        <v>4659</v>
      </c>
      <c r="E2610" t="s">
        <v>2370</v>
      </c>
      <c r="F2610" t="s">
        <v>14</v>
      </c>
      <c r="G2610">
        <v>53.148959599999998</v>
      </c>
      <c r="H2610">
        <v>8.2000247999999996</v>
      </c>
      <c r="I2610" t="s">
        <v>101</v>
      </c>
    </row>
    <row r="2611" spans="1:9" x14ac:dyDescent="0.3">
      <c r="A2611" t="s">
        <v>7737</v>
      </c>
      <c r="B2611" t="s">
        <v>7738</v>
      </c>
      <c r="F2611" t="s">
        <v>1084</v>
      </c>
      <c r="G2611">
        <v>46.049430999999998</v>
      </c>
      <c r="H2611">
        <v>14.460617900000001</v>
      </c>
      <c r="I2611" t="s">
        <v>25</v>
      </c>
    </row>
    <row r="2612" spans="1:9" x14ac:dyDescent="0.3">
      <c r="A2612" t="s">
        <v>7739</v>
      </c>
      <c r="B2612" t="s">
        <v>7740</v>
      </c>
      <c r="C2612" t="s">
        <v>7741</v>
      </c>
      <c r="D2612" t="s">
        <v>7742</v>
      </c>
      <c r="E2612" t="s">
        <v>7743</v>
      </c>
      <c r="F2612" t="s">
        <v>104</v>
      </c>
      <c r="G2612">
        <v>52.976608499999998</v>
      </c>
      <c r="H2612">
        <v>5.9371001000000003</v>
      </c>
      <c r="I2612" t="s">
        <v>15</v>
      </c>
    </row>
    <row r="2613" spans="1:9" x14ac:dyDescent="0.3">
      <c r="A2613" t="s">
        <v>7744</v>
      </c>
      <c r="B2613" t="s">
        <v>7745</v>
      </c>
      <c r="C2613" t="s">
        <v>7746</v>
      </c>
      <c r="D2613" t="s">
        <v>2837</v>
      </c>
      <c r="E2613" t="s">
        <v>190</v>
      </c>
      <c r="F2613" t="s">
        <v>14</v>
      </c>
      <c r="G2613">
        <v>52.511199300000001</v>
      </c>
      <c r="H2613">
        <v>13.3872982</v>
      </c>
      <c r="I2613" t="s">
        <v>15</v>
      </c>
    </row>
    <row r="2614" spans="1:9" x14ac:dyDescent="0.3">
      <c r="A2614" t="s">
        <v>7747</v>
      </c>
      <c r="B2614" t="s">
        <v>7748</v>
      </c>
      <c r="C2614" t="s">
        <v>7749</v>
      </c>
      <c r="D2614" t="s">
        <v>3881</v>
      </c>
      <c r="E2614" t="s">
        <v>1543</v>
      </c>
      <c r="F2614" t="s">
        <v>14</v>
      </c>
      <c r="G2614">
        <v>51.465742900000002</v>
      </c>
      <c r="H2614">
        <v>7.0115983000000002</v>
      </c>
      <c r="I2614" t="s">
        <v>15</v>
      </c>
    </row>
    <row r="2615" spans="1:9" x14ac:dyDescent="0.3">
      <c r="A2615" t="s">
        <v>7750</v>
      </c>
      <c r="B2615" t="s">
        <v>7751</v>
      </c>
      <c r="F2615" t="s">
        <v>113</v>
      </c>
      <c r="G2615">
        <v>41.39405</v>
      </c>
      <c r="H2615">
        <v>2.1458020000000002</v>
      </c>
      <c r="I2615" t="s">
        <v>114</v>
      </c>
    </row>
    <row r="2616" spans="1:9" x14ac:dyDescent="0.3">
      <c r="A2616" t="s">
        <v>7752</v>
      </c>
      <c r="B2616" t="s">
        <v>7753</v>
      </c>
      <c r="C2616" t="s">
        <v>7754</v>
      </c>
      <c r="D2616" t="s">
        <v>4926</v>
      </c>
      <c r="E2616" t="s">
        <v>5046</v>
      </c>
      <c r="F2616" t="s">
        <v>68</v>
      </c>
      <c r="G2616">
        <v>46.008305</v>
      </c>
      <c r="H2616">
        <v>8.9550909999999995</v>
      </c>
      <c r="I2616" t="s">
        <v>15</v>
      </c>
    </row>
    <row r="2617" spans="1:9" x14ac:dyDescent="0.3">
      <c r="A2617" t="s">
        <v>7755</v>
      </c>
      <c r="B2617" t="s">
        <v>7756</v>
      </c>
      <c r="C2617" t="s">
        <v>7757</v>
      </c>
      <c r="D2617" t="s">
        <v>7758</v>
      </c>
      <c r="E2617" t="s">
        <v>7759</v>
      </c>
      <c r="F2617" t="s">
        <v>68</v>
      </c>
      <c r="G2617">
        <v>46.966963300000003</v>
      </c>
      <c r="H2617">
        <v>8.4741672000000001</v>
      </c>
      <c r="I2617" t="s">
        <v>15</v>
      </c>
    </row>
    <row r="2618" spans="1:9" x14ac:dyDescent="0.3">
      <c r="A2618" t="s">
        <v>7760</v>
      </c>
      <c r="B2618" t="s">
        <v>7761</v>
      </c>
      <c r="C2618" t="s">
        <v>7762</v>
      </c>
      <c r="D2618" t="s">
        <v>7763</v>
      </c>
      <c r="F2618" t="s">
        <v>30</v>
      </c>
      <c r="G2618">
        <v>50.065183300000001</v>
      </c>
      <c r="H2618">
        <v>19.9539531</v>
      </c>
      <c r="I2618" t="s">
        <v>31</v>
      </c>
    </row>
    <row r="2619" spans="1:9" x14ac:dyDescent="0.3">
      <c r="A2619" t="s">
        <v>7764</v>
      </c>
      <c r="B2619" t="s">
        <v>7765</v>
      </c>
      <c r="C2619" t="s">
        <v>7766</v>
      </c>
      <c r="D2619" t="s">
        <v>7767</v>
      </c>
      <c r="E2619" t="s">
        <v>6164</v>
      </c>
      <c r="F2619" t="s">
        <v>14</v>
      </c>
      <c r="G2619">
        <v>49.871398900000003</v>
      </c>
      <c r="H2619">
        <v>8.6354226000000001</v>
      </c>
      <c r="I2619" t="s">
        <v>101</v>
      </c>
    </row>
    <row r="2620" spans="1:9" x14ac:dyDescent="0.3">
      <c r="A2620" t="s">
        <v>2370</v>
      </c>
      <c r="C2620" t="s">
        <v>12223</v>
      </c>
      <c r="D2620" t="s">
        <v>12224</v>
      </c>
      <c r="E2620" t="s">
        <v>2370</v>
      </c>
      <c r="G2620">
        <v>53.122168899999998</v>
      </c>
      <c r="H2620">
        <v>8.2174604999999996</v>
      </c>
      <c r="I2620" t="s">
        <v>11881</v>
      </c>
    </row>
    <row r="2621" spans="1:9" x14ac:dyDescent="0.3">
      <c r="A2621" t="s">
        <v>7768</v>
      </c>
      <c r="B2621" t="s">
        <v>7769</v>
      </c>
      <c r="C2621" t="s">
        <v>7770</v>
      </c>
      <c r="D2621" t="s">
        <v>4568</v>
      </c>
      <c r="E2621" t="s">
        <v>526</v>
      </c>
      <c r="F2621" t="s">
        <v>14</v>
      </c>
      <c r="G2621">
        <v>53.544519899999997</v>
      </c>
      <c r="H2621">
        <v>9.9943497914900483</v>
      </c>
      <c r="I2621" t="s">
        <v>15</v>
      </c>
    </row>
    <row r="2622" spans="1:9" x14ac:dyDescent="0.3">
      <c r="A2622" t="s">
        <v>7771</v>
      </c>
      <c r="B2622" t="s">
        <v>7772</v>
      </c>
      <c r="F2622" t="s">
        <v>49</v>
      </c>
      <c r="G2622">
        <v>43.750098000000001</v>
      </c>
      <c r="H2622">
        <v>1.1306449999999999</v>
      </c>
      <c r="I2622" t="s">
        <v>50</v>
      </c>
    </row>
    <row r="2623" spans="1:9" x14ac:dyDescent="0.3">
      <c r="A2623" t="s">
        <v>12432</v>
      </c>
      <c r="C2623" t="s">
        <v>12433</v>
      </c>
      <c r="D2623" t="s">
        <v>12434</v>
      </c>
      <c r="E2623" t="s">
        <v>12435</v>
      </c>
      <c r="G2623">
        <v>50.695591999999998</v>
      </c>
      <c r="H2623">
        <v>3.88395</v>
      </c>
      <c r="I2623" t="s">
        <v>11881</v>
      </c>
    </row>
    <row r="2624" spans="1:9" x14ac:dyDescent="0.3">
      <c r="A2624" t="s">
        <v>7773</v>
      </c>
      <c r="B2624" t="s">
        <v>7774</v>
      </c>
      <c r="F2624" t="s">
        <v>21</v>
      </c>
      <c r="G2624">
        <v>48.213625100000002</v>
      </c>
      <c r="H2624">
        <v>16.414014300000002</v>
      </c>
      <c r="I2624" t="s">
        <v>25</v>
      </c>
    </row>
    <row r="2625" spans="1:9" x14ac:dyDescent="0.3">
      <c r="A2625" t="s">
        <v>7775</v>
      </c>
      <c r="B2625" t="s">
        <v>7776</v>
      </c>
      <c r="C2625" t="s">
        <v>7777</v>
      </c>
      <c r="D2625" t="s">
        <v>7778</v>
      </c>
      <c r="E2625" t="s">
        <v>4664</v>
      </c>
      <c r="F2625" t="s">
        <v>104</v>
      </c>
      <c r="G2625">
        <v>52.012181599999998</v>
      </c>
      <c r="H2625">
        <v>4.3457242000000003</v>
      </c>
      <c r="I2625" t="s">
        <v>15</v>
      </c>
    </row>
    <row r="2626" spans="1:9" x14ac:dyDescent="0.3">
      <c r="A2626" t="s">
        <v>7779</v>
      </c>
      <c r="B2626" t="s">
        <v>7780</v>
      </c>
      <c r="F2626" t="s">
        <v>14</v>
      </c>
      <c r="G2626">
        <v>51.365201200000001</v>
      </c>
      <c r="H2626">
        <v>12.3992234</v>
      </c>
      <c r="I2626" t="s">
        <v>25</v>
      </c>
    </row>
    <row r="2627" spans="1:9" x14ac:dyDescent="0.3">
      <c r="A2627" t="s">
        <v>7781</v>
      </c>
      <c r="B2627" t="s">
        <v>7782</v>
      </c>
      <c r="F2627" t="s">
        <v>14</v>
      </c>
      <c r="G2627">
        <v>51.468778550000003</v>
      </c>
      <c r="H2627">
        <v>7.0059646202779708</v>
      </c>
      <c r="I2627" t="s">
        <v>25</v>
      </c>
    </row>
    <row r="2628" spans="1:9" x14ac:dyDescent="0.3">
      <c r="A2628" t="s">
        <v>7783</v>
      </c>
      <c r="B2628" t="s">
        <v>7784</v>
      </c>
      <c r="C2628" t="s">
        <v>7785</v>
      </c>
      <c r="D2628" t="s">
        <v>3881</v>
      </c>
      <c r="E2628" t="s">
        <v>3890</v>
      </c>
      <c r="F2628" t="s">
        <v>14</v>
      </c>
      <c r="G2628">
        <v>51.468778550000003</v>
      </c>
      <c r="H2628">
        <v>7.0059646202779708</v>
      </c>
      <c r="I2628" t="s">
        <v>101</v>
      </c>
    </row>
    <row r="2629" spans="1:9" x14ac:dyDescent="0.3">
      <c r="A2629" t="s">
        <v>7786</v>
      </c>
      <c r="B2629" t="s">
        <v>7787</v>
      </c>
      <c r="F2629" t="s">
        <v>49</v>
      </c>
      <c r="G2629">
        <v>48.8963295</v>
      </c>
      <c r="H2629">
        <v>2.2847293999999998</v>
      </c>
      <c r="I2629" t="s">
        <v>25</v>
      </c>
    </row>
    <row r="2630" spans="1:9" x14ac:dyDescent="0.3">
      <c r="A2630" t="s">
        <v>7788</v>
      </c>
      <c r="B2630" t="s">
        <v>7789</v>
      </c>
      <c r="C2630" t="s">
        <v>7790</v>
      </c>
      <c r="D2630" t="s">
        <v>7791</v>
      </c>
      <c r="E2630" t="s">
        <v>7792</v>
      </c>
      <c r="F2630" t="s">
        <v>49</v>
      </c>
      <c r="G2630">
        <v>45.164918</v>
      </c>
      <c r="H2630">
        <v>3.186401</v>
      </c>
      <c r="I2630" t="s">
        <v>15</v>
      </c>
    </row>
    <row r="2631" spans="1:9" x14ac:dyDescent="0.3">
      <c r="A2631" t="s">
        <v>7793</v>
      </c>
      <c r="B2631" t="s">
        <v>7794</v>
      </c>
      <c r="F2631" t="s">
        <v>49</v>
      </c>
      <c r="G2631">
        <v>47.903677999999999</v>
      </c>
      <c r="H2631">
        <v>1.917225</v>
      </c>
      <c r="I2631" t="s">
        <v>50</v>
      </c>
    </row>
    <row r="2632" spans="1:9" x14ac:dyDescent="0.3">
      <c r="A2632" t="s">
        <v>7795</v>
      </c>
      <c r="B2632" t="s">
        <v>7796</v>
      </c>
      <c r="C2632" t="s">
        <v>7797</v>
      </c>
      <c r="D2632" t="s">
        <v>7798</v>
      </c>
      <c r="F2632" t="s">
        <v>30</v>
      </c>
      <c r="G2632">
        <v>50.1622621</v>
      </c>
      <c r="H2632">
        <v>19.445807299999998</v>
      </c>
      <c r="I2632" t="s">
        <v>31</v>
      </c>
    </row>
    <row r="2633" spans="1:9" x14ac:dyDescent="0.3">
      <c r="A2633" t="s">
        <v>7799</v>
      </c>
      <c r="B2633" t="s">
        <v>7800</v>
      </c>
      <c r="C2633" t="s">
        <v>7801</v>
      </c>
      <c r="D2633" t="s">
        <v>7802</v>
      </c>
      <c r="E2633" t="s">
        <v>7803</v>
      </c>
      <c r="F2633" t="s">
        <v>385</v>
      </c>
      <c r="G2633">
        <v>48.162408999999997</v>
      </c>
      <c r="H2633">
        <v>17.1374213</v>
      </c>
      <c r="I2633" t="s">
        <v>15</v>
      </c>
    </row>
    <row r="2634" spans="1:9" x14ac:dyDescent="0.3">
      <c r="A2634" t="s">
        <v>7804</v>
      </c>
      <c r="B2634" t="s">
        <v>7805</v>
      </c>
      <c r="C2634" t="s">
        <v>7806</v>
      </c>
      <c r="D2634" t="s">
        <v>7807</v>
      </c>
      <c r="E2634" t="s">
        <v>7808</v>
      </c>
      <c r="F2634" t="s">
        <v>49</v>
      </c>
      <c r="G2634">
        <v>47.194983000000001</v>
      </c>
      <c r="H2634">
        <v>1.4045730000000001</v>
      </c>
      <c r="I2634" t="s">
        <v>15</v>
      </c>
    </row>
    <row r="2635" spans="1:9" x14ac:dyDescent="0.3">
      <c r="A2635" t="s">
        <v>7809</v>
      </c>
      <c r="B2635" t="s">
        <v>6428</v>
      </c>
      <c r="C2635" t="s">
        <v>6429</v>
      </c>
      <c r="D2635" t="s">
        <v>6430</v>
      </c>
      <c r="E2635" t="s">
        <v>598</v>
      </c>
      <c r="F2635" t="s">
        <v>82</v>
      </c>
      <c r="G2635">
        <v>51.496776699999998</v>
      </c>
      <c r="H2635">
        <v>-0.1360237</v>
      </c>
      <c r="I2635" t="s">
        <v>15</v>
      </c>
    </row>
    <row r="2636" spans="1:9" x14ac:dyDescent="0.3">
      <c r="A2636" t="s">
        <v>7810</v>
      </c>
      <c r="B2636" t="s">
        <v>6428</v>
      </c>
      <c r="C2636" t="s">
        <v>6429</v>
      </c>
      <c r="D2636" t="s">
        <v>6430</v>
      </c>
      <c r="E2636" t="s">
        <v>598</v>
      </c>
      <c r="F2636" t="s">
        <v>82</v>
      </c>
      <c r="G2636">
        <v>51.496776699999998</v>
      </c>
      <c r="H2636">
        <v>-0.1360237</v>
      </c>
      <c r="I2636" t="s">
        <v>15</v>
      </c>
    </row>
    <row r="2637" spans="1:9" x14ac:dyDescent="0.3">
      <c r="A2637" t="s">
        <v>7811</v>
      </c>
      <c r="B2637" t="s">
        <v>6428</v>
      </c>
      <c r="C2637" t="s">
        <v>6429</v>
      </c>
      <c r="D2637" t="s">
        <v>6430</v>
      </c>
      <c r="E2637" t="s">
        <v>598</v>
      </c>
      <c r="F2637" t="s">
        <v>82</v>
      </c>
      <c r="G2637">
        <v>51.496776699999998</v>
      </c>
      <c r="H2637">
        <v>-0.1360237</v>
      </c>
      <c r="I2637" t="s">
        <v>15</v>
      </c>
    </row>
    <row r="2638" spans="1:9" x14ac:dyDescent="0.3">
      <c r="A2638" t="s">
        <v>7812</v>
      </c>
      <c r="B2638" t="s">
        <v>7813</v>
      </c>
      <c r="C2638" t="s">
        <v>7814</v>
      </c>
      <c r="D2638" t="s">
        <v>7815</v>
      </c>
      <c r="E2638" t="s">
        <v>2043</v>
      </c>
      <c r="F2638" t="s">
        <v>104</v>
      </c>
      <c r="G2638">
        <v>52.0875561</v>
      </c>
      <c r="H2638">
        <v>4.3135367000000002</v>
      </c>
      <c r="I2638" t="s">
        <v>15</v>
      </c>
    </row>
    <row r="2639" spans="1:9" x14ac:dyDescent="0.3">
      <c r="A2639" t="s">
        <v>7816</v>
      </c>
      <c r="B2639" t="s">
        <v>6428</v>
      </c>
      <c r="C2639" t="s">
        <v>6429</v>
      </c>
      <c r="D2639" t="s">
        <v>6430</v>
      </c>
      <c r="E2639" t="s">
        <v>598</v>
      </c>
      <c r="F2639" t="s">
        <v>82</v>
      </c>
      <c r="G2639">
        <v>51.496776699999998</v>
      </c>
      <c r="H2639">
        <v>-0.1360237</v>
      </c>
      <c r="I2639" t="s">
        <v>15</v>
      </c>
    </row>
    <row r="2640" spans="1:9" x14ac:dyDescent="0.3">
      <c r="A2640" t="s">
        <v>7817</v>
      </c>
      <c r="B2640" t="s">
        <v>7818</v>
      </c>
      <c r="C2640" t="s">
        <v>7819</v>
      </c>
      <c r="D2640" t="s">
        <v>2381</v>
      </c>
      <c r="E2640" t="s">
        <v>526</v>
      </c>
      <c r="F2640" t="s">
        <v>14</v>
      </c>
      <c r="G2640">
        <v>53.543347050000001</v>
      </c>
      <c r="H2640">
        <v>9.9341125191767432</v>
      </c>
      <c r="I2640" t="s">
        <v>15</v>
      </c>
    </row>
    <row r="2641" spans="1:9" x14ac:dyDescent="0.3">
      <c r="A2641" t="s">
        <v>11584</v>
      </c>
      <c r="E2641" t="s">
        <v>11585</v>
      </c>
      <c r="G2641">
        <v>45.630135799999998</v>
      </c>
      <c r="H2641">
        <v>9.5886268999999995</v>
      </c>
      <c r="I2641" t="s">
        <v>11289</v>
      </c>
    </row>
    <row r="2642" spans="1:9" x14ac:dyDescent="0.3">
      <c r="A2642" t="s">
        <v>11586</v>
      </c>
      <c r="E2642" t="s">
        <v>11587</v>
      </c>
      <c r="G2642">
        <v>57.417106756203196</v>
      </c>
      <c r="H2642">
        <v>16.672634371179299</v>
      </c>
      <c r="I2642" t="s">
        <v>11289</v>
      </c>
    </row>
    <row r="2643" spans="1:9" x14ac:dyDescent="0.3">
      <c r="A2643" t="s">
        <v>12225</v>
      </c>
      <c r="C2643" t="s">
        <v>12226</v>
      </c>
      <c r="D2643" t="s">
        <v>5129</v>
      </c>
      <c r="E2643" t="s">
        <v>12227</v>
      </c>
      <c r="G2643">
        <v>59.898574000000004</v>
      </c>
      <c r="H2643">
        <v>10.575899</v>
      </c>
      <c r="I2643" t="s">
        <v>11881</v>
      </c>
    </row>
    <row r="2644" spans="1:9" x14ac:dyDescent="0.3">
      <c r="A2644" t="s">
        <v>7820</v>
      </c>
      <c r="B2644" t="s">
        <v>7821</v>
      </c>
      <c r="C2644" t="s">
        <v>7822</v>
      </c>
      <c r="D2644" t="s">
        <v>5155</v>
      </c>
      <c r="E2644" t="s">
        <v>7823</v>
      </c>
      <c r="F2644" t="s">
        <v>14</v>
      </c>
      <c r="G2644">
        <v>49.003304200000002</v>
      </c>
      <c r="H2644">
        <v>12.0969503</v>
      </c>
      <c r="I2644" t="s">
        <v>101</v>
      </c>
    </row>
    <row r="2645" spans="1:9" x14ac:dyDescent="0.3">
      <c r="A2645" t="s">
        <v>7824</v>
      </c>
      <c r="B2645" t="s">
        <v>7825</v>
      </c>
      <c r="F2645" t="s">
        <v>934</v>
      </c>
      <c r="G2645">
        <v>63.096252999999997</v>
      </c>
      <c r="H2645">
        <v>21.605903000000001</v>
      </c>
      <c r="I2645" t="s">
        <v>25</v>
      </c>
    </row>
    <row r="2646" spans="1:9" x14ac:dyDescent="0.3">
      <c r="A2646" t="s">
        <v>7826</v>
      </c>
      <c r="B2646" t="s">
        <v>7827</v>
      </c>
      <c r="C2646" t="s">
        <v>7828</v>
      </c>
      <c r="D2646" t="s">
        <v>216</v>
      </c>
      <c r="E2646" t="s">
        <v>7829</v>
      </c>
      <c r="F2646" t="s">
        <v>68</v>
      </c>
      <c r="G2646">
        <v>47.414071</v>
      </c>
      <c r="H2646">
        <v>9.3574389999999994</v>
      </c>
      <c r="I2646" t="s">
        <v>15</v>
      </c>
    </row>
    <row r="2647" spans="1:9" x14ac:dyDescent="0.3">
      <c r="A2647" t="s">
        <v>7830</v>
      </c>
      <c r="B2647" t="s">
        <v>7831</v>
      </c>
      <c r="F2647" t="s">
        <v>113</v>
      </c>
      <c r="G2647" t="str">
        <f>"40.468235"</f>
        <v>40.468235</v>
      </c>
      <c r="H2647" t="str">
        <f>"-3.670833"</f>
        <v>-3.670833</v>
      </c>
      <c r="I2647" t="s">
        <v>114</v>
      </c>
    </row>
    <row r="2648" spans="1:9" x14ac:dyDescent="0.3">
      <c r="A2648" t="s">
        <v>11588</v>
      </c>
      <c r="E2648" t="s">
        <v>11589</v>
      </c>
      <c r="G2648">
        <v>47.787190000000002</v>
      </c>
      <c r="H2648">
        <v>7.5065119999999999</v>
      </c>
      <c r="I2648" t="s">
        <v>11289</v>
      </c>
    </row>
    <row r="2649" spans="1:9" x14ac:dyDescent="0.3">
      <c r="A2649" t="s">
        <v>7832</v>
      </c>
      <c r="B2649" t="s">
        <v>7833</v>
      </c>
      <c r="C2649" t="s">
        <v>7834</v>
      </c>
      <c r="D2649" t="s">
        <v>887</v>
      </c>
      <c r="E2649" t="s">
        <v>7835</v>
      </c>
      <c r="F2649" t="s">
        <v>68</v>
      </c>
      <c r="G2649">
        <v>46.180498</v>
      </c>
      <c r="H2649">
        <v>6.1434769999999999</v>
      </c>
      <c r="I2649" t="s">
        <v>15</v>
      </c>
    </row>
    <row r="2650" spans="1:9" x14ac:dyDescent="0.3">
      <c r="A2650" t="s">
        <v>7836</v>
      </c>
      <c r="B2650" t="s">
        <v>7837</v>
      </c>
      <c r="C2650" t="s">
        <v>7838</v>
      </c>
      <c r="D2650" t="s">
        <v>7839</v>
      </c>
      <c r="E2650" t="s">
        <v>7840</v>
      </c>
      <c r="F2650" t="s">
        <v>14</v>
      </c>
      <c r="G2650">
        <v>49.322271100000002</v>
      </c>
      <c r="H2650">
        <v>11.5293714</v>
      </c>
      <c r="I2650" t="s">
        <v>15</v>
      </c>
    </row>
    <row r="2651" spans="1:9" x14ac:dyDescent="0.3">
      <c r="A2651" t="s">
        <v>7841</v>
      </c>
      <c r="B2651" t="s">
        <v>7842</v>
      </c>
      <c r="C2651" t="s">
        <v>7843</v>
      </c>
      <c r="D2651" t="s">
        <v>7844</v>
      </c>
      <c r="E2651" t="s">
        <v>7845</v>
      </c>
      <c r="F2651" t="s">
        <v>113</v>
      </c>
      <c r="G2651">
        <v>36.866959999999999</v>
      </c>
      <c r="H2651">
        <v>-2.438142</v>
      </c>
      <c r="I2651" t="s">
        <v>15</v>
      </c>
    </row>
    <row r="2652" spans="1:9" x14ac:dyDescent="0.3">
      <c r="A2652" t="s">
        <v>7846</v>
      </c>
      <c r="B2652" t="s">
        <v>7847</v>
      </c>
      <c r="C2652" t="s">
        <v>7848</v>
      </c>
      <c r="D2652" t="s">
        <v>7849</v>
      </c>
      <c r="E2652" t="s">
        <v>158</v>
      </c>
      <c r="F2652" t="s">
        <v>113</v>
      </c>
      <c r="G2652">
        <v>40.448439</v>
      </c>
      <c r="H2652">
        <v>-3.6958540000000002</v>
      </c>
      <c r="I2652" t="s">
        <v>15</v>
      </c>
    </row>
    <row r="2653" spans="1:9" x14ac:dyDescent="0.3">
      <c r="A2653" t="s">
        <v>7850</v>
      </c>
      <c r="B2653" t="s">
        <v>7851</v>
      </c>
      <c r="C2653" t="s">
        <v>7852</v>
      </c>
      <c r="D2653" t="s">
        <v>308</v>
      </c>
      <c r="E2653" t="s">
        <v>309</v>
      </c>
      <c r="F2653" t="s">
        <v>49</v>
      </c>
      <c r="G2653">
        <v>48.862233099999997</v>
      </c>
      <c r="H2653">
        <v>2.3047133</v>
      </c>
      <c r="I2653" t="s">
        <v>15</v>
      </c>
    </row>
    <row r="2654" spans="1:9" x14ac:dyDescent="0.3">
      <c r="A2654" t="s">
        <v>7853</v>
      </c>
      <c r="B2654" t="s">
        <v>7854</v>
      </c>
      <c r="F2654" t="s">
        <v>49</v>
      </c>
      <c r="G2654">
        <v>43.300486800000002</v>
      </c>
      <c r="H2654">
        <v>5.3715099000000004</v>
      </c>
      <c r="I2654" t="s">
        <v>50</v>
      </c>
    </row>
    <row r="2655" spans="1:9" x14ac:dyDescent="0.3">
      <c r="A2655" t="s">
        <v>7855</v>
      </c>
      <c r="B2655" t="s">
        <v>7856</v>
      </c>
      <c r="C2655" t="s">
        <v>7857</v>
      </c>
      <c r="D2655" t="s">
        <v>7858</v>
      </c>
      <c r="E2655" t="s">
        <v>7859</v>
      </c>
      <c r="F2655" t="s">
        <v>7860</v>
      </c>
      <c r="G2655">
        <v>45.253444999999999</v>
      </c>
      <c r="H2655">
        <v>19.380803400000001</v>
      </c>
      <c r="I2655" t="s">
        <v>15</v>
      </c>
    </row>
    <row r="2656" spans="1:9" x14ac:dyDescent="0.3">
      <c r="A2656" t="s">
        <v>11590</v>
      </c>
      <c r="E2656" t="s">
        <v>11591</v>
      </c>
      <c r="G2656">
        <v>61.3192882402275</v>
      </c>
      <c r="H2656">
        <v>22.1218736501968</v>
      </c>
      <c r="I2656" t="s">
        <v>11294</v>
      </c>
    </row>
    <row r="2657" spans="1:9" x14ac:dyDescent="0.3">
      <c r="A2657" t="s">
        <v>7861</v>
      </c>
      <c r="B2657" t="s">
        <v>7862</v>
      </c>
      <c r="C2657" t="s">
        <v>7863</v>
      </c>
      <c r="D2657" t="s">
        <v>7864</v>
      </c>
      <c r="E2657" t="s">
        <v>7865</v>
      </c>
      <c r="F2657" t="s">
        <v>934</v>
      </c>
      <c r="G2657">
        <v>60.184075399999998</v>
      </c>
      <c r="H2657">
        <v>24.814299099999999</v>
      </c>
      <c r="I2657" t="s">
        <v>15</v>
      </c>
    </row>
    <row r="2658" spans="1:9" x14ac:dyDescent="0.3">
      <c r="A2658" t="s">
        <v>7866</v>
      </c>
      <c r="B2658" t="s">
        <v>7867</v>
      </c>
      <c r="C2658" t="s">
        <v>7868</v>
      </c>
      <c r="D2658" t="s">
        <v>7869</v>
      </c>
      <c r="E2658" t="s">
        <v>1051</v>
      </c>
      <c r="F2658" t="s">
        <v>14</v>
      </c>
      <c r="G2658">
        <v>48.183590000000002</v>
      </c>
      <c r="H2658">
        <v>11.592156299999999</v>
      </c>
      <c r="I2658" t="s">
        <v>15</v>
      </c>
    </row>
    <row r="2659" spans="1:9" x14ac:dyDescent="0.3">
      <c r="A2659" t="s">
        <v>7870</v>
      </c>
      <c r="B2659" t="s">
        <v>7871</v>
      </c>
      <c r="F2659" t="s">
        <v>14</v>
      </c>
      <c r="G2659">
        <v>48.154021299999997</v>
      </c>
      <c r="H2659">
        <v>11.58366111617863</v>
      </c>
      <c r="I2659" t="s">
        <v>114</v>
      </c>
    </row>
    <row r="2660" spans="1:9" x14ac:dyDescent="0.3">
      <c r="A2660" t="s">
        <v>7872</v>
      </c>
      <c r="B2660" t="s">
        <v>7873</v>
      </c>
      <c r="F2660" t="s">
        <v>49</v>
      </c>
      <c r="G2660">
        <v>47.251969000000003</v>
      </c>
      <c r="H2660">
        <v>-1.6247450000000001</v>
      </c>
      <c r="I2660" t="s">
        <v>50</v>
      </c>
    </row>
    <row r="2661" spans="1:9" x14ac:dyDescent="0.3">
      <c r="A2661" t="s">
        <v>7874</v>
      </c>
      <c r="B2661" t="s">
        <v>7875</v>
      </c>
      <c r="C2661" t="s">
        <v>7876</v>
      </c>
      <c r="D2661" t="s">
        <v>7877</v>
      </c>
      <c r="E2661" t="s">
        <v>1335</v>
      </c>
      <c r="F2661" t="s">
        <v>82</v>
      </c>
      <c r="G2661">
        <v>57.145104799999999</v>
      </c>
      <c r="H2661">
        <v>-2.1113184</v>
      </c>
      <c r="I2661" t="s">
        <v>15</v>
      </c>
    </row>
    <row r="2662" spans="1:9" x14ac:dyDescent="0.3">
      <c r="A2662" t="s">
        <v>11592</v>
      </c>
      <c r="E2662" t="s">
        <v>11593</v>
      </c>
      <c r="G2662">
        <v>39.964973299999997</v>
      </c>
      <c r="H2662">
        <v>-0.25876329999999997</v>
      </c>
      <c r="I2662" t="s">
        <v>11294</v>
      </c>
    </row>
    <row r="2663" spans="1:9" x14ac:dyDescent="0.3">
      <c r="A2663" t="s">
        <v>7878</v>
      </c>
      <c r="B2663" t="s">
        <v>7879</v>
      </c>
      <c r="C2663" t="s">
        <v>7880</v>
      </c>
      <c r="D2663" t="s">
        <v>7881</v>
      </c>
      <c r="E2663" t="s">
        <v>7882</v>
      </c>
      <c r="F2663" t="s">
        <v>21</v>
      </c>
      <c r="G2663">
        <v>48.084876000000001</v>
      </c>
      <c r="H2663">
        <v>16.355352</v>
      </c>
      <c r="I2663" t="s">
        <v>88</v>
      </c>
    </row>
    <row r="2664" spans="1:9" x14ac:dyDescent="0.3">
      <c r="A2664" t="s">
        <v>7883</v>
      </c>
      <c r="B2664" t="s">
        <v>7884</v>
      </c>
      <c r="F2664" t="s">
        <v>14</v>
      </c>
      <c r="G2664">
        <v>49.997881599999999</v>
      </c>
      <c r="H2664">
        <v>8.6563882000000003</v>
      </c>
      <c r="I2664" t="s">
        <v>25</v>
      </c>
    </row>
    <row r="2665" spans="1:9" x14ac:dyDescent="0.3">
      <c r="A2665" t="s">
        <v>7885</v>
      </c>
      <c r="B2665" t="s">
        <v>7886</v>
      </c>
      <c r="F2665" t="s">
        <v>24</v>
      </c>
      <c r="G2665">
        <v>37.985386099999999</v>
      </c>
      <c r="H2665">
        <v>23.719866700000001</v>
      </c>
      <c r="I2665" t="s">
        <v>25</v>
      </c>
    </row>
    <row r="2666" spans="1:9" x14ac:dyDescent="0.3">
      <c r="A2666" t="s">
        <v>7887</v>
      </c>
      <c r="B2666" t="s">
        <v>7888</v>
      </c>
      <c r="C2666" t="s">
        <v>7889</v>
      </c>
      <c r="D2666" t="s">
        <v>7890</v>
      </c>
      <c r="E2666" t="s">
        <v>2994</v>
      </c>
      <c r="F2666" t="s">
        <v>14</v>
      </c>
      <c r="G2666">
        <v>51.063362900000001</v>
      </c>
      <c r="H2666">
        <v>13.7427999</v>
      </c>
      <c r="I2666" t="s">
        <v>15</v>
      </c>
    </row>
    <row r="2667" spans="1:9" x14ac:dyDescent="0.3">
      <c r="A2667" t="s">
        <v>7891</v>
      </c>
      <c r="B2667" t="s">
        <v>7892</v>
      </c>
      <c r="C2667" t="s">
        <v>7893</v>
      </c>
      <c r="D2667" t="s">
        <v>7894</v>
      </c>
      <c r="E2667" t="s">
        <v>190</v>
      </c>
      <c r="F2667" t="s">
        <v>14</v>
      </c>
      <c r="G2667">
        <v>52.534977699999999</v>
      </c>
      <c r="H2667">
        <v>13.419578899999999</v>
      </c>
      <c r="I2667" t="s">
        <v>15</v>
      </c>
    </row>
    <row r="2668" spans="1:9" x14ac:dyDescent="0.3">
      <c r="A2668" t="s">
        <v>7895</v>
      </c>
      <c r="B2668" t="s">
        <v>7896</v>
      </c>
      <c r="F2668" t="s">
        <v>82</v>
      </c>
      <c r="G2668" t="str">
        <f>"51.656786"</f>
        <v>51.656786</v>
      </c>
      <c r="H2668" t="str">
        <f>"-0.400317"</f>
        <v>-0.400317</v>
      </c>
      <c r="I2668" t="s">
        <v>37</v>
      </c>
    </row>
    <row r="2669" spans="1:9" x14ac:dyDescent="0.3">
      <c r="A2669" t="s">
        <v>7897</v>
      </c>
      <c r="B2669" t="s">
        <v>7898</v>
      </c>
      <c r="C2669" t="s">
        <v>7899</v>
      </c>
      <c r="D2669" t="s">
        <v>7900</v>
      </c>
      <c r="E2669" t="s">
        <v>7901</v>
      </c>
      <c r="F2669" t="s">
        <v>14</v>
      </c>
      <c r="G2669">
        <v>50.967402</v>
      </c>
      <c r="H2669">
        <v>13.884384000000001</v>
      </c>
      <c r="I2669" t="s">
        <v>101</v>
      </c>
    </row>
    <row r="2670" spans="1:9" x14ac:dyDescent="0.3">
      <c r="A2670" t="s">
        <v>7902</v>
      </c>
      <c r="B2670" t="s">
        <v>7903</v>
      </c>
      <c r="C2670" t="s">
        <v>7904</v>
      </c>
      <c r="D2670" t="s">
        <v>3530</v>
      </c>
      <c r="E2670" t="s">
        <v>3531</v>
      </c>
      <c r="F2670" t="s">
        <v>49</v>
      </c>
      <c r="G2670">
        <v>43.617255299999997</v>
      </c>
      <c r="H2670">
        <v>7.0499346999999997</v>
      </c>
      <c r="I2670" t="s">
        <v>15</v>
      </c>
    </row>
    <row r="2671" spans="1:9" x14ac:dyDescent="0.3">
      <c r="A2671" t="s">
        <v>12436</v>
      </c>
      <c r="C2671" t="s">
        <v>12437</v>
      </c>
      <c r="D2671" t="s">
        <v>4530</v>
      </c>
      <c r="E2671" t="s">
        <v>5373</v>
      </c>
      <c r="G2671">
        <v>48.829647299999998</v>
      </c>
      <c r="H2671">
        <v>2.3913730000000002</v>
      </c>
      <c r="I2671" t="s">
        <v>11881</v>
      </c>
    </row>
    <row r="2672" spans="1:9" x14ac:dyDescent="0.3">
      <c r="A2672" t="s">
        <v>12228</v>
      </c>
      <c r="C2672" t="s">
        <v>12229</v>
      </c>
      <c r="D2672" t="s">
        <v>12230</v>
      </c>
      <c r="E2672" t="s">
        <v>12231</v>
      </c>
      <c r="G2672">
        <v>48.903028599999999</v>
      </c>
      <c r="H2672">
        <v>2.3601652999999998</v>
      </c>
      <c r="I2672" t="s">
        <v>11881</v>
      </c>
    </row>
    <row r="2673" spans="1:9" x14ac:dyDescent="0.3">
      <c r="A2673" t="s">
        <v>12232</v>
      </c>
      <c r="B2673" t="s">
        <v>9445</v>
      </c>
      <c r="C2673" t="s">
        <v>12233</v>
      </c>
      <c r="D2673" t="s">
        <v>12234</v>
      </c>
      <c r="E2673" t="s">
        <v>12235</v>
      </c>
      <c r="F2673" t="s">
        <v>49</v>
      </c>
      <c r="G2673" t="str">
        <f>"49.007401"</f>
        <v>49.007401</v>
      </c>
      <c r="H2673" t="str">
        <f>"2.611629"</f>
        <v>2.611629</v>
      </c>
      <c r="I2673" t="s">
        <v>11881</v>
      </c>
    </row>
    <row r="2674" spans="1:9" x14ac:dyDescent="0.3">
      <c r="A2674" t="s">
        <v>12236</v>
      </c>
      <c r="C2674" t="s">
        <v>12237</v>
      </c>
      <c r="D2674" t="s">
        <v>4781</v>
      </c>
      <c r="E2674" t="s">
        <v>5373</v>
      </c>
      <c r="G2674">
        <v>48.865049999999997</v>
      </c>
      <c r="H2674">
        <v>2.3013404999999998</v>
      </c>
      <c r="I2674" t="s">
        <v>11881</v>
      </c>
    </row>
    <row r="2675" spans="1:9" x14ac:dyDescent="0.3">
      <c r="A2675" t="s">
        <v>12438</v>
      </c>
      <c r="C2675" t="s">
        <v>12439</v>
      </c>
      <c r="D2675" t="s">
        <v>3080</v>
      </c>
      <c r="E2675" t="s">
        <v>5373</v>
      </c>
      <c r="G2675">
        <v>48.836606400000001</v>
      </c>
      <c r="H2675">
        <v>2.2568757000000002</v>
      </c>
      <c r="I2675" t="s">
        <v>11881</v>
      </c>
    </row>
    <row r="2676" spans="1:9" x14ac:dyDescent="0.3">
      <c r="A2676" t="s">
        <v>12238</v>
      </c>
      <c r="C2676" t="s">
        <v>12239</v>
      </c>
      <c r="D2676" t="s">
        <v>12240</v>
      </c>
      <c r="E2676" t="s">
        <v>12241</v>
      </c>
      <c r="G2676">
        <v>48.706973300000001</v>
      </c>
      <c r="H2676">
        <v>2.3712531000000001</v>
      </c>
      <c r="I2676" t="s">
        <v>11881</v>
      </c>
    </row>
    <row r="2677" spans="1:9" x14ac:dyDescent="0.3">
      <c r="A2677" t="s">
        <v>7905</v>
      </c>
      <c r="B2677" t="s">
        <v>7906</v>
      </c>
      <c r="F2677" t="s">
        <v>82</v>
      </c>
      <c r="G2677">
        <v>52.2788428</v>
      </c>
      <c r="H2677">
        <v>-1.5472193999999999</v>
      </c>
      <c r="I2677" t="s">
        <v>37</v>
      </c>
    </row>
    <row r="2678" spans="1:9" x14ac:dyDescent="0.3">
      <c r="A2678" t="s">
        <v>7907</v>
      </c>
      <c r="B2678" t="s">
        <v>7908</v>
      </c>
      <c r="F2678" t="s">
        <v>49</v>
      </c>
      <c r="G2678">
        <v>46.135941000000003</v>
      </c>
      <c r="H2678">
        <v>6.3320429999999996</v>
      </c>
      <c r="I2678" t="s">
        <v>50</v>
      </c>
    </row>
    <row r="2679" spans="1:9" x14ac:dyDescent="0.3">
      <c r="A2679" t="s">
        <v>7909</v>
      </c>
      <c r="B2679" t="s">
        <v>155</v>
      </c>
      <c r="C2679" t="s">
        <v>156</v>
      </c>
      <c r="D2679" t="s">
        <v>157</v>
      </c>
      <c r="E2679" t="s">
        <v>158</v>
      </c>
      <c r="F2679" t="s">
        <v>113</v>
      </c>
      <c r="G2679">
        <v>40.468698199999999</v>
      </c>
      <c r="H2679">
        <v>-3.6577940999999998</v>
      </c>
      <c r="I2679" t="s">
        <v>15</v>
      </c>
    </row>
    <row r="2680" spans="1:9" x14ac:dyDescent="0.3">
      <c r="A2680" t="s">
        <v>7910</v>
      </c>
      <c r="B2680" t="s">
        <v>7911</v>
      </c>
      <c r="C2680" t="s">
        <v>7912</v>
      </c>
      <c r="D2680" t="s">
        <v>7913</v>
      </c>
      <c r="F2680" t="s">
        <v>30</v>
      </c>
      <c r="G2680">
        <v>52.378270999999998</v>
      </c>
      <c r="H2680">
        <v>20.928863</v>
      </c>
      <c r="I2680" t="s">
        <v>31</v>
      </c>
    </row>
    <row r="2681" spans="1:9" x14ac:dyDescent="0.3">
      <c r="A2681" t="s">
        <v>7914</v>
      </c>
      <c r="B2681" t="s">
        <v>7915</v>
      </c>
      <c r="F2681" t="s">
        <v>113</v>
      </c>
      <c r="G2681">
        <v>41.392316399999999</v>
      </c>
      <c r="H2681">
        <v>2.1717015000000002</v>
      </c>
      <c r="I2681" t="s">
        <v>114</v>
      </c>
    </row>
    <row r="2682" spans="1:9" x14ac:dyDescent="0.3">
      <c r="A2682" t="s">
        <v>12242</v>
      </c>
      <c r="C2682" t="s">
        <v>12243</v>
      </c>
      <c r="D2682" t="s">
        <v>12244</v>
      </c>
      <c r="E2682" t="s">
        <v>12242</v>
      </c>
      <c r="G2682">
        <v>48.574316899999999</v>
      </c>
      <c r="H2682">
        <v>13.416844299999999</v>
      </c>
      <c r="I2682" t="s">
        <v>11881</v>
      </c>
    </row>
    <row r="2683" spans="1:9" x14ac:dyDescent="0.3">
      <c r="A2683" t="s">
        <v>7916</v>
      </c>
      <c r="B2683" t="s">
        <v>7917</v>
      </c>
      <c r="C2683" t="s">
        <v>7918</v>
      </c>
      <c r="D2683" t="s">
        <v>7919</v>
      </c>
      <c r="E2683" t="s">
        <v>4214</v>
      </c>
      <c r="F2683" t="s">
        <v>104</v>
      </c>
      <c r="G2683">
        <v>51.594150200000001</v>
      </c>
      <c r="H2683">
        <v>4.8248745</v>
      </c>
      <c r="I2683" t="s">
        <v>15</v>
      </c>
    </row>
    <row r="2684" spans="1:9" x14ac:dyDescent="0.3">
      <c r="A2684" t="s">
        <v>7920</v>
      </c>
      <c r="B2684" t="s">
        <v>7921</v>
      </c>
      <c r="F2684" t="s">
        <v>2610</v>
      </c>
      <c r="G2684">
        <v>49.596302000000001</v>
      </c>
      <c r="H2684">
        <v>6.1304369999999997</v>
      </c>
      <c r="I2684" t="s">
        <v>25</v>
      </c>
    </row>
    <row r="2685" spans="1:9" x14ac:dyDescent="0.3">
      <c r="A2685" t="s">
        <v>7922</v>
      </c>
      <c r="B2685" t="s">
        <v>7923</v>
      </c>
      <c r="C2685" t="s">
        <v>7924</v>
      </c>
      <c r="D2685" t="s">
        <v>7925</v>
      </c>
      <c r="E2685" t="s">
        <v>7926</v>
      </c>
      <c r="F2685" t="s">
        <v>104</v>
      </c>
      <c r="G2685">
        <v>51.828019699999999</v>
      </c>
      <c r="H2685">
        <v>5.7579279000000003</v>
      </c>
      <c r="I2685" t="s">
        <v>1059</v>
      </c>
    </row>
    <row r="2686" spans="1:9" x14ac:dyDescent="0.3">
      <c r="A2686" t="s">
        <v>7927</v>
      </c>
      <c r="B2686" t="s">
        <v>7928</v>
      </c>
      <c r="C2686" t="s">
        <v>7929</v>
      </c>
      <c r="D2686" t="s">
        <v>7930</v>
      </c>
      <c r="E2686" t="s">
        <v>7931</v>
      </c>
      <c r="F2686" t="s">
        <v>49</v>
      </c>
      <c r="G2686">
        <v>48.709721000000002</v>
      </c>
      <c r="H2686">
        <v>2.2355429999999998</v>
      </c>
      <c r="I2686" t="s">
        <v>15</v>
      </c>
    </row>
    <row r="2687" spans="1:9" x14ac:dyDescent="0.3">
      <c r="A2687" t="s">
        <v>7932</v>
      </c>
      <c r="B2687" t="s">
        <v>7933</v>
      </c>
      <c r="C2687" t="s">
        <v>7934</v>
      </c>
      <c r="D2687" t="s">
        <v>7935</v>
      </c>
      <c r="E2687" t="s">
        <v>7936</v>
      </c>
      <c r="F2687" t="s">
        <v>82</v>
      </c>
      <c r="G2687">
        <v>55.884506250000001</v>
      </c>
      <c r="H2687">
        <v>-4.4530521023041514</v>
      </c>
      <c r="I2687" t="s">
        <v>15</v>
      </c>
    </row>
    <row r="2688" spans="1:9" x14ac:dyDescent="0.3">
      <c r="A2688" t="s">
        <v>7937</v>
      </c>
      <c r="B2688" t="s">
        <v>7938</v>
      </c>
      <c r="C2688" t="s">
        <v>7939</v>
      </c>
      <c r="D2688" t="s">
        <v>7940</v>
      </c>
      <c r="E2688" t="s">
        <v>7941</v>
      </c>
      <c r="F2688" t="s">
        <v>404</v>
      </c>
      <c r="G2688">
        <v>57.622791049999996</v>
      </c>
      <c r="H2688">
        <v>11.8937517632924</v>
      </c>
      <c r="I2688" t="s">
        <v>15</v>
      </c>
    </row>
    <row r="2689" spans="1:9" x14ac:dyDescent="0.3">
      <c r="A2689" t="s">
        <v>7942</v>
      </c>
      <c r="B2689" t="s">
        <v>7943</v>
      </c>
      <c r="F2689" t="s">
        <v>82</v>
      </c>
      <c r="G2689">
        <v>51.459425199999998</v>
      </c>
      <c r="H2689">
        <v>-0.30667709999999998</v>
      </c>
      <c r="I2689" t="s">
        <v>25</v>
      </c>
    </row>
    <row r="2690" spans="1:9" x14ac:dyDescent="0.3">
      <c r="A2690" t="s">
        <v>12245</v>
      </c>
      <c r="C2690" t="s">
        <v>12246</v>
      </c>
      <c r="D2690" t="s">
        <v>12247</v>
      </c>
      <c r="E2690" t="s">
        <v>12245</v>
      </c>
      <c r="G2690">
        <v>48.972940149999999</v>
      </c>
      <c r="H2690">
        <v>12.06475816123327</v>
      </c>
      <c r="I2690" t="s">
        <v>11881</v>
      </c>
    </row>
    <row r="2691" spans="1:9" x14ac:dyDescent="0.3">
      <c r="A2691" t="s">
        <v>7944</v>
      </c>
      <c r="B2691" t="s">
        <v>7945</v>
      </c>
      <c r="F2691" t="s">
        <v>404</v>
      </c>
      <c r="G2691" t="str">
        <f>"62.491928"</f>
        <v>62.491928</v>
      </c>
      <c r="H2691" t="str">
        <f>"16.058780"</f>
        <v>16.058780</v>
      </c>
      <c r="I2691" t="s">
        <v>25</v>
      </c>
    </row>
    <row r="2692" spans="1:9" x14ac:dyDescent="0.3">
      <c r="A2692" t="s">
        <v>7946</v>
      </c>
      <c r="B2692" t="s">
        <v>7947</v>
      </c>
      <c r="C2692" t="s">
        <v>7948</v>
      </c>
      <c r="D2692" t="s">
        <v>7949</v>
      </c>
      <c r="F2692" t="s">
        <v>30</v>
      </c>
      <c r="G2692">
        <v>53.136600000000001</v>
      </c>
      <c r="H2692">
        <v>17.991353</v>
      </c>
      <c r="I2692" t="s">
        <v>31</v>
      </c>
    </row>
    <row r="2693" spans="1:9" x14ac:dyDescent="0.3">
      <c r="A2693" t="s">
        <v>12248</v>
      </c>
      <c r="C2693" t="s">
        <v>12249</v>
      </c>
      <c r="D2693" t="s">
        <v>12250</v>
      </c>
      <c r="E2693" t="s">
        <v>12248</v>
      </c>
      <c r="G2693">
        <v>52.773786100000002</v>
      </c>
      <c r="H2693">
        <v>6.4450643000000003</v>
      </c>
      <c r="I2693" t="s">
        <v>11881</v>
      </c>
    </row>
    <row r="2694" spans="1:9" x14ac:dyDescent="0.3">
      <c r="A2694" t="s">
        <v>7950</v>
      </c>
      <c r="B2694" t="s">
        <v>7951</v>
      </c>
      <c r="F2694" t="s">
        <v>113</v>
      </c>
      <c r="G2694">
        <v>38.474122000000001</v>
      </c>
      <c r="H2694">
        <v>-0.43213800000000002</v>
      </c>
      <c r="I2694" t="s">
        <v>114</v>
      </c>
    </row>
    <row r="2695" spans="1:9" x14ac:dyDescent="0.3">
      <c r="A2695" t="s">
        <v>7952</v>
      </c>
      <c r="B2695" t="s">
        <v>7953</v>
      </c>
      <c r="C2695" t="s">
        <v>7954</v>
      </c>
      <c r="D2695" t="s">
        <v>1610</v>
      </c>
      <c r="E2695" t="s">
        <v>526</v>
      </c>
      <c r="F2695" t="s">
        <v>14</v>
      </c>
      <c r="G2695">
        <v>53.5511816</v>
      </c>
      <c r="H2695">
        <v>9.9892170999999994</v>
      </c>
      <c r="I2695" t="s">
        <v>15</v>
      </c>
    </row>
    <row r="2696" spans="1:9" x14ac:dyDescent="0.3">
      <c r="A2696" t="s">
        <v>7955</v>
      </c>
      <c r="B2696" t="s">
        <v>7956</v>
      </c>
      <c r="F2696" t="s">
        <v>82</v>
      </c>
      <c r="G2696">
        <v>51.320698200000002</v>
      </c>
      <c r="H2696">
        <v>-0.55431483049112984</v>
      </c>
      <c r="I2696" t="s">
        <v>37</v>
      </c>
    </row>
    <row r="2697" spans="1:9" x14ac:dyDescent="0.3">
      <c r="A2697" t="s">
        <v>7957</v>
      </c>
      <c r="B2697" t="s">
        <v>7958</v>
      </c>
      <c r="C2697" t="s">
        <v>7959</v>
      </c>
      <c r="D2697" t="s">
        <v>7106</v>
      </c>
      <c r="E2697" t="s">
        <v>7960</v>
      </c>
      <c r="F2697" t="s">
        <v>1084</v>
      </c>
      <c r="G2697">
        <v>46.064709399999998</v>
      </c>
      <c r="H2697">
        <v>14.509288099999999</v>
      </c>
      <c r="I2697" t="s">
        <v>15</v>
      </c>
    </row>
    <row r="2698" spans="1:9" x14ac:dyDescent="0.3">
      <c r="A2698" t="s">
        <v>7961</v>
      </c>
      <c r="B2698" t="s">
        <v>7962</v>
      </c>
      <c r="C2698" t="s">
        <v>7963</v>
      </c>
      <c r="D2698" t="s">
        <v>7964</v>
      </c>
      <c r="E2698" t="s">
        <v>158</v>
      </c>
      <c r="F2698" t="s">
        <v>113</v>
      </c>
      <c r="G2698">
        <v>40.441417000000001</v>
      </c>
      <c r="H2698">
        <v>-3.6660200000000001</v>
      </c>
      <c r="I2698" t="s">
        <v>15</v>
      </c>
    </row>
    <row r="2699" spans="1:9" x14ac:dyDescent="0.3">
      <c r="A2699" t="s">
        <v>7965</v>
      </c>
      <c r="B2699" t="s">
        <v>7966</v>
      </c>
      <c r="F2699" t="s">
        <v>79</v>
      </c>
      <c r="G2699">
        <v>45.6049753</v>
      </c>
      <c r="H2699">
        <v>8.8752112000000007</v>
      </c>
      <c r="I2699" t="s">
        <v>15</v>
      </c>
    </row>
    <row r="2700" spans="1:9" x14ac:dyDescent="0.3">
      <c r="A2700" t="s">
        <v>7967</v>
      </c>
      <c r="B2700" t="s">
        <v>7968</v>
      </c>
      <c r="F2700" t="s">
        <v>113</v>
      </c>
      <c r="G2700">
        <v>43.333086199999997</v>
      </c>
      <c r="H2700">
        <v>-3.112358949999996</v>
      </c>
      <c r="I2700" t="s">
        <v>15</v>
      </c>
    </row>
    <row r="2701" spans="1:9" x14ac:dyDescent="0.3">
      <c r="A2701" t="s">
        <v>12251</v>
      </c>
      <c r="C2701" t="s">
        <v>12252</v>
      </c>
      <c r="D2701" t="s">
        <v>12253</v>
      </c>
      <c r="E2701" t="s">
        <v>12251</v>
      </c>
      <c r="G2701">
        <v>48.920494499999997</v>
      </c>
      <c r="H2701">
        <v>8.7206215743854791</v>
      </c>
      <c r="I2701" t="s">
        <v>11881</v>
      </c>
    </row>
    <row r="2702" spans="1:9" x14ac:dyDescent="0.3">
      <c r="A2702" t="s">
        <v>7969</v>
      </c>
      <c r="B2702" t="s">
        <v>7970</v>
      </c>
      <c r="C2702" t="s">
        <v>7971</v>
      </c>
      <c r="D2702" t="s">
        <v>7972</v>
      </c>
      <c r="E2702" t="s">
        <v>7973</v>
      </c>
      <c r="F2702" t="s">
        <v>14</v>
      </c>
      <c r="G2702">
        <v>50.049342099999997</v>
      </c>
      <c r="H2702">
        <v>10.2251703</v>
      </c>
      <c r="I2702" t="s">
        <v>15</v>
      </c>
    </row>
    <row r="2703" spans="1:9" x14ac:dyDescent="0.3">
      <c r="A2703" t="s">
        <v>7974</v>
      </c>
      <c r="B2703" t="s">
        <v>7975</v>
      </c>
      <c r="F2703" t="s">
        <v>82</v>
      </c>
      <c r="G2703" t="str">
        <f>"51.752150"</f>
        <v>51.752150</v>
      </c>
      <c r="H2703" t="str">
        <f>"-2.301327"</f>
        <v>-2.301327</v>
      </c>
      <c r="I2703" t="s">
        <v>25</v>
      </c>
    </row>
    <row r="2704" spans="1:9" x14ac:dyDescent="0.3">
      <c r="A2704" t="s">
        <v>7976</v>
      </c>
      <c r="B2704" t="s">
        <v>7977</v>
      </c>
      <c r="F2704" t="s">
        <v>49</v>
      </c>
      <c r="G2704">
        <v>48.873166300000001</v>
      </c>
      <c r="H2704">
        <v>2.3258040000000002</v>
      </c>
      <c r="I2704" t="s">
        <v>50</v>
      </c>
    </row>
    <row r="2705" spans="1:9" x14ac:dyDescent="0.3">
      <c r="A2705" t="s">
        <v>7978</v>
      </c>
      <c r="B2705" t="s">
        <v>7979</v>
      </c>
      <c r="C2705" t="s">
        <v>7980</v>
      </c>
      <c r="D2705" t="s">
        <v>4173</v>
      </c>
      <c r="E2705" t="s">
        <v>309</v>
      </c>
      <c r="F2705" t="s">
        <v>49</v>
      </c>
      <c r="G2705">
        <v>48.871676100000002</v>
      </c>
      <c r="H2705">
        <v>2.3289952</v>
      </c>
      <c r="I2705" t="s">
        <v>15</v>
      </c>
    </row>
    <row r="2706" spans="1:9" x14ac:dyDescent="0.3">
      <c r="A2706" t="s">
        <v>7981</v>
      </c>
      <c r="B2706" t="s">
        <v>7982</v>
      </c>
      <c r="C2706" t="s">
        <v>7983</v>
      </c>
      <c r="D2706" t="s">
        <v>157</v>
      </c>
      <c r="E2706" t="s">
        <v>158</v>
      </c>
      <c r="F2706" t="s">
        <v>113</v>
      </c>
      <c r="G2706">
        <v>40.475794899999997</v>
      </c>
      <c r="H2706">
        <v>-3.6360068999999999</v>
      </c>
      <c r="I2706" t="s">
        <v>15</v>
      </c>
    </row>
    <row r="2707" spans="1:9" x14ac:dyDescent="0.3">
      <c r="A2707" t="s">
        <v>7984</v>
      </c>
      <c r="B2707" t="s">
        <v>7985</v>
      </c>
      <c r="F2707" t="s">
        <v>113</v>
      </c>
      <c r="G2707">
        <v>40.432479299999997</v>
      </c>
      <c r="H2707">
        <v>-3.6847127</v>
      </c>
      <c r="I2707" t="s">
        <v>114</v>
      </c>
    </row>
    <row r="2708" spans="1:9" x14ac:dyDescent="0.3">
      <c r="A2708" t="s">
        <v>11594</v>
      </c>
      <c r="E2708" t="s">
        <v>11595</v>
      </c>
      <c r="G2708">
        <v>46.0085014</v>
      </c>
      <c r="H2708">
        <v>8.2652233000000006</v>
      </c>
      <c r="I2708" t="s">
        <v>11289</v>
      </c>
    </row>
    <row r="2709" spans="1:9" x14ac:dyDescent="0.3">
      <c r="A2709" t="s">
        <v>7986</v>
      </c>
      <c r="B2709" t="s">
        <v>7987</v>
      </c>
      <c r="F2709" t="s">
        <v>113</v>
      </c>
      <c r="G2709">
        <v>41.591706000000002</v>
      </c>
      <c r="H2709">
        <v>2.283191</v>
      </c>
      <c r="I2709" t="s">
        <v>114</v>
      </c>
    </row>
    <row r="2710" spans="1:9" x14ac:dyDescent="0.3">
      <c r="A2710" t="s">
        <v>7988</v>
      </c>
      <c r="B2710" t="s">
        <v>7989</v>
      </c>
      <c r="C2710" t="s">
        <v>7990</v>
      </c>
      <c r="D2710" t="s">
        <v>7991</v>
      </c>
      <c r="E2710" t="s">
        <v>7992</v>
      </c>
      <c r="F2710" t="s">
        <v>260</v>
      </c>
      <c r="G2710">
        <v>50.40793</v>
      </c>
      <c r="H2710">
        <v>3.9135970000000002</v>
      </c>
      <c r="I2710" t="s">
        <v>15</v>
      </c>
    </row>
    <row r="2711" spans="1:9" x14ac:dyDescent="0.3">
      <c r="A2711" t="s">
        <v>7993</v>
      </c>
      <c r="B2711" t="s">
        <v>7994</v>
      </c>
      <c r="C2711" t="s">
        <v>7995</v>
      </c>
      <c r="D2711" t="s">
        <v>7996</v>
      </c>
      <c r="E2711" t="s">
        <v>7997</v>
      </c>
      <c r="F2711" t="s">
        <v>2026</v>
      </c>
      <c r="G2711">
        <v>30.226552000000002</v>
      </c>
      <c r="H2711">
        <v>-95.559565000000006</v>
      </c>
      <c r="I2711" t="s">
        <v>15</v>
      </c>
    </row>
    <row r="2712" spans="1:9" x14ac:dyDescent="0.3">
      <c r="A2712" t="s">
        <v>7998</v>
      </c>
      <c r="B2712" t="s">
        <v>7999</v>
      </c>
      <c r="C2712" t="s">
        <v>8000</v>
      </c>
      <c r="D2712" t="s">
        <v>8001</v>
      </c>
      <c r="E2712" t="s">
        <v>8002</v>
      </c>
      <c r="F2712" t="s">
        <v>404</v>
      </c>
      <c r="G2712">
        <v>58.949731849999999</v>
      </c>
      <c r="H2712">
        <v>17.500220132078081</v>
      </c>
      <c r="I2712" t="s">
        <v>15</v>
      </c>
    </row>
    <row r="2713" spans="1:9" x14ac:dyDescent="0.3">
      <c r="A2713" t="s">
        <v>8003</v>
      </c>
      <c r="B2713" t="s">
        <v>8004</v>
      </c>
      <c r="C2713" t="s">
        <v>8005</v>
      </c>
      <c r="D2713" t="s">
        <v>8006</v>
      </c>
      <c r="E2713" t="s">
        <v>8007</v>
      </c>
      <c r="F2713" t="s">
        <v>49</v>
      </c>
      <c r="G2713">
        <v>45.523003000000003</v>
      </c>
      <c r="H2713">
        <v>4.2867319999999998</v>
      </c>
      <c r="I2713" t="s">
        <v>15</v>
      </c>
    </row>
    <row r="2714" spans="1:9" x14ac:dyDescent="0.3">
      <c r="A2714" t="s">
        <v>8008</v>
      </c>
      <c r="B2714" t="s">
        <v>8009</v>
      </c>
      <c r="C2714" t="s">
        <v>8010</v>
      </c>
      <c r="D2714" t="s">
        <v>8011</v>
      </c>
      <c r="E2714" t="s">
        <v>8012</v>
      </c>
      <c r="F2714" t="s">
        <v>14</v>
      </c>
      <c r="G2714">
        <v>53.949029299999999</v>
      </c>
      <c r="H2714">
        <v>10.6194373862284</v>
      </c>
      <c r="I2714" t="s">
        <v>15</v>
      </c>
    </row>
    <row r="2715" spans="1:9" x14ac:dyDescent="0.3">
      <c r="A2715" t="s">
        <v>8013</v>
      </c>
      <c r="B2715" t="s">
        <v>8014</v>
      </c>
      <c r="F2715" t="s">
        <v>30</v>
      </c>
      <c r="G2715">
        <v>52.5865309</v>
      </c>
      <c r="H2715">
        <v>19.653732999999999</v>
      </c>
      <c r="I2715" t="s">
        <v>25</v>
      </c>
    </row>
    <row r="2716" spans="1:9" x14ac:dyDescent="0.3">
      <c r="A2716" t="s">
        <v>8015</v>
      </c>
      <c r="B2716" t="s">
        <v>8016</v>
      </c>
      <c r="C2716" t="s">
        <v>8017</v>
      </c>
      <c r="D2716" t="s">
        <v>8018</v>
      </c>
      <c r="F2716" t="s">
        <v>30</v>
      </c>
      <c r="G2716">
        <v>50.319223000000001</v>
      </c>
      <c r="H2716">
        <v>18.239381999999999</v>
      </c>
      <c r="I2716" t="s">
        <v>31</v>
      </c>
    </row>
    <row r="2717" spans="1:9" x14ac:dyDescent="0.3">
      <c r="A2717" t="s">
        <v>8019</v>
      </c>
      <c r="B2717" t="s">
        <v>8020</v>
      </c>
      <c r="F2717" t="s">
        <v>113</v>
      </c>
      <c r="G2717">
        <v>40.447868</v>
      </c>
      <c r="H2717">
        <v>-4.007987</v>
      </c>
      <c r="I2717" t="s">
        <v>114</v>
      </c>
    </row>
    <row r="2718" spans="1:9" x14ac:dyDescent="0.3">
      <c r="A2718" t="s">
        <v>8021</v>
      </c>
      <c r="B2718" t="s">
        <v>8022</v>
      </c>
      <c r="F2718" t="s">
        <v>404</v>
      </c>
      <c r="G2718">
        <v>56.435752649999998</v>
      </c>
      <c r="H2718">
        <v>12.72850588169173</v>
      </c>
      <c r="I2718" t="s">
        <v>25</v>
      </c>
    </row>
    <row r="2719" spans="1:9" x14ac:dyDescent="0.3">
      <c r="A2719" t="s">
        <v>8023</v>
      </c>
      <c r="B2719" t="s">
        <v>8024</v>
      </c>
      <c r="C2719" t="s">
        <v>8025</v>
      </c>
      <c r="D2719" t="s">
        <v>8026</v>
      </c>
      <c r="E2719" t="s">
        <v>8027</v>
      </c>
      <c r="F2719" t="s">
        <v>113</v>
      </c>
      <c r="G2719">
        <v>39.959963999999999</v>
      </c>
      <c r="H2719">
        <v>-4.8313920000000001</v>
      </c>
      <c r="I2719" t="s">
        <v>15</v>
      </c>
    </row>
    <row r="2720" spans="1:9" x14ac:dyDescent="0.3">
      <c r="A2720" t="s">
        <v>8028</v>
      </c>
      <c r="B2720" t="s">
        <v>8029</v>
      </c>
      <c r="F2720" t="s">
        <v>68</v>
      </c>
      <c r="G2720">
        <v>47.498702999999999</v>
      </c>
      <c r="H2720">
        <v>8.7249300000000005</v>
      </c>
      <c r="I2720" t="s">
        <v>15</v>
      </c>
    </row>
    <row r="2721" spans="1:9" x14ac:dyDescent="0.3">
      <c r="A2721" t="s">
        <v>8030</v>
      </c>
      <c r="B2721" t="s">
        <v>8031</v>
      </c>
      <c r="F2721" t="s">
        <v>113</v>
      </c>
      <c r="G2721">
        <v>38.9916804</v>
      </c>
      <c r="H2721">
        <v>-1.8548803</v>
      </c>
      <c r="I2721" t="s">
        <v>114</v>
      </c>
    </row>
    <row r="2722" spans="1:9" x14ac:dyDescent="0.3">
      <c r="A2722" t="s">
        <v>8032</v>
      </c>
      <c r="B2722" t="s">
        <v>8033</v>
      </c>
      <c r="C2722" t="s">
        <v>8034</v>
      </c>
      <c r="D2722" t="s">
        <v>8035</v>
      </c>
      <c r="E2722" t="s">
        <v>8036</v>
      </c>
      <c r="F2722" t="s">
        <v>14</v>
      </c>
      <c r="G2722">
        <v>51.084640749999998</v>
      </c>
      <c r="H2722">
        <v>8.1000232181367462</v>
      </c>
      <c r="I2722" t="s">
        <v>15</v>
      </c>
    </row>
    <row r="2723" spans="1:9" x14ac:dyDescent="0.3">
      <c r="A2723" t="s">
        <v>8037</v>
      </c>
      <c r="B2723" t="s">
        <v>8038</v>
      </c>
      <c r="F2723" t="s">
        <v>49</v>
      </c>
      <c r="G2723">
        <v>48.8963295</v>
      </c>
      <c r="H2723">
        <v>2.2847293999999998</v>
      </c>
      <c r="I2723" t="s">
        <v>50</v>
      </c>
    </row>
    <row r="2724" spans="1:9" x14ac:dyDescent="0.3">
      <c r="A2724" t="s">
        <v>8039</v>
      </c>
      <c r="B2724" t="s">
        <v>8040</v>
      </c>
      <c r="C2724" t="s">
        <v>8041</v>
      </c>
      <c r="D2724" t="s">
        <v>6578</v>
      </c>
      <c r="E2724" t="s">
        <v>6579</v>
      </c>
      <c r="F2724" t="s">
        <v>68</v>
      </c>
      <c r="G2724">
        <v>46.7980582</v>
      </c>
      <c r="H2724">
        <v>7.1475035</v>
      </c>
      <c r="I2724" t="s">
        <v>15</v>
      </c>
    </row>
    <row r="2725" spans="1:9" x14ac:dyDescent="0.3">
      <c r="A2725" t="s">
        <v>11596</v>
      </c>
      <c r="E2725" t="s">
        <v>11597</v>
      </c>
      <c r="G2725">
        <v>52.546344599999998</v>
      </c>
      <c r="H2725">
        <v>19.706536400000001</v>
      </c>
      <c r="I2725" t="s">
        <v>11289</v>
      </c>
    </row>
    <row r="2726" spans="1:9" x14ac:dyDescent="0.3">
      <c r="A2726" t="s">
        <v>11596</v>
      </c>
      <c r="E2726" t="s">
        <v>11597</v>
      </c>
      <c r="G2726">
        <v>52.547344600000002</v>
      </c>
      <c r="H2726">
        <v>19.706536400000001</v>
      </c>
      <c r="I2726" t="s">
        <v>11289</v>
      </c>
    </row>
    <row r="2727" spans="1:9" x14ac:dyDescent="0.3">
      <c r="A2727" t="s">
        <v>8042</v>
      </c>
      <c r="B2727" t="s">
        <v>8043</v>
      </c>
      <c r="F2727" t="s">
        <v>49</v>
      </c>
      <c r="G2727">
        <v>48.828679700000002</v>
      </c>
      <c r="H2727">
        <v>2.2404739</v>
      </c>
      <c r="I2727" t="s">
        <v>25</v>
      </c>
    </row>
    <row r="2728" spans="1:9" x14ac:dyDescent="0.3">
      <c r="A2728" t="s">
        <v>8044</v>
      </c>
      <c r="B2728" t="s">
        <v>8045</v>
      </c>
      <c r="F2728" t="s">
        <v>14</v>
      </c>
      <c r="G2728">
        <v>51.454920000000001</v>
      </c>
      <c r="H2728">
        <v>6.74451</v>
      </c>
      <c r="I2728" t="s">
        <v>15</v>
      </c>
    </row>
    <row r="2729" spans="1:9" x14ac:dyDescent="0.3">
      <c r="A2729" t="s">
        <v>8046</v>
      </c>
      <c r="B2729" t="s">
        <v>8047</v>
      </c>
      <c r="C2729" t="s">
        <v>8048</v>
      </c>
      <c r="D2729" t="s">
        <v>8049</v>
      </c>
      <c r="E2729" t="s">
        <v>8050</v>
      </c>
      <c r="F2729" t="s">
        <v>14</v>
      </c>
      <c r="G2729">
        <v>51.455990100000001</v>
      </c>
      <c r="H2729">
        <v>6.7463566000000004</v>
      </c>
      <c r="I2729" t="s">
        <v>15</v>
      </c>
    </row>
    <row r="2730" spans="1:9" x14ac:dyDescent="0.3">
      <c r="A2730" t="s">
        <v>8051</v>
      </c>
      <c r="B2730" t="s">
        <v>8052</v>
      </c>
      <c r="C2730" t="s">
        <v>8053</v>
      </c>
      <c r="D2730" t="s">
        <v>8054</v>
      </c>
      <c r="E2730" t="s">
        <v>8055</v>
      </c>
      <c r="F2730" t="s">
        <v>14</v>
      </c>
      <c r="G2730">
        <v>53.928919350000001</v>
      </c>
      <c r="H2730">
        <v>9.5421976500000003</v>
      </c>
      <c r="I2730" t="s">
        <v>15</v>
      </c>
    </row>
    <row r="2731" spans="1:9" x14ac:dyDescent="0.3">
      <c r="A2731" t="s">
        <v>8056</v>
      </c>
      <c r="B2731" t="s">
        <v>8057</v>
      </c>
      <c r="C2731" t="s">
        <v>8058</v>
      </c>
      <c r="D2731" t="s">
        <v>8059</v>
      </c>
      <c r="E2731" t="s">
        <v>8060</v>
      </c>
      <c r="F2731" t="s">
        <v>14</v>
      </c>
      <c r="G2731">
        <v>51.514017850000002</v>
      </c>
      <c r="H2731">
        <v>7.1829353275049046</v>
      </c>
      <c r="I2731" t="s">
        <v>15</v>
      </c>
    </row>
    <row r="2732" spans="1:9" x14ac:dyDescent="0.3">
      <c r="A2732" t="s">
        <v>8061</v>
      </c>
      <c r="B2732" t="s">
        <v>8062</v>
      </c>
      <c r="C2732" t="s">
        <v>8063</v>
      </c>
      <c r="D2732" t="s">
        <v>8064</v>
      </c>
      <c r="E2732" t="s">
        <v>6793</v>
      </c>
      <c r="F2732" t="s">
        <v>30</v>
      </c>
      <c r="G2732">
        <v>50.069315799999998</v>
      </c>
      <c r="H2732">
        <v>19.945644000000001</v>
      </c>
      <c r="I2732" t="s">
        <v>15</v>
      </c>
    </row>
    <row r="2733" spans="1:9" x14ac:dyDescent="0.3">
      <c r="A2733" t="s">
        <v>8065</v>
      </c>
      <c r="B2733" t="s">
        <v>8066</v>
      </c>
      <c r="F2733" t="s">
        <v>49</v>
      </c>
      <c r="G2733">
        <v>43.191989599999999</v>
      </c>
      <c r="H2733">
        <v>3.0117964000000002</v>
      </c>
      <c r="I2733" t="s">
        <v>50</v>
      </c>
    </row>
    <row r="2734" spans="1:9" x14ac:dyDescent="0.3">
      <c r="A2734" t="s">
        <v>8067</v>
      </c>
      <c r="B2734" t="s">
        <v>8068</v>
      </c>
      <c r="F2734" t="s">
        <v>49</v>
      </c>
      <c r="G2734">
        <v>42.683166700000001</v>
      </c>
      <c r="H2734">
        <v>2.9001869999999998</v>
      </c>
      <c r="I2734" t="s">
        <v>50</v>
      </c>
    </row>
    <row r="2735" spans="1:9" x14ac:dyDescent="0.3">
      <c r="A2735" t="s">
        <v>8069</v>
      </c>
      <c r="B2735" t="s">
        <v>8070</v>
      </c>
      <c r="F2735" t="s">
        <v>49</v>
      </c>
      <c r="G2735">
        <v>47.431274000000002</v>
      </c>
      <c r="H2735">
        <v>0.69058900000000001</v>
      </c>
      <c r="I2735" t="s">
        <v>50</v>
      </c>
    </row>
    <row r="2736" spans="1:9" x14ac:dyDescent="0.3">
      <c r="A2736" t="s">
        <v>8071</v>
      </c>
      <c r="B2736" t="s">
        <v>8072</v>
      </c>
      <c r="F2736" t="s">
        <v>49</v>
      </c>
      <c r="G2736">
        <v>49.140058000000003</v>
      </c>
      <c r="H2736">
        <v>6.6966999999999999</v>
      </c>
      <c r="I2736" t="s">
        <v>50</v>
      </c>
    </row>
    <row r="2737" spans="1:9" x14ac:dyDescent="0.3">
      <c r="A2737" t="s">
        <v>8073</v>
      </c>
      <c r="B2737" t="s">
        <v>8074</v>
      </c>
      <c r="F2737" t="s">
        <v>49</v>
      </c>
      <c r="G2737">
        <v>47.514857999999997</v>
      </c>
      <c r="H2737">
        <v>6.8716270000000002</v>
      </c>
      <c r="I2737" t="s">
        <v>50</v>
      </c>
    </row>
    <row r="2738" spans="1:9" x14ac:dyDescent="0.3">
      <c r="A2738" t="s">
        <v>8075</v>
      </c>
      <c r="B2738" t="s">
        <v>8076</v>
      </c>
      <c r="F2738" t="s">
        <v>30</v>
      </c>
      <c r="G2738">
        <v>52.226945700000002</v>
      </c>
      <c r="H2738">
        <v>21.018700800000001</v>
      </c>
      <c r="I2738" t="s">
        <v>25</v>
      </c>
    </row>
    <row r="2739" spans="1:9" x14ac:dyDescent="0.3">
      <c r="A2739" t="s">
        <v>8077</v>
      </c>
      <c r="B2739" t="s">
        <v>8078</v>
      </c>
      <c r="C2739" t="s">
        <v>8079</v>
      </c>
      <c r="D2739" t="s">
        <v>8080</v>
      </c>
      <c r="F2739" t="s">
        <v>30</v>
      </c>
      <c r="G2739" t="str">
        <f>"50.315923"</f>
        <v>50.315923</v>
      </c>
      <c r="H2739" t="str">
        <f>"22.324694"</f>
        <v>22.324694</v>
      </c>
      <c r="I2739" t="s">
        <v>31</v>
      </c>
    </row>
    <row r="2740" spans="1:9" x14ac:dyDescent="0.3">
      <c r="A2740" t="s">
        <v>8081</v>
      </c>
      <c r="B2740" t="s">
        <v>8082</v>
      </c>
      <c r="F2740" t="s">
        <v>49</v>
      </c>
      <c r="G2740">
        <v>51.041422500000003</v>
      </c>
      <c r="H2740">
        <v>2.3711289</v>
      </c>
      <c r="I2740" t="s">
        <v>50</v>
      </c>
    </row>
    <row r="2741" spans="1:9" x14ac:dyDescent="0.3">
      <c r="A2741" t="s">
        <v>11598</v>
      </c>
      <c r="E2741" t="s">
        <v>11599</v>
      </c>
      <c r="G2741">
        <v>53.5626824187108</v>
      </c>
      <c r="H2741">
        <v>14.538638881077</v>
      </c>
      <c r="I2741" t="s">
        <v>11289</v>
      </c>
    </row>
    <row r="2742" spans="1:9" x14ac:dyDescent="0.3">
      <c r="A2742" t="s">
        <v>8083</v>
      </c>
      <c r="B2742" t="s">
        <v>8084</v>
      </c>
      <c r="C2742" t="s">
        <v>8085</v>
      </c>
      <c r="D2742" t="s">
        <v>8086</v>
      </c>
      <c r="F2742" t="s">
        <v>385</v>
      </c>
      <c r="G2742">
        <v>48.162755199999999</v>
      </c>
      <c r="H2742">
        <v>17.124826299999999</v>
      </c>
      <c r="I2742" t="s">
        <v>31</v>
      </c>
    </row>
    <row r="2743" spans="1:9" x14ac:dyDescent="0.3">
      <c r="A2743" t="s">
        <v>11600</v>
      </c>
      <c r="E2743" t="s">
        <v>11601</v>
      </c>
      <c r="G2743">
        <v>45.498975000000002</v>
      </c>
      <c r="H2743">
        <v>6.5592980000000001</v>
      </c>
      <c r="I2743" t="s">
        <v>11289</v>
      </c>
    </row>
    <row r="2744" spans="1:9" x14ac:dyDescent="0.3">
      <c r="A2744" t="s">
        <v>12254</v>
      </c>
      <c r="C2744" t="s">
        <v>12255</v>
      </c>
      <c r="D2744" t="s">
        <v>12256</v>
      </c>
      <c r="E2744" t="s">
        <v>12257</v>
      </c>
      <c r="G2744">
        <v>49.288061999999996</v>
      </c>
      <c r="H2744">
        <v>0.197271</v>
      </c>
      <c r="I2744" t="s">
        <v>11881</v>
      </c>
    </row>
    <row r="2745" spans="1:9" x14ac:dyDescent="0.3">
      <c r="A2745" t="s">
        <v>8087</v>
      </c>
      <c r="B2745" t="s">
        <v>8088</v>
      </c>
      <c r="C2745" t="s">
        <v>8089</v>
      </c>
      <c r="D2745" t="s">
        <v>8090</v>
      </c>
      <c r="E2745" t="s">
        <v>1789</v>
      </c>
      <c r="F2745" t="s">
        <v>82</v>
      </c>
      <c r="G2745">
        <v>54.6021395</v>
      </c>
      <c r="H2745">
        <v>-5.9270465999999997</v>
      </c>
      <c r="I2745" t="s">
        <v>15</v>
      </c>
    </row>
    <row r="2746" spans="1:9" x14ac:dyDescent="0.3">
      <c r="A2746" t="s">
        <v>8091</v>
      </c>
      <c r="B2746" t="s">
        <v>8092</v>
      </c>
      <c r="F2746" t="s">
        <v>14</v>
      </c>
      <c r="G2746">
        <v>52.085901249999999</v>
      </c>
      <c r="H2746">
        <v>8.4185383550793453</v>
      </c>
      <c r="I2746" t="s">
        <v>25</v>
      </c>
    </row>
    <row r="2747" spans="1:9" x14ac:dyDescent="0.3">
      <c r="A2747" t="s">
        <v>11602</v>
      </c>
      <c r="E2747" t="s">
        <v>11471</v>
      </c>
      <c r="G2747">
        <v>59.138556700000002</v>
      </c>
      <c r="H2747">
        <v>9.6555146999999995</v>
      </c>
      <c r="I2747" t="s">
        <v>11289</v>
      </c>
    </row>
    <row r="2748" spans="1:9" x14ac:dyDescent="0.3">
      <c r="A2748" t="s">
        <v>11603</v>
      </c>
      <c r="E2748" t="s">
        <v>11604</v>
      </c>
      <c r="G2748">
        <v>49.489014599999997</v>
      </c>
      <c r="H2748">
        <v>0.5676293</v>
      </c>
      <c r="I2748" t="s">
        <v>11289</v>
      </c>
    </row>
    <row r="2749" spans="1:9" x14ac:dyDescent="0.3">
      <c r="A2749" t="s">
        <v>11603</v>
      </c>
      <c r="E2749" t="s">
        <v>11604</v>
      </c>
      <c r="G2749">
        <v>49.492014599999997</v>
      </c>
      <c r="H2749">
        <v>0.5676293</v>
      </c>
      <c r="I2749" t="s">
        <v>11289</v>
      </c>
    </row>
    <row r="2750" spans="1:9" x14ac:dyDescent="0.3">
      <c r="A2750" t="s">
        <v>11605</v>
      </c>
      <c r="E2750" t="s">
        <v>11604</v>
      </c>
      <c r="G2750">
        <v>49.490014600000002</v>
      </c>
      <c r="H2750">
        <v>0.5676293</v>
      </c>
      <c r="I2750" t="s">
        <v>11289</v>
      </c>
    </row>
    <row r="2751" spans="1:9" x14ac:dyDescent="0.3">
      <c r="A2751" t="s">
        <v>8093</v>
      </c>
      <c r="B2751" t="s">
        <v>8094</v>
      </c>
      <c r="F2751" t="s">
        <v>79</v>
      </c>
      <c r="G2751">
        <v>43.554510700000002</v>
      </c>
      <c r="H2751">
        <v>10.3069159</v>
      </c>
      <c r="I2751" t="s">
        <v>25</v>
      </c>
    </row>
    <row r="2752" spans="1:9" x14ac:dyDescent="0.3">
      <c r="A2752" t="s">
        <v>8095</v>
      </c>
      <c r="B2752" t="s">
        <v>8096</v>
      </c>
      <c r="F2752" t="s">
        <v>260</v>
      </c>
      <c r="G2752">
        <v>51.240920500000001</v>
      </c>
      <c r="H2752">
        <v>4.4072991000000004</v>
      </c>
      <c r="I2752" t="s">
        <v>25</v>
      </c>
    </row>
    <row r="2753" spans="1:9" x14ac:dyDescent="0.3">
      <c r="A2753" t="s">
        <v>8097</v>
      </c>
      <c r="B2753" t="s">
        <v>8098</v>
      </c>
      <c r="F2753" t="s">
        <v>379</v>
      </c>
      <c r="G2753">
        <v>53.288941950000002</v>
      </c>
      <c r="H2753">
        <v>-9.0082980881648282</v>
      </c>
      <c r="I2753" t="s">
        <v>25</v>
      </c>
    </row>
    <row r="2754" spans="1:9" x14ac:dyDescent="0.3">
      <c r="A2754" t="s">
        <v>8099</v>
      </c>
      <c r="B2754" t="s">
        <v>8100</v>
      </c>
      <c r="F2754" t="s">
        <v>104</v>
      </c>
      <c r="G2754">
        <v>51.904825899999999</v>
      </c>
      <c r="H2754">
        <v>4.4847216999999997</v>
      </c>
      <c r="I2754" t="s">
        <v>25</v>
      </c>
    </row>
    <row r="2755" spans="1:9" x14ac:dyDescent="0.3">
      <c r="A2755" t="s">
        <v>12258</v>
      </c>
      <c r="C2755" t="s">
        <v>12259</v>
      </c>
      <c r="D2755" t="s">
        <v>12260</v>
      </c>
      <c r="E2755" t="s">
        <v>12258</v>
      </c>
      <c r="F2755" t="s">
        <v>82</v>
      </c>
      <c r="G2755" t="str">
        <f>"51.620540"</f>
        <v>51.620540</v>
      </c>
      <c r="H2755" t="str">
        <f>"-3.820219"</f>
        <v>-3.820219</v>
      </c>
      <c r="I2755" t="s">
        <v>11881</v>
      </c>
    </row>
    <row r="2756" spans="1:9" x14ac:dyDescent="0.3">
      <c r="A2756" t="s">
        <v>8101</v>
      </c>
      <c r="B2756" t="s">
        <v>8102</v>
      </c>
      <c r="C2756" t="s">
        <v>8103</v>
      </c>
      <c r="D2756" t="s">
        <v>8104</v>
      </c>
      <c r="E2756" t="s">
        <v>8105</v>
      </c>
      <c r="F2756" t="s">
        <v>14</v>
      </c>
      <c r="G2756">
        <v>52.272720100000001</v>
      </c>
      <c r="H2756">
        <v>8.8547446999999995</v>
      </c>
      <c r="I2756" t="s">
        <v>15</v>
      </c>
    </row>
    <row r="2757" spans="1:9" x14ac:dyDescent="0.3">
      <c r="A2757" t="s">
        <v>8106</v>
      </c>
      <c r="B2757" t="s">
        <v>8107</v>
      </c>
      <c r="C2757" t="s">
        <v>8108</v>
      </c>
      <c r="D2757" t="s">
        <v>8109</v>
      </c>
      <c r="E2757" t="s">
        <v>8110</v>
      </c>
      <c r="F2757" t="s">
        <v>113</v>
      </c>
      <c r="G2757">
        <v>43.339513650000001</v>
      </c>
      <c r="H2757">
        <v>-1.7641679537339729</v>
      </c>
      <c r="I2757" t="s">
        <v>15</v>
      </c>
    </row>
    <row r="2758" spans="1:9" x14ac:dyDescent="0.3">
      <c r="A2758" t="s">
        <v>11606</v>
      </c>
      <c r="E2758" t="s">
        <v>11607</v>
      </c>
      <c r="G2758">
        <v>45.442847399999998</v>
      </c>
      <c r="H2758">
        <v>12.315515100000001</v>
      </c>
      <c r="I2758" t="s">
        <v>11289</v>
      </c>
    </row>
    <row r="2759" spans="1:9" x14ac:dyDescent="0.3">
      <c r="A2759" t="s">
        <v>8111</v>
      </c>
      <c r="B2759" t="s">
        <v>8112</v>
      </c>
      <c r="C2759" t="s">
        <v>8113</v>
      </c>
      <c r="D2759" t="s">
        <v>8114</v>
      </c>
      <c r="E2759" t="s">
        <v>1193</v>
      </c>
      <c r="F2759" t="s">
        <v>49</v>
      </c>
      <c r="G2759">
        <v>43.618161999999998</v>
      </c>
      <c r="H2759">
        <v>3.8240210000000001</v>
      </c>
      <c r="I2759" t="s">
        <v>15</v>
      </c>
    </row>
    <row r="2760" spans="1:9" x14ac:dyDescent="0.3">
      <c r="A2760" t="s">
        <v>8115</v>
      </c>
      <c r="B2760" t="s">
        <v>8112</v>
      </c>
      <c r="C2760" t="s">
        <v>8113</v>
      </c>
      <c r="D2760" t="s">
        <v>8114</v>
      </c>
      <c r="E2760" t="s">
        <v>1193</v>
      </c>
      <c r="F2760" t="s">
        <v>49</v>
      </c>
      <c r="G2760">
        <v>43.618161999999998</v>
      </c>
      <c r="H2760">
        <v>3.8240210000000001</v>
      </c>
      <c r="I2760" t="s">
        <v>15</v>
      </c>
    </row>
    <row r="2761" spans="1:9" x14ac:dyDescent="0.3">
      <c r="A2761" t="s">
        <v>8116</v>
      </c>
      <c r="B2761" t="s">
        <v>8112</v>
      </c>
      <c r="C2761" t="s">
        <v>8113</v>
      </c>
      <c r="D2761" t="s">
        <v>8114</v>
      </c>
      <c r="E2761" t="s">
        <v>1193</v>
      </c>
      <c r="F2761" t="s">
        <v>49</v>
      </c>
      <c r="G2761">
        <v>43.618161999999998</v>
      </c>
      <c r="H2761">
        <v>3.8240210000000001</v>
      </c>
      <c r="I2761" t="s">
        <v>15</v>
      </c>
    </row>
    <row r="2762" spans="1:9" x14ac:dyDescent="0.3">
      <c r="A2762" t="s">
        <v>3675</v>
      </c>
      <c r="C2762" t="s">
        <v>12261</v>
      </c>
      <c r="D2762" t="s">
        <v>12262</v>
      </c>
      <c r="E2762" t="s">
        <v>3675</v>
      </c>
      <c r="G2762">
        <v>52.381993600000001</v>
      </c>
      <c r="H2762">
        <v>13.088471580609291</v>
      </c>
      <c r="I2762" t="s">
        <v>11881</v>
      </c>
    </row>
    <row r="2763" spans="1:9" x14ac:dyDescent="0.3">
      <c r="A2763" t="s">
        <v>8117</v>
      </c>
      <c r="B2763" t="s">
        <v>8118</v>
      </c>
      <c r="C2763" t="s">
        <v>8119</v>
      </c>
      <c r="D2763" t="s">
        <v>8120</v>
      </c>
      <c r="E2763" t="s">
        <v>526</v>
      </c>
      <c r="F2763" t="s">
        <v>14</v>
      </c>
      <c r="G2763">
        <v>53.57431115</v>
      </c>
      <c r="H2763">
        <v>10.00906365453146</v>
      </c>
      <c r="I2763" t="s">
        <v>15</v>
      </c>
    </row>
    <row r="2764" spans="1:9" x14ac:dyDescent="0.3">
      <c r="A2764" t="s">
        <v>8121</v>
      </c>
      <c r="B2764" t="s">
        <v>8122</v>
      </c>
      <c r="C2764" t="s">
        <v>8123</v>
      </c>
      <c r="D2764" t="s">
        <v>4926</v>
      </c>
      <c r="E2764" t="s">
        <v>5046</v>
      </c>
      <c r="F2764" t="s">
        <v>68</v>
      </c>
      <c r="G2764">
        <v>46.004303</v>
      </c>
      <c r="H2764">
        <v>8.9526280000000007</v>
      </c>
      <c r="I2764" t="s">
        <v>15</v>
      </c>
    </row>
    <row r="2765" spans="1:9" x14ac:dyDescent="0.3">
      <c r="A2765" t="s">
        <v>8124</v>
      </c>
      <c r="B2765" t="s">
        <v>8125</v>
      </c>
      <c r="C2765" t="s">
        <v>8126</v>
      </c>
      <c r="D2765" t="s">
        <v>8127</v>
      </c>
      <c r="E2765" t="s">
        <v>2043</v>
      </c>
      <c r="F2765" t="s">
        <v>104</v>
      </c>
      <c r="G2765">
        <v>52.093674399999998</v>
      </c>
      <c r="H2765">
        <v>4.3130671999999999</v>
      </c>
      <c r="I2765" t="s">
        <v>15</v>
      </c>
    </row>
    <row r="2766" spans="1:9" x14ac:dyDescent="0.3">
      <c r="A2766" t="s">
        <v>8128</v>
      </c>
      <c r="B2766" t="s">
        <v>8129</v>
      </c>
      <c r="F2766" t="s">
        <v>113</v>
      </c>
      <c r="G2766" t="str">
        <f>"39.702087"</f>
        <v>39.702087</v>
      </c>
      <c r="H2766" t="str">
        <f>"2.870832"</f>
        <v>2.870832</v>
      </c>
      <c r="I2766" t="s">
        <v>15</v>
      </c>
    </row>
    <row r="2767" spans="1:9" x14ac:dyDescent="0.3">
      <c r="A2767" t="s">
        <v>8130</v>
      </c>
      <c r="B2767" t="s">
        <v>8131</v>
      </c>
      <c r="F2767" t="s">
        <v>404</v>
      </c>
      <c r="G2767">
        <v>57.705427700000001</v>
      </c>
      <c r="H2767">
        <v>11.884877299999999</v>
      </c>
      <c r="I2767" t="s">
        <v>25</v>
      </c>
    </row>
    <row r="2768" spans="1:9" x14ac:dyDescent="0.3">
      <c r="A2768" t="s">
        <v>8132</v>
      </c>
      <c r="B2768" t="s">
        <v>8133</v>
      </c>
      <c r="F2768" t="s">
        <v>82</v>
      </c>
      <c r="G2768" t="str">
        <f>"53.833011"</f>
        <v>53.833011</v>
      </c>
      <c r="H2768" t="str">
        <f>"-1.822195"</f>
        <v>-1.822195</v>
      </c>
      <c r="I2768" t="s">
        <v>15</v>
      </c>
    </row>
    <row r="2769" spans="1:9" x14ac:dyDescent="0.3">
      <c r="A2769" t="s">
        <v>8134</v>
      </c>
      <c r="B2769" t="s">
        <v>8135</v>
      </c>
      <c r="F2769" t="s">
        <v>49</v>
      </c>
      <c r="G2769">
        <v>47.398260999999998</v>
      </c>
      <c r="H2769">
        <v>0.786775</v>
      </c>
      <c r="I2769" t="s">
        <v>25</v>
      </c>
    </row>
    <row r="2770" spans="1:9" x14ac:dyDescent="0.3">
      <c r="A2770" t="s">
        <v>8136</v>
      </c>
      <c r="B2770" t="s">
        <v>8137</v>
      </c>
      <c r="C2770" t="s">
        <v>8138</v>
      </c>
      <c r="D2770" t="s">
        <v>8139</v>
      </c>
      <c r="F2770" t="s">
        <v>30</v>
      </c>
      <c r="G2770">
        <v>52.410497999999997</v>
      </c>
      <c r="H2770">
        <v>16.940311999999999</v>
      </c>
      <c r="I2770" t="s">
        <v>31</v>
      </c>
    </row>
    <row r="2771" spans="1:9" x14ac:dyDescent="0.3">
      <c r="A2771" t="s">
        <v>8140</v>
      </c>
      <c r="B2771" t="s">
        <v>8141</v>
      </c>
      <c r="F2771" t="s">
        <v>49</v>
      </c>
      <c r="G2771">
        <v>43.465491</v>
      </c>
      <c r="H2771">
        <v>-1.541013</v>
      </c>
      <c r="I2771" t="s">
        <v>50</v>
      </c>
    </row>
    <row r="2772" spans="1:9" x14ac:dyDescent="0.3">
      <c r="A2772" t="s">
        <v>12440</v>
      </c>
      <c r="C2772" t="s">
        <v>12441</v>
      </c>
      <c r="D2772" t="s">
        <v>12442</v>
      </c>
      <c r="E2772" t="s">
        <v>12443</v>
      </c>
      <c r="G2772">
        <v>50.030660500000003</v>
      </c>
      <c r="H2772">
        <v>14.380274500000001</v>
      </c>
      <c r="I2772" t="s">
        <v>11881</v>
      </c>
    </row>
    <row r="2773" spans="1:9" x14ac:dyDescent="0.3">
      <c r="A2773" t="s">
        <v>8142</v>
      </c>
      <c r="B2773" t="s">
        <v>8143</v>
      </c>
      <c r="F2773" t="s">
        <v>49</v>
      </c>
      <c r="G2773">
        <v>45.417610000000003</v>
      </c>
      <c r="H2773">
        <v>4.4022569999999996</v>
      </c>
      <c r="I2773" t="s">
        <v>50</v>
      </c>
    </row>
    <row r="2774" spans="1:9" x14ac:dyDescent="0.3">
      <c r="A2774" t="s">
        <v>8144</v>
      </c>
      <c r="B2774" t="s">
        <v>8145</v>
      </c>
      <c r="F2774" t="s">
        <v>82</v>
      </c>
      <c r="G2774">
        <v>53.504468899999999</v>
      </c>
      <c r="H2774">
        <v>-2.1044985999999999</v>
      </c>
      <c r="I2774" t="s">
        <v>37</v>
      </c>
    </row>
    <row r="2775" spans="1:9" x14ac:dyDescent="0.3">
      <c r="A2775" t="s">
        <v>8146</v>
      </c>
      <c r="B2775" t="s">
        <v>8147</v>
      </c>
      <c r="F2775" t="s">
        <v>34</v>
      </c>
      <c r="G2775">
        <v>39.755631000000001</v>
      </c>
      <c r="H2775">
        <v>-8.8928580000000004</v>
      </c>
      <c r="I2775" t="s">
        <v>25</v>
      </c>
    </row>
    <row r="2776" spans="1:9" x14ac:dyDescent="0.3">
      <c r="A2776" t="s">
        <v>8148</v>
      </c>
      <c r="B2776" t="s">
        <v>8149</v>
      </c>
      <c r="F2776" t="s">
        <v>34</v>
      </c>
      <c r="G2776">
        <v>39.598492200000003</v>
      </c>
      <c r="H2776">
        <v>-8.6892896999999998</v>
      </c>
      <c r="I2776" t="s">
        <v>114</v>
      </c>
    </row>
    <row r="2777" spans="1:9" x14ac:dyDescent="0.3">
      <c r="A2777" t="s">
        <v>8150</v>
      </c>
      <c r="B2777" t="s">
        <v>8151</v>
      </c>
      <c r="C2777" t="s">
        <v>8152</v>
      </c>
      <c r="D2777" t="s">
        <v>8153</v>
      </c>
      <c r="E2777" t="s">
        <v>8154</v>
      </c>
      <c r="F2777" t="s">
        <v>21</v>
      </c>
      <c r="G2777">
        <v>47.497698300000003</v>
      </c>
      <c r="H2777">
        <v>12.079499999999999</v>
      </c>
      <c r="I2777" t="s">
        <v>88</v>
      </c>
    </row>
    <row r="2778" spans="1:9" x14ac:dyDescent="0.3">
      <c r="A2778" t="s">
        <v>8155</v>
      </c>
      <c r="B2778" t="s">
        <v>8156</v>
      </c>
      <c r="C2778" t="s">
        <v>8157</v>
      </c>
      <c r="D2778" t="s">
        <v>3196</v>
      </c>
      <c r="E2778" t="s">
        <v>131</v>
      </c>
      <c r="F2778" t="s">
        <v>113</v>
      </c>
      <c r="G2778">
        <v>39.467587000000002</v>
      </c>
      <c r="H2778">
        <v>-0.37600600000000001</v>
      </c>
      <c r="I2778" t="s">
        <v>15</v>
      </c>
    </row>
    <row r="2779" spans="1:9" x14ac:dyDescent="0.3">
      <c r="A2779" t="s">
        <v>11608</v>
      </c>
      <c r="E2779" t="s">
        <v>11609</v>
      </c>
      <c r="G2779">
        <v>37.1588584</v>
      </c>
      <c r="H2779">
        <v>15.1837006</v>
      </c>
      <c r="I2779" t="s">
        <v>11289</v>
      </c>
    </row>
    <row r="2780" spans="1:9" x14ac:dyDescent="0.3">
      <c r="A2780" t="s">
        <v>11610</v>
      </c>
      <c r="E2780" t="s">
        <v>11609</v>
      </c>
      <c r="G2780">
        <v>37.159858399999997</v>
      </c>
      <c r="H2780">
        <v>15.1837006</v>
      </c>
      <c r="I2780" t="s">
        <v>11289</v>
      </c>
    </row>
    <row r="2781" spans="1:9" x14ac:dyDescent="0.3">
      <c r="A2781" t="s">
        <v>11611</v>
      </c>
      <c r="E2781" t="s">
        <v>11609</v>
      </c>
      <c r="G2781">
        <v>37.157858400000002</v>
      </c>
      <c r="H2781">
        <v>15.1837006</v>
      </c>
      <c r="I2781" t="s">
        <v>11289</v>
      </c>
    </row>
    <row r="2782" spans="1:9" x14ac:dyDescent="0.3">
      <c r="A2782" t="s">
        <v>8158</v>
      </c>
      <c r="B2782" t="s">
        <v>8159</v>
      </c>
      <c r="F2782" t="s">
        <v>14</v>
      </c>
      <c r="G2782">
        <v>51.340364999999998</v>
      </c>
      <c r="H2782">
        <v>12.376605</v>
      </c>
      <c r="I2782" t="s">
        <v>25</v>
      </c>
    </row>
    <row r="2783" spans="1:9" x14ac:dyDescent="0.3">
      <c r="A2783" t="s">
        <v>8160</v>
      </c>
      <c r="B2783" t="s">
        <v>8161</v>
      </c>
      <c r="C2783" t="s">
        <v>8162</v>
      </c>
      <c r="D2783" t="s">
        <v>8163</v>
      </c>
      <c r="E2783" t="s">
        <v>8164</v>
      </c>
      <c r="F2783" t="s">
        <v>14</v>
      </c>
      <c r="G2783">
        <v>52.392008349999998</v>
      </c>
      <c r="H2783">
        <v>13.21919812546211</v>
      </c>
      <c r="I2783" t="s">
        <v>15</v>
      </c>
    </row>
    <row r="2784" spans="1:9" x14ac:dyDescent="0.3">
      <c r="A2784" t="s">
        <v>8165</v>
      </c>
      <c r="B2784" t="s">
        <v>8166</v>
      </c>
      <c r="F2784" t="s">
        <v>49</v>
      </c>
      <c r="G2784">
        <v>45.715420000000002</v>
      </c>
      <c r="H2784">
        <v>4.9686940000000002</v>
      </c>
      <c r="I2784" t="s">
        <v>50</v>
      </c>
    </row>
    <row r="2785" spans="1:9" x14ac:dyDescent="0.3">
      <c r="A2785" t="s">
        <v>8167</v>
      </c>
      <c r="B2785" t="s">
        <v>8168</v>
      </c>
      <c r="C2785" t="s">
        <v>8169</v>
      </c>
      <c r="D2785" t="s">
        <v>8170</v>
      </c>
      <c r="E2785" t="s">
        <v>8171</v>
      </c>
      <c r="F2785" t="s">
        <v>14</v>
      </c>
      <c r="G2785">
        <v>50.259590150000001</v>
      </c>
      <c r="H2785">
        <v>8.6539586885852984</v>
      </c>
      <c r="I2785" t="s">
        <v>15</v>
      </c>
    </row>
    <row r="2786" spans="1:9" x14ac:dyDescent="0.3">
      <c r="A2786" t="s">
        <v>8172</v>
      </c>
      <c r="B2786" t="s">
        <v>8173</v>
      </c>
      <c r="F2786" t="s">
        <v>113</v>
      </c>
      <c r="G2786">
        <v>40.352168900000002</v>
      </c>
      <c r="H2786">
        <v>-3.6958708499999999</v>
      </c>
      <c r="I2786" t="s">
        <v>114</v>
      </c>
    </row>
    <row r="2787" spans="1:9" x14ac:dyDescent="0.3">
      <c r="A2787" t="s">
        <v>8174</v>
      </c>
      <c r="B2787" t="s">
        <v>8175</v>
      </c>
      <c r="F2787" t="s">
        <v>14</v>
      </c>
      <c r="G2787">
        <v>48.255506799999999</v>
      </c>
      <c r="H2787">
        <v>11.4384482</v>
      </c>
      <c r="I2787" t="s">
        <v>25</v>
      </c>
    </row>
    <row r="2788" spans="1:9" x14ac:dyDescent="0.3">
      <c r="A2788" t="s">
        <v>8176</v>
      </c>
      <c r="B2788" t="s">
        <v>8177</v>
      </c>
      <c r="C2788" t="s">
        <v>8178</v>
      </c>
      <c r="D2788" t="s">
        <v>8179</v>
      </c>
      <c r="F2788" t="s">
        <v>30</v>
      </c>
      <c r="G2788">
        <v>54.308062</v>
      </c>
      <c r="H2788">
        <v>18.269148000000001</v>
      </c>
      <c r="I2788" t="s">
        <v>31</v>
      </c>
    </row>
    <row r="2789" spans="1:9" x14ac:dyDescent="0.3">
      <c r="A2789" t="s">
        <v>8180</v>
      </c>
      <c r="B2789" t="s">
        <v>8181</v>
      </c>
      <c r="C2789" t="s">
        <v>8182</v>
      </c>
      <c r="D2789" t="s">
        <v>8183</v>
      </c>
      <c r="E2789" t="s">
        <v>8184</v>
      </c>
      <c r="F2789" t="s">
        <v>21</v>
      </c>
      <c r="G2789">
        <v>47.821387999999999</v>
      </c>
      <c r="H2789">
        <v>16.051342999999999</v>
      </c>
      <c r="I2789" t="s">
        <v>88</v>
      </c>
    </row>
    <row r="2790" spans="1:9" x14ac:dyDescent="0.3">
      <c r="A2790" t="s">
        <v>8185</v>
      </c>
      <c r="B2790" t="s">
        <v>8186</v>
      </c>
      <c r="F2790" t="s">
        <v>49</v>
      </c>
      <c r="G2790">
        <v>45.087868999999998</v>
      </c>
      <c r="H2790">
        <v>5.6798739999999999</v>
      </c>
      <c r="I2790" t="s">
        <v>50</v>
      </c>
    </row>
    <row r="2791" spans="1:9" x14ac:dyDescent="0.3">
      <c r="A2791" t="s">
        <v>8187</v>
      </c>
      <c r="B2791" t="s">
        <v>8188</v>
      </c>
      <c r="F2791" t="s">
        <v>113</v>
      </c>
      <c r="G2791" t="str">
        <f>"41.225523"</f>
        <v>41.225523</v>
      </c>
      <c r="H2791" t="str">
        <f>"1.736942"</f>
        <v>1.736942</v>
      </c>
      <c r="I2791" t="s">
        <v>114</v>
      </c>
    </row>
    <row r="2792" spans="1:9" x14ac:dyDescent="0.3">
      <c r="A2792" t="s">
        <v>8189</v>
      </c>
      <c r="B2792" t="s">
        <v>8190</v>
      </c>
      <c r="C2792" t="s">
        <v>8191</v>
      </c>
      <c r="D2792" t="s">
        <v>8192</v>
      </c>
      <c r="E2792" t="s">
        <v>598</v>
      </c>
      <c r="F2792" t="s">
        <v>82</v>
      </c>
      <c r="G2792">
        <v>51.503819300000004</v>
      </c>
      <c r="H2792">
        <v>-0.1000426</v>
      </c>
      <c r="I2792" t="s">
        <v>15</v>
      </c>
    </row>
    <row r="2793" spans="1:9" x14ac:dyDescent="0.3">
      <c r="A2793" t="s">
        <v>8193</v>
      </c>
      <c r="B2793" t="s">
        <v>8194</v>
      </c>
      <c r="F2793" t="s">
        <v>14</v>
      </c>
      <c r="G2793">
        <v>48.1714123</v>
      </c>
      <c r="H2793">
        <v>11.367123400000001</v>
      </c>
      <c r="I2793" t="s">
        <v>25</v>
      </c>
    </row>
    <row r="2794" spans="1:9" x14ac:dyDescent="0.3">
      <c r="A2794" t="s">
        <v>8195</v>
      </c>
      <c r="B2794" t="s">
        <v>8196</v>
      </c>
      <c r="C2794" t="s">
        <v>8197</v>
      </c>
      <c r="D2794" t="s">
        <v>8198</v>
      </c>
      <c r="E2794" t="s">
        <v>598</v>
      </c>
      <c r="F2794" t="s">
        <v>14</v>
      </c>
      <c r="G2794">
        <v>48.953510299999998</v>
      </c>
      <c r="H2794">
        <v>11.3983259</v>
      </c>
      <c r="I2794" t="s">
        <v>15</v>
      </c>
    </row>
    <row r="2795" spans="1:9" x14ac:dyDescent="0.3">
      <c r="A2795" t="s">
        <v>8199</v>
      </c>
      <c r="B2795" t="s">
        <v>8200</v>
      </c>
      <c r="F2795" t="s">
        <v>49</v>
      </c>
      <c r="G2795">
        <v>43.302286000000002</v>
      </c>
      <c r="H2795">
        <v>5.3741390000000004</v>
      </c>
      <c r="I2795" t="s">
        <v>25</v>
      </c>
    </row>
    <row r="2796" spans="1:9" x14ac:dyDescent="0.3">
      <c r="A2796" t="s">
        <v>8201</v>
      </c>
      <c r="B2796" t="s">
        <v>8202</v>
      </c>
      <c r="F2796" t="s">
        <v>104</v>
      </c>
      <c r="G2796">
        <v>52.985669600000001</v>
      </c>
      <c r="H2796">
        <v>6.5388568999999999</v>
      </c>
      <c r="I2796" t="s">
        <v>25</v>
      </c>
    </row>
    <row r="2797" spans="1:9" x14ac:dyDescent="0.3">
      <c r="A2797" t="s">
        <v>8203</v>
      </c>
      <c r="B2797" t="s">
        <v>8204</v>
      </c>
      <c r="F2797" t="s">
        <v>104</v>
      </c>
      <c r="G2797">
        <v>52.372397599999999</v>
      </c>
      <c r="H2797">
        <v>4.6303001000000004</v>
      </c>
      <c r="I2797" t="s">
        <v>25</v>
      </c>
    </row>
    <row r="2798" spans="1:9" x14ac:dyDescent="0.3">
      <c r="A2798" t="s">
        <v>8205</v>
      </c>
      <c r="B2798" t="s">
        <v>8206</v>
      </c>
      <c r="F2798" t="s">
        <v>260</v>
      </c>
      <c r="G2798">
        <v>51.051592999999997</v>
      </c>
      <c r="H2798">
        <v>3.726972</v>
      </c>
      <c r="I2798" t="s">
        <v>25</v>
      </c>
    </row>
    <row r="2799" spans="1:9" x14ac:dyDescent="0.3">
      <c r="A2799" t="s">
        <v>8207</v>
      </c>
      <c r="B2799" t="s">
        <v>8208</v>
      </c>
      <c r="F2799" t="s">
        <v>104</v>
      </c>
      <c r="G2799">
        <v>51.5005363</v>
      </c>
      <c r="H2799">
        <v>3.6153786999999999</v>
      </c>
      <c r="I2799" t="s">
        <v>25</v>
      </c>
    </row>
    <row r="2800" spans="1:9" x14ac:dyDescent="0.3">
      <c r="A2800" t="s">
        <v>8209</v>
      </c>
      <c r="B2800" t="s">
        <v>8210</v>
      </c>
      <c r="C2800" t="s">
        <v>8211</v>
      </c>
      <c r="D2800" t="s">
        <v>291</v>
      </c>
      <c r="E2800" t="s">
        <v>292</v>
      </c>
      <c r="F2800" t="s">
        <v>49</v>
      </c>
      <c r="G2800">
        <v>43.469893999999996</v>
      </c>
      <c r="H2800">
        <v>5.6082299999999998</v>
      </c>
      <c r="I2800" t="s">
        <v>15</v>
      </c>
    </row>
    <row r="2801" spans="1:9" x14ac:dyDescent="0.3">
      <c r="A2801" t="s">
        <v>8212</v>
      </c>
      <c r="B2801" t="s">
        <v>8213</v>
      </c>
      <c r="C2801" t="s">
        <v>8214</v>
      </c>
      <c r="D2801" t="s">
        <v>8215</v>
      </c>
      <c r="E2801" t="s">
        <v>8216</v>
      </c>
      <c r="F2801" t="s">
        <v>49</v>
      </c>
      <c r="G2801">
        <v>43.626396100000001</v>
      </c>
      <c r="H2801">
        <v>1.484048</v>
      </c>
      <c r="I2801" t="s">
        <v>15</v>
      </c>
    </row>
    <row r="2802" spans="1:9" x14ac:dyDescent="0.3">
      <c r="A2802" t="s">
        <v>8217</v>
      </c>
      <c r="B2802" t="s">
        <v>155</v>
      </c>
      <c r="C2802" t="s">
        <v>156</v>
      </c>
      <c r="D2802" t="s">
        <v>157</v>
      </c>
      <c r="E2802" t="s">
        <v>158</v>
      </c>
      <c r="F2802" t="s">
        <v>113</v>
      </c>
      <c r="G2802">
        <v>40.468698199999999</v>
      </c>
      <c r="H2802">
        <v>-3.6577940999999998</v>
      </c>
      <c r="I2802" t="s">
        <v>15</v>
      </c>
    </row>
    <row r="2803" spans="1:9" x14ac:dyDescent="0.3">
      <c r="A2803" t="s">
        <v>8218</v>
      </c>
      <c r="B2803" t="s">
        <v>8219</v>
      </c>
      <c r="C2803" t="s">
        <v>8220</v>
      </c>
      <c r="D2803" t="s">
        <v>8221</v>
      </c>
      <c r="E2803" t="s">
        <v>2184</v>
      </c>
      <c r="F2803" t="s">
        <v>396</v>
      </c>
      <c r="G2803">
        <v>49.829436600000001</v>
      </c>
      <c r="H2803">
        <v>18.342352000000002</v>
      </c>
      <c r="I2803" t="s">
        <v>15</v>
      </c>
    </row>
    <row r="2804" spans="1:9" x14ac:dyDescent="0.3">
      <c r="A2804" t="s">
        <v>8222</v>
      </c>
      <c r="B2804" t="s">
        <v>8223</v>
      </c>
      <c r="C2804" t="s">
        <v>8224</v>
      </c>
      <c r="D2804" t="s">
        <v>2891</v>
      </c>
      <c r="E2804" t="s">
        <v>2892</v>
      </c>
      <c r="F2804" t="s">
        <v>14</v>
      </c>
      <c r="G2804">
        <v>48.038529400000002</v>
      </c>
      <c r="H2804">
        <v>11.522139769430019</v>
      </c>
      <c r="I2804" t="s">
        <v>15</v>
      </c>
    </row>
    <row r="2805" spans="1:9" x14ac:dyDescent="0.3">
      <c r="A2805" t="s">
        <v>8225</v>
      </c>
      <c r="B2805" t="s">
        <v>8226</v>
      </c>
      <c r="C2805" t="s">
        <v>8227</v>
      </c>
      <c r="D2805" t="s">
        <v>8228</v>
      </c>
      <c r="E2805" t="s">
        <v>390</v>
      </c>
      <c r="F2805" t="s">
        <v>30</v>
      </c>
      <c r="G2805">
        <v>52.223210700000003</v>
      </c>
      <c r="H2805">
        <v>20.9592636</v>
      </c>
      <c r="I2805" t="s">
        <v>15</v>
      </c>
    </row>
    <row r="2806" spans="1:9" x14ac:dyDescent="0.3">
      <c r="A2806" t="s">
        <v>8229</v>
      </c>
      <c r="B2806" t="s">
        <v>8230</v>
      </c>
      <c r="C2806" t="s">
        <v>8231</v>
      </c>
      <c r="D2806" t="s">
        <v>8232</v>
      </c>
      <c r="E2806" t="s">
        <v>8233</v>
      </c>
      <c r="F2806" t="s">
        <v>30</v>
      </c>
      <c r="G2806">
        <v>50.319167</v>
      </c>
      <c r="H2806">
        <v>18.24579</v>
      </c>
      <c r="I2806" t="s">
        <v>15</v>
      </c>
    </row>
    <row r="2807" spans="1:9" x14ac:dyDescent="0.3">
      <c r="A2807" t="s">
        <v>8234</v>
      </c>
      <c r="B2807" t="s">
        <v>8235</v>
      </c>
      <c r="F2807" t="s">
        <v>113</v>
      </c>
      <c r="G2807">
        <v>40.210597999999997</v>
      </c>
      <c r="H2807">
        <v>-3.6905939999999999</v>
      </c>
      <c r="I2807" t="s">
        <v>114</v>
      </c>
    </row>
    <row r="2808" spans="1:9" x14ac:dyDescent="0.3">
      <c r="A2808" t="s">
        <v>8236</v>
      </c>
      <c r="B2808" t="s">
        <v>8237</v>
      </c>
      <c r="C2808" t="s">
        <v>8238</v>
      </c>
      <c r="D2808" t="s">
        <v>8239</v>
      </c>
      <c r="E2808" t="s">
        <v>3717</v>
      </c>
      <c r="F2808" t="s">
        <v>14</v>
      </c>
      <c r="G2808">
        <v>51.517931099999998</v>
      </c>
      <c r="H2808">
        <v>6.8193899685781609</v>
      </c>
      <c r="I2808" t="s">
        <v>101</v>
      </c>
    </row>
    <row r="2809" spans="1:9" x14ac:dyDescent="0.3">
      <c r="A2809" t="s">
        <v>11612</v>
      </c>
      <c r="E2809" t="s">
        <v>11613</v>
      </c>
      <c r="G2809">
        <v>47.406882699999997</v>
      </c>
      <c r="H2809">
        <v>8.4020893999999995</v>
      </c>
      <c r="I2809" t="s">
        <v>11289</v>
      </c>
    </row>
    <row r="2810" spans="1:9" x14ac:dyDescent="0.3">
      <c r="A2810" t="s">
        <v>8240</v>
      </c>
      <c r="B2810" t="s">
        <v>8241</v>
      </c>
      <c r="C2810" t="s">
        <v>8242</v>
      </c>
      <c r="D2810" t="s">
        <v>8243</v>
      </c>
      <c r="E2810" t="s">
        <v>8244</v>
      </c>
      <c r="F2810" t="s">
        <v>644</v>
      </c>
      <c r="G2810">
        <v>44.639494999999997</v>
      </c>
      <c r="H2810">
        <v>22.661244</v>
      </c>
      <c r="I2810" t="s">
        <v>15</v>
      </c>
    </row>
    <row r="2811" spans="1:9" x14ac:dyDescent="0.3">
      <c r="A2811" t="s">
        <v>8245</v>
      </c>
      <c r="B2811" t="s">
        <v>8246</v>
      </c>
      <c r="C2811" t="s">
        <v>8247</v>
      </c>
      <c r="D2811" t="s">
        <v>2360</v>
      </c>
      <c r="E2811" t="s">
        <v>190</v>
      </c>
      <c r="F2811" t="s">
        <v>14</v>
      </c>
      <c r="G2811">
        <v>52.452635999999998</v>
      </c>
      <c r="H2811">
        <v>13.299958999999999</v>
      </c>
      <c r="I2811" t="s">
        <v>15</v>
      </c>
    </row>
    <row r="2812" spans="1:9" x14ac:dyDescent="0.3">
      <c r="A2812" t="s">
        <v>8248</v>
      </c>
      <c r="B2812" t="s">
        <v>8249</v>
      </c>
      <c r="F2812" t="s">
        <v>24</v>
      </c>
      <c r="G2812">
        <v>40.588985000000001</v>
      </c>
      <c r="H2812">
        <v>22.953135</v>
      </c>
      <c r="I2812" t="s">
        <v>25</v>
      </c>
    </row>
    <row r="2813" spans="1:9" x14ac:dyDescent="0.3">
      <c r="A2813" t="s">
        <v>12263</v>
      </c>
      <c r="C2813" t="s">
        <v>12264</v>
      </c>
      <c r="D2813" t="s">
        <v>12265</v>
      </c>
      <c r="E2813" t="s">
        <v>11451</v>
      </c>
      <c r="G2813">
        <v>38.651018000000001</v>
      </c>
      <c r="H2813">
        <v>-4.0712830000000002</v>
      </c>
      <c r="I2813" t="s">
        <v>11881</v>
      </c>
    </row>
    <row r="2814" spans="1:9" x14ac:dyDescent="0.3">
      <c r="A2814" t="s">
        <v>11614</v>
      </c>
      <c r="E2814" t="s">
        <v>11451</v>
      </c>
      <c r="G2814">
        <v>38.690445799999999</v>
      </c>
      <c r="H2814">
        <v>-4.1078877</v>
      </c>
      <c r="I2814" t="s">
        <v>11289</v>
      </c>
    </row>
    <row r="2815" spans="1:9" x14ac:dyDescent="0.3">
      <c r="A2815" t="s">
        <v>11615</v>
      </c>
      <c r="E2815" t="s">
        <v>11451</v>
      </c>
      <c r="G2815">
        <v>38.689445800000001</v>
      </c>
      <c r="H2815">
        <v>-4.1078877</v>
      </c>
      <c r="I2815" t="s">
        <v>11289</v>
      </c>
    </row>
    <row r="2816" spans="1:9" x14ac:dyDescent="0.3">
      <c r="A2816" t="s">
        <v>11616</v>
      </c>
      <c r="E2816" t="s">
        <v>11451</v>
      </c>
      <c r="G2816">
        <v>38.688445799999997</v>
      </c>
      <c r="H2816">
        <v>-4.1078877</v>
      </c>
      <c r="I2816" t="s">
        <v>11289</v>
      </c>
    </row>
    <row r="2817" spans="1:9" x14ac:dyDescent="0.3">
      <c r="A2817" t="s">
        <v>11616</v>
      </c>
      <c r="E2817" t="s">
        <v>11451</v>
      </c>
      <c r="G2817">
        <v>38.691445799999997</v>
      </c>
      <c r="H2817">
        <v>-4.1078877</v>
      </c>
      <c r="I2817" t="s">
        <v>11289</v>
      </c>
    </row>
    <row r="2818" spans="1:9" x14ac:dyDescent="0.3">
      <c r="A2818" t="s">
        <v>8250</v>
      </c>
      <c r="B2818" t="s">
        <v>8251</v>
      </c>
      <c r="F2818" t="s">
        <v>49</v>
      </c>
      <c r="G2818">
        <v>46.452547000000003</v>
      </c>
      <c r="H2818">
        <v>5.2655770000000004</v>
      </c>
      <c r="I2818" t="s">
        <v>50</v>
      </c>
    </row>
    <row r="2819" spans="1:9" x14ac:dyDescent="0.3">
      <c r="A2819" t="s">
        <v>11617</v>
      </c>
      <c r="E2819" t="s">
        <v>11618</v>
      </c>
      <c r="G2819">
        <v>51.416443100000002</v>
      </c>
      <c r="H2819">
        <v>21.969308999999999</v>
      </c>
      <c r="I2819" t="s">
        <v>11289</v>
      </c>
    </row>
    <row r="2820" spans="1:9" x14ac:dyDescent="0.3">
      <c r="A2820" t="s">
        <v>11617</v>
      </c>
      <c r="E2820" t="s">
        <v>11618</v>
      </c>
      <c r="G2820">
        <v>51.4174431</v>
      </c>
      <c r="H2820">
        <v>21.969308999999999</v>
      </c>
      <c r="I2820" t="s">
        <v>11289</v>
      </c>
    </row>
    <row r="2821" spans="1:9" x14ac:dyDescent="0.3">
      <c r="A2821" t="s">
        <v>8252</v>
      </c>
      <c r="B2821" t="s">
        <v>8253</v>
      </c>
      <c r="F2821" t="s">
        <v>79</v>
      </c>
      <c r="G2821">
        <v>45.065246999999999</v>
      </c>
      <c r="H2821">
        <v>7.6569538000000001</v>
      </c>
      <c r="I2821" t="s">
        <v>25</v>
      </c>
    </row>
    <row r="2822" spans="1:9" x14ac:dyDescent="0.3">
      <c r="A2822" t="s">
        <v>8254</v>
      </c>
      <c r="B2822" t="s">
        <v>8255</v>
      </c>
      <c r="C2822" t="s">
        <v>8256</v>
      </c>
      <c r="D2822" t="s">
        <v>8257</v>
      </c>
      <c r="E2822" t="s">
        <v>865</v>
      </c>
      <c r="F2822" t="s">
        <v>104</v>
      </c>
      <c r="G2822">
        <v>52.236478099999999</v>
      </c>
      <c r="H2822">
        <v>6.8512053999999996</v>
      </c>
      <c r="I2822" t="s">
        <v>15</v>
      </c>
    </row>
    <row r="2823" spans="1:9" x14ac:dyDescent="0.3">
      <c r="A2823" t="s">
        <v>8258</v>
      </c>
      <c r="B2823" t="s">
        <v>8259</v>
      </c>
      <c r="C2823" t="s">
        <v>8260</v>
      </c>
      <c r="D2823" t="s">
        <v>8261</v>
      </c>
      <c r="E2823" t="s">
        <v>8262</v>
      </c>
      <c r="F2823" t="s">
        <v>3573</v>
      </c>
      <c r="G2823">
        <v>41.054803</v>
      </c>
      <c r="H2823">
        <v>28.820172800000002</v>
      </c>
      <c r="I2823" t="s">
        <v>15</v>
      </c>
    </row>
    <row r="2824" spans="1:9" x14ac:dyDescent="0.3">
      <c r="A2824" t="s">
        <v>8263</v>
      </c>
      <c r="B2824" t="s">
        <v>8264</v>
      </c>
      <c r="F2824" t="s">
        <v>49</v>
      </c>
      <c r="G2824">
        <v>45.759214</v>
      </c>
      <c r="H2824">
        <v>4.8967384947634658</v>
      </c>
      <c r="I2824" t="s">
        <v>50</v>
      </c>
    </row>
    <row r="2825" spans="1:9" x14ac:dyDescent="0.3">
      <c r="A2825" t="s">
        <v>8265</v>
      </c>
      <c r="B2825" t="s">
        <v>8266</v>
      </c>
      <c r="F2825" t="s">
        <v>404</v>
      </c>
      <c r="G2825" t="str">
        <f>"58.890585"</f>
        <v>58.890585</v>
      </c>
      <c r="H2825" t="str">
        <f>"11.884843"</f>
        <v>11.884843</v>
      </c>
      <c r="I2825" t="s">
        <v>15</v>
      </c>
    </row>
    <row r="2826" spans="1:9" x14ac:dyDescent="0.3">
      <c r="A2826" t="s">
        <v>8267</v>
      </c>
      <c r="B2826" t="s">
        <v>8268</v>
      </c>
      <c r="C2826" t="s">
        <v>8269</v>
      </c>
      <c r="D2826" t="s">
        <v>8270</v>
      </c>
      <c r="E2826" t="s">
        <v>8271</v>
      </c>
      <c r="F2826" t="s">
        <v>2026</v>
      </c>
      <c r="G2826">
        <v>42.911082999999998</v>
      </c>
      <c r="H2826">
        <v>-78.837063999999998</v>
      </c>
      <c r="I2826" t="s">
        <v>15</v>
      </c>
    </row>
    <row r="2827" spans="1:9" x14ac:dyDescent="0.3">
      <c r="A2827" t="s">
        <v>8272</v>
      </c>
      <c r="B2827" t="s">
        <v>8273</v>
      </c>
      <c r="C2827" t="s">
        <v>8274</v>
      </c>
      <c r="D2827" t="s">
        <v>8275</v>
      </c>
      <c r="E2827" t="s">
        <v>8276</v>
      </c>
      <c r="F2827" t="s">
        <v>104</v>
      </c>
      <c r="G2827">
        <v>51.805027600000003</v>
      </c>
      <c r="H2827">
        <v>5.3311801000000001</v>
      </c>
      <c r="I2827" t="s">
        <v>15</v>
      </c>
    </row>
    <row r="2828" spans="1:9" x14ac:dyDescent="0.3">
      <c r="A2828" t="s">
        <v>8277</v>
      </c>
      <c r="B2828" t="s">
        <v>8278</v>
      </c>
      <c r="F2828" t="s">
        <v>49</v>
      </c>
      <c r="G2828">
        <v>43.932347999999998</v>
      </c>
      <c r="H2828">
        <v>4.7767520000000001</v>
      </c>
      <c r="I2828" t="s">
        <v>50</v>
      </c>
    </row>
    <row r="2829" spans="1:9" x14ac:dyDescent="0.3">
      <c r="A2829" t="s">
        <v>8279</v>
      </c>
      <c r="B2829" t="s">
        <v>8280</v>
      </c>
      <c r="C2829" t="s">
        <v>8281</v>
      </c>
      <c r="D2829" t="s">
        <v>256</v>
      </c>
      <c r="E2829" t="s">
        <v>190</v>
      </c>
      <c r="F2829" t="s">
        <v>14</v>
      </c>
      <c r="G2829">
        <v>52.475328300000001</v>
      </c>
      <c r="H2829">
        <v>13.362814200000001</v>
      </c>
      <c r="I2829" t="s">
        <v>15</v>
      </c>
    </row>
    <row r="2830" spans="1:9" x14ac:dyDescent="0.3">
      <c r="A2830" t="s">
        <v>8282</v>
      </c>
      <c r="B2830" t="s">
        <v>8283</v>
      </c>
      <c r="C2830" t="s">
        <v>8284</v>
      </c>
      <c r="D2830" t="s">
        <v>8285</v>
      </c>
      <c r="E2830" t="s">
        <v>8286</v>
      </c>
      <c r="F2830" t="s">
        <v>49</v>
      </c>
      <c r="G2830">
        <v>43.933052000000004</v>
      </c>
      <c r="H2830">
        <v>4.7797679999999998</v>
      </c>
      <c r="I2830" t="s">
        <v>15</v>
      </c>
    </row>
    <row r="2831" spans="1:9" x14ac:dyDescent="0.3">
      <c r="A2831" t="s">
        <v>8287</v>
      </c>
      <c r="B2831" t="s">
        <v>8288</v>
      </c>
      <c r="F2831" t="s">
        <v>113</v>
      </c>
      <c r="G2831">
        <v>40.451838199999997</v>
      </c>
      <c r="H2831">
        <v>-3.6915646</v>
      </c>
      <c r="I2831" t="s">
        <v>114</v>
      </c>
    </row>
    <row r="2832" spans="1:9" x14ac:dyDescent="0.3">
      <c r="A2832" t="s">
        <v>8289</v>
      </c>
      <c r="B2832" t="s">
        <v>8280</v>
      </c>
      <c r="C2832" t="s">
        <v>8281</v>
      </c>
      <c r="D2832" t="s">
        <v>256</v>
      </c>
      <c r="E2832" t="s">
        <v>190</v>
      </c>
      <c r="F2832" t="s">
        <v>14</v>
      </c>
      <c r="G2832">
        <v>52.475328300000001</v>
      </c>
      <c r="H2832">
        <v>13.362814200000001</v>
      </c>
      <c r="I2832" t="s">
        <v>15</v>
      </c>
    </row>
    <row r="2833" spans="1:9" x14ac:dyDescent="0.3">
      <c r="A2833" t="s">
        <v>8290</v>
      </c>
      <c r="B2833" t="s">
        <v>8291</v>
      </c>
      <c r="F2833" t="s">
        <v>49</v>
      </c>
      <c r="G2833">
        <v>43.605923300000001</v>
      </c>
      <c r="H2833">
        <v>3.9204367000000002</v>
      </c>
      <c r="I2833" t="s">
        <v>50</v>
      </c>
    </row>
    <row r="2834" spans="1:9" x14ac:dyDescent="0.3">
      <c r="A2834" t="s">
        <v>8292</v>
      </c>
      <c r="B2834" t="s">
        <v>8293</v>
      </c>
      <c r="C2834" t="s">
        <v>8294</v>
      </c>
      <c r="D2834" t="s">
        <v>3050</v>
      </c>
      <c r="E2834" t="s">
        <v>1193</v>
      </c>
      <c r="F2834" t="s">
        <v>49</v>
      </c>
      <c r="G2834">
        <v>43.595204000000003</v>
      </c>
      <c r="H2834">
        <v>3.9206850000000002</v>
      </c>
      <c r="I2834" t="s">
        <v>15</v>
      </c>
    </row>
    <row r="2835" spans="1:9" x14ac:dyDescent="0.3">
      <c r="A2835" t="s">
        <v>8295</v>
      </c>
      <c r="B2835" t="s">
        <v>8296</v>
      </c>
      <c r="C2835" t="s">
        <v>8297</v>
      </c>
      <c r="D2835" t="s">
        <v>5460</v>
      </c>
      <c r="E2835" t="s">
        <v>1051</v>
      </c>
      <c r="F2835" t="s">
        <v>14</v>
      </c>
      <c r="G2835">
        <v>48.144307599999998</v>
      </c>
      <c r="H2835">
        <v>11.5503874</v>
      </c>
      <c r="I2835" t="s">
        <v>15</v>
      </c>
    </row>
    <row r="2836" spans="1:9" x14ac:dyDescent="0.3">
      <c r="A2836" t="s">
        <v>8298</v>
      </c>
      <c r="B2836" t="s">
        <v>8299</v>
      </c>
      <c r="F2836" t="s">
        <v>49</v>
      </c>
      <c r="G2836">
        <v>47.968438999999996</v>
      </c>
      <c r="H2836">
        <v>-0.16076599999999999</v>
      </c>
      <c r="I2836" t="s">
        <v>50</v>
      </c>
    </row>
    <row r="2837" spans="1:9" x14ac:dyDescent="0.3">
      <c r="A2837" t="s">
        <v>8300</v>
      </c>
      <c r="B2837" t="s">
        <v>8301</v>
      </c>
      <c r="F2837" t="s">
        <v>1432</v>
      </c>
      <c r="G2837">
        <v>42.6876386</v>
      </c>
      <c r="H2837">
        <v>23.3217806</v>
      </c>
      <c r="I2837" t="s">
        <v>25</v>
      </c>
    </row>
    <row r="2838" spans="1:9" x14ac:dyDescent="0.3">
      <c r="A2838" t="s">
        <v>8302</v>
      </c>
      <c r="B2838" t="s">
        <v>8303</v>
      </c>
      <c r="C2838" t="s">
        <v>8304</v>
      </c>
      <c r="D2838" t="s">
        <v>8305</v>
      </c>
      <c r="E2838" t="s">
        <v>8306</v>
      </c>
      <c r="F2838" t="s">
        <v>404</v>
      </c>
      <c r="G2838">
        <v>59.198980400000003</v>
      </c>
      <c r="H2838">
        <v>15.227322050271979</v>
      </c>
      <c r="I2838" t="s">
        <v>15</v>
      </c>
    </row>
    <row r="2839" spans="1:9" x14ac:dyDescent="0.3">
      <c r="A2839" t="s">
        <v>8307</v>
      </c>
      <c r="B2839" t="s">
        <v>8308</v>
      </c>
      <c r="F2839" t="s">
        <v>49</v>
      </c>
      <c r="G2839">
        <v>43.582369</v>
      </c>
      <c r="H2839">
        <v>5.4665239999999997</v>
      </c>
      <c r="I2839" t="s">
        <v>50</v>
      </c>
    </row>
    <row r="2840" spans="1:9" x14ac:dyDescent="0.3">
      <c r="A2840" t="s">
        <v>8309</v>
      </c>
      <c r="B2840" t="s">
        <v>8310</v>
      </c>
      <c r="C2840" t="s">
        <v>8311</v>
      </c>
      <c r="D2840" t="s">
        <v>8312</v>
      </c>
      <c r="E2840" t="s">
        <v>8313</v>
      </c>
      <c r="F2840" t="s">
        <v>104</v>
      </c>
      <c r="G2840">
        <v>52.238247999999999</v>
      </c>
      <c r="H2840">
        <v>4.8321727000000001</v>
      </c>
      <c r="I2840" t="s">
        <v>15</v>
      </c>
    </row>
    <row r="2841" spans="1:9" x14ac:dyDescent="0.3">
      <c r="A2841" t="s">
        <v>8314</v>
      </c>
      <c r="B2841" t="s">
        <v>8315</v>
      </c>
      <c r="C2841" t="s">
        <v>8316</v>
      </c>
      <c r="D2841" t="s">
        <v>8317</v>
      </c>
      <c r="E2841" t="s">
        <v>933</v>
      </c>
      <c r="F2841" t="s">
        <v>934</v>
      </c>
      <c r="G2841">
        <v>60.292981249999997</v>
      </c>
      <c r="H2841">
        <v>24.968952206963412</v>
      </c>
      <c r="I2841" t="s">
        <v>15</v>
      </c>
    </row>
    <row r="2842" spans="1:9" x14ac:dyDescent="0.3">
      <c r="A2842" t="s">
        <v>8318</v>
      </c>
      <c r="B2842" t="s">
        <v>8319</v>
      </c>
      <c r="C2842" t="s">
        <v>4293</v>
      </c>
      <c r="D2842" t="s">
        <v>8320</v>
      </c>
      <c r="E2842" t="s">
        <v>8321</v>
      </c>
      <c r="F2842" t="s">
        <v>14</v>
      </c>
      <c r="G2842">
        <v>48.409150599999997</v>
      </c>
      <c r="H2842">
        <v>10.8595019</v>
      </c>
      <c r="I2842" t="s">
        <v>15</v>
      </c>
    </row>
    <row r="2843" spans="1:9" x14ac:dyDescent="0.3">
      <c r="A2843" t="s">
        <v>8322</v>
      </c>
      <c r="B2843" t="s">
        <v>8323</v>
      </c>
      <c r="C2843" t="s">
        <v>8324</v>
      </c>
      <c r="D2843" t="s">
        <v>8325</v>
      </c>
      <c r="E2843" t="s">
        <v>8326</v>
      </c>
      <c r="F2843" t="s">
        <v>68</v>
      </c>
      <c r="G2843">
        <v>47.146771200000003</v>
      </c>
      <c r="H2843">
        <v>8.4330117999999992</v>
      </c>
      <c r="I2843" t="s">
        <v>15</v>
      </c>
    </row>
    <row r="2844" spans="1:9" x14ac:dyDescent="0.3">
      <c r="A2844" t="s">
        <v>8327</v>
      </c>
      <c r="B2844" t="s">
        <v>8328</v>
      </c>
      <c r="C2844" t="s">
        <v>8329</v>
      </c>
      <c r="D2844" t="s">
        <v>805</v>
      </c>
      <c r="E2844" t="s">
        <v>1521</v>
      </c>
      <c r="F2844" t="s">
        <v>113</v>
      </c>
      <c r="G2844">
        <v>40.418934</v>
      </c>
      <c r="H2844">
        <v>-3.8011810000000001</v>
      </c>
      <c r="I2844" t="s">
        <v>15</v>
      </c>
    </row>
    <row r="2845" spans="1:9" x14ac:dyDescent="0.3">
      <c r="A2845" t="s">
        <v>8330</v>
      </c>
      <c r="B2845" t="s">
        <v>8331</v>
      </c>
      <c r="C2845" t="s">
        <v>8332</v>
      </c>
      <c r="D2845" t="s">
        <v>8333</v>
      </c>
      <c r="E2845" t="s">
        <v>1497</v>
      </c>
      <c r="F2845" t="s">
        <v>113</v>
      </c>
      <c r="G2845">
        <v>28.158603599999999</v>
      </c>
      <c r="H2845">
        <v>-15.4224668</v>
      </c>
      <c r="I2845" t="s">
        <v>15</v>
      </c>
    </row>
    <row r="2846" spans="1:9" x14ac:dyDescent="0.3">
      <c r="A2846" t="s">
        <v>8334</v>
      </c>
      <c r="B2846" t="s">
        <v>8335</v>
      </c>
      <c r="F2846" t="s">
        <v>82</v>
      </c>
      <c r="G2846" t="str">
        <f>"51.236143"</f>
        <v>51.236143</v>
      </c>
      <c r="H2846" t="str">
        <f>"-1.339689"</f>
        <v>-1.339689</v>
      </c>
      <c r="I2846" t="s">
        <v>37</v>
      </c>
    </row>
    <row r="2847" spans="1:9" x14ac:dyDescent="0.3">
      <c r="A2847" t="s">
        <v>8336</v>
      </c>
      <c r="B2847" t="s">
        <v>8337</v>
      </c>
      <c r="C2847" t="s">
        <v>8338</v>
      </c>
      <c r="D2847" t="s">
        <v>8339</v>
      </c>
      <c r="E2847" t="s">
        <v>2043</v>
      </c>
      <c r="F2847" t="s">
        <v>104</v>
      </c>
      <c r="G2847">
        <v>52.0462524</v>
      </c>
      <c r="H2847">
        <v>4.2359868000000001</v>
      </c>
      <c r="I2847" t="s">
        <v>15</v>
      </c>
    </row>
    <row r="2848" spans="1:9" x14ac:dyDescent="0.3">
      <c r="A2848" t="s">
        <v>8340</v>
      </c>
      <c r="B2848" t="s">
        <v>8341</v>
      </c>
      <c r="C2848" t="s">
        <v>8342</v>
      </c>
      <c r="D2848" t="s">
        <v>8343</v>
      </c>
      <c r="E2848" t="s">
        <v>8344</v>
      </c>
      <c r="F2848" t="s">
        <v>14</v>
      </c>
      <c r="G2848">
        <v>51.619680199999998</v>
      </c>
      <c r="H2848">
        <v>11.4935499</v>
      </c>
      <c r="I2848" t="s">
        <v>15</v>
      </c>
    </row>
    <row r="2849" spans="1:9" x14ac:dyDescent="0.3">
      <c r="A2849" t="s">
        <v>8345</v>
      </c>
      <c r="B2849" t="s">
        <v>8346</v>
      </c>
      <c r="F2849" t="s">
        <v>82</v>
      </c>
      <c r="G2849">
        <v>54.543891000000002</v>
      </c>
      <c r="H2849">
        <v>-6.0243450000000003</v>
      </c>
      <c r="I2849" t="s">
        <v>37</v>
      </c>
    </row>
    <row r="2850" spans="1:9" x14ac:dyDescent="0.3">
      <c r="A2850" t="s">
        <v>8347</v>
      </c>
      <c r="B2850" t="s">
        <v>8348</v>
      </c>
      <c r="C2850" t="s">
        <v>8349</v>
      </c>
      <c r="D2850" t="s">
        <v>8350</v>
      </c>
      <c r="E2850" t="s">
        <v>8351</v>
      </c>
      <c r="F2850" t="s">
        <v>14</v>
      </c>
      <c r="G2850">
        <v>48.09441365</v>
      </c>
      <c r="H2850">
        <v>10.064136666947521</v>
      </c>
      <c r="I2850" t="s">
        <v>15</v>
      </c>
    </row>
    <row r="2851" spans="1:9" x14ac:dyDescent="0.3">
      <c r="A2851" t="s">
        <v>8352</v>
      </c>
      <c r="B2851" t="s">
        <v>8353</v>
      </c>
      <c r="F2851" t="s">
        <v>14</v>
      </c>
      <c r="G2851">
        <v>48.09441365</v>
      </c>
      <c r="H2851">
        <v>10.064136666947521</v>
      </c>
      <c r="I2851" t="s">
        <v>15</v>
      </c>
    </row>
    <row r="2852" spans="1:9" x14ac:dyDescent="0.3">
      <c r="A2852" t="s">
        <v>8354</v>
      </c>
      <c r="B2852" t="s">
        <v>8355</v>
      </c>
      <c r="C2852" t="s">
        <v>8356</v>
      </c>
      <c r="D2852" t="s">
        <v>8357</v>
      </c>
      <c r="E2852" t="s">
        <v>526</v>
      </c>
      <c r="F2852" t="s">
        <v>14</v>
      </c>
      <c r="G2852">
        <v>53.647547199999998</v>
      </c>
      <c r="H2852">
        <v>10.0373112</v>
      </c>
      <c r="I2852" t="s">
        <v>15</v>
      </c>
    </row>
    <row r="2853" spans="1:9" x14ac:dyDescent="0.3">
      <c r="A2853" t="s">
        <v>8358</v>
      </c>
      <c r="B2853" t="s">
        <v>8359</v>
      </c>
      <c r="C2853" t="s">
        <v>8360</v>
      </c>
      <c r="D2853" t="s">
        <v>8361</v>
      </c>
      <c r="E2853" t="s">
        <v>8362</v>
      </c>
      <c r="F2853" t="s">
        <v>49</v>
      </c>
      <c r="G2853">
        <v>45.221316999999999</v>
      </c>
      <c r="H2853">
        <v>-0.87288299999999996</v>
      </c>
      <c r="I2853" t="s">
        <v>15</v>
      </c>
    </row>
    <row r="2854" spans="1:9" x14ac:dyDescent="0.3">
      <c r="A2854" t="s">
        <v>11619</v>
      </c>
      <c r="E2854" t="s">
        <v>11620</v>
      </c>
      <c r="G2854">
        <v>59.090805899999999</v>
      </c>
      <c r="H2854">
        <v>9.5933209000000002</v>
      </c>
      <c r="I2854" t="s">
        <v>11289</v>
      </c>
    </row>
    <row r="2855" spans="1:9" x14ac:dyDescent="0.3">
      <c r="A2855" t="s">
        <v>11621</v>
      </c>
      <c r="E2855" t="s">
        <v>11622</v>
      </c>
      <c r="G2855">
        <v>59.104367600000003</v>
      </c>
      <c r="H2855">
        <v>9.5579461000000006</v>
      </c>
      <c r="I2855" t="s">
        <v>11289</v>
      </c>
    </row>
    <row r="2856" spans="1:9" x14ac:dyDescent="0.3">
      <c r="A2856" t="s">
        <v>8363</v>
      </c>
      <c r="B2856" t="s">
        <v>8364</v>
      </c>
      <c r="C2856" t="s">
        <v>8365</v>
      </c>
      <c r="D2856" t="s">
        <v>1117</v>
      </c>
      <c r="E2856" t="s">
        <v>267</v>
      </c>
      <c r="F2856" t="s">
        <v>21</v>
      </c>
      <c r="G2856">
        <v>48.200763999999999</v>
      </c>
      <c r="H2856">
        <v>16.374196999999999</v>
      </c>
      <c r="I2856" t="s">
        <v>88</v>
      </c>
    </row>
    <row r="2857" spans="1:9" x14ac:dyDescent="0.3">
      <c r="A2857" t="s">
        <v>12266</v>
      </c>
      <c r="C2857" t="s">
        <v>12267</v>
      </c>
      <c r="D2857" t="s">
        <v>12268</v>
      </c>
      <c r="E2857" t="s">
        <v>12266</v>
      </c>
      <c r="G2857">
        <v>51.510821649999997</v>
      </c>
      <c r="H2857">
        <v>0.17330102069955741</v>
      </c>
      <c r="I2857" t="s">
        <v>11881</v>
      </c>
    </row>
    <row r="2858" spans="1:9" x14ac:dyDescent="0.3">
      <c r="A2858" t="s">
        <v>8366</v>
      </c>
      <c r="B2858" t="s">
        <v>8367</v>
      </c>
      <c r="C2858" t="s">
        <v>8368</v>
      </c>
      <c r="D2858" t="s">
        <v>8369</v>
      </c>
      <c r="E2858" t="s">
        <v>8370</v>
      </c>
      <c r="F2858" t="s">
        <v>79</v>
      </c>
      <c r="G2858">
        <v>45.664096000000001</v>
      </c>
      <c r="H2858">
        <v>9.6266049999999996</v>
      </c>
      <c r="I2858" t="s">
        <v>15</v>
      </c>
    </row>
    <row r="2859" spans="1:9" x14ac:dyDescent="0.3">
      <c r="A2859" t="s">
        <v>8371</v>
      </c>
      <c r="B2859" t="s">
        <v>8372</v>
      </c>
      <c r="C2859" t="s">
        <v>8373</v>
      </c>
      <c r="D2859" t="s">
        <v>8374</v>
      </c>
      <c r="E2859" t="s">
        <v>8375</v>
      </c>
      <c r="F2859" t="s">
        <v>14</v>
      </c>
      <c r="G2859">
        <v>52.427087399999998</v>
      </c>
      <c r="H2859">
        <v>9.3207417102801742</v>
      </c>
      <c r="I2859" t="s">
        <v>15</v>
      </c>
    </row>
    <row r="2860" spans="1:9" x14ac:dyDescent="0.3">
      <c r="A2860" t="s">
        <v>8376</v>
      </c>
      <c r="B2860" t="s">
        <v>8377</v>
      </c>
      <c r="C2860" t="s">
        <v>8378</v>
      </c>
      <c r="D2860" t="s">
        <v>845</v>
      </c>
      <c r="E2860" t="s">
        <v>846</v>
      </c>
      <c r="F2860" t="s">
        <v>21</v>
      </c>
      <c r="G2860">
        <v>47.264704700000003</v>
      </c>
      <c r="H2860">
        <v>11.440257799999999</v>
      </c>
      <c r="I2860" t="s">
        <v>88</v>
      </c>
    </row>
    <row r="2861" spans="1:9" x14ac:dyDescent="0.3">
      <c r="A2861" t="s">
        <v>8379</v>
      </c>
      <c r="B2861" t="s">
        <v>8380</v>
      </c>
      <c r="C2861" t="s">
        <v>8381</v>
      </c>
      <c r="D2861" t="s">
        <v>8382</v>
      </c>
      <c r="E2861" t="s">
        <v>8383</v>
      </c>
      <c r="F2861" t="s">
        <v>104</v>
      </c>
      <c r="G2861">
        <v>52.040189900000001</v>
      </c>
      <c r="H2861">
        <v>6.2326854999999997</v>
      </c>
      <c r="I2861" t="s">
        <v>1059</v>
      </c>
    </row>
    <row r="2862" spans="1:9" x14ac:dyDescent="0.3">
      <c r="A2862" t="s">
        <v>12269</v>
      </c>
      <c r="C2862" t="s">
        <v>12270</v>
      </c>
      <c r="D2862" t="s">
        <v>12271</v>
      </c>
      <c r="E2862" t="s">
        <v>12269</v>
      </c>
      <c r="G2862">
        <v>48.863777800000001</v>
      </c>
      <c r="H2862">
        <v>8.2179518999999992</v>
      </c>
      <c r="I2862" t="s">
        <v>11881</v>
      </c>
    </row>
    <row r="2863" spans="1:9" x14ac:dyDescent="0.3">
      <c r="A2863" t="s">
        <v>12272</v>
      </c>
      <c r="C2863" t="s">
        <v>12273</v>
      </c>
      <c r="D2863" t="s">
        <v>12274</v>
      </c>
      <c r="E2863" t="s">
        <v>12272</v>
      </c>
      <c r="G2863">
        <v>51.295404900000001</v>
      </c>
      <c r="H2863">
        <v>6.9149357</v>
      </c>
      <c r="I2863" t="s">
        <v>11881</v>
      </c>
    </row>
    <row r="2864" spans="1:9" x14ac:dyDescent="0.3">
      <c r="A2864" t="s">
        <v>8384</v>
      </c>
      <c r="B2864" t="s">
        <v>8385</v>
      </c>
      <c r="F2864" t="s">
        <v>49</v>
      </c>
      <c r="G2864">
        <v>48.842793</v>
      </c>
      <c r="H2864">
        <v>2.3719990000000002</v>
      </c>
      <c r="I2864" t="s">
        <v>50</v>
      </c>
    </row>
    <row r="2865" spans="1:9" x14ac:dyDescent="0.3">
      <c r="A2865" t="s">
        <v>11623</v>
      </c>
      <c r="E2865" t="s">
        <v>11624</v>
      </c>
      <c r="G2865">
        <v>44.418359799999998</v>
      </c>
      <c r="H2865">
        <v>12.203529400000001</v>
      </c>
      <c r="I2865" t="s">
        <v>11289</v>
      </c>
    </row>
    <row r="2866" spans="1:9" x14ac:dyDescent="0.3">
      <c r="A2866" t="s">
        <v>11623</v>
      </c>
      <c r="E2866" t="s">
        <v>11624</v>
      </c>
      <c r="G2866">
        <v>44.4203598</v>
      </c>
      <c r="H2866">
        <v>12.203529400000001</v>
      </c>
      <c r="I2866" t="s">
        <v>11289</v>
      </c>
    </row>
    <row r="2867" spans="1:9" x14ac:dyDescent="0.3">
      <c r="A2867" t="s">
        <v>11625</v>
      </c>
      <c r="E2867" t="s">
        <v>11624</v>
      </c>
      <c r="G2867">
        <v>44.419359800000002</v>
      </c>
      <c r="H2867">
        <v>12.203529400000001</v>
      </c>
      <c r="I2867" t="s">
        <v>11289</v>
      </c>
    </row>
    <row r="2868" spans="1:9" x14ac:dyDescent="0.3">
      <c r="A2868" t="s">
        <v>8386</v>
      </c>
      <c r="B2868" t="s">
        <v>8387</v>
      </c>
      <c r="C2868" t="s">
        <v>8388</v>
      </c>
      <c r="D2868" t="s">
        <v>8389</v>
      </c>
      <c r="E2868" t="s">
        <v>190</v>
      </c>
      <c r="F2868" t="s">
        <v>14</v>
      </c>
      <c r="G2868">
        <v>52.4892988</v>
      </c>
      <c r="H2868">
        <v>13.331376499999999</v>
      </c>
      <c r="I2868" t="s">
        <v>15</v>
      </c>
    </row>
    <row r="2869" spans="1:9" x14ac:dyDescent="0.3">
      <c r="A2869" t="s">
        <v>8390</v>
      </c>
      <c r="B2869" t="s">
        <v>8391</v>
      </c>
      <c r="C2869" t="s">
        <v>8392</v>
      </c>
      <c r="D2869" t="s">
        <v>2603</v>
      </c>
      <c r="E2869" t="s">
        <v>2604</v>
      </c>
      <c r="F2869" t="s">
        <v>14</v>
      </c>
      <c r="G2869">
        <v>48.174503000000001</v>
      </c>
      <c r="H2869">
        <v>12.829788799999999</v>
      </c>
      <c r="I2869" t="s">
        <v>15</v>
      </c>
    </row>
    <row r="2870" spans="1:9" x14ac:dyDescent="0.3">
      <c r="A2870" t="s">
        <v>8393</v>
      </c>
      <c r="B2870" t="s">
        <v>8394</v>
      </c>
      <c r="C2870" t="s">
        <v>8395</v>
      </c>
      <c r="D2870" t="s">
        <v>8396</v>
      </c>
      <c r="E2870" t="s">
        <v>8397</v>
      </c>
      <c r="F2870" t="s">
        <v>104</v>
      </c>
      <c r="G2870">
        <v>51.918554</v>
      </c>
      <c r="H2870">
        <v>4.4908473000000004</v>
      </c>
      <c r="I2870" t="s">
        <v>1059</v>
      </c>
    </row>
    <row r="2871" spans="1:9" x14ac:dyDescent="0.3">
      <c r="A2871" t="s">
        <v>8398</v>
      </c>
      <c r="B2871" t="s">
        <v>8399</v>
      </c>
      <c r="C2871" t="s">
        <v>8400</v>
      </c>
      <c r="D2871" t="s">
        <v>8401</v>
      </c>
      <c r="E2871" t="s">
        <v>8402</v>
      </c>
      <c r="F2871" t="s">
        <v>113</v>
      </c>
      <c r="G2871">
        <v>39.469343000000002</v>
      </c>
      <c r="H2871">
        <v>-0.91752</v>
      </c>
      <c r="I2871" t="s">
        <v>15</v>
      </c>
    </row>
    <row r="2872" spans="1:9" x14ac:dyDescent="0.3">
      <c r="A2872" t="s">
        <v>8403</v>
      </c>
      <c r="B2872" t="s">
        <v>8404</v>
      </c>
      <c r="F2872" t="s">
        <v>113</v>
      </c>
      <c r="G2872">
        <v>40.453453000000003</v>
      </c>
      <c r="H2872">
        <v>-3.694442</v>
      </c>
      <c r="I2872" t="s">
        <v>114</v>
      </c>
    </row>
    <row r="2873" spans="1:9" x14ac:dyDescent="0.3">
      <c r="A2873" t="s">
        <v>8405</v>
      </c>
      <c r="B2873" t="s">
        <v>8406</v>
      </c>
      <c r="C2873" t="s">
        <v>8407</v>
      </c>
      <c r="D2873" t="s">
        <v>8408</v>
      </c>
      <c r="E2873" t="s">
        <v>8409</v>
      </c>
      <c r="F2873" t="s">
        <v>82</v>
      </c>
      <c r="G2873">
        <v>52.008009749999999</v>
      </c>
      <c r="H2873">
        <v>-0.68998563810411095</v>
      </c>
      <c r="I2873" t="s">
        <v>15</v>
      </c>
    </row>
    <row r="2874" spans="1:9" x14ac:dyDescent="0.3">
      <c r="A2874" t="s">
        <v>11626</v>
      </c>
      <c r="E2874" t="s">
        <v>11627</v>
      </c>
      <c r="G2874">
        <v>56.475744231560299</v>
      </c>
      <c r="H2874">
        <v>9.1522958589574905</v>
      </c>
      <c r="I2874" t="s">
        <v>11294</v>
      </c>
    </row>
    <row r="2875" spans="1:9" x14ac:dyDescent="0.3">
      <c r="A2875" t="s">
        <v>8410</v>
      </c>
      <c r="B2875" t="s">
        <v>8411</v>
      </c>
      <c r="F2875" t="s">
        <v>113</v>
      </c>
      <c r="G2875">
        <v>40.457247000000002</v>
      </c>
      <c r="H2875">
        <v>-3.6189520000000002</v>
      </c>
      <c r="I2875" t="s">
        <v>114</v>
      </c>
    </row>
    <row r="2876" spans="1:9" x14ac:dyDescent="0.3">
      <c r="A2876" t="s">
        <v>8412</v>
      </c>
      <c r="B2876" t="s">
        <v>8411</v>
      </c>
      <c r="F2876" t="s">
        <v>113</v>
      </c>
      <c r="G2876">
        <v>40.457247000000002</v>
      </c>
      <c r="H2876">
        <v>-3.6189520000000002</v>
      </c>
      <c r="I2876" t="s">
        <v>15</v>
      </c>
    </row>
    <row r="2877" spans="1:9" x14ac:dyDescent="0.3">
      <c r="A2877" t="s">
        <v>8413</v>
      </c>
      <c r="B2877" t="s">
        <v>8414</v>
      </c>
      <c r="F2877" t="s">
        <v>113</v>
      </c>
      <c r="G2877">
        <v>40.457247000000002</v>
      </c>
      <c r="H2877">
        <v>-3.6189520000000002</v>
      </c>
      <c r="I2877" t="s">
        <v>25</v>
      </c>
    </row>
    <row r="2878" spans="1:9" x14ac:dyDescent="0.3">
      <c r="A2878" t="s">
        <v>8415</v>
      </c>
      <c r="B2878" t="s">
        <v>8416</v>
      </c>
      <c r="F2878" t="s">
        <v>49</v>
      </c>
      <c r="G2878">
        <v>47.6530372</v>
      </c>
      <c r="H2878">
        <v>-2.0931171000000002</v>
      </c>
      <c r="I2878" t="s">
        <v>50</v>
      </c>
    </row>
    <row r="2879" spans="1:9" x14ac:dyDescent="0.3">
      <c r="A2879" t="s">
        <v>12275</v>
      </c>
      <c r="C2879" t="s">
        <v>12276</v>
      </c>
      <c r="D2879" t="s">
        <v>12277</v>
      </c>
      <c r="E2879" t="s">
        <v>12278</v>
      </c>
      <c r="G2879">
        <v>51.817759000000002</v>
      </c>
      <c r="H2879">
        <v>4.4979180000000003</v>
      </c>
      <c r="I2879" t="s">
        <v>11881</v>
      </c>
    </row>
    <row r="2880" spans="1:9" x14ac:dyDescent="0.3">
      <c r="A2880" t="s">
        <v>8417</v>
      </c>
      <c r="B2880" t="s">
        <v>8418</v>
      </c>
      <c r="C2880" t="s">
        <v>8419</v>
      </c>
      <c r="D2880" t="s">
        <v>8420</v>
      </c>
      <c r="E2880" t="s">
        <v>8421</v>
      </c>
      <c r="F2880" t="s">
        <v>14</v>
      </c>
      <c r="G2880">
        <v>51.574138050000002</v>
      </c>
      <c r="H2880">
        <v>14.4741035069824</v>
      </c>
      <c r="I2880" t="s">
        <v>15</v>
      </c>
    </row>
    <row r="2881" spans="1:9" x14ac:dyDescent="0.3">
      <c r="A2881" t="s">
        <v>11628</v>
      </c>
      <c r="E2881" t="s">
        <v>11629</v>
      </c>
      <c r="G2881">
        <v>50.860561556485102</v>
      </c>
      <c r="H2881">
        <v>6.9805816155065097</v>
      </c>
      <c r="I2881" t="s">
        <v>11289</v>
      </c>
    </row>
    <row r="2882" spans="1:9" x14ac:dyDescent="0.3">
      <c r="A2882" t="s">
        <v>8422</v>
      </c>
      <c r="B2882" t="s">
        <v>8423</v>
      </c>
      <c r="C2882" t="s">
        <v>8424</v>
      </c>
      <c r="D2882" t="s">
        <v>8425</v>
      </c>
      <c r="E2882" t="s">
        <v>8426</v>
      </c>
      <c r="F2882" t="s">
        <v>49</v>
      </c>
      <c r="G2882">
        <v>45.728459999999998</v>
      </c>
      <c r="H2882">
        <v>3.3364349999999998</v>
      </c>
      <c r="I2882" t="s">
        <v>15</v>
      </c>
    </row>
    <row r="2883" spans="1:9" x14ac:dyDescent="0.3">
      <c r="A2883" t="s">
        <v>8427</v>
      </c>
      <c r="B2883" t="s">
        <v>8428</v>
      </c>
      <c r="C2883" t="s">
        <v>8429</v>
      </c>
      <c r="D2883" t="s">
        <v>8430</v>
      </c>
      <c r="E2883" t="s">
        <v>6938</v>
      </c>
      <c r="F2883" t="s">
        <v>104</v>
      </c>
      <c r="G2883">
        <v>52.305931600000001</v>
      </c>
      <c r="H2883">
        <v>4.7529076999999997</v>
      </c>
      <c r="I2883" t="s">
        <v>15</v>
      </c>
    </row>
    <row r="2884" spans="1:9" x14ac:dyDescent="0.3">
      <c r="A2884" t="s">
        <v>8431</v>
      </c>
      <c r="B2884" t="s">
        <v>8432</v>
      </c>
      <c r="F2884" t="s">
        <v>34</v>
      </c>
      <c r="G2884">
        <v>39.54139</v>
      </c>
      <c r="H2884">
        <v>-8.3656279999999992</v>
      </c>
      <c r="I2884" t="s">
        <v>114</v>
      </c>
    </row>
    <row r="2885" spans="1:9" x14ac:dyDescent="0.3">
      <c r="A2885" t="s">
        <v>8433</v>
      </c>
      <c r="B2885" t="s">
        <v>8434</v>
      </c>
      <c r="F2885" t="s">
        <v>2026</v>
      </c>
      <c r="G2885">
        <v>25.006119999999999</v>
      </c>
      <c r="H2885">
        <v>-80.531577999999996</v>
      </c>
      <c r="I2885" t="s">
        <v>50</v>
      </c>
    </row>
    <row r="2886" spans="1:9" x14ac:dyDescent="0.3">
      <c r="A2886" t="s">
        <v>8435</v>
      </c>
      <c r="B2886" t="s">
        <v>8436</v>
      </c>
      <c r="F2886" t="s">
        <v>79</v>
      </c>
      <c r="G2886">
        <v>44.999752999999998</v>
      </c>
      <c r="H2886">
        <v>10.735072000000001</v>
      </c>
      <c r="I2886" t="s">
        <v>50</v>
      </c>
    </row>
    <row r="2887" spans="1:9" x14ac:dyDescent="0.3">
      <c r="A2887" t="s">
        <v>8437</v>
      </c>
      <c r="B2887" t="s">
        <v>8438</v>
      </c>
      <c r="F2887" t="s">
        <v>49</v>
      </c>
      <c r="G2887">
        <v>47.234544300000003</v>
      </c>
      <c r="H2887">
        <v>6.030405</v>
      </c>
      <c r="I2887" t="s">
        <v>25</v>
      </c>
    </row>
    <row r="2888" spans="1:9" x14ac:dyDescent="0.3">
      <c r="A2888" t="s">
        <v>8439</v>
      </c>
      <c r="B2888" t="s">
        <v>8440</v>
      </c>
      <c r="F2888" t="s">
        <v>49</v>
      </c>
      <c r="G2888">
        <v>47.325949999999999</v>
      </c>
      <c r="H2888">
        <v>5.0420325000000004</v>
      </c>
      <c r="I2888" t="s">
        <v>50</v>
      </c>
    </row>
    <row r="2889" spans="1:9" x14ac:dyDescent="0.3">
      <c r="A2889" t="s">
        <v>8441</v>
      </c>
      <c r="B2889" t="s">
        <v>8442</v>
      </c>
      <c r="F2889" t="s">
        <v>49</v>
      </c>
      <c r="G2889">
        <v>47.9011359</v>
      </c>
      <c r="H2889">
        <v>1.9095812999999999</v>
      </c>
      <c r="I2889" t="s">
        <v>25</v>
      </c>
    </row>
    <row r="2890" spans="1:9" x14ac:dyDescent="0.3">
      <c r="A2890" t="s">
        <v>8443</v>
      </c>
      <c r="B2890" t="s">
        <v>8444</v>
      </c>
      <c r="F2890" t="s">
        <v>49</v>
      </c>
      <c r="G2890">
        <v>48.598903249999999</v>
      </c>
      <c r="H2890">
        <v>7.7598938836806131</v>
      </c>
      <c r="I2890" t="s">
        <v>25</v>
      </c>
    </row>
    <row r="2891" spans="1:9" x14ac:dyDescent="0.3">
      <c r="A2891" t="s">
        <v>8445</v>
      </c>
      <c r="B2891" t="s">
        <v>8446</v>
      </c>
      <c r="F2891" t="s">
        <v>49</v>
      </c>
      <c r="G2891">
        <v>49.124462000000001</v>
      </c>
      <c r="H2891">
        <v>6.1756979999999997</v>
      </c>
      <c r="I2891" t="s">
        <v>50</v>
      </c>
    </row>
    <row r="2892" spans="1:9" x14ac:dyDescent="0.3">
      <c r="A2892" t="s">
        <v>8447</v>
      </c>
      <c r="B2892" t="s">
        <v>8448</v>
      </c>
      <c r="F2892" t="s">
        <v>49</v>
      </c>
      <c r="G2892">
        <v>50.629896500000001</v>
      </c>
      <c r="H2892">
        <v>3.0783250999999998</v>
      </c>
      <c r="I2892" t="s">
        <v>50</v>
      </c>
    </row>
    <row r="2893" spans="1:9" x14ac:dyDescent="0.3">
      <c r="A2893" t="s">
        <v>8449</v>
      </c>
      <c r="B2893" t="s">
        <v>8450</v>
      </c>
      <c r="F2893" t="s">
        <v>49</v>
      </c>
      <c r="G2893">
        <v>48.912394999999997</v>
      </c>
      <c r="H2893">
        <v>2.3314620000000001</v>
      </c>
      <c r="I2893" t="s">
        <v>50</v>
      </c>
    </row>
    <row r="2894" spans="1:9" x14ac:dyDescent="0.3">
      <c r="A2894" t="s">
        <v>8451</v>
      </c>
      <c r="B2894" t="s">
        <v>8452</v>
      </c>
      <c r="F2894" t="s">
        <v>49</v>
      </c>
      <c r="G2894">
        <v>49.185944999999997</v>
      </c>
      <c r="H2894">
        <v>-0.35421399999999997</v>
      </c>
      <c r="I2894" t="s">
        <v>25</v>
      </c>
    </row>
    <row r="2895" spans="1:9" x14ac:dyDescent="0.3">
      <c r="A2895" t="s">
        <v>8453</v>
      </c>
      <c r="B2895" t="s">
        <v>8454</v>
      </c>
      <c r="F2895" t="s">
        <v>49</v>
      </c>
      <c r="G2895">
        <v>49.186593000000002</v>
      </c>
      <c r="H2895">
        <v>-0.35391</v>
      </c>
      <c r="I2895" t="s">
        <v>50</v>
      </c>
    </row>
    <row r="2896" spans="1:9" x14ac:dyDescent="0.3">
      <c r="A2896" t="s">
        <v>8455</v>
      </c>
      <c r="B2896" t="s">
        <v>8456</v>
      </c>
      <c r="F2896" t="s">
        <v>49</v>
      </c>
      <c r="G2896">
        <v>45.8283074</v>
      </c>
      <c r="H2896">
        <v>1.2641001000000001</v>
      </c>
      <c r="I2896" t="s">
        <v>50</v>
      </c>
    </row>
    <row r="2897" spans="1:9" x14ac:dyDescent="0.3">
      <c r="A2897" t="s">
        <v>8457</v>
      </c>
      <c r="B2897" t="s">
        <v>8458</v>
      </c>
      <c r="F2897" t="s">
        <v>49</v>
      </c>
      <c r="G2897">
        <v>43.5889107</v>
      </c>
      <c r="H2897">
        <v>1.4416608</v>
      </c>
      <c r="I2897" t="s">
        <v>25</v>
      </c>
    </row>
    <row r="2898" spans="1:9" x14ac:dyDescent="0.3">
      <c r="A2898" t="s">
        <v>8459</v>
      </c>
      <c r="B2898" t="s">
        <v>8460</v>
      </c>
      <c r="F2898" t="s">
        <v>49</v>
      </c>
      <c r="G2898">
        <v>43.577057099999998</v>
      </c>
      <c r="H2898">
        <v>1.4790334999999999</v>
      </c>
      <c r="I2898" t="s">
        <v>50</v>
      </c>
    </row>
    <row r="2899" spans="1:9" x14ac:dyDescent="0.3">
      <c r="A2899" t="s">
        <v>8461</v>
      </c>
      <c r="B2899" t="s">
        <v>8462</v>
      </c>
      <c r="F2899" t="s">
        <v>49</v>
      </c>
      <c r="G2899">
        <v>47.211264399999997</v>
      </c>
      <c r="H2899">
        <v>-1.5259811999999999</v>
      </c>
      <c r="I2899" t="s">
        <v>50</v>
      </c>
    </row>
    <row r="2900" spans="1:9" x14ac:dyDescent="0.3">
      <c r="A2900" t="s">
        <v>8463</v>
      </c>
      <c r="B2900" t="s">
        <v>8464</v>
      </c>
      <c r="F2900" t="s">
        <v>49</v>
      </c>
      <c r="G2900">
        <v>43.301903250000002</v>
      </c>
      <c r="H2900">
        <v>5.3751134159441634</v>
      </c>
      <c r="I2900" t="s">
        <v>50</v>
      </c>
    </row>
    <row r="2901" spans="1:9" x14ac:dyDescent="0.3">
      <c r="A2901" t="s">
        <v>8465</v>
      </c>
      <c r="B2901" t="s">
        <v>8466</v>
      </c>
      <c r="F2901" t="s">
        <v>79</v>
      </c>
      <c r="G2901">
        <v>44.5086078</v>
      </c>
      <c r="H2901">
        <v>11.3633696</v>
      </c>
      <c r="I2901" t="s">
        <v>25</v>
      </c>
    </row>
    <row r="2902" spans="1:9" x14ac:dyDescent="0.3">
      <c r="A2902" t="s">
        <v>8467</v>
      </c>
      <c r="B2902" t="s">
        <v>8468</v>
      </c>
      <c r="F2902" t="s">
        <v>79</v>
      </c>
      <c r="G2902">
        <v>45.05292</v>
      </c>
      <c r="H2902">
        <v>7.6753080000000002</v>
      </c>
      <c r="I2902" t="s">
        <v>25</v>
      </c>
    </row>
    <row r="2903" spans="1:9" x14ac:dyDescent="0.3">
      <c r="A2903" t="s">
        <v>8469</v>
      </c>
      <c r="B2903" t="s">
        <v>8470</v>
      </c>
      <c r="F2903" t="s">
        <v>79</v>
      </c>
      <c r="G2903">
        <v>43.109318999999999</v>
      </c>
      <c r="H2903">
        <v>12.388030000000001</v>
      </c>
      <c r="I2903" t="s">
        <v>25</v>
      </c>
    </row>
    <row r="2904" spans="1:9" x14ac:dyDescent="0.3">
      <c r="A2904" t="s">
        <v>8471</v>
      </c>
      <c r="B2904" t="s">
        <v>8472</v>
      </c>
      <c r="F2904" t="s">
        <v>14</v>
      </c>
      <c r="G2904">
        <v>50.770933999999997</v>
      </c>
      <c r="H2904">
        <v>8.5892155422124095</v>
      </c>
      <c r="I2904" t="s">
        <v>25</v>
      </c>
    </row>
    <row r="2905" spans="1:9" x14ac:dyDescent="0.3">
      <c r="A2905" t="s">
        <v>8473</v>
      </c>
      <c r="B2905" t="s">
        <v>8474</v>
      </c>
      <c r="F2905" t="s">
        <v>49</v>
      </c>
      <c r="G2905">
        <v>48.803063000000002</v>
      </c>
      <c r="H2905">
        <v>2.2926700000000002</v>
      </c>
      <c r="I2905" t="s">
        <v>50</v>
      </c>
    </row>
    <row r="2906" spans="1:9" x14ac:dyDescent="0.3">
      <c r="A2906" t="s">
        <v>8475</v>
      </c>
      <c r="B2906" t="s">
        <v>8476</v>
      </c>
      <c r="C2906" t="s">
        <v>8477</v>
      </c>
      <c r="D2906" t="s">
        <v>8478</v>
      </c>
      <c r="E2906" t="s">
        <v>586</v>
      </c>
      <c r="F2906" t="s">
        <v>248</v>
      </c>
      <c r="G2906">
        <v>63.441060299999997</v>
      </c>
      <c r="H2906">
        <v>10.4028198</v>
      </c>
      <c r="I2906" t="s">
        <v>15</v>
      </c>
    </row>
    <row r="2907" spans="1:9" x14ac:dyDescent="0.3">
      <c r="A2907" t="s">
        <v>8479</v>
      </c>
      <c r="B2907" t="s">
        <v>8480</v>
      </c>
      <c r="F2907" t="s">
        <v>2138</v>
      </c>
      <c r="G2907" t="str">
        <f>"44.969568"</f>
        <v>44.969568</v>
      </c>
      <c r="H2907" t="str">
        <f>"13.852979"</f>
        <v>13.852979</v>
      </c>
      <c r="I2907" t="s">
        <v>15</v>
      </c>
    </row>
    <row r="2908" spans="1:9" x14ac:dyDescent="0.3">
      <c r="A2908" t="s">
        <v>8481</v>
      </c>
      <c r="B2908" t="s">
        <v>8482</v>
      </c>
      <c r="F2908" t="s">
        <v>34</v>
      </c>
      <c r="G2908" t="str">
        <f>"38.749004"</f>
        <v>38.749004</v>
      </c>
      <c r="H2908" t="str">
        <f>"-9.137542"</f>
        <v>-9.137542</v>
      </c>
      <c r="I2908" t="s">
        <v>25</v>
      </c>
    </row>
    <row r="2909" spans="1:9" x14ac:dyDescent="0.3">
      <c r="A2909" t="s">
        <v>8483</v>
      </c>
      <c r="B2909" t="s">
        <v>8484</v>
      </c>
      <c r="C2909" t="s">
        <v>8485</v>
      </c>
      <c r="D2909" t="s">
        <v>1206</v>
      </c>
      <c r="E2909" t="s">
        <v>471</v>
      </c>
      <c r="F2909" t="s">
        <v>21</v>
      </c>
      <c r="G2909">
        <v>48.215396599999998</v>
      </c>
      <c r="H2909">
        <v>16.366369299999999</v>
      </c>
      <c r="I2909" t="s">
        <v>15</v>
      </c>
    </row>
    <row r="2910" spans="1:9" x14ac:dyDescent="0.3">
      <c r="A2910" t="s">
        <v>8486</v>
      </c>
      <c r="B2910" t="s">
        <v>8487</v>
      </c>
      <c r="F2910" t="s">
        <v>49</v>
      </c>
      <c r="G2910">
        <v>48.756901999999997</v>
      </c>
      <c r="H2910">
        <v>2.0788180000000001</v>
      </c>
      <c r="I2910" t="s">
        <v>25</v>
      </c>
    </row>
    <row r="2911" spans="1:9" x14ac:dyDescent="0.3">
      <c r="A2911" t="s">
        <v>8488</v>
      </c>
      <c r="B2911" t="s">
        <v>8489</v>
      </c>
      <c r="C2911" t="s">
        <v>8490</v>
      </c>
      <c r="D2911" t="s">
        <v>8491</v>
      </c>
      <c r="E2911" t="s">
        <v>8492</v>
      </c>
      <c r="F2911" t="s">
        <v>49</v>
      </c>
      <c r="G2911">
        <v>48.830267599999999</v>
      </c>
      <c r="H2911">
        <v>2.2319745000000002</v>
      </c>
      <c r="I2911" t="s">
        <v>15</v>
      </c>
    </row>
    <row r="2912" spans="1:9" x14ac:dyDescent="0.3">
      <c r="A2912" t="s">
        <v>8493</v>
      </c>
      <c r="B2912" t="s">
        <v>8494</v>
      </c>
      <c r="C2912" t="s">
        <v>8495</v>
      </c>
      <c r="D2912" t="s">
        <v>7088</v>
      </c>
      <c r="E2912" t="s">
        <v>7089</v>
      </c>
      <c r="F2912" t="s">
        <v>79</v>
      </c>
      <c r="G2912">
        <v>45.410990949999999</v>
      </c>
      <c r="H2912">
        <v>9.151728375416436</v>
      </c>
      <c r="I2912" t="s">
        <v>15</v>
      </c>
    </row>
    <row r="2913" spans="1:9" x14ac:dyDescent="0.3">
      <c r="A2913" t="s">
        <v>8496</v>
      </c>
      <c r="B2913" t="s">
        <v>8497</v>
      </c>
      <c r="F2913" t="s">
        <v>82</v>
      </c>
      <c r="G2913">
        <v>51.507618649999998</v>
      </c>
      <c r="H2913">
        <v>-0.13642509472272149</v>
      </c>
      <c r="I2913" t="s">
        <v>25</v>
      </c>
    </row>
    <row r="2914" spans="1:9" x14ac:dyDescent="0.3">
      <c r="A2914" t="s">
        <v>8498</v>
      </c>
      <c r="B2914" t="s">
        <v>8499</v>
      </c>
      <c r="F2914" t="s">
        <v>14</v>
      </c>
      <c r="G2914">
        <v>53.551280499999997</v>
      </c>
      <c r="H2914">
        <v>9.9837191999999995</v>
      </c>
      <c r="I2914" t="s">
        <v>25</v>
      </c>
    </row>
    <row r="2915" spans="1:9" x14ac:dyDescent="0.3">
      <c r="A2915" t="s">
        <v>11630</v>
      </c>
      <c r="E2915" t="s">
        <v>11631</v>
      </c>
      <c r="G2915">
        <v>46.781337700000002</v>
      </c>
      <c r="H2915">
        <v>15.588161700000001</v>
      </c>
      <c r="I2915" t="s">
        <v>11294</v>
      </c>
    </row>
    <row r="2916" spans="1:9" x14ac:dyDescent="0.3">
      <c r="A2916" t="s">
        <v>8500</v>
      </c>
      <c r="B2916" t="s">
        <v>8501</v>
      </c>
      <c r="C2916" t="s">
        <v>8502</v>
      </c>
      <c r="D2916" t="s">
        <v>8503</v>
      </c>
      <c r="E2916" t="s">
        <v>598</v>
      </c>
      <c r="F2916" t="s">
        <v>82</v>
      </c>
      <c r="G2916">
        <v>51.513198199999998</v>
      </c>
      <c r="H2916">
        <v>-0.1251689</v>
      </c>
      <c r="I2916" t="s">
        <v>15</v>
      </c>
    </row>
    <row r="2917" spans="1:9" x14ac:dyDescent="0.3">
      <c r="A2917" t="s">
        <v>8504</v>
      </c>
      <c r="B2917" t="s">
        <v>8505</v>
      </c>
      <c r="F2917" t="s">
        <v>113</v>
      </c>
      <c r="G2917">
        <v>37.384000999999998</v>
      </c>
      <c r="H2917">
        <v>-5.9942820000000001</v>
      </c>
      <c r="I2917" t="s">
        <v>114</v>
      </c>
    </row>
    <row r="2918" spans="1:9" x14ac:dyDescent="0.3">
      <c r="A2918" t="s">
        <v>8506</v>
      </c>
      <c r="B2918" t="s">
        <v>8507</v>
      </c>
      <c r="F2918" t="s">
        <v>113</v>
      </c>
      <c r="G2918" t="str">
        <f>"41.295153"</f>
        <v>41.295153</v>
      </c>
      <c r="H2918" t="str">
        <f>"2.015356"</f>
        <v>2.015356</v>
      </c>
      <c r="I2918" t="s">
        <v>114</v>
      </c>
    </row>
    <row r="2919" spans="1:9" x14ac:dyDescent="0.3">
      <c r="A2919" t="s">
        <v>8508</v>
      </c>
      <c r="B2919" t="s">
        <v>8509</v>
      </c>
      <c r="C2919" t="s">
        <v>8510</v>
      </c>
      <c r="D2919" t="s">
        <v>8511</v>
      </c>
      <c r="E2919" t="s">
        <v>8512</v>
      </c>
      <c r="F2919" t="s">
        <v>113</v>
      </c>
      <c r="G2919">
        <v>38.401592999999998</v>
      </c>
      <c r="H2919">
        <v>-1.0369090000000001</v>
      </c>
      <c r="I2919" t="s">
        <v>15</v>
      </c>
    </row>
    <row r="2920" spans="1:9" x14ac:dyDescent="0.3">
      <c r="A2920" t="s">
        <v>8513</v>
      </c>
      <c r="B2920" t="s">
        <v>8514</v>
      </c>
      <c r="F2920" t="s">
        <v>113</v>
      </c>
      <c r="G2920">
        <v>40.397705999999999</v>
      </c>
      <c r="H2920">
        <v>-3.6844139999999999</v>
      </c>
      <c r="I2920" t="s">
        <v>25</v>
      </c>
    </row>
    <row r="2921" spans="1:9" x14ac:dyDescent="0.3">
      <c r="A2921" t="s">
        <v>8515</v>
      </c>
      <c r="B2921" t="s">
        <v>8516</v>
      </c>
      <c r="C2921" t="s">
        <v>8517</v>
      </c>
      <c r="D2921" t="s">
        <v>8518</v>
      </c>
      <c r="E2921" t="s">
        <v>3158</v>
      </c>
      <c r="F2921" t="s">
        <v>248</v>
      </c>
      <c r="G2921">
        <v>58.971542200000002</v>
      </c>
      <c r="H2921">
        <v>5.7455812000000002</v>
      </c>
      <c r="I2921" t="s">
        <v>15</v>
      </c>
    </row>
    <row r="2922" spans="1:9" x14ac:dyDescent="0.3">
      <c r="A2922" t="s">
        <v>8519</v>
      </c>
      <c r="B2922" t="s">
        <v>8520</v>
      </c>
      <c r="C2922" t="s">
        <v>8521</v>
      </c>
      <c r="D2922" t="s">
        <v>8522</v>
      </c>
      <c r="E2922" t="s">
        <v>5210</v>
      </c>
      <c r="F2922" t="s">
        <v>82</v>
      </c>
      <c r="G2922">
        <v>53.724822000000003</v>
      </c>
      <c r="H2922">
        <v>-0.40643039124200792</v>
      </c>
      <c r="I2922" t="s">
        <v>15</v>
      </c>
    </row>
    <row r="2923" spans="1:9" x14ac:dyDescent="0.3">
      <c r="A2923" t="s">
        <v>8523</v>
      </c>
      <c r="B2923" t="s">
        <v>8524</v>
      </c>
      <c r="C2923" t="s">
        <v>8525</v>
      </c>
      <c r="D2923" t="s">
        <v>8526</v>
      </c>
      <c r="E2923" t="s">
        <v>442</v>
      </c>
      <c r="F2923" t="s">
        <v>404</v>
      </c>
      <c r="G2923">
        <v>57.713414299999997</v>
      </c>
      <c r="H2923">
        <v>11.9674645</v>
      </c>
      <c r="I2923" t="s">
        <v>15</v>
      </c>
    </row>
    <row r="2924" spans="1:9" x14ac:dyDescent="0.3">
      <c r="A2924" t="s">
        <v>8527</v>
      </c>
      <c r="B2924" t="s">
        <v>8528</v>
      </c>
      <c r="F2924" t="s">
        <v>104</v>
      </c>
      <c r="G2924">
        <v>53.026238399999997</v>
      </c>
      <c r="H2924">
        <v>6.5763312000000003</v>
      </c>
      <c r="I2924" t="s">
        <v>1059</v>
      </c>
    </row>
    <row r="2925" spans="1:9" x14ac:dyDescent="0.3">
      <c r="A2925" t="s">
        <v>8529</v>
      </c>
      <c r="B2925" t="s">
        <v>8530</v>
      </c>
      <c r="F2925" t="s">
        <v>49</v>
      </c>
      <c r="G2925">
        <v>48.587389999999999</v>
      </c>
      <c r="H2925">
        <v>7.7424979</v>
      </c>
      <c r="I2925" t="s">
        <v>50</v>
      </c>
    </row>
    <row r="2926" spans="1:9" x14ac:dyDescent="0.3">
      <c r="A2926" t="s">
        <v>8531</v>
      </c>
      <c r="B2926" t="s">
        <v>8532</v>
      </c>
      <c r="C2926" t="s">
        <v>8533</v>
      </c>
      <c r="D2926" t="s">
        <v>8534</v>
      </c>
      <c r="E2926" t="s">
        <v>8535</v>
      </c>
      <c r="F2926" t="s">
        <v>49</v>
      </c>
      <c r="G2926">
        <v>48.888885000000002</v>
      </c>
      <c r="H2926">
        <v>2.0895199999999998</v>
      </c>
      <c r="I2926" t="s">
        <v>15</v>
      </c>
    </row>
    <row r="2927" spans="1:9" x14ac:dyDescent="0.3">
      <c r="A2927" t="s">
        <v>8536</v>
      </c>
      <c r="B2927" t="s">
        <v>8537</v>
      </c>
      <c r="C2927" t="s">
        <v>8538</v>
      </c>
      <c r="D2927" t="s">
        <v>8539</v>
      </c>
      <c r="E2927" t="s">
        <v>390</v>
      </c>
      <c r="F2927" t="s">
        <v>30</v>
      </c>
      <c r="G2927">
        <v>52.212265600000002</v>
      </c>
      <c r="H2927">
        <v>20.971926199999999</v>
      </c>
      <c r="I2927" t="s">
        <v>15</v>
      </c>
    </row>
    <row r="2928" spans="1:9" x14ac:dyDescent="0.3">
      <c r="A2928" t="s">
        <v>8540</v>
      </c>
      <c r="B2928" t="s">
        <v>8541</v>
      </c>
      <c r="F2928" t="s">
        <v>49</v>
      </c>
      <c r="G2928">
        <v>48.875931600000001</v>
      </c>
      <c r="H2928">
        <v>2.3303682000000001</v>
      </c>
      <c r="I2928" t="s">
        <v>50</v>
      </c>
    </row>
    <row r="2929" spans="1:9" x14ac:dyDescent="0.3">
      <c r="A2929" t="s">
        <v>8542</v>
      </c>
      <c r="B2929" t="s">
        <v>8543</v>
      </c>
      <c r="F2929" t="s">
        <v>14</v>
      </c>
      <c r="G2929">
        <v>48.0214018</v>
      </c>
      <c r="H2929">
        <v>7.8482095999999997</v>
      </c>
      <c r="I2929" t="s">
        <v>15</v>
      </c>
    </row>
    <row r="2930" spans="1:9" x14ac:dyDescent="0.3">
      <c r="A2930" t="s">
        <v>8544</v>
      </c>
      <c r="B2930" t="s">
        <v>8545</v>
      </c>
      <c r="C2930" t="s">
        <v>8546</v>
      </c>
      <c r="D2930" t="s">
        <v>8547</v>
      </c>
      <c r="E2930" t="s">
        <v>8548</v>
      </c>
      <c r="F2930" t="s">
        <v>14</v>
      </c>
      <c r="G2930">
        <v>52.373845950000003</v>
      </c>
      <c r="H2930">
        <v>14.051470071351149</v>
      </c>
      <c r="I2930" t="s">
        <v>101</v>
      </c>
    </row>
    <row r="2931" spans="1:9" x14ac:dyDescent="0.3">
      <c r="A2931" t="s">
        <v>8549</v>
      </c>
      <c r="B2931" t="s">
        <v>8550</v>
      </c>
      <c r="F2931" t="s">
        <v>49</v>
      </c>
      <c r="G2931">
        <v>48.8665539</v>
      </c>
      <c r="H2931">
        <v>2.3253878000000001</v>
      </c>
      <c r="I2931" t="s">
        <v>50</v>
      </c>
    </row>
    <row r="2932" spans="1:9" x14ac:dyDescent="0.3">
      <c r="A2932" t="s">
        <v>12279</v>
      </c>
      <c r="C2932" t="s">
        <v>12280</v>
      </c>
      <c r="D2932" t="s">
        <v>12281</v>
      </c>
      <c r="E2932" t="s">
        <v>12279</v>
      </c>
      <c r="G2932">
        <v>64.123148999999998</v>
      </c>
      <c r="H2932">
        <v>-21.797941000000002</v>
      </c>
      <c r="I2932" t="s">
        <v>11881</v>
      </c>
    </row>
    <row r="2933" spans="1:9" x14ac:dyDescent="0.3">
      <c r="A2933" t="s">
        <v>8551</v>
      </c>
      <c r="B2933" t="s">
        <v>8552</v>
      </c>
      <c r="F2933" t="s">
        <v>82</v>
      </c>
      <c r="G2933">
        <v>51.522902600000002</v>
      </c>
      <c r="H2933">
        <v>0.29711140000000003</v>
      </c>
      <c r="I2933" t="s">
        <v>37</v>
      </c>
    </row>
    <row r="2934" spans="1:9" x14ac:dyDescent="0.3">
      <c r="A2934" t="s">
        <v>8553</v>
      </c>
      <c r="B2934" t="s">
        <v>8554</v>
      </c>
      <c r="C2934" t="s">
        <v>8555</v>
      </c>
      <c r="D2934" t="s">
        <v>8556</v>
      </c>
      <c r="E2934" t="s">
        <v>190</v>
      </c>
      <c r="F2934" t="s">
        <v>14</v>
      </c>
      <c r="G2934">
        <v>52.43613105</v>
      </c>
      <c r="H2934">
        <v>13.206697117071981</v>
      </c>
      <c r="I2934" t="s">
        <v>15</v>
      </c>
    </row>
    <row r="2935" spans="1:9" x14ac:dyDescent="0.3">
      <c r="A2935" t="s">
        <v>8557</v>
      </c>
      <c r="B2935" t="s">
        <v>8558</v>
      </c>
      <c r="F2935" t="s">
        <v>49</v>
      </c>
      <c r="G2935">
        <v>47.788991000000003</v>
      </c>
      <c r="H2935">
        <v>3.5930930000000001</v>
      </c>
      <c r="I2935" t="s">
        <v>50</v>
      </c>
    </row>
    <row r="2936" spans="1:9" x14ac:dyDescent="0.3">
      <c r="A2936" t="s">
        <v>12282</v>
      </c>
      <c r="C2936" t="s">
        <v>12283</v>
      </c>
      <c r="D2936" t="s">
        <v>12284</v>
      </c>
      <c r="E2936" t="s">
        <v>12282</v>
      </c>
      <c r="G2936">
        <v>51.849093199999999</v>
      </c>
      <c r="H2936">
        <v>8.3232683108379355</v>
      </c>
      <c r="I2936" t="s">
        <v>11881</v>
      </c>
    </row>
    <row r="2937" spans="1:9" x14ac:dyDescent="0.3">
      <c r="A2937" t="s">
        <v>8559</v>
      </c>
      <c r="B2937" t="s">
        <v>8560</v>
      </c>
      <c r="C2937" t="s">
        <v>8561</v>
      </c>
      <c r="D2937" t="s">
        <v>3592</v>
      </c>
      <c r="E2937" t="s">
        <v>3593</v>
      </c>
      <c r="F2937" t="s">
        <v>14</v>
      </c>
      <c r="G2937">
        <v>50.777396199999998</v>
      </c>
      <c r="H2937">
        <v>6.0508708000000002</v>
      </c>
      <c r="I2937" t="s">
        <v>101</v>
      </c>
    </row>
    <row r="2938" spans="1:9" x14ac:dyDescent="0.3">
      <c r="A2938" t="s">
        <v>8562</v>
      </c>
      <c r="B2938" t="s">
        <v>8563</v>
      </c>
      <c r="F2938" t="s">
        <v>82</v>
      </c>
      <c r="G2938">
        <v>51.460327149999998</v>
      </c>
      <c r="H2938">
        <v>0.22477543165983871</v>
      </c>
      <c r="I2938" t="s">
        <v>37</v>
      </c>
    </row>
    <row r="2939" spans="1:9" x14ac:dyDescent="0.3">
      <c r="A2939" t="s">
        <v>12285</v>
      </c>
      <c r="C2939" t="s">
        <v>12286</v>
      </c>
      <c r="D2939" t="s">
        <v>12287</v>
      </c>
      <c r="E2939" t="s">
        <v>12285</v>
      </c>
      <c r="G2939">
        <v>51.866029400000002</v>
      </c>
      <c r="H2939">
        <v>4.4371527999999998</v>
      </c>
      <c r="I2939" t="s">
        <v>11881</v>
      </c>
    </row>
    <row r="2940" spans="1:9" x14ac:dyDescent="0.3">
      <c r="A2940" t="s">
        <v>8564</v>
      </c>
      <c r="B2940" t="s">
        <v>8565</v>
      </c>
      <c r="C2940" t="s">
        <v>8566</v>
      </c>
      <c r="D2940" t="s">
        <v>2647</v>
      </c>
      <c r="E2940" t="s">
        <v>2648</v>
      </c>
      <c r="F2940" t="s">
        <v>49</v>
      </c>
      <c r="G2940">
        <v>48.587394000000003</v>
      </c>
      <c r="H2940">
        <v>7.7425079999999999</v>
      </c>
      <c r="I2940" t="s">
        <v>15</v>
      </c>
    </row>
    <row r="2941" spans="1:9" x14ac:dyDescent="0.3">
      <c r="A2941" t="s">
        <v>8567</v>
      </c>
      <c r="B2941" t="s">
        <v>8568</v>
      </c>
      <c r="F2941" t="s">
        <v>113</v>
      </c>
      <c r="G2941">
        <v>40.450676100000003</v>
      </c>
      <c r="H2941">
        <v>-3.6914723999999999</v>
      </c>
      <c r="I2941" t="s">
        <v>114</v>
      </c>
    </row>
    <row r="2942" spans="1:9" x14ac:dyDescent="0.3">
      <c r="A2942" t="s">
        <v>8569</v>
      </c>
      <c r="B2942" t="s">
        <v>8570</v>
      </c>
      <c r="F2942" t="s">
        <v>14</v>
      </c>
      <c r="G2942">
        <v>48.795929200000003</v>
      </c>
      <c r="H2942">
        <v>9.8649182</v>
      </c>
      <c r="I2942" t="s">
        <v>25</v>
      </c>
    </row>
    <row r="2943" spans="1:9" x14ac:dyDescent="0.3">
      <c r="A2943" t="s">
        <v>8571</v>
      </c>
      <c r="B2943" t="s">
        <v>8572</v>
      </c>
      <c r="C2943" t="s">
        <v>8573</v>
      </c>
      <c r="D2943" t="s">
        <v>8574</v>
      </c>
      <c r="E2943" t="s">
        <v>8575</v>
      </c>
      <c r="F2943" t="s">
        <v>14</v>
      </c>
      <c r="G2943">
        <v>49.933716500000003</v>
      </c>
      <c r="H2943">
        <v>8.4976315819907242</v>
      </c>
      <c r="I2943" t="s">
        <v>15</v>
      </c>
    </row>
    <row r="2944" spans="1:9" x14ac:dyDescent="0.3">
      <c r="A2944" t="s">
        <v>8576</v>
      </c>
      <c r="B2944" t="s">
        <v>8577</v>
      </c>
      <c r="C2944" t="s">
        <v>8578</v>
      </c>
      <c r="D2944" t="s">
        <v>8579</v>
      </c>
      <c r="E2944" t="s">
        <v>8580</v>
      </c>
      <c r="F2944" t="s">
        <v>14</v>
      </c>
      <c r="G2944">
        <v>50.13233365</v>
      </c>
      <c r="H2944">
        <v>11.03995367699282</v>
      </c>
      <c r="I2944" t="s">
        <v>15</v>
      </c>
    </row>
    <row r="2945" spans="1:9" x14ac:dyDescent="0.3">
      <c r="A2945" t="s">
        <v>8581</v>
      </c>
      <c r="B2945" t="s">
        <v>8582</v>
      </c>
      <c r="C2945" t="s">
        <v>8583</v>
      </c>
      <c r="D2945" t="s">
        <v>8584</v>
      </c>
      <c r="E2945" t="s">
        <v>8585</v>
      </c>
      <c r="F2945" t="s">
        <v>14</v>
      </c>
      <c r="G2945">
        <v>51.490843699999999</v>
      </c>
      <c r="H2945">
        <v>7.4059451000000003</v>
      </c>
      <c r="I2945" t="s">
        <v>101</v>
      </c>
    </row>
    <row r="2946" spans="1:9" x14ac:dyDescent="0.3">
      <c r="A2946" t="s">
        <v>8586</v>
      </c>
      <c r="B2946" t="s">
        <v>8587</v>
      </c>
      <c r="C2946" t="s">
        <v>8588</v>
      </c>
      <c r="D2946" t="s">
        <v>8589</v>
      </c>
      <c r="E2946" t="s">
        <v>8590</v>
      </c>
      <c r="F2946" t="s">
        <v>104</v>
      </c>
      <c r="G2946">
        <v>51.857350699999998</v>
      </c>
      <c r="H2946">
        <v>6.4794213999999997</v>
      </c>
      <c r="I2946" t="s">
        <v>15</v>
      </c>
    </row>
    <row r="2947" spans="1:9" x14ac:dyDescent="0.3">
      <c r="A2947" t="s">
        <v>8591</v>
      </c>
      <c r="B2947" t="s">
        <v>8592</v>
      </c>
      <c r="F2947" t="s">
        <v>104</v>
      </c>
      <c r="G2947">
        <v>51.857350699999998</v>
      </c>
      <c r="H2947">
        <v>6.4794213999999997</v>
      </c>
      <c r="I2947" t="s">
        <v>1059</v>
      </c>
    </row>
    <row r="2948" spans="1:9" x14ac:dyDescent="0.3">
      <c r="A2948" t="s">
        <v>8593</v>
      </c>
      <c r="B2948" t="s">
        <v>8594</v>
      </c>
      <c r="F2948" t="s">
        <v>79</v>
      </c>
      <c r="G2948">
        <v>44.400090499999997</v>
      </c>
      <c r="H2948">
        <v>8.9365357000000003</v>
      </c>
      <c r="I2948" t="s">
        <v>25</v>
      </c>
    </row>
    <row r="2949" spans="1:9" x14ac:dyDescent="0.3">
      <c r="A2949" t="s">
        <v>8595</v>
      </c>
      <c r="B2949" t="s">
        <v>8596</v>
      </c>
      <c r="C2949" t="s">
        <v>8597</v>
      </c>
      <c r="D2949" t="s">
        <v>8598</v>
      </c>
      <c r="E2949" t="s">
        <v>4868</v>
      </c>
      <c r="F2949" t="s">
        <v>82</v>
      </c>
      <c r="G2949">
        <v>51.306533350000002</v>
      </c>
      <c r="H2949">
        <v>-0.34266951155322178</v>
      </c>
      <c r="I2949" t="s">
        <v>15</v>
      </c>
    </row>
    <row r="2950" spans="1:9" x14ac:dyDescent="0.3">
      <c r="A2950" t="s">
        <v>8599</v>
      </c>
      <c r="B2950" t="s">
        <v>8600</v>
      </c>
      <c r="C2950" t="s">
        <v>8601</v>
      </c>
      <c r="D2950" t="s">
        <v>8602</v>
      </c>
      <c r="E2950" t="s">
        <v>8603</v>
      </c>
      <c r="F2950" t="s">
        <v>248</v>
      </c>
      <c r="G2950">
        <v>60.142747999999997</v>
      </c>
      <c r="H2950">
        <v>10.257479</v>
      </c>
      <c r="I2950" t="s">
        <v>15</v>
      </c>
    </row>
    <row r="2951" spans="1:9" x14ac:dyDescent="0.3">
      <c r="A2951" t="s">
        <v>8604</v>
      </c>
      <c r="B2951" t="s">
        <v>8605</v>
      </c>
      <c r="C2951" t="s">
        <v>8606</v>
      </c>
      <c r="D2951" t="s">
        <v>8607</v>
      </c>
      <c r="E2951" t="s">
        <v>8608</v>
      </c>
      <c r="F2951" t="s">
        <v>21</v>
      </c>
      <c r="G2951">
        <v>47.434657999999999</v>
      </c>
      <c r="H2951">
        <v>11.882485000000001</v>
      </c>
      <c r="I2951" t="s">
        <v>88</v>
      </c>
    </row>
    <row r="2952" spans="1:9" x14ac:dyDescent="0.3">
      <c r="A2952" t="s">
        <v>8609</v>
      </c>
      <c r="B2952" t="s">
        <v>8610</v>
      </c>
      <c r="C2952" t="s">
        <v>8611</v>
      </c>
      <c r="D2952" t="s">
        <v>8612</v>
      </c>
      <c r="E2952" t="s">
        <v>8613</v>
      </c>
      <c r="F2952" t="s">
        <v>14</v>
      </c>
      <c r="G2952">
        <v>52.107287700000001</v>
      </c>
      <c r="H2952">
        <v>9.3563925999999995</v>
      </c>
      <c r="I2952" t="s">
        <v>15</v>
      </c>
    </row>
    <row r="2953" spans="1:9" x14ac:dyDescent="0.3">
      <c r="A2953" t="s">
        <v>8614</v>
      </c>
      <c r="B2953" t="s">
        <v>8615</v>
      </c>
      <c r="F2953" t="s">
        <v>82</v>
      </c>
      <c r="G2953" t="str">
        <f>"52.254621"</f>
        <v>52.254621</v>
      </c>
      <c r="H2953" t="str">
        <f>"-3.377888"</f>
        <v>-3.377888</v>
      </c>
      <c r="I2953" t="s">
        <v>25</v>
      </c>
    </row>
    <row r="2954" spans="1:9" x14ac:dyDescent="0.3">
      <c r="A2954" t="s">
        <v>8616</v>
      </c>
      <c r="B2954" t="s">
        <v>8617</v>
      </c>
      <c r="C2954" t="s">
        <v>8618</v>
      </c>
      <c r="D2954" t="s">
        <v>8619</v>
      </c>
      <c r="E2954" t="s">
        <v>8620</v>
      </c>
      <c r="F2954" t="s">
        <v>14</v>
      </c>
      <c r="G2954">
        <v>48.654165650000003</v>
      </c>
      <c r="H2954">
        <v>7.9291446747947987</v>
      </c>
      <c r="I2954" t="s">
        <v>101</v>
      </c>
    </row>
    <row r="2955" spans="1:9" x14ac:dyDescent="0.3">
      <c r="A2955" t="s">
        <v>8621</v>
      </c>
      <c r="B2955" t="s">
        <v>8622</v>
      </c>
      <c r="F2955" t="s">
        <v>14</v>
      </c>
      <c r="G2955">
        <v>48.785896999999999</v>
      </c>
      <c r="H2955">
        <v>9.0636840000000003</v>
      </c>
      <c r="I2955" t="s">
        <v>25</v>
      </c>
    </row>
    <row r="2956" spans="1:9" x14ac:dyDescent="0.3">
      <c r="A2956" t="s">
        <v>8623</v>
      </c>
      <c r="B2956" t="s">
        <v>8624</v>
      </c>
      <c r="C2956" t="s">
        <v>8625</v>
      </c>
      <c r="D2956" t="s">
        <v>8626</v>
      </c>
      <c r="E2956" t="s">
        <v>8627</v>
      </c>
      <c r="F2956" t="s">
        <v>14</v>
      </c>
      <c r="G2956">
        <v>48.785896999999999</v>
      </c>
      <c r="H2956">
        <v>9.0636840000000003</v>
      </c>
      <c r="I2956" t="s">
        <v>101</v>
      </c>
    </row>
    <row r="2957" spans="1:9" x14ac:dyDescent="0.3">
      <c r="A2957" t="s">
        <v>8628</v>
      </c>
      <c r="B2957" t="s">
        <v>8629</v>
      </c>
      <c r="C2957" t="s">
        <v>8630</v>
      </c>
      <c r="D2957" t="s">
        <v>5907</v>
      </c>
      <c r="E2957" t="s">
        <v>267</v>
      </c>
      <c r="F2957" t="s">
        <v>21</v>
      </c>
      <c r="G2957">
        <v>48.200485800000003</v>
      </c>
      <c r="H2957">
        <v>16.400731799999999</v>
      </c>
      <c r="I2957" t="s">
        <v>88</v>
      </c>
    </row>
    <row r="2958" spans="1:9" x14ac:dyDescent="0.3">
      <c r="A2958" t="s">
        <v>8631</v>
      </c>
      <c r="B2958" t="s">
        <v>8632</v>
      </c>
      <c r="C2958" t="s">
        <v>8633</v>
      </c>
      <c r="D2958" t="s">
        <v>8634</v>
      </c>
      <c r="E2958" t="s">
        <v>403</v>
      </c>
      <c r="F2958" t="s">
        <v>404</v>
      </c>
      <c r="G2958">
        <v>59.3387101</v>
      </c>
      <c r="H2958">
        <v>18.087915599999999</v>
      </c>
      <c r="I2958" t="s">
        <v>15</v>
      </c>
    </row>
    <row r="2959" spans="1:9" x14ac:dyDescent="0.3">
      <c r="A2959" t="s">
        <v>8635</v>
      </c>
      <c r="B2959" t="s">
        <v>8636</v>
      </c>
      <c r="C2959" t="s">
        <v>8637</v>
      </c>
      <c r="D2959" t="s">
        <v>8638</v>
      </c>
      <c r="F2959" t="s">
        <v>21</v>
      </c>
      <c r="G2959">
        <v>47.488212450000013</v>
      </c>
      <c r="H2959">
        <v>14.994053392932591</v>
      </c>
      <c r="I2959" t="s">
        <v>31</v>
      </c>
    </row>
    <row r="2960" spans="1:9" x14ac:dyDescent="0.3">
      <c r="A2960" t="s">
        <v>8639</v>
      </c>
      <c r="B2960" t="s">
        <v>8640</v>
      </c>
      <c r="F2960" t="s">
        <v>995</v>
      </c>
      <c r="G2960">
        <v>59.421176750000001</v>
      </c>
      <c r="H2960">
        <v>24.802799062982292</v>
      </c>
      <c r="I2960" t="s">
        <v>25</v>
      </c>
    </row>
    <row r="2961" spans="1:9" x14ac:dyDescent="0.3">
      <c r="A2961" t="s">
        <v>8641</v>
      </c>
      <c r="B2961" t="s">
        <v>8642</v>
      </c>
      <c r="F2961" t="s">
        <v>82</v>
      </c>
      <c r="G2961">
        <v>51.42031995</v>
      </c>
      <c r="H2961">
        <v>-1.517594403481535</v>
      </c>
      <c r="I2961" t="s">
        <v>37</v>
      </c>
    </row>
    <row r="2962" spans="1:9" x14ac:dyDescent="0.3">
      <c r="A2962" t="s">
        <v>8643</v>
      </c>
      <c r="B2962" t="s">
        <v>8644</v>
      </c>
      <c r="F2962" t="s">
        <v>14</v>
      </c>
      <c r="G2962">
        <v>47.657570949999993</v>
      </c>
      <c r="H2962">
        <v>9.4717280354403357</v>
      </c>
      <c r="I2962" t="s">
        <v>25</v>
      </c>
    </row>
    <row r="2963" spans="1:9" x14ac:dyDescent="0.3">
      <c r="A2963" t="s">
        <v>8645</v>
      </c>
      <c r="B2963" t="s">
        <v>8646</v>
      </c>
      <c r="C2963" t="s">
        <v>8647</v>
      </c>
      <c r="D2963" t="s">
        <v>8648</v>
      </c>
      <c r="E2963" t="s">
        <v>8649</v>
      </c>
      <c r="F2963" t="s">
        <v>49</v>
      </c>
      <c r="G2963">
        <v>49.025948999999997</v>
      </c>
      <c r="H2963">
        <v>2.1063040000000002</v>
      </c>
      <c r="I2963" t="s">
        <v>15</v>
      </c>
    </row>
    <row r="2964" spans="1:9" x14ac:dyDescent="0.3">
      <c r="A2964" t="s">
        <v>8650</v>
      </c>
      <c r="B2964" t="s">
        <v>8651</v>
      </c>
      <c r="C2964" t="s">
        <v>8652</v>
      </c>
      <c r="D2964" t="s">
        <v>8653</v>
      </c>
      <c r="E2964" t="s">
        <v>183</v>
      </c>
      <c r="F2964" t="s">
        <v>14</v>
      </c>
      <c r="G2964">
        <v>51.202818499999999</v>
      </c>
      <c r="H2964">
        <v>6.7753870000000003</v>
      </c>
      <c r="I2964" t="s">
        <v>15</v>
      </c>
    </row>
    <row r="2965" spans="1:9" x14ac:dyDescent="0.3">
      <c r="A2965" t="s">
        <v>12444</v>
      </c>
      <c r="B2965" t="s">
        <v>12470</v>
      </c>
      <c r="C2965" t="s">
        <v>12445</v>
      </c>
      <c r="D2965" t="s">
        <v>12446</v>
      </c>
      <c r="E2965" t="s">
        <v>12444</v>
      </c>
      <c r="F2965" t="s">
        <v>104</v>
      </c>
      <c r="G2965" t="str">
        <f>"51.557597"</f>
        <v>51.557597</v>
      </c>
      <c r="H2965" t="str">
        <f>"4.453199"</f>
        <v>4.453199</v>
      </c>
      <c r="I2965" t="s">
        <v>11881</v>
      </c>
    </row>
    <row r="2966" spans="1:9" x14ac:dyDescent="0.3">
      <c r="A2966" t="s">
        <v>8654</v>
      </c>
      <c r="B2966" t="s">
        <v>8655</v>
      </c>
      <c r="C2966" t="s">
        <v>8656</v>
      </c>
      <c r="D2966" t="s">
        <v>8657</v>
      </c>
      <c r="E2966" t="s">
        <v>8658</v>
      </c>
      <c r="F2966" t="s">
        <v>248</v>
      </c>
      <c r="G2966">
        <v>64.010895599999998</v>
      </c>
      <c r="H2966">
        <v>11.4882949</v>
      </c>
      <c r="I2966" t="s">
        <v>15</v>
      </c>
    </row>
    <row r="2967" spans="1:9" x14ac:dyDescent="0.3">
      <c r="A2967" t="s">
        <v>8659</v>
      </c>
      <c r="B2967" t="s">
        <v>8660</v>
      </c>
      <c r="C2967" t="s">
        <v>8661</v>
      </c>
      <c r="D2967" t="s">
        <v>8662</v>
      </c>
      <c r="E2967" t="s">
        <v>8663</v>
      </c>
      <c r="F2967" t="s">
        <v>14</v>
      </c>
      <c r="G2967">
        <v>52.485268699999999</v>
      </c>
      <c r="H2967">
        <v>7.3330884000000003</v>
      </c>
      <c r="I2967" t="s">
        <v>101</v>
      </c>
    </row>
    <row r="2968" spans="1:9" x14ac:dyDescent="0.3">
      <c r="A2968" t="s">
        <v>8664</v>
      </c>
      <c r="B2968" t="s">
        <v>8665</v>
      </c>
      <c r="F2968" t="s">
        <v>113</v>
      </c>
      <c r="G2968">
        <v>40.546778000000003</v>
      </c>
      <c r="H2968">
        <v>-3.6218520000000001</v>
      </c>
      <c r="I2968" t="s">
        <v>114</v>
      </c>
    </row>
    <row r="2969" spans="1:9" x14ac:dyDescent="0.3">
      <c r="A2969" t="s">
        <v>11632</v>
      </c>
      <c r="E2969" t="s">
        <v>11633</v>
      </c>
      <c r="G2969">
        <v>43.406693099999998</v>
      </c>
      <c r="H2969">
        <v>10.462136599999999</v>
      </c>
      <c r="I2969" t="s">
        <v>11289</v>
      </c>
    </row>
    <row r="2970" spans="1:9" x14ac:dyDescent="0.3">
      <c r="A2970" t="s">
        <v>3598</v>
      </c>
      <c r="C2970" t="s">
        <v>12288</v>
      </c>
      <c r="D2970" t="s">
        <v>12289</v>
      </c>
      <c r="E2970" t="s">
        <v>3598</v>
      </c>
      <c r="G2970">
        <v>54.080655200000002</v>
      </c>
      <c r="H2970">
        <v>12.189090048796769</v>
      </c>
      <c r="I2970" t="s">
        <v>11881</v>
      </c>
    </row>
    <row r="2971" spans="1:9" x14ac:dyDescent="0.3">
      <c r="A2971" t="s">
        <v>11634</v>
      </c>
      <c r="E2971" t="s">
        <v>11635</v>
      </c>
      <c r="G2971">
        <v>53.903405294402504</v>
      </c>
      <c r="H2971">
        <v>12.2831689290693</v>
      </c>
      <c r="I2971" t="s">
        <v>11289</v>
      </c>
    </row>
    <row r="2972" spans="1:9" x14ac:dyDescent="0.3">
      <c r="A2972" t="s">
        <v>8666</v>
      </c>
      <c r="B2972" t="s">
        <v>8667</v>
      </c>
      <c r="C2972" t="s">
        <v>8668</v>
      </c>
      <c r="D2972" t="s">
        <v>8669</v>
      </c>
      <c r="E2972" t="s">
        <v>2515</v>
      </c>
      <c r="F2972" t="s">
        <v>14</v>
      </c>
      <c r="G2972">
        <v>54.141193999999999</v>
      </c>
      <c r="H2972">
        <v>12.12945309906087</v>
      </c>
      <c r="I2972" t="s">
        <v>15</v>
      </c>
    </row>
    <row r="2973" spans="1:9" x14ac:dyDescent="0.3">
      <c r="A2973" t="s">
        <v>8670</v>
      </c>
      <c r="B2973" t="s">
        <v>8671</v>
      </c>
      <c r="F2973" t="s">
        <v>49</v>
      </c>
      <c r="G2973">
        <v>45.676549000000001</v>
      </c>
      <c r="H2973">
        <v>4.9476899999999997</v>
      </c>
      <c r="I2973" t="s">
        <v>50</v>
      </c>
    </row>
    <row r="2974" spans="1:9" x14ac:dyDescent="0.3">
      <c r="A2974" t="s">
        <v>12290</v>
      </c>
      <c r="C2974" t="s">
        <v>12291</v>
      </c>
      <c r="D2974" t="s">
        <v>12292</v>
      </c>
      <c r="E2974" t="s">
        <v>12290</v>
      </c>
      <c r="G2974">
        <v>47.092656900000001</v>
      </c>
      <c r="H2974">
        <v>8.2534790000000005</v>
      </c>
      <c r="I2974" t="s">
        <v>11881</v>
      </c>
    </row>
    <row r="2975" spans="1:9" x14ac:dyDescent="0.3">
      <c r="A2975" t="s">
        <v>12293</v>
      </c>
      <c r="C2975" t="s">
        <v>12294</v>
      </c>
      <c r="D2975" t="s">
        <v>7328</v>
      </c>
      <c r="E2975" t="s">
        <v>12295</v>
      </c>
      <c r="G2975">
        <v>53.371507000000001</v>
      </c>
      <c r="H2975">
        <v>-1.400053</v>
      </c>
      <c r="I2975" t="s">
        <v>11881</v>
      </c>
    </row>
    <row r="2976" spans="1:9" x14ac:dyDescent="0.3">
      <c r="A2976" t="s">
        <v>8672</v>
      </c>
      <c r="B2976" t="s">
        <v>8673</v>
      </c>
      <c r="F2976" t="s">
        <v>82</v>
      </c>
      <c r="G2976">
        <v>51.384000999999998</v>
      </c>
      <c r="H2976">
        <v>-2.399699</v>
      </c>
      <c r="I2976" t="s">
        <v>37</v>
      </c>
    </row>
    <row r="2977" spans="1:9" x14ac:dyDescent="0.3">
      <c r="A2977" t="s">
        <v>11636</v>
      </c>
      <c r="E2977" t="s">
        <v>11637</v>
      </c>
      <c r="G2977">
        <v>51.904421999999997</v>
      </c>
      <c r="H2977">
        <v>4.2471328000000002</v>
      </c>
      <c r="I2977" t="s">
        <v>11289</v>
      </c>
    </row>
    <row r="2978" spans="1:9" x14ac:dyDescent="0.3">
      <c r="A2978" t="s">
        <v>11636</v>
      </c>
      <c r="E2978" t="s">
        <v>11637</v>
      </c>
      <c r="G2978">
        <v>51.905422000000002</v>
      </c>
      <c r="H2978">
        <v>4.2471328000000002</v>
      </c>
      <c r="I2978" t="s">
        <v>11289</v>
      </c>
    </row>
    <row r="2979" spans="1:9" x14ac:dyDescent="0.3">
      <c r="A2979" t="s">
        <v>11638</v>
      </c>
      <c r="E2979" t="s">
        <v>11639</v>
      </c>
      <c r="G2979">
        <v>51.889731900000001</v>
      </c>
      <c r="H2979">
        <v>4.3890747000000001</v>
      </c>
      <c r="I2979" t="s">
        <v>11289</v>
      </c>
    </row>
    <row r="2980" spans="1:9" x14ac:dyDescent="0.3">
      <c r="A2980" t="s">
        <v>11638</v>
      </c>
      <c r="E2980" t="s">
        <v>11639</v>
      </c>
      <c r="G2980">
        <v>51.892731900000001</v>
      </c>
      <c r="H2980">
        <v>4.3890747000000001</v>
      </c>
      <c r="I2980" t="s">
        <v>11289</v>
      </c>
    </row>
    <row r="2981" spans="1:9" x14ac:dyDescent="0.3">
      <c r="A2981" t="s">
        <v>12296</v>
      </c>
      <c r="C2981" t="s">
        <v>12297</v>
      </c>
      <c r="D2981" t="s">
        <v>8677</v>
      </c>
      <c r="E2981" t="s">
        <v>12296</v>
      </c>
      <c r="G2981">
        <v>49.447139999999997</v>
      </c>
      <c r="H2981">
        <v>1.1063460000000001</v>
      </c>
      <c r="I2981" t="s">
        <v>11881</v>
      </c>
    </row>
    <row r="2982" spans="1:9" x14ac:dyDescent="0.3">
      <c r="A2982" t="s">
        <v>8674</v>
      </c>
      <c r="B2982" t="s">
        <v>8675</v>
      </c>
      <c r="C2982" t="s">
        <v>8676</v>
      </c>
      <c r="D2982" t="s">
        <v>8677</v>
      </c>
      <c r="E2982" t="s">
        <v>8678</v>
      </c>
      <c r="F2982" t="s">
        <v>49</v>
      </c>
      <c r="G2982">
        <v>49.447046</v>
      </c>
      <c r="H2982">
        <v>1.0959099999999999</v>
      </c>
      <c r="I2982" t="s">
        <v>15</v>
      </c>
    </row>
    <row r="2983" spans="1:9" x14ac:dyDescent="0.3">
      <c r="A2983" t="s">
        <v>8679</v>
      </c>
      <c r="B2983" t="s">
        <v>8680</v>
      </c>
      <c r="C2983" t="s">
        <v>8681</v>
      </c>
      <c r="D2983" t="s">
        <v>928</v>
      </c>
      <c r="E2983" t="s">
        <v>165</v>
      </c>
      <c r="F2983" t="s">
        <v>21</v>
      </c>
      <c r="G2983">
        <v>47.064915300000003</v>
      </c>
      <c r="H2983">
        <v>15.4082057</v>
      </c>
      <c r="I2983" t="s">
        <v>88</v>
      </c>
    </row>
    <row r="2984" spans="1:9" x14ac:dyDescent="0.3">
      <c r="A2984" t="s">
        <v>11640</v>
      </c>
      <c r="E2984" t="s">
        <v>11641</v>
      </c>
      <c r="G2984">
        <v>43.911315000000002</v>
      </c>
      <c r="H2984">
        <v>5.2001759999999999</v>
      </c>
      <c r="I2984" t="s">
        <v>11289</v>
      </c>
    </row>
    <row r="2985" spans="1:9" x14ac:dyDescent="0.3">
      <c r="A2985" t="s">
        <v>8682</v>
      </c>
      <c r="B2985" t="s">
        <v>8683</v>
      </c>
      <c r="F2985" t="s">
        <v>113</v>
      </c>
      <c r="G2985">
        <v>40.401162999999997</v>
      </c>
      <c r="H2985">
        <v>-3.6743239999999999</v>
      </c>
      <c r="I2985" t="s">
        <v>114</v>
      </c>
    </row>
    <row r="2986" spans="1:9" x14ac:dyDescent="0.3">
      <c r="A2986" t="s">
        <v>8684</v>
      </c>
      <c r="B2986" t="s">
        <v>8685</v>
      </c>
      <c r="F2986" t="s">
        <v>113</v>
      </c>
      <c r="G2986">
        <v>40.430734000000001</v>
      </c>
      <c r="H2986">
        <v>-3.6940710000000001</v>
      </c>
      <c r="I2986" t="s">
        <v>114</v>
      </c>
    </row>
    <row r="2987" spans="1:9" x14ac:dyDescent="0.3">
      <c r="A2987" t="s">
        <v>8686</v>
      </c>
      <c r="B2987" t="s">
        <v>8687</v>
      </c>
      <c r="C2987" t="s">
        <v>8688</v>
      </c>
      <c r="D2987" t="s">
        <v>3655</v>
      </c>
      <c r="E2987" t="s">
        <v>3656</v>
      </c>
      <c r="F2987" t="s">
        <v>14</v>
      </c>
      <c r="G2987">
        <v>51.444157650000001</v>
      </c>
      <c r="H2987">
        <v>7.2609654123832961</v>
      </c>
      <c r="I2987" t="s">
        <v>101</v>
      </c>
    </row>
    <row r="2988" spans="1:9" x14ac:dyDescent="0.3">
      <c r="A2988" t="s">
        <v>12298</v>
      </c>
      <c r="C2988" t="s">
        <v>12299</v>
      </c>
      <c r="D2988" t="s">
        <v>12300</v>
      </c>
      <c r="E2988" t="s">
        <v>12298</v>
      </c>
      <c r="G2988">
        <v>47.461212000000003</v>
      </c>
      <c r="H2988">
        <v>8.5189199999999996</v>
      </c>
      <c r="I2988" t="s">
        <v>11881</v>
      </c>
    </row>
    <row r="2989" spans="1:9" x14ac:dyDescent="0.3">
      <c r="A2989" t="s">
        <v>8689</v>
      </c>
      <c r="B2989" t="s">
        <v>8690</v>
      </c>
      <c r="F2989" t="s">
        <v>14</v>
      </c>
      <c r="G2989">
        <v>51.466200700000002</v>
      </c>
      <c r="H2989">
        <v>7.0121738222575951</v>
      </c>
      <c r="I2989" t="s">
        <v>25</v>
      </c>
    </row>
    <row r="2990" spans="1:9" x14ac:dyDescent="0.3">
      <c r="A2990" t="s">
        <v>8691</v>
      </c>
      <c r="B2990" t="s">
        <v>8692</v>
      </c>
      <c r="C2990" t="s">
        <v>8693</v>
      </c>
      <c r="D2990" t="s">
        <v>8694</v>
      </c>
      <c r="E2990" t="s">
        <v>8695</v>
      </c>
      <c r="F2990" t="s">
        <v>104</v>
      </c>
      <c r="G2990">
        <v>51.707252199999999</v>
      </c>
      <c r="H2990">
        <v>4.8419435999999996</v>
      </c>
      <c r="I2990" t="s">
        <v>15</v>
      </c>
    </row>
    <row r="2991" spans="1:9" x14ac:dyDescent="0.3">
      <c r="A2991" t="s">
        <v>8696</v>
      </c>
      <c r="B2991" t="s">
        <v>8697</v>
      </c>
      <c r="C2991" t="s">
        <v>8698</v>
      </c>
      <c r="D2991" t="s">
        <v>3881</v>
      </c>
      <c r="E2991" t="s">
        <v>3890</v>
      </c>
      <c r="F2991" t="s">
        <v>14</v>
      </c>
      <c r="G2991">
        <v>51.466776000000003</v>
      </c>
      <c r="H2991">
        <v>7.0123879999999996</v>
      </c>
      <c r="I2991" t="s">
        <v>101</v>
      </c>
    </row>
    <row r="2992" spans="1:9" x14ac:dyDescent="0.3">
      <c r="A2992" t="s">
        <v>8699</v>
      </c>
      <c r="B2992" t="s">
        <v>8700</v>
      </c>
      <c r="F2992" t="s">
        <v>49</v>
      </c>
      <c r="G2992">
        <v>48.903173000000002</v>
      </c>
      <c r="H2992">
        <v>2.313523</v>
      </c>
      <c r="I2992" t="s">
        <v>50</v>
      </c>
    </row>
    <row r="2993" spans="1:9" x14ac:dyDescent="0.3">
      <c r="A2993" t="s">
        <v>8701</v>
      </c>
      <c r="B2993" t="s">
        <v>8702</v>
      </c>
      <c r="F2993" t="s">
        <v>644</v>
      </c>
      <c r="G2993">
        <v>44.450465299999998</v>
      </c>
      <c r="H2993">
        <v>26.083631</v>
      </c>
      <c r="I2993" t="s">
        <v>25</v>
      </c>
    </row>
    <row r="2994" spans="1:9" x14ac:dyDescent="0.3">
      <c r="A2994" t="s">
        <v>8703</v>
      </c>
      <c r="B2994" t="s">
        <v>8704</v>
      </c>
      <c r="F2994" t="s">
        <v>14</v>
      </c>
      <c r="G2994">
        <v>50.777756500000002</v>
      </c>
      <c r="H2994">
        <v>6.0775544000000004</v>
      </c>
      <c r="I2994" t="s">
        <v>25</v>
      </c>
    </row>
    <row r="2995" spans="1:9" x14ac:dyDescent="0.3">
      <c r="A2995" t="s">
        <v>12447</v>
      </c>
      <c r="C2995" t="s">
        <v>12448</v>
      </c>
      <c r="D2995" t="s">
        <v>12449</v>
      </c>
      <c r="E2995" t="s">
        <v>12447</v>
      </c>
      <c r="G2995">
        <v>50.101270499999998</v>
      </c>
      <c r="H2995">
        <v>18.533411600000001</v>
      </c>
      <c r="I2995" t="s">
        <v>11881</v>
      </c>
    </row>
    <row r="2996" spans="1:9" x14ac:dyDescent="0.3">
      <c r="A2996" t="s">
        <v>8705</v>
      </c>
      <c r="B2996" t="s">
        <v>8706</v>
      </c>
      <c r="C2996" t="s">
        <v>8707</v>
      </c>
      <c r="D2996" t="s">
        <v>8708</v>
      </c>
      <c r="F2996" t="s">
        <v>30</v>
      </c>
      <c r="G2996">
        <v>50.019362999999998</v>
      </c>
      <c r="H2996">
        <v>21.98884</v>
      </c>
      <c r="I2996" t="s">
        <v>31</v>
      </c>
    </row>
    <row r="2997" spans="1:9" x14ac:dyDescent="0.3">
      <c r="A2997" t="s">
        <v>8709</v>
      </c>
      <c r="B2997" t="s">
        <v>8710</v>
      </c>
      <c r="F2997" t="s">
        <v>404</v>
      </c>
      <c r="G2997">
        <v>59.336750799999997</v>
      </c>
      <c r="H2997">
        <v>18.0603193</v>
      </c>
      <c r="I2997" t="s">
        <v>15</v>
      </c>
    </row>
    <row r="2998" spans="1:9" x14ac:dyDescent="0.3">
      <c r="A2998" t="s">
        <v>6218</v>
      </c>
      <c r="C2998" t="s">
        <v>12301</v>
      </c>
      <c r="D2998" t="s">
        <v>12302</v>
      </c>
      <c r="E2998" t="s">
        <v>6218</v>
      </c>
      <c r="G2998">
        <v>49.236712799999999</v>
      </c>
      <c r="H2998">
        <v>6.9423535000000003</v>
      </c>
      <c r="I2998" t="s">
        <v>11881</v>
      </c>
    </row>
    <row r="2999" spans="1:9" x14ac:dyDescent="0.3">
      <c r="A2999" t="s">
        <v>8711</v>
      </c>
      <c r="B2999" t="s">
        <v>8712</v>
      </c>
      <c r="C2999" t="s">
        <v>8713</v>
      </c>
      <c r="D2999" t="s">
        <v>8714</v>
      </c>
      <c r="E2999" t="s">
        <v>3069</v>
      </c>
      <c r="F2999" t="s">
        <v>14</v>
      </c>
      <c r="G2999">
        <v>49.221364999999999</v>
      </c>
      <c r="H2999">
        <v>7.1160496442461367</v>
      </c>
      <c r="I2999" t="s">
        <v>15</v>
      </c>
    </row>
    <row r="3000" spans="1:9" x14ac:dyDescent="0.3">
      <c r="A3000" t="s">
        <v>8715</v>
      </c>
      <c r="B3000" t="s">
        <v>8716</v>
      </c>
      <c r="F3000" t="s">
        <v>82</v>
      </c>
      <c r="G3000">
        <v>54.577942</v>
      </c>
      <c r="H3000">
        <v>-1.0968500000000001</v>
      </c>
      <c r="I3000" t="s">
        <v>15</v>
      </c>
    </row>
    <row r="3001" spans="1:9" x14ac:dyDescent="0.3">
      <c r="A3001" t="s">
        <v>11642</v>
      </c>
      <c r="E3001" t="s">
        <v>11643</v>
      </c>
      <c r="G3001">
        <v>42.521359400000001</v>
      </c>
      <c r="H3001">
        <v>-0.36381140000000001</v>
      </c>
      <c r="I3001" t="s">
        <v>11289</v>
      </c>
    </row>
    <row r="3002" spans="1:9" x14ac:dyDescent="0.3">
      <c r="A3002" t="s">
        <v>11644</v>
      </c>
      <c r="E3002" t="s">
        <v>11643</v>
      </c>
      <c r="G3002">
        <v>42.519359399999999</v>
      </c>
      <c r="H3002">
        <v>-0.36381140000000001</v>
      </c>
      <c r="I3002" t="s">
        <v>11289</v>
      </c>
    </row>
    <row r="3003" spans="1:9" x14ac:dyDescent="0.3">
      <c r="A3003" t="s">
        <v>11645</v>
      </c>
      <c r="E3003" t="s">
        <v>11643</v>
      </c>
      <c r="G3003">
        <v>42.520359399999997</v>
      </c>
      <c r="H3003">
        <v>-0.36381140000000001</v>
      </c>
      <c r="I3003" t="s">
        <v>11289</v>
      </c>
    </row>
    <row r="3004" spans="1:9" x14ac:dyDescent="0.3">
      <c r="A3004" t="s">
        <v>8717</v>
      </c>
      <c r="B3004" t="s">
        <v>8718</v>
      </c>
      <c r="F3004" t="s">
        <v>82</v>
      </c>
      <c r="G3004">
        <v>51.404954400000001</v>
      </c>
      <c r="H3004">
        <v>-3.270751260591954</v>
      </c>
      <c r="I3004" t="s">
        <v>37</v>
      </c>
    </row>
    <row r="3005" spans="1:9" x14ac:dyDescent="0.3">
      <c r="A3005" t="s">
        <v>8719</v>
      </c>
      <c r="B3005" t="s">
        <v>8720</v>
      </c>
      <c r="C3005" t="s">
        <v>8721</v>
      </c>
      <c r="D3005" t="s">
        <v>4407</v>
      </c>
      <c r="E3005" t="s">
        <v>4408</v>
      </c>
      <c r="F3005" t="s">
        <v>49</v>
      </c>
      <c r="G3005">
        <v>43.919063999999999</v>
      </c>
      <c r="H3005">
        <v>2.0931380000000002</v>
      </c>
      <c r="I3005" t="s">
        <v>15</v>
      </c>
    </row>
    <row r="3006" spans="1:9" x14ac:dyDescent="0.3">
      <c r="A3006" t="s">
        <v>8722</v>
      </c>
      <c r="B3006" t="s">
        <v>8723</v>
      </c>
      <c r="F3006" t="s">
        <v>49</v>
      </c>
      <c r="G3006">
        <v>48.995049199999997</v>
      </c>
      <c r="H3006">
        <v>1.9322801999999999</v>
      </c>
      <c r="I3006" t="s">
        <v>25</v>
      </c>
    </row>
    <row r="3007" spans="1:9" x14ac:dyDescent="0.3">
      <c r="A3007" t="s">
        <v>8724</v>
      </c>
      <c r="B3007" t="s">
        <v>8725</v>
      </c>
      <c r="C3007" t="s">
        <v>8726</v>
      </c>
      <c r="D3007" t="s">
        <v>8727</v>
      </c>
      <c r="E3007" t="s">
        <v>8728</v>
      </c>
      <c r="F3007" t="s">
        <v>30</v>
      </c>
      <c r="G3007">
        <v>52.219166049999998</v>
      </c>
      <c r="H3007">
        <v>19.42110312018475</v>
      </c>
      <c r="I3007" t="s">
        <v>15</v>
      </c>
    </row>
    <row r="3008" spans="1:9" x14ac:dyDescent="0.3">
      <c r="A3008" t="s">
        <v>8729</v>
      </c>
      <c r="B3008" t="s">
        <v>8730</v>
      </c>
      <c r="F3008" t="s">
        <v>113</v>
      </c>
      <c r="G3008">
        <v>37.373907000000003</v>
      </c>
      <c r="H3008">
        <v>-5.9845800000000002</v>
      </c>
      <c r="I3008" t="s">
        <v>114</v>
      </c>
    </row>
    <row r="3009" spans="1:9" x14ac:dyDescent="0.3">
      <c r="A3009" t="s">
        <v>11646</v>
      </c>
      <c r="E3009" t="s">
        <v>11647</v>
      </c>
      <c r="G3009">
        <v>43.848478</v>
      </c>
      <c r="H3009">
        <v>6.7266250000000003</v>
      </c>
      <c r="I3009" t="s">
        <v>11289</v>
      </c>
    </row>
    <row r="3010" spans="1:9" x14ac:dyDescent="0.3">
      <c r="A3010" t="s">
        <v>11648</v>
      </c>
      <c r="E3010" t="s">
        <v>11649</v>
      </c>
      <c r="G3010">
        <v>45.708874000000002</v>
      </c>
      <c r="H3010">
        <v>4.8533739999999996</v>
      </c>
      <c r="I3010" t="s">
        <v>11289</v>
      </c>
    </row>
    <row r="3011" spans="1:9" x14ac:dyDescent="0.3">
      <c r="A3011" t="s">
        <v>8731</v>
      </c>
      <c r="B3011" t="s">
        <v>8732</v>
      </c>
      <c r="F3011" t="s">
        <v>49</v>
      </c>
      <c r="G3011">
        <v>43.296219000000001</v>
      </c>
      <c r="H3011">
        <v>5.3941739999999996</v>
      </c>
      <c r="I3011" t="s">
        <v>25</v>
      </c>
    </row>
    <row r="3012" spans="1:9" x14ac:dyDescent="0.3">
      <c r="A3012" t="s">
        <v>12303</v>
      </c>
      <c r="C3012" t="s">
        <v>12304</v>
      </c>
      <c r="D3012" t="s">
        <v>12305</v>
      </c>
      <c r="E3012" t="s">
        <v>12303</v>
      </c>
      <c r="G3012">
        <v>49.100651999999997</v>
      </c>
      <c r="H3012">
        <v>-1.117092</v>
      </c>
      <c r="I3012" t="s">
        <v>11881</v>
      </c>
    </row>
    <row r="3013" spans="1:9" x14ac:dyDescent="0.3">
      <c r="A3013" t="s">
        <v>8733</v>
      </c>
      <c r="B3013" t="s">
        <v>8734</v>
      </c>
      <c r="F3013" t="s">
        <v>49</v>
      </c>
      <c r="G3013">
        <v>48.674228999999997</v>
      </c>
      <c r="H3013">
        <v>-1.8660559999999999</v>
      </c>
      <c r="I3013" t="s">
        <v>50</v>
      </c>
    </row>
    <row r="3014" spans="1:9" x14ac:dyDescent="0.3">
      <c r="A3014" t="s">
        <v>8735</v>
      </c>
      <c r="B3014" t="s">
        <v>8736</v>
      </c>
      <c r="F3014" t="s">
        <v>79</v>
      </c>
      <c r="G3014">
        <v>45.419629100000002</v>
      </c>
      <c r="H3014">
        <v>9.2697675000000004</v>
      </c>
      <c r="I3014" t="s">
        <v>25</v>
      </c>
    </row>
    <row r="3015" spans="1:9" x14ac:dyDescent="0.3">
      <c r="A3015" t="s">
        <v>8737</v>
      </c>
      <c r="B3015" t="s">
        <v>8738</v>
      </c>
      <c r="C3015" t="s">
        <v>8739</v>
      </c>
      <c r="D3015" t="s">
        <v>8740</v>
      </c>
      <c r="E3015" t="s">
        <v>8741</v>
      </c>
      <c r="F3015" t="s">
        <v>49</v>
      </c>
      <c r="G3015">
        <v>43.465800999999999</v>
      </c>
      <c r="H3015">
        <v>6.731973</v>
      </c>
      <c r="I3015" t="s">
        <v>15</v>
      </c>
    </row>
    <row r="3016" spans="1:9" x14ac:dyDescent="0.3">
      <c r="A3016" t="s">
        <v>8742</v>
      </c>
      <c r="B3016" t="s">
        <v>8743</v>
      </c>
      <c r="C3016" t="s">
        <v>8744</v>
      </c>
      <c r="D3016" t="s">
        <v>8745</v>
      </c>
      <c r="E3016" t="s">
        <v>8746</v>
      </c>
      <c r="F3016" t="s">
        <v>49</v>
      </c>
      <c r="G3016">
        <v>43.69858</v>
      </c>
      <c r="H3016">
        <v>3.8630770000000001</v>
      </c>
      <c r="I3016" t="s">
        <v>15</v>
      </c>
    </row>
    <row r="3017" spans="1:9" x14ac:dyDescent="0.3">
      <c r="A3017" t="s">
        <v>11650</v>
      </c>
      <c r="E3017" t="s">
        <v>11651</v>
      </c>
      <c r="G3017">
        <v>43.399394999999998</v>
      </c>
      <c r="H3017">
        <v>10.8660333</v>
      </c>
      <c r="I3017" t="s">
        <v>11289</v>
      </c>
    </row>
    <row r="3018" spans="1:9" x14ac:dyDescent="0.3">
      <c r="A3018" t="s">
        <v>8747</v>
      </c>
      <c r="B3018" t="s">
        <v>2425</v>
      </c>
      <c r="C3018" t="s">
        <v>2426</v>
      </c>
      <c r="D3018" t="s">
        <v>2427</v>
      </c>
      <c r="E3018" t="s">
        <v>598</v>
      </c>
      <c r="F3018" t="s">
        <v>82</v>
      </c>
      <c r="G3018">
        <v>51.497166700000001</v>
      </c>
      <c r="H3018">
        <v>-0.13962820000000001</v>
      </c>
      <c r="I3018" t="s">
        <v>15</v>
      </c>
    </row>
    <row r="3019" spans="1:9" x14ac:dyDescent="0.3">
      <c r="A3019" t="s">
        <v>8748</v>
      </c>
      <c r="B3019" t="s">
        <v>8749</v>
      </c>
      <c r="F3019" t="s">
        <v>14</v>
      </c>
      <c r="G3019">
        <v>52.160905</v>
      </c>
      <c r="H3019">
        <v>10.431212872536159</v>
      </c>
      <c r="I3019" t="s">
        <v>25</v>
      </c>
    </row>
    <row r="3020" spans="1:9" x14ac:dyDescent="0.3">
      <c r="A3020" t="s">
        <v>8750</v>
      </c>
      <c r="B3020" t="s">
        <v>8751</v>
      </c>
      <c r="C3020" t="s">
        <v>8752</v>
      </c>
      <c r="D3020" t="s">
        <v>8753</v>
      </c>
      <c r="E3020" t="s">
        <v>8748</v>
      </c>
      <c r="F3020" t="s">
        <v>14</v>
      </c>
      <c r="G3020">
        <v>52.160905</v>
      </c>
      <c r="H3020">
        <v>10.431212872536159</v>
      </c>
      <c r="I3020" t="s">
        <v>101</v>
      </c>
    </row>
    <row r="3021" spans="1:9" x14ac:dyDescent="0.3">
      <c r="A3021" t="s">
        <v>8754</v>
      </c>
      <c r="B3021" t="s">
        <v>8755</v>
      </c>
      <c r="C3021" t="s">
        <v>8756</v>
      </c>
      <c r="D3021" t="s">
        <v>8757</v>
      </c>
      <c r="E3021" t="s">
        <v>3112</v>
      </c>
      <c r="F3021" t="s">
        <v>14</v>
      </c>
      <c r="G3021">
        <v>51.371066999999996</v>
      </c>
      <c r="H3021">
        <v>6.7191109999999998</v>
      </c>
      <c r="I3021" t="s">
        <v>101</v>
      </c>
    </row>
    <row r="3022" spans="1:9" x14ac:dyDescent="0.3">
      <c r="A3022" t="s">
        <v>11652</v>
      </c>
      <c r="E3022" t="s">
        <v>11653</v>
      </c>
      <c r="G3022">
        <v>48.262398157192003</v>
      </c>
      <c r="H3022">
        <v>15.688601876021499</v>
      </c>
      <c r="I3022" t="s">
        <v>11289</v>
      </c>
    </row>
    <row r="3023" spans="1:9" x14ac:dyDescent="0.3">
      <c r="A3023" t="s">
        <v>11654</v>
      </c>
      <c r="E3023" t="s">
        <v>11655</v>
      </c>
      <c r="G3023">
        <v>45.4468891</v>
      </c>
      <c r="H3023">
        <v>8.7901068000000002</v>
      </c>
      <c r="I3023" t="s">
        <v>11289</v>
      </c>
    </row>
    <row r="3024" spans="1:9" x14ac:dyDescent="0.3">
      <c r="A3024" t="s">
        <v>11656</v>
      </c>
      <c r="E3024" t="s">
        <v>11657</v>
      </c>
      <c r="G3024">
        <v>36.521014200000003</v>
      </c>
      <c r="H3024">
        <v>-6.2804564999999997</v>
      </c>
      <c r="I3024" t="s">
        <v>11289</v>
      </c>
    </row>
    <row r="3025" spans="1:9" x14ac:dyDescent="0.3">
      <c r="A3025" t="s">
        <v>8758</v>
      </c>
      <c r="B3025" t="s">
        <v>8759</v>
      </c>
      <c r="C3025" t="s">
        <v>8760</v>
      </c>
      <c r="D3025" t="s">
        <v>8761</v>
      </c>
      <c r="E3025" t="s">
        <v>8762</v>
      </c>
      <c r="F3025" t="s">
        <v>7860</v>
      </c>
      <c r="G3025">
        <v>45.187395000000002</v>
      </c>
      <c r="H3025">
        <v>21.055828000000002</v>
      </c>
      <c r="I3025" t="s">
        <v>15</v>
      </c>
    </row>
    <row r="3026" spans="1:9" x14ac:dyDescent="0.3">
      <c r="A3026" t="s">
        <v>11659</v>
      </c>
      <c r="C3026" t="s">
        <v>12306</v>
      </c>
      <c r="D3026" t="s">
        <v>12307</v>
      </c>
      <c r="E3026" t="s">
        <v>11659</v>
      </c>
      <c r="G3026">
        <v>60.610697899999998</v>
      </c>
      <c r="H3026">
        <v>16.773911600000002</v>
      </c>
      <c r="I3026" t="s">
        <v>11881</v>
      </c>
    </row>
    <row r="3027" spans="1:9" x14ac:dyDescent="0.3">
      <c r="A3027" t="s">
        <v>11658</v>
      </c>
      <c r="E3027" t="s">
        <v>11659</v>
      </c>
      <c r="G3027">
        <v>60.611991714367903</v>
      </c>
      <c r="H3027">
        <v>16.754101434586602</v>
      </c>
      <c r="I3027" t="s">
        <v>11289</v>
      </c>
    </row>
    <row r="3028" spans="1:9" x14ac:dyDescent="0.3">
      <c r="A3028" t="s">
        <v>11660</v>
      </c>
      <c r="E3028" t="s">
        <v>11661</v>
      </c>
      <c r="G3028">
        <v>45.101976800000003</v>
      </c>
      <c r="H3028">
        <v>8.9075209999999991</v>
      </c>
      <c r="I3028" t="s">
        <v>11289</v>
      </c>
    </row>
    <row r="3029" spans="1:9" x14ac:dyDescent="0.3">
      <c r="A3029" t="s">
        <v>8763</v>
      </c>
      <c r="B3029" t="s">
        <v>8764</v>
      </c>
      <c r="F3029" t="s">
        <v>49</v>
      </c>
      <c r="G3029">
        <v>45.819608000000002</v>
      </c>
      <c r="H3029">
        <v>4.8854939999999996</v>
      </c>
      <c r="I3029" t="s">
        <v>50</v>
      </c>
    </row>
    <row r="3030" spans="1:9" x14ac:dyDescent="0.3">
      <c r="A3030" t="s">
        <v>8765</v>
      </c>
      <c r="B3030" t="s">
        <v>8766</v>
      </c>
      <c r="C3030" t="s">
        <v>8767</v>
      </c>
      <c r="D3030" t="s">
        <v>8768</v>
      </c>
      <c r="E3030" t="s">
        <v>8769</v>
      </c>
      <c r="F3030" t="s">
        <v>79</v>
      </c>
      <c r="G3030">
        <v>45.575182900000001</v>
      </c>
      <c r="H3030">
        <v>9.2899946</v>
      </c>
      <c r="I3030" t="s">
        <v>15</v>
      </c>
    </row>
    <row r="3031" spans="1:9" x14ac:dyDescent="0.3">
      <c r="A3031" t="s">
        <v>8770</v>
      </c>
      <c r="B3031" t="s">
        <v>8771</v>
      </c>
      <c r="C3031" t="s">
        <v>8772</v>
      </c>
      <c r="D3031" t="s">
        <v>8773</v>
      </c>
      <c r="E3031" t="s">
        <v>8774</v>
      </c>
      <c r="F3031" t="s">
        <v>1084</v>
      </c>
      <c r="G3031">
        <v>46.242795999999998</v>
      </c>
      <c r="H3031">
        <v>15.303165999999999</v>
      </c>
      <c r="I3031" t="s">
        <v>15</v>
      </c>
    </row>
    <row r="3032" spans="1:9" x14ac:dyDescent="0.3">
      <c r="A3032" t="s">
        <v>8775</v>
      </c>
      <c r="B3032" t="s">
        <v>8776</v>
      </c>
      <c r="C3032" t="s">
        <v>8777</v>
      </c>
      <c r="D3032" t="s">
        <v>5358</v>
      </c>
      <c r="E3032" t="s">
        <v>5359</v>
      </c>
      <c r="F3032" t="s">
        <v>79</v>
      </c>
      <c r="G3032">
        <v>45.462139800000003</v>
      </c>
      <c r="H3032">
        <v>9.1840325000000007</v>
      </c>
      <c r="I3032" t="s">
        <v>15</v>
      </c>
    </row>
    <row r="3033" spans="1:9" x14ac:dyDescent="0.3">
      <c r="A3033" t="s">
        <v>8778</v>
      </c>
      <c r="B3033" t="s">
        <v>8779</v>
      </c>
      <c r="C3033" t="s">
        <v>8780</v>
      </c>
      <c r="D3033" t="s">
        <v>8781</v>
      </c>
      <c r="E3033" t="s">
        <v>8782</v>
      </c>
      <c r="F3033" t="s">
        <v>21</v>
      </c>
      <c r="G3033">
        <v>47.831040000000002</v>
      </c>
      <c r="H3033">
        <v>13.001671999999999</v>
      </c>
      <c r="I3033" t="s">
        <v>88</v>
      </c>
    </row>
    <row r="3034" spans="1:9" x14ac:dyDescent="0.3">
      <c r="A3034" t="s">
        <v>8783</v>
      </c>
      <c r="B3034" t="s">
        <v>8784</v>
      </c>
      <c r="C3034" t="s">
        <v>8785</v>
      </c>
      <c r="D3034" t="s">
        <v>8786</v>
      </c>
      <c r="E3034" t="s">
        <v>2736</v>
      </c>
      <c r="F3034" t="s">
        <v>104</v>
      </c>
      <c r="G3034">
        <v>52.353153599999999</v>
      </c>
      <c r="H3034">
        <v>4.9061053000000001</v>
      </c>
      <c r="I3034" t="s">
        <v>15</v>
      </c>
    </row>
    <row r="3035" spans="1:9" x14ac:dyDescent="0.3">
      <c r="A3035" t="s">
        <v>8787</v>
      </c>
      <c r="B3035" t="s">
        <v>8788</v>
      </c>
      <c r="C3035" t="s">
        <v>8789</v>
      </c>
      <c r="D3035" t="s">
        <v>8790</v>
      </c>
      <c r="E3035" t="s">
        <v>8791</v>
      </c>
      <c r="F3035" t="s">
        <v>49</v>
      </c>
      <c r="G3035">
        <v>45.011547</v>
      </c>
      <c r="H3035">
        <v>4.3876330000000001</v>
      </c>
      <c r="I3035" t="s">
        <v>15</v>
      </c>
    </row>
    <row r="3036" spans="1:9" x14ac:dyDescent="0.3">
      <c r="A3036" t="s">
        <v>8792</v>
      </c>
      <c r="B3036" t="s">
        <v>8793</v>
      </c>
      <c r="C3036" t="s">
        <v>8794</v>
      </c>
      <c r="D3036" t="s">
        <v>8795</v>
      </c>
      <c r="E3036" t="s">
        <v>8796</v>
      </c>
      <c r="F3036" t="s">
        <v>49</v>
      </c>
      <c r="G3036">
        <v>47.161935999999997</v>
      </c>
      <c r="H3036">
        <v>4.9613829999999997</v>
      </c>
      <c r="I3036" t="s">
        <v>15</v>
      </c>
    </row>
    <row r="3037" spans="1:9" x14ac:dyDescent="0.3">
      <c r="A3037" t="s">
        <v>11662</v>
      </c>
      <c r="E3037" t="s">
        <v>11663</v>
      </c>
      <c r="G3037">
        <v>59.284072899999998</v>
      </c>
      <c r="H3037">
        <v>11.1094028</v>
      </c>
      <c r="I3037" t="s">
        <v>11289</v>
      </c>
    </row>
    <row r="3038" spans="1:9" x14ac:dyDescent="0.3">
      <c r="A3038" t="s">
        <v>11662</v>
      </c>
      <c r="E3038" t="s">
        <v>11663</v>
      </c>
      <c r="G3038">
        <v>59.285072900000003</v>
      </c>
      <c r="H3038">
        <v>11.1094028</v>
      </c>
      <c r="I3038" t="s">
        <v>11289</v>
      </c>
    </row>
    <row r="3039" spans="1:9" x14ac:dyDescent="0.3">
      <c r="A3039" t="s">
        <v>8797</v>
      </c>
      <c r="B3039" t="s">
        <v>8798</v>
      </c>
      <c r="F3039" t="s">
        <v>113</v>
      </c>
      <c r="G3039">
        <v>43.174477000000003</v>
      </c>
      <c r="H3039">
        <v>-2.2546575999999998</v>
      </c>
      <c r="I3039" t="s">
        <v>114</v>
      </c>
    </row>
    <row r="3040" spans="1:9" x14ac:dyDescent="0.3">
      <c r="A3040" t="s">
        <v>11664</v>
      </c>
      <c r="E3040" t="s">
        <v>11665</v>
      </c>
      <c r="G3040">
        <v>39.065497399999998</v>
      </c>
      <c r="H3040">
        <v>9.0108376999999997</v>
      </c>
      <c r="I3040" t="s">
        <v>11289</v>
      </c>
    </row>
    <row r="3041" spans="1:9" x14ac:dyDescent="0.3">
      <c r="A3041" t="s">
        <v>8799</v>
      </c>
      <c r="B3041" t="s">
        <v>8800</v>
      </c>
      <c r="C3041" t="s">
        <v>8801</v>
      </c>
      <c r="D3041" t="s">
        <v>8802</v>
      </c>
      <c r="E3041" t="s">
        <v>8803</v>
      </c>
      <c r="F3041" t="s">
        <v>49</v>
      </c>
      <c r="G3041">
        <v>48.308881</v>
      </c>
      <c r="H3041">
        <v>-3.1637710000000001</v>
      </c>
      <c r="I3041" t="s">
        <v>15</v>
      </c>
    </row>
    <row r="3042" spans="1:9" x14ac:dyDescent="0.3">
      <c r="A3042" t="s">
        <v>8804</v>
      </c>
      <c r="B3042" t="s">
        <v>8805</v>
      </c>
      <c r="C3042" t="s">
        <v>8806</v>
      </c>
      <c r="D3042" t="s">
        <v>8807</v>
      </c>
      <c r="E3042" t="s">
        <v>8808</v>
      </c>
      <c r="F3042" t="s">
        <v>49</v>
      </c>
      <c r="G3042">
        <v>45.517082000000002</v>
      </c>
      <c r="H3042">
        <v>4.9185049999999997</v>
      </c>
      <c r="I3042" t="s">
        <v>15</v>
      </c>
    </row>
    <row r="3043" spans="1:9" x14ac:dyDescent="0.3">
      <c r="A3043" t="s">
        <v>8809</v>
      </c>
      <c r="B3043" t="s">
        <v>8810</v>
      </c>
      <c r="F3043" t="s">
        <v>14</v>
      </c>
      <c r="G3043">
        <v>53.551083599999998</v>
      </c>
      <c r="H3043">
        <v>10.0275876</v>
      </c>
      <c r="I3043" t="s">
        <v>25</v>
      </c>
    </row>
    <row r="3044" spans="1:9" x14ac:dyDescent="0.3">
      <c r="A3044" t="s">
        <v>8811</v>
      </c>
      <c r="B3044" t="s">
        <v>8812</v>
      </c>
      <c r="F3044" t="s">
        <v>49</v>
      </c>
      <c r="G3044">
        <v>45.096890999999999</v>
      </c>
      <c r="H3044">
        <v>6.0698189999999999</v>
      </c>
      <c r="I3044" t="s">
        <v>25</v>
      </c>
    </row>
    <row r="3045" spans="1:9" x14ac:dyDescent="0.3">
      <c r="A3045" t="s">
        <v>8813</v>
      </c>
      <c r="B3045" t="s">
        <v>8814</v>
      </c>
      <c r="C3045" t="s">
        <v>8815</v>
      </c>
      <c r="D3045" t="s">
        <v>8816</v>
      </c>
      <c r="E3045" t="s">
        <v>8817</v>
      </c>
      <c r="F3045" t="s">
        <v>68</v>
      </c>
      <c r="G3045">
        <v>46.278508000000002</v>
      </c>
      <c r="H3045">
        <v>6.9601100000000002</v>
      </c>
      <c r="I3045" t="s">
        <v>15</v>
      </c>
    </row>
    <row r="3046" spans="1:9" x14ac:dyDescent="0.3">
      <c r="A3046" t="s">
        <v>8818</v>
      </c>
      <c r="B3046" t="s">
        <v>8819</v>
      </c>
      <c r="F3046" t="s">
        <v>82</v>
      </c>
      <c r="G3046">
        <v>51.907882899999997</v>
      </c>
      <c r="H3046">
        <v>0.69762590000000002</v>
      </c>
      <c r="I3046" t="s">
        <v>37</v>
      </c>
    </row>
    <row r="3047" spans="1:9" x14ac:dyDescent="0.3">
      <c r="A3047" t="s">
        <v>8820</v>
      </c>
      <c r="B3047" t="s">
        <v>8821</v>
      </c>
      <c r="C3047" t="s">
        <v>8822</v>
      </c>
      <c r="D3047" t="s">
        <v>8823</v>
      </c>
      <c r="E3047" t="s">
        <v>8824</v>
      </c>
      <c r="F3047" t="s">
        <v>14</v>
      </c>
      <c r="G3047">
        <v>49.720383949999999</v>
      </c>
      <c r="H3047">
        <v>9.5268572267892182</v>
      </c>
      <c r="I3047" t="s">
        <v>15</v>
      </c>
    </row>
    <row r="3048" spans="1:9" x14ac:dyDescent="0.3">
      <c r="A3048" t="s">
        <v>8825</v>
      </c>
      <c r="B3048" t="s">
        <v>8826</v>
      </c>
      <c r="C3048" t="s">
        <v>8827</v>
      </c>
      <c r="D3048" t="s">
        <v>8828</v>
      </c>
      <c r="F3048" t="s">
        <v>30</v>
      </c>
      <c r="G3048">
        <v>50.663224</v>
      </c>
      <c r="H3048">
        <v>17.92632</v>
      </c>
      <c r="I3048" t="s">
        <v>31</v>
      </c>
    </row>
    <row r="3049" spans="1:9" x14ac:dyDescent="0.3">
      <c r="A3049" t="s">
        <v>8829</v>
      </c>
      <c r="B3049" t="s">
        <v>8830</v>
      </c>
      <c r="C3049" t="s">
        <v>8831</v>
      </c>
      <c r="D3049" t="s">
        <v>8832</v>
      </c>
      <c r="E3049" t="s">
        <v>190</v>
      </c>
      <c r="F3049" t="s">
        <v>14</v>
      </c>
      <c r="G3049">
        <v>52.478679999999997</v>
      </c>
      <c r="H3049">
        <v>13.347350799999999</v>
      </c>
      <c r="I3049" t="s">
        <v>15</v>
      </c>
    </row>
    <row r="3050" spans="1:9" x14ac:dyDescent="0.3">
      <c r="A3050" t="s">
        <v>8833</v>
      </c>
      <c r="B3050" t="s">
        <v>2819</v>
      </c>
      <c r="C3050" t="s">
        <v>2820</v>
      </c>
      <c r="D3050" t="s">
        <v>2821</v>
      </c>
      <c r="E3050" t="s">
        <v>158</v>
      </c>
      <c r="F3050" t="s">
        <v>113</v>
      </c>
      <c r="G3050">
        <v>40.403905999999999</v>
      </c>
      <c r="H3050">
        <v>-3.710016</v>
      </c>
      <c r="I3050" t="s">
        <v>15</v>
      </c>
    </row>
    <row r="3051" spans="1:9" x14ac:dyDescent="0.3">
      <c r="A3051" t="s">
        <v>8834</v>
      </c>
      <c r="B3051" t="s">
        <v>8835</v>
      </c>
      <c r="F3051" t="s">
        <v>248</v>
      </c>
      <c r="G3051">
        <v>59.922626999999999</v>
      </c>
      <c r="H3051">
        <v>10.682957999999999</v>
      </c>
      <c r="I3051" t="s">
        <v>25</v>
      </c>
    </row>
    <row r="3052" spans="1:9" x14ac:dyDescent="0.3">
      <c r="A3052" t="s">
        <v>8836</v>
      </c>
      <c r="B3052" t="s">
        <v>8837</v>
      </c>
      <c r="F3052" t="s">
        <v>14</v>
      </c>
      <c r="G3052">
        <v>49.5915216</v>
      </c>
      <c r="H3052">
        <v>10.965515699999999</v>
      </c>
      <c r="I3052" t="s">
        <v>25</v>
      </c>
    </row>
    <row r="3053" spans="1:9" x14ac:dyDescent="0.3">
      <c r="A3053" t="s">
        <v>8838</v>
      </c>
      <c r="B3053" t="s">
        <v>8839</v>
      </c>
      <c r="F3053" t="s">
        <v>113</v>
      </c>
      <c r="G3053">
        <v>43.230761700000002</v>
      </c>
      <c r="H3053">
        <v>-2.4007980999999998</v>
      </c>
      <c r="I3053" t="s">
        <v>114</v>
      </c>
    </row>
    <row r="3054" spans="1:9" x14ac:dyDescent="0.3">
      <c r="A3054" t="s">
        <v>8840</v>
      </c>
      <c r="B3054" t="s">
        <v>8841</v>
      </c>
      <c r="C3054" t="s">
        <v>8842</v>
      </c>
      <c r="D3054" t="s">
        <v>1359</v>
      </c>
      <c r="E3054" t="s">
        <v>8843</v>
      </c>
      <c r="F3054" t="s">
        <v>14</v>
      </c>
      <c r="G3054">
        <v>49.5915216</v>
      </c>
      <c r="H3054">
        <v>10.965515699999999</v>
      </c>
      <c r="I3054" t="s">
        <v>101</v>
      </c>
    </row>
    <row r="3055" spans="1:9" x14ac:dyDescent="0.3">
      <c r="A3055" t="s">
        <v>8844</v>
      </c>
      <c r="B3055" t="s">
        <v>8845</v>
      </c>
      <c r="C3055" t="s">
        <v>8846</v>
      </c>
      <c r="D3055" t="s">
        <v>8847</v>
      </c>
      <c r="E3055" t="s">
        <v>8848</v>
      </c>
      <c r="F3055" t="s">
        <v>14</v>
      </c>
      <c r="G3055">
        <v>49.721253900000001</v>
      </c>
      <c r="H3055">
        <v>8.4847096000000004</v>
      </c>
      <c r="I3055" t="s">
        <v>15</v>
      </c>
    </row>
    <row r="3056" spans="1:9" x14ac:dyDescent="0.3">
      <c r="A3056" t="s">
        <v>8849</v>
      </c>
      <c r="B3056" t="s">
        <v>8850</v>
      </c>
      <c r="C3056" t="s">
        <v>8851</v>
      </c>
      <c r="D3056" t="s">
        <v>8852</v>
      </c>
      <c r="E3056" t="s">
        <v>8853</v>
      </c>
      <c r="F3056" t="s">
        <v>14</v>
      </c>
      <c r="G3056">
        <v>54.293776000000001</v>
      </c>
      <c r="H3056">
        <v>9.6679499999999994</v>
      </c>
      <c r="I3056" t="s">
        <v>101</v>
      </c>
    </row>
    <row r="3057" spans="1:9" x14ac:dyDescent="0.3">
      <c r="A3057" t="s">
        <v>8854</v>
      </c>
      <c r="B3057" t="s">
        <v>8855</v>
      </c>
      <c r="F3057" t="s">
        <v>113</v>
      </c>
      <c r="G3057">
        <v>41.390752300000003</v>
      </c>
      <c r="H3057">
        <v>2.1641704000000002</v>
      </c>
      <c r="I3057" t="s">
        <v>114</v>
      </c>
    </row>
    <row r="3058" spans="1:9" x14ac:dyDescent="0.3">
      <c r="A3058" t="s">
        <v>8856</v>
      </c>
      <c r="B3058" t="s">
        <v>8857</v>
      </c>
      <c r="F3058" t="s">
        <v>49</v>
      </c>
      <c r="G3058">
        <v>48.859993600000003</v>
      </c>
      <c r="H3058">
        <v>2.3109038000000002</v>
      </c>
      <c r="I3058" t="s">
        <v>50</v>
      </c>
    </row>
    <row r="3059" spans="1:9" x14ac:dyDescent="0.3">
      <c r="A3059" t="s">
        <v>8858</v>
      </c>
      <c r="B3059" t="s">
        <v>8859</v>
      </c>
      <c r="C3059" t="s">
        <v>8860</v>
      </c>
      <c r="D3059" t="s">
        <v>8861</v>
      </c>
      <c r="E3059" t="s">
        <v>8862</v>
      </c>
      <c r="F3059" t="s">
        <v>14</v>
      </c>
      <c r="G3059">
        <v>51.349235849999999</v>
      </c>
      <c r="H3059">
        <v>7.1129698494888229</v>
      </c>
      <c r="I3059" t="s">
        <v>15</v>
      </c>
    </row>
    <row r="3060" spans="1:9" x14ac:dyDescent="0.3">
      <c r="A3060" t="s">
        <v>8863</v>
      </c>
      <c r="B3060" t="s">
        <v>8864</v>
      </c>
      <c r="C3060" t="s">
        <v>8865</v>
      </c>
      <c r="D3060" t="s">
        <v>8866</v>
      </c>
      <c r="E3060" t="s">
        <v>8867</v>
      </c>
      <c r="F3060" t="s">
        <v>113</v>
      </c>
      <c r="G3060">
        <v>42.659453999999997</v>
      </c>
      <c r="H3060">
        <v>-2.200977</v>
      </c>
      <c r="I3060" t="s">
        <v>15</v>
      </c>
    </row>
    <row r="3061" spans="1:9" x14ac:dyDescent="0.3">
      <c r="A3061" t="s">
        <v>8868</v>
      </c>
      <c r="B3061" t="s">
        <v>8869</v>
      </c>
      <c r="F3061" t="s">
        <v>49</v>
      </c>
      <c r="G3061">
        <v>48.890891000000003</v>
      </c>
      <c r="H3061">
        <v>2.1726489999999998</v>
      </c>
      <c r="I3061" t="s">
        <v>50</v>
      </c>
    </row>
    <row r="3062" spans="1:9" x14ac:dyDescent="0.3">
      <c r="A3062" t="s">
        <v>12308</v>
      </c>
      <c r="C3062" t="s">
        <v>12309</v>
      </c>
      <c r="D3062" t="s">
        <v>12310</v>
      </c>
      <c r="E3062" t="s">
        <v>12308</v>
      </c>
      <c r="G3062">
        <v>49.171025800000002</v>
      </c>
      <c r="H3062">
        <v>10.24140894168581</v>
      </c>
      <c r="I3062" t="s">
        <v>11881</v>
      </c>
    </row>
    <row r="3063" spans="1:9" x14ac:dyDescent="0.3">
      <c r="A3063" t="s">
        <v>8870</v>
      </c>
      <c r="B3063" t="s">
        <v>8871</v>
      </c>
      <c r="C3063" t="s">
        <v>8872</v>
      </c>
      <c r="D3063" t="s">
        <v>8873</v>
      </c>
      <c r="E3063" t="s">
        <v>8874</v>
      </c>
      <c r="F3063" t="s">
        <v>14</v>
      </c>
      <c r="G3063">
        <v>48.534283000000002</v>
      </c>
      <c r="H3063">
        <v>8.754227577125274</v>
      </c>
      <c r="I3063" t="s">
        <v>15</v>
      </c>
    </row>
    <row r="3064" spans="1:9" x14ac:dyDescent="0.3">
      <c r="A3064" t="s">
        <v>12450</v>
      </c>
      <c r="C3064" t="s">
        <v>12451</v>
      </c>
      <c r="D3064" t="s">
        <v>12452</v>
      </c>
      <c r="E3064" t="s">
        <v>12450</v>
      </c>
      <c r="G3064">
        <v>47.182048600000002</v>
      </c>
      <c r="H3064">
        <v>7.9825542</v>
      </c>
      <c r="I3064" t="s">
        <v>11881</v>
      </c>
    </row>
    <row r="3065" spans="1:9" x14ac:dyDescent="0.3">
      <c r="A3065" t="s">
        <v>8875</v>
      </c>
      <c r="B3065" t="s">
        <v>8876</v>
      </c>
      <c r="C3065" t="s">
        <v>8877</v>
      </c>
      <c r="D3065" t="s">
        <v>8878</v>
      </c>
      <c r="E3065" t="s">
        <v>1543</v>
      </c>
      <c r="F3065" t="s">
        <v>14</v>
      </c>
      <c r="G3065">
        <v>52.719313149999998</v>
      </c>
      <c r="H3065">
        <v>7.9631053500000002</v>
      </c>
      <c r="I3065" t="s">
        <v>15</v>
      </c>
    </row>
    <row r="3066" spans="1:9" x14ac:dyDescent="0.3">
      <c r="A3066" t="s">
        <v>8879</v>
      </c>
      <c r="B3066" t="s">
        <v>8880</v>
      </c>
      <c r="F3066" t="s">
        <v>113</v>
      </c>
      <c r="G3066">
        <v>41.656557999999997</v>
      </c>
      <c r="H3066">
        <v>-0.83853699999999998</v>
      </c>
      <c r="I3066" t="s">
        <v>114</v>
      </c>
    </row>
    <row r="3067" spans="1:9" x14ac:dyDescent="0.3">
      <c r="A3067" t="s">
        <v>8881</v>
      </c>
      <c r="B3067" t="s">
        <v>8882</v>
      </c>
      <c r="C3067" t="s">
        <v>8883</v>
      </c>
      <c r="D3067" t="s">
        <v>8884</v>
      </c>
      <c r="E3067" t="s">
        <v>4826</v>
      </c>
      <c r="F3067" t="s">
        <v>21</v>
      </c>
      <c r="G3067">
        <v>48.286217000000001</v>
      </c>
      <c r="H3067">
        <v>14.305032000000001</v>
      </c>
      <c r="I3067" t="s">
        <v>88</v>
      </c>
    </row>
    <row r="3068" spans="1:9" x14ac:dyDescent="0.3">
      <c r="A3068" t="s">
        <v>8885</v>
      </c>
      <c r="B3068" t="s">
        <v>8886</v>
      </c>
      <c r="F3068" t="s">
        <v>82</v>
      </c>
      <c r="G3068">
        <v>53.385823100000003</v>
      </c>
      <c r="H3068">
        <v>-2.5843855584902529</v>
      </c>
      <c r="I3068" t="s">
        <v>37</v>
      </c>
    </row>
    <row r="3069" spans="1:9" x14ac:dyDescent="0.3">
      <c r="A3069" t="s">
        <v>8887</v>
      </c>
      <c r="B3069" t="s">
        <v>8888</v>
      </c>
      <c r="C3069" t="s">
        <v>8889</v>
      </c>
      <c r="D3069" t="s">
        <v>5106</v>
      </c>
      <c r="E3069" t="s">
        <v>3004</v>
      </c>
      <c r="F3069" t="s">
        <v>14</v>
      </c>
      <c r="G3069">
        <v>51.0334194</v>
      </c>
      <c r="H3069">
        <v>13.7396943</v>
      </c>
      <c r="I3069" t="s">
        <v>101</v>
      </c>
    </row>
    <row r="3070" spans="1:9" x14ac:dyDescent="0.3">
      <c r="A3070" t="s">
        <v>8890</v>
      </c>
      <c r="B3070" t="s">
        <v>8891</v>
      </c>
      <c r="C3070" t="s">
        <v>8892</v>
      </c>
      <c r="D3070" t="s">
        <v>8893</v>
      </c>
      <c r="E3070" t="s">
        <v>8894</v>
      </c>
      <c r="F3070" t="s">
        <v>21</v>
      </c>
      <c r="G3070">
        <v>47.784500000000001</v>
      </c>
      <c r="H3070">
        <v>16.454084000000002</v>
      </c>
      <c r="I3070" t="s">
        <v>88</v>
      </c>
    </row>
    <row r="3071" spans="1:9" x14ac:dyDescent="0.3">
      <c r="A3071" t="s">
        <v>8895</v>
      </c>
      <c r="B3071" t="s">
        <v>8896</v>
      </c>
      <c r="F3071" t="s">
        <v>82</v>
      </c>
      <c r="G3071">
        <v>55.9534691</v>
      </c>
      <c r="H3071">
        <v>-3.1798335</v>
      </c>
      <c r="I3071" t="s">
        <v>25</v>
      </c>
    </row>
    <row r="3072" spans="1:9" x14ac:dyDescent="0.3">
      <c r="A3072" t="s">
        <v>8897</v>
      </c>
      <c r="B3072" t="s">
        <v>8898</v>
      </c>
      <c r="C3072" t="s">
        <v>8899</v>
      </c>
      <c r="D3072" t="s">
        <v>8900</v>
      </c>
      <c r="E3072" t="s">
        <v>5491</v>
      </c>
      <c r="F3072" t="s">
        <v>82</v>
      </c>
      <c r="G3072">
        <v>55.861434099999997</v>
      </c>
      <c r="H3072">
        <v>-4.2553986999999998</v>
      </c>
      <c r="I3072" t="s">
        <v>15</v>
      </c>
    </row>
    <row r="3073" spans="1:9" x14ac:dyDescent="0.3">
      <c r="A3073" t="s">
        <v>8901</v>
      </c>
      <c r="B3073" t="s">
        <v>8902</v>
      </c>
      <c r="C3073" t="s">
        <v>8903</v>
      </c>
      <c r="D3073" t="s">
        <v>8904</v>
      </c>
      <c r="E3073" t="s">
        <v>8905</v>
      </c>
      <c r="F3073" t="s">
        <v>104</v>
      </c>
      <c r="G3073">
        <v>52.596761899999997</v>
      </c>
      <c r="H3073">
        <v>4.7519147000000004</v>
      </c>
      <c r="I3073" t="s">
        <v>15</v>
      </c>
    </row>
    <row r="3074" spans="1:9" x14ac:dyDescent="0.3">
      <c r="A3074" t="s">
        <v>8906</v>
      </c>
      <c r="B3074" t="s">
        <v>8907</v>
      </c>
      <c r="C3074" t="s">
        <v>8908</v>
      </c>
      <c r="D3074" t="s">
        <v>8909</v>
      </c>
      <c r="E3074" t="s">
        <v>8910</v>
      </c>
      <c r="F3074" t="s">
        <v>79</v>
      </c>
      <c r="G3074">
        <v>45.560890999999998</v>
      </c>
      <c r="H3074">
        <v>9.1827670000000001</v>
      </c>
      <c r="I3074" t="s">
        <v>15</v>
      </c>
    </row>
    <row r="3075" spans="1:9" x14ac:dyDescent="0.3">
      <c r="A3075" t="s">
        <v>8911</v>
      </c>
      <c r="B3075" t="s">
        <v>8912</v>
      </c>
      <c r="F3075" t="s">
        <v>30</v>
      </c>
      <c r="G3075">
        <v>54.361900200000001</v>
      </c>
      <c r="H3075">
        <v>18.653013999999999</v>
      </c>
      <c r="I3075" t="s">
        <v>25</v>
      </c>
    </row>
    <row r="3076" spans="1:9" x14ac:dyDescent="0.3">
      <c r="A3076" t="s">
        <v>8913</v>
      </c>
      <c r="B3076" t="s">
        <v>8914</v>
      </c>
      <c r="F3076" t="s">
        <v>2906</v>
      </c>
      <c r="G3076">
        <v>47.616768</v>
      </c>
      <c r="H3076">
        <v>-64.812190999999999</v>
      </c>
      <c r="I3076" t="s">
        <v>50</v>
      </c>
    </row>
    <row r="3077" spans="1:9" x14ac:dyDescent="0.3">
      <c r="A3077" t="s">
        <v>8915</v>
      </c>
      <c r="B3077" t="s">
        <v>8916</v>
      </c>
      <c r="F3077" t="s">
        <v>49</v>
      </c>
      <c r="G3077">
        <v>45.191324000000002</v>
      </c>
      <c r="H3077">
        <v>5.7122874000000001</v>
      </c>
      <c r="I3077" t="s">
        <v>50</v>
      </c>
    </row>
    <row r="3078" spans="1:9" x14ac:dyDescent="0.3">
      <c r="A3078" t="s">
        <v>8917</v>
      </c>
      <c r="B3078" t="s">
        <v>8918</v>
      </c>
      <c r="C3078" t="s">
        <v>8919</v>
      </c>
      <c r="D3078" t="s">
        <v>2837</v>
      </c>
      <c r="E3078" t="s">
        <v>190</v>
      </c>
      <c r="F3078" t="s">
        <v>14</v>
      </c>
      <c r="G3078">
        <v>52.508323300000001</v>
      </c>
      <c r="H3078">
        <v>13.3943543</v>
      </c>
      <c r="I3078" t="s">
        <v>15</v>
      </c>
    </row>
    <row r="3079" spans="1:9" x14ac:dyDescent="0.3">
      <c r="A3079" t="s">
        <v>8920</v>
      </c>
      <c r="B3079" t="s">
        <v>8921</v>
      </c>
      <c r="F3079" t="s">
        <v>113</v>
      </c>
      <c r="G3079">
        <v>40.438651499999999</v>
      </c>
      <c r="H3079">
        <v>-3.6904032</v>
      </c>
      <c r="I3079" t="s">
        <v>114</v>
      </c>
    </row>
    <row r="3080" spans="1:9" x14ac:dyDescent="0.3">
      <c r="A3080" t="s">
        <v>8922</v>
      </c>
      <c r="B3080" t="s">
        <v>8923</v>
      </c>
      <c r="C3080" t="s">
        <v>8924</v>
      </c>
      <c r="D3080" t="s">
        <v>8925</v>
      </c>
      <c r="E3080" t="s">
        <v>8926</v>
      </c>
      <c r="F3080" t="s">
        <v>21</v>
      </c>
      <c r="G3080">
        <v>48.676240900000003</v>
      </c>
      <c r="H3080">
        <v>16.410174399999999</v>
      </c>
      <c r="I3080" t="s">
        <v>15</v>
      </c>
    </row>
    <row r="3081" spans="1:9" x14ac:dyDescent="0.3">
      <c r="A3081" t="s">
        <v>8927</v>
      </c>
      <c r="B3081" t="s">
        <v>8928</v>
      </c>
      <c r="F3081" t="s">
        <v>49</v>
      </c>
      <c r="G3081">
        <v>49.061709999999998</v>
      </c>
      <c r="H3081">
        <v>1.4194359999999999</v>
      </c>
      <c r="I3081" t="s">
        <v>50</v>
      </c>
    </row>
    <row r="3082" spans="1:9" x14ac:dyDescent="0.3">
      <c r="A3082" t="s">
        <v>8929</v>
      </c>
      <c r="B3082" t="s">
        <v>8930</v>
      </c>
      <c r="F3082" t="s">
        <v>49</v>
      </c>
      <c r="G3082">
        <v>43.998365399999997</v>
      </c>
      <c r="H3082">
        <v>1.4192195000000001</v>
      </c>
      <c r="I3082" t="s">
        <v>50</v>
      </c>
    </row>
    <row r="3083" spans="1:9" x14ac:dyDescent="0.3">
      <c r="A3083" t="s">
        <v>8931</v>
      </c>
      <c r="B3083" t="s">
        <v>8932</v>
      </c>
      <c r="C3083" t="s">
        <v>8933</v>
      </c>
      <c r="D3083" t="s">
        <v>2752</v>
      </c>
      <c r="E3083" t="s">
        <v>2753</v>
      </c>
      <c r="F3083" t="s">
        <v>79</v>
      </c>
      <c r="G3083">
        <v>46.473984600000001</v>
      </c>
      <c r="H3083">
        <v>11.324860299999999</v>
      </c>
      <c r="I3083" t="s">
        <v>15</v>
      </c>
    </row>
    <row r="3084" spans="1:9" x14ac:dyDescent="0.3">
      <c r="A3084" t="s">
        <v>8934</v>
      </c>
      <c r="B3084" t="s">
        <v>8935</v>
      </c>
      <c r="F3084" t="s">
        <v>49</v>
      </c>
      <c r="G3084">
        <v>48.594856</v>
      </c>
      <c r="H3084">
        <v>2.3839320000000002</v>
      </c>
      <c r="I3084" t="s">
        <v>50</v>
      </c>
    </row>
    <row r="3085" spans="1:9" x14ac:dyDescent="0.3">
      <c r="A3085" t="s">
        <v>8936</v>
      </c>
      <c r="B3085" t="s">
        <v>8937</v>
      </c>
      <c r="C3085" t="s">
        <v>8938</v>
      </c>
      <c r="D3085" t="s">
        <v>8939</v>
      </c>
      <c r="E3085" t="s">
        <v>8940</v>
      </c>
      <c r="F3085" t="s">
        <v>14</v>
      </c>
      <c r="G3085">
        <v>51.097173599999998</v>
      </c>
      <c r="H3085">
        <v>13.6923622</v>
      </c>
      <c r="I3085" t="s">
        <v>101</v>
      </c>
    </row>
    <row r="3086" spans="1:9" x14ac:dyDescent="0.3">
      <c r="A3086" t="s">
        <v>11666</v>
      </c>
      <c r="E3086" t="s">
        <v>11667</v>
      </c>
      <c r="G3086">
        <v>47.264197315432398</v>
      </c>
      <c r="H3086">
        <v>-2.65015716009921</v>
      </c>
      <c r="I3086" t="s">
        <v>11289</v>
      </c>
    </row>
    <row r="3087" spans="1:9" x14ac:dyDescent="0.3">
      <c r="A3087" t="s">
        <v>8941</v>
      </c>
      <c r="B3087" t="s">
        <v>8942</v>
      </c>
      <c r="F3087" t="s">
        <v>113</v>
      </c>
      <c r="G3087">
        <v>40.5943684</v>
      </c>
      <c r="H3087">
        <v>-3.7102785881783431</v>
      </c>
      <c r="I3087" t="s">
        <v>114</v>
      </c>
    </row>
    <row r="3088" spans="1:9" x14ac:dyDescent="0.3">
      <c r="A3088" t="s">
        <v>8943</v>
      </c>
      <c r="B3088" t="s">
        <v>8944</v>
      </c>
      <c r="C3088" t="s">
        <v>8945</v>
      </c>
      <c r="D3088" t="s">
        <v>8946</v>
      </c>
      <c r="E3088" t="s">
        <v>8947</v>
      </c>
      <c r="F3088" t="s">
        <v>49</v>
      </c>
      <c r="G3088">
        <v>43.454746</v>
      </c>
      <c r="H3088">
        <v>1.978108</v>
      </c>
      <c r="I3088" t="s">
        <v>15</v>
      </c>
    </row>
    <row r="3089" spans="1:9" x14ac:dyDescent="0.3">
      <c r="A3089" t="s">
        <v>8948</v>
      </c>
      <c r="B3089" t="s">
        <v>8949</v>
      </c>
      <c r="C3089" t="s">
        <v>8950</v>
      </c>
      <c r="D3089" t="s">
        <v>8951</v>
      </c>
      <c r="E3089" t="s">
        <v>8952</v>
      </c>
      <c r="F3089" t="s">
        <v>14</v>
      </c>
      <c r="G3089">
        <v>51.429172999999999</v>
      </c>
      <c r="H3089">
        <v>9.4651320000000005</v>
      </c>
      <c r="I3089" t="s">
        <v>15</v>
      </c>
    </row>
    <row r="3090" spans="1:9" x14ac:dyDescent="0.3">
      <c r="A3090" t="s">
        <v>8953</v>
      </c>
      <c r="B3090" t="s">
        <v>8954</v>
      </c>
      <c r="C3090" t="s">
        <v>8955</v>
      </c>
      <c r="D3090" t="s">
        <v>8956</v>
      </c>
      <c r="E3090" t="s">
        <v>8957</v>
      </c>
      <c r="F3090" t="s">
        <v>49</v>
      </c>
      <c r="G3090">
        <v>49.026749600000002</v>
      </c>
      <c r="H3090">
        <v>2.1879396</v>
      </c>
      <c r="I3090" t="s">
        <v>15</v>
      </c>
    </row>
    <row r="3091" spans="1:9" x14ac:dyDescent="0.3">
      <c r="A3091" t="s">
        <v>8958</v>
      </c>
      <c r="B3091" t="s">
        <v>8959</v>
      </c>
      <c r="C3091" t="s">
        <v>8960</v>
      </c>
      <c r="D3091" t="s">
        <v>8961</v>
      </c>
      <c r="E3091" t="s">
        <v>598</v>
      </c>
      <c r="F3091" t="s">
        <v>82</v>
      </c>
      <c r="G3091">
        <v>51.5177622</v>
      </c>
      <c r="H3091">
        <v>-0.15442873020036851</v>
      </c>
      <c r="I3091" t="s">
        <v>15</v>
      </c>
    </row>
    <row r="3092" spans="1:9" x14ac:dyDescent="0.3">
      <c r="A3092" t="s">
        <v>8962</v>
      </c>
      <c r="B3092" t="s">
        <v>8963</v>
      </c>
      <c r="C3092" t="s">
        <v>8964</v>
      </c>
      <c r="D3092" t="s">
        <v>8965</v>
      </c>
      <c r="E3092" t="s">
        <v>8966</v>
      </c>
      <c r="F3092" t="s">
        <v>49</v>
      </c>
      <c r="G3092">
        <v>44.789909000000002</v>
      </c>
      <c r="H3092">
        <v>-0.663547</v>
      </c>
      <c r="I3092" t="s">
        <v>15</v>
      </c>
    </row>
    <row r="3093" spans="1:9" x14ac:dyDescent="0.3">
      <c r="A3093" t="s">
        <v>8967</v>
      </c>
      <c r="B3093" t="s">
        <v>8968</v>
      </c>
      <c r="F3093" t="s">
        <v>113</v>
      </c>
      <c r="G3093">
        <v>42.352040000000002</v>
      </c>
      <c r="H3093">
        <v>-7.8627019999999996</v>
      </c>
      <c r="I3093" t="s">
        <v>114</v>
      </c>
    </row>
    <row r="3094" spans="1:9" x14ac:dyDescent="0.3">
      <c r="A3094" t="s">
        <v>8969</v>
      </c>
      <c r="B3094" t="s">
        <v>8970</v>
      </c>
      <c r="F3094" t="s">
        <v>49</v>
      </c>
      <c r="G3094">
        <v>48.847974999999998</v>
      </c>
      <c r="H3094">
        <v>2.6568230000000002</v>
      </c>
      <c r="I3094" t="s">
        <v>50</v>
      </c>
    </row>
    <row r="3095" spans="1:9" x14ac:dyDescent="0.3">
      <c r="A3095" t="s">
        <v>8971</v>
      </c>
      <c r="B3095" t="s">
        <v>8972</v>
      </c>
      <c r="C3095" t="s">
        <v>8973</v>
      </c>
      <c r="D3095" t="s">
        <v>8974</v>
      </c>
      <c r="E3095" t="s">
        <v>8975</v>
      </c>
      <c r="F3095" t="s">
        <v>113</v>
      </c>
      <c r="G3095">
        <v>41.614604999999997</v>
      </c>
      <c r="H3095">
        <v>-1.065814</v>
      </c>
      <c r="I3095" t="s">
        <v>15</v>
      </c>
    </row>
    <row r="3096" spans="1:9" x14ac:dyDescent="0.3">
      <c r="A3096" t="s">
        <v>8976</v>
      </c>
      <c r="B3096" t="s">
        <v>8977</v>
      </c>
      <c r="C3096" t="s">
        <v>8978</v>
      </c>
      <c r="D3096" t="s">
        <v>6462</v>
      </c>
      <c r="F3096" t="s">
        <v>30</v>
      </c>
      <c r="G3096">
        <v>54.354749099999999</v>
      </c>
      <c r="H3096">
        <v>18.592094100000001</v>
      </c>
      <c r="I3096" t="s">
        <v>31</v>
      </c>
    </row>
    <row r="3097" spans="1:9" x14ac:dyDescent="0.3">
      <c r="A3097" t="s">
        <v>8979</v>
      </c>
      <c r="B3097" t="s">
        <v>8980</v>
      </c>
      <c r="F3097" t="s">
        <v>30</v>
      </c>
      <c r="G3097">
        <v>54.377461599999997</v>
      </c>
      <c r="H3097">
        <v>18.606822699999999</v>
      </c>
      <c r="I3097" t="s">
        <v>25</v>
      </c>
    </row>
    <row r="3098" spans="1:9" x14ac:dyDescent="0.3">
      <c r="A3098" t="s">
        <v>8981</v>
      </c>
      <c r="B3098" t="s">
        <v>8982</v>
      </c>
      <c r="F3098" t="s">
        <v>49</v>
      </c>
      <c r="G3098">
        <v>47.976801899999998</v>
      </c>
      <c r="H3098">
        <v>0.17602680000000001</v>
      </c>
      <c r="I3098" t="s">
        <v>50</v>
      </c>
    </row>
    <row r="3099" spans="1:9" x14ac:dyDescent="0.3">
      <c r="A3099" t="s">
        <v>8983</v>
      </c>
      <c r="B3099" t="s">
        <v>1195</v>
      </c>
      <c r="C3099" t="s">
        <v>1196</v>
      </c>
      <c r="D3099" t="s">
        <v>1187</v>
      </c>
      <c r="E3099" t="s">
        <v>1188</v>
      </c>
      <c r="F3099" t="s">
        <v>49</v>
      </c>
      <c r="G3099">
        <v>43.66730725</v>
      </c>
      <c r="H3099">
        <v>7.2139549576458322</v>
      </c>
      <c r="I3099" t="s">
        <v>15</v>
      </c>
    </row>
    <row r="3100" spans="1:9" x14ac:dyDescent="0.3">
      <c r="A3100" t="s">
        <v>8984</v>
      </c>
      <c r="B3100" t="s">
        <v>8985</v>
      </c>
      <c r="F3100" t="s">
        <v>49</v>
      </c>
      <c r="G3100">
        <v>43.66730725</v>
      </c>
      <c r="H3100">
        <v>7.2139549576458322</v>
      </c>
      <c r="I3100" t="s">
        <v>50</v>
      </c>
    </row>
    <row r="3101" spans="1:9" x14ac:dyDescent="0.3">
      <c r="A3101" t="s">
        <v>8986</v>
      </c>
      <c r="B3101" t="s">
        <v>8987</v>
      </c>
      <c r="C3101" t="s">
        <v>1186</v>
      </c>
      <c r="D3101" t="s">
        <v>5763</v>
      </c>
      <c r="E3101" t="s">
        <v>1188</v>
      </c>
      <c r="F3101" t="s">
        <v>49</v>
      </c>
      <c r="G3101">
        <v>43.667112000000003</v>
      </c>
      <c r="H3101">
        <v>7.2142530999999996</v>
      </c>
      <c r="I3101" t="s">
        <v>15</v>
      </c>
    </row>
    <row r="3102" spans="1:9" x14ac:dyDescent="0.3">
      <c r="A3102" t="s">
        <v>8988</v>
      </c>
      <c r="B3102" t="s">
        <v>8989</v>
      </c>
      <c r="F3102" t="s">
        <v>1715</v>
      </c>
      <c r="G3102">
        <v>-33.761954000000003</v>
      </c>
      <c r="H3102">
        <v>151.21529000000001</v>
      </c>
      <c r="I3102" t="s">
        <v>37</v>
      </c>
    </row>
    <row r="3103" spans="1:9" x14ac:dyDescent="0.3">
      <c r="A3103" t="s">
        <v>8990</v>
      </c>
      <c r="B3103" t="s">
        <v>8991</v>
      </c>
      <c r="C3103" t="s">
        <v>8992</v>
      </c>
      <c r="D3103" t="s">
        <v>8993</v>
      </c>
      <c r="E3103" t="s">
        <v>8994</v>
      </c>
      <c r="F3103" t="s">
        <v>14</v>
      </c>
      <c r="G3103">
        <v>51.290596200000003</v>
      </c>
      <c r="H3103">
        <v>11.935152</v>
      </c>
      <c r="I3103" t="s">
        <v>15</v>
      </c>
    </row>
    <row r="3104" spans="1:9" x14ac:dyDescent="0.3">
      <c r="A3104" t="s">
        <v>8995</v>
      </c>
      <c r="B3104" t="s">
        <v>8996</v>
      </c>
      <c r="F3104" t="s">
        <v>49</v>
      </c>
      <c r="G3104">
        <v>48.809342700000002</v>
      </c>
      <c r="H3104">
        <v>2.3268664999999999</v>
      </c>
      <c r="I3104" t="s">
        <v>50</v>
      </c>
    </row>
    <row r="3105" spans="1:9" x14ac:dyDescent="0.3">
      <c r="A3105" t="s">
        <v>8997</v>
      </c>
      <c r="B3105" t="s">
        <v>8998</v>
      </c>
      <c r="C3105" t="s">
        <v>8999</v>
      </c>
      <c r="D3105" t="s">
        <v>2837</v>
      </c>
      <c r="E3105" t="s">
        <v>190</v>
      </c>
      <c r="F3105" t="s">
        <v>14</v>
      </c>
      <c r="G3105">
        <v>52.510551100000001</v>
      </c>
      <c r="H3105">
        <v>13.3913361</v>
      </c>
      <c r="I3105" t="s">
        <v>15</v>
      </c>
    </row>
    <row r="3106" spans="1:9" x14ac:dyDescent="0.3">
      <c r="A3106" t="s">
        <v>9000</v>
      </c>
      <c r="B3106" t="s">
        <v>9001</v>
      </c>
      <c r="F3106" t="s">
        <v>104</v>
      </c>
      <c r="G3106">
        <v>52.093674</v>
      </c>
      <c r="H3106">
        <v>4.3130670000000002</v>
      </c>
      <c r="I3106" t="s">
        <v>25</v>
      </c>
    </row>
    <row r="3107" spans="1:9" x14ac:dyDescent="0.3">
      <c r="A3107" t="s">
        <v>9002</v>
      </c>
      <c r="B3107" t="s">
        <v>9003</v>
      </c>
      <c r="C3107" t="s">
        <v>9004</v>
      </c>
      <c r="D3107" t="s">
        <v>9005</v>
      </c>
      <c r="E3107" t="s">
        <v>471</v>
      </c>
      <c r="F3107" t="s">
        <v>21</v>
      </c>
      <c r="G3107">
        <v>48.232653249999998</v>
      </c>
      <c r="H3107">
        <v>16.413605769544631</v>
      </c>
      <c r="I3107" t="s">
        <v>15</v>
      </c>
    </row>
    <row r="3108" spans="1:9" x14ac:dyDescent="0.3">
      <c r="A3108" t="s">
        <v>9006</v>
      </c>
      <c r="B3108" t="s">
        <v>9007</v>
      </c>
      <c r="C3108" t="s">
        <v>9008</v>
      </c>
      <c r="D3108" t="s">
        <v>9009</v>
      </c>
      <c r="E3108" t="s">
        <v>9010</v>
      </c>
      <c r="F3108" t="s">
        <v>14</v>
      </c>
      <c r="G3108">
        <v>51.319862299999997</v>
      </c>
      <c r="H3108">
        <v>12.0147488</v>
      </c>
      <c r="I3108" t="s">
        <v>15</v>
      </c>
    </row>
    <row r="3109" spans="1:9" x14ac:dyDescent="0.3">
      <c r="A3109" t="s">
        <v>9011</v>
      </c>
      <c r="B3109" t="s">
        <v>9012</v>
      </c>
      <c r="C3109" t="s">
        <v>9013</v>
      </c>
      <c r="D3109" t="s">
        <v>9014</v>
      </c>
      <c r="E3109" t="s">
        <v>598</v>
      </c>
      <c r="F3109" t="s">
        <v>82</v>
      </c>
      <c r="G3109">
        <v>51.503850200000002</v>
      </c>
      <c r="H3109">
        <v>-0.1167733632104527</v>
      </c>
      <c r="I3109" t="s">
        <v>15</v>
      </c>
    </row>
    <row r="3110" spans="1:9" x14ac:dyDescent="0.3">
      <c r="A3110" t="s">
        <v>9015</v>
      </c>
      <c r="B3110" t="s">
        <v>9016</v>
      </c>
      <c r="C3110" t="s">
        <v>9017</v>
      </c>
      <c r="D3110" t="s">
        <v>9018</v>
      </c>
      <c r="E3110" t="s">
        <v>526</v>
      </c>
      <c r="F3110" t="s">
        <v>14</v>
      </c>
      <c r="G3110">
        <v>53.621299499999999</v>
      </c>
      <c r="H3110">
        <v>10.0152091</v>
      </c>
      <c r="I3110" t="s">
        <v>15</v>
      </c>
    </row>
    <row r="3111" spans="1:9" x14ac:dyDescent="0.3">
      <c r="A3111" t="s">
        <v>9019</v>
      </c>
      <c r="B3111" t="s">
        <v>9020</v>
      </c>
      <c r="C3111" t="s">
        <v>9021</v>
      </c>
      <c r="D3111" t="s">
        <v>9014</v>
      </c>
      <c r="E3111" t="s">
        <v>598</v>
      </c>
      <c r="F3111" t="s">
        <v>82</v>
      </c>
      <c r="G3111">
        <v>51.503850200000002</v>
      </c>
      <c r="H3111">
        <v>-0.1167733632104527</v>
      </c>
      <c r="I3111" t="s">
        <v>15</v>
      </c>
    </row>
    <row r="3112" spans="1:9" x14ac:dyDescent="0.3">
      <c r="A3112" t="s">
        <v>9022</v>
      </c>
      <c r="B3112" t="s">
        <v>9016</v>
      </c>
      <c r="C3112" t="s">
        <v>9017</v>
      </c>
      <c r="D3112" t="s">
        <v>9018</v>
      </c>
      <c r="E3112" t="s">
        <v>526</v>
      </c>
      <c r="F3112" t="s">
        <v>14</v>
      </c>
      <c r="G3112">
        <v>53.621299499999999</v>
      </c>
      <c r="H3112">
        <v>10.0152091</v>
      </c>
      <c r="I3112" t="s">
        <v>15</v>
      </c>
    </row>
    <row r="3113" spans="1:9" x14ac:dyDescent="0.3">
      <c r="A3113" t="s">
        <v>9023</v>
      </c>
      <c r="B3113" t="s">
        <v>9016</v>
      </c>
      <c r="C3113" t="s">
        <v>9017</v>
      </c>
      <c r="D3113" t="s">
        <v>9018</v>
      </c>
      <c r="E3113" t="s">
        <v>526</v>
      </c>
      <c r="F3113" t="s">
        <v>14</v>
      </c>
      <c r="G3113">
        <v>53.621299499999999</v>
      </c>
      <c r="H3113">
        <v>10.0152091</v>
      </c>
      <c r="I3113" t="s">
        <v>15</v>
      </c>
    </row>
    <row r="3114" spans="1:9" x14ac:dyDescent="0.3">
      <c r="A3114" t="s">
        <v>9024</v>
      </c>
      <c r="B3114" t="s">
        <v>9025</v>
      </c>
      <c r="C3114" t="s">
        <v>9026</v>
      </c>
      <c r="D3114" t="s">
        <v>480</v>
      </c>
      <c r="E3114" t="s">
        <v>481</v>
      </c>
      <c r="F3114" t="s">
        <v>49</v>
      </c>
      <c r="G3114">
        <v>48.892065000000002</v>
      </c>
      <c r="H3114">
        <v>2.2325249999999999</v>
      </c>
      <c r="I3114" t="s">
        <v>15</v>
      </c>
    </row>
    <row r="3115" spans="1:9" x14ac:dyDescent="0.3">
      <c r="A3115" t="s">
        <v>9027</v>
      </c>
      <c r="B3115" t="s">
        <v>9028</v>
      </c>
      <c r="C3115" t="s">
        <v>9029</v>
      </c>
      <c r="D3115" t="s">
        <v>9030</v>
      </c>
      <c r="E3115" t="s">
        <v>526</v>
      </c>
      <c r="F3115" t="s">
        <v>14</v>
      </c>
      <c r="G3115">
        <v>53.478811999999998</v>
      </c>
      <c r="H3115">
        <v>9.9792090000000009</v>
      </c>
      <c r="I3115" t="s">
        <v>15</v>
      </c>
    </row>
    <row r="3116" spans="1:9" x14ac:dyDescent="0.3">
      <c r="A3116" t="s">
        <v>9031</v>
      </c>
      <c r="B3116" t="s">
        <v>9016</v>
      </c>
      <c r="C3116" t="s">
        <v>9017</v>
      </c>
      <c r="D3116" t="s">
        <v>9018</v>
      </c>
      <c r="E3116" t="s">
        <v>526</v>
      </c>
      <c r="F3116" t="s">
        <v>14</v>
      </c>
      <c r="G3116">
        <v>53.621299499999999</v>
      </c>
      <c r="H3116">
        <v>10.0152091</v>
      </c>
      <c r="I3116" t="s">
        <v>15</v>
      </c>
    </row>
    <row r="3117" spans="1:9" x14ac:dyDescent="0.3">
      <c r="A3117" t="s">
        <v>9032</v>
      </c>
      <c r="B3117" t="s">
        <v>8125</v>
      </c>
      <c r="C3117" t="s">
        <v>8126</v>
      </c>
      <c r="D3117" t="s">
        <v>8127</v>
      </c>
      <c r="E3117" t="s">
        <v>2043</v>
      </c>
      <c r="F3117" t="s">
        <v>104</v>
      </c>
      <c r="G3117">
        <v>52.093674399999998</v>
      </c>
      <c r="H3117">
        <v>4.3130671999999999</v>
      </c>
      <c r="I3117" t="s">
        <v>15</v>
      </c>
    </row>
    <row r="3118" spans="1:9" x14ac:dyDescent="0.3">
      <c r="A3118" t="s">
        <v>9033</v>
      </c>
      <c r="B3118" t="s">
        <v>9020</v>
      </c>
      <c r="C3118" t="s">
        <v>9021</v>
      </c>
      <c r="D3118" t="s">
        <v>9014</v>
      </c>
      <c r="E3118" t="s">
        <v>598</v>
      </c>
      <c r="F3118" t="s">
        <v>82</v>
      </c>
      <c r="G3118">
        <v>51.503850200000002</v>
      </c>
      <c r="H3118">
        <v>-0.1167733632104527</v>
      </c>
      <c r="I3118" t="s">
        <v>15</v>
      </c>
    </row>
    <row r="3119" spans="1:9" x14ac:dyDescent="0.3">
      <c r="A3119" t="s">
        <v>9034</v>
      </c>
      <c r="B3119" t="s">
        <v>8125</v>
      </c>
      <c r="C3119" t="s">
        <v>8126</v>
      </c>
      <c r="D3119" t="s">
        <v>8127</v>
      </c>
      <c r="E3119" t="s">
        <v>2043</v>
      </c>
      <c r="F3119" t="s">
        <v>104</v>
      </c>
      <c r="G3119">
        <v>52.093674399999998</v>
      </c>
      <c r="H3119">
        <v>4.3130671999999999</v>
      </c>
      <c r="I3119" t="s">
        <v>15</v>
      </c>
    </row>
    <row r="3120" spans="1:9" x14ac:dyDescent="0.3">
      <c r="A3120" t="s">
        <v>9035</v>
      </c>
      <c r="B3120" t="s">
        <v>9020</v>
      </c>
      <c r="C3120" t="s">
        <v>9021</v>
      </c>
      <c r="D3120" t="s">
        <v>9014</v>
      </c>
      <c r="E3120" t="s">
        <v>598</v>
      </c>
      <c r="F3120" t="s">
        <v>82</v>
      </c>
      <c r="G3120">
        <v>51.503850200000002</v>
      </c>
      <c r="H3120">
        <v>-0.1167733632104527</v>
      </c>
      <c r="I3120" t="s">
        <v>15</v>
      </c>
    </row>
    <row r="3121" spans="1:9" x14ac:dyDescent="0.3">
      <c r="A3121" t="s">
        <v>9036</v>
      </c>
      <c r="B3121" t="s">
        <v>8125</v>
      </c>
      <c r="C3121" t="s">
        <v>8126</v>
      </c>
      <c r="D3121" t="s">
        <v>8127</v>
      </c>
      <c r="E3121" t="s">
        <v>2043</v>
      </c>
      <c r="F3121" t="s">
        <v>104</v>
      </c>
      <c r="G3121">
        <v>52.093674399999998</v>
      </c>
      <c r="H3121">
        <v>4.3130671999999999</v>
      </c>
      <c r="I3121" t="s">
        <v>15</v>
      </c>
    </row>
    <row r="3122" spans="1:9" x14ac:dyDescent="0.3">
      <c r="A3122" t="s">
        <v>9037</v>
      </c>
      <c r="B3122" t="s">
        <v>9038</v>
      </c>
      <c r="C3122" t="s">
        <v>9039</v>
      </c>
      <c r="D3122" t="s">
        <v>2190</v>
      </c>
      <c r="E3122" t="s">
        <v>318</v>
      </c>
      <c r="F3122" t="s">
        <v>104</v>
      </c>
      <c r="G3122">
        <v>51.923704700000002</v>
      </c>
      <c r="H3122">
        <v>4.4718749999999998</v>
      </c>
      <c r="I3122" t="s">
        <v>15</v>
      </c>
    </row>
    <row r="3123" spans="1:9" x14ac:dyDescent="0.3">
      <c r="A3123" t="s">
        <v>9040</v>
      </c>
      <c r="B3123" t="s">
        <v>9020</v>
      </c>
      <c r="C3123" t="s">
        <v>9021</v>
      </c>
      <c r="D3123" t="s">
        <v>9014</v>
      </c>
      <c r="E3123" t="s">
        <v>598</v>
      </c>
      <c r="F3123" t="s">
        <v>82</v>
      </c>
      <c r="G3123">
        <v>51.503850200000002</v>
      </c>
      <c r="H3123">
        <v>-0.1167733632104527</v>
      </c>
      <c r="I3123" t="s">
        <v>15</v>
      </c>
    </row>
    <row r="3124" spans="1:9" x14ac:dyDescent="0.3">
      <c r="A3124" t="s">
        <v>9041</v>
      </c>
      <c r="B3124" t="s">
        <v>9042</v>
      </c>
      <c r="C3124" t="s">
        <v>9043</v>
      </c>
      <c r="D3124" t="s">
        <v>9044</v>
      </c>
      <c r="E3124" t="s">
        <v>9045</v>
      </c>
      <c r="F3124" t="s">
        <v>21</v>
      </c>
      <c r="G3124">
        <v>48.256304</v>
      </c>
      <c r="H3124">
        <v>14.162962</v>
      </c>
      <c r="I3124" t="s">
        <v>88</v>
      </c>
    </row>
    <row r="3125" spans="1:9" x14ac:dyDescent="0.3">
      <c r="A3125" t="s">
        <v>9046</v>
      </c>
      <c r="B3125" t="s">
        <v>9047</v>
      </c>
      <c r="C3125" t="s">
        <v>9048</v>
      </c>
      <c r="D3125" t="s">
        <v>9049</v>
      </c>
      <c r="E3125" t="s">
        <v>403</v>
      </c>
      <c r="F3125" t="s">
        <v>404</v>
      </c>
      <c r="G3125">
        <v>59.319370599999999</v>
      </c>
      <c r="H3125">
        <v>18.069344000000001</v>
      </c>
      <c r="I3125" t="s">
        <v>15</v>
      </c>
    </row>
    <row r="3126" spans="1:9" x14ac:dyDescent="0.3">
      <c r="A3126" t="s">
        <v>9050</v>
      </c>
      <c r="B3126" t="s">
        <v>9051</v>
      </c>
      <c r="C3126" t="s">
        <v>9052</v>
      </c>
      <c r="D3126" t="s">
        <v>7359</v>
      </c>
      <c r="E3126" t="s">
        <v>7360</v>
      </c>
      <c r="F3126" t="s">
        <v>21</v>
      </c>
      <c r="G3126">
        <v>48.346028699999998</v>
      </c>
      <c r="H3126">
        <v>16.332528700000001</v>
      </c>
      <c r="I3126" t="s">
        <v>88</v>
      </c>
    </row>
    <row r="3127" spans="1:9" x14ac:dyDescent="0.3">
      <c r="A3127" t="s">
        <v>9053</v>
      </c>
      <c r="B3127" t="s">
        <v>9054</v>
      </c>
      <c r="C3127" t="s">
        <v>9055</v>
      </c>
      <c r="D3127" t="s">
        <v>9056</v>
      </c>
      <c r="E3127" t="s">
        <v>9057</v>
      </c>
      <c r="F3127" t="s">
        <v>30</v>
      </c>
      <c r="G3127">
        <v>52.412936999999999</v>
      </c>
      <c r="H3127">
        <v>21.188303999999999</v>
      </c>
      <c r="I3127" t="s">
        <v>15</v>
      </c>
    </row>
    <row r="3128" spans="1:9" x14ac:dyDescent="0.3">
      <c r="A3128" t="s">
        <v>9058</v>
      </c>
      <c r="B3128" t="s">
        <v>9059</v>
      </c>
      <c r="F3128" t="s">
        <v>49</v>
      </c>
      <c r="G3128">
        <v>47.732376199999997</v>
      </c>
      <c r="H3128">
        <v>-3.3636197999999999</v>
      </c>
      <c r="I3128" t="s">
        <v>50</v>
      </c>
    </row>
    <row r="3129" spans="1:9" x14ac:dyDescent="0.3">
      <c r="A3129" t="s">
        <v>9060</v>
      </c>
      <c r="B3129" t="s">
        <v>9061</v>
      </c>
      <c r="C3129" t="s">
        <v>9062</v>
      </c>
      <c r="D3129" t="s">
        <v>9063</v>
      </c>
      <c r="E3129" t="s">
        <v>9064</v>
      </c>
      <c r="F3129" t="s">
        <v>104</v>
      </c>
      <c r="G3129">
        <v>52.9815161</v>
      </c>
      <c r="H3129">
        <v>6.3050487000000004</v>
      </c>
      <c r="I3129" t="s">
        <v>15</v>
      </c>
    </row>
    <row r="3130" spans="1:9" x14ac:dyDescent="0.3">
      <c r="A3130" t="s">
        <v>9065</v>
      </c>
      <c r="B3130" t="s">
        <v>9066</v>
      </c>
      <c r="F3130" t="s">
        <v>104</v>
      </c>
      <c r="G3130">
        <v>52.292582799999998</v>
      </c>
      <c r="H3130">
        <v>4.7042352999999997</v>
      </c>
      <c r="I3130" t="s">
        <v>25</v>
      </c>
    </row>
    <row r="3131" spans="1:9" x14ac:dyDescent="0.3">
      <c r="A3131" t="s">
        <v>9067</v>
      </c>
      <c r="B3131" t="s">
        <v>9068</v>
      </c>
      <c r="C3131" t="s">
        <v>9069</v>
      </c>
      <c r="D3131" t="s">
        <v>9070</v>
      </c>
      <c r="E3131" t="s">
        <v>9071</v>
      </c>
      <c r="F3131" t="s">
        <v>49</v>
      </c>
      <c r="G3131">
        <v>43.562244999999997</v>
      </c>
      <c r="H3131">
        <v>3.9516749999999998</v>
      </c>
      <c r="I3131" t="s">
        <v>15</v>
      </c>
    </row>
    <row r="3132" spans="1:9" x14ac:dyDescent="0.3">
      <c r="A3132" t="s">
        <v>9072</v>
      </c>
      <c r="B3132" t="s">
        <v>9073</v>
      </c>
      <c r="F3132" t="s">
        <v>49</v>
      </c>
      <c r="G3132">
        <v>48.872842599999998</v>
      </c>
      <c r="H3132">
        <v>2.3047887999999999</v>
      </c>
      <c r="I3132" t="s">
        <v>50</v>
      </c>
    </row>
    <row r="3133" spans="1:9" x14ac:dyDescent="0.3">
      <c r="A3133" t="s">
        <v>9074</v>
      </c>
      <c r="B3133" t="s">
        <v>9075</v>
      </c>
      <c r="C3133" t="s">
        <v>9076</v>
      </c>
      <c r="D3133" t="s">
        <v>9077</v>
      </c>
      <c r="E3133" t="s">
        <v>8233</v>
      </c>
      <c r="F3133" t="s">
        <v>30</v>
      </c>
      <c r="G3133">
        <v>50.361182999999997</v>
      </c>
      <c r="H3133">
        <v>18.288097</v>
      </c>
      <c r="I3133" t="s">
        <v>15</v>
      </c>
    </row>
    <row r="3134" spans="1:9" x14ac:dyDescent="0.3">
      <c r="A3134" t="s">
        <v>5655</v>
      </c>
      <c r="C3134" t="s">
        <v>12311</v>
      </c>
      <c r="D3134" t="s">
        <v>12312</v>
      </c>
      <c r="E3134" t="s">
        <v>5655</v>
      </c>
      <c r="G3134">
        <v>50.888547850000002</v>
      </c>
      <c r="H3134">
        <v>8.0588202289472264</v>
      </c>
      <c r="I3134" t="s">
        <v>11881</v>
      </c>
    </row>
    <row r="3135" spans="1:9" x14ac:dyDescent="0.3">
      <c r="A3135" t="s">
        <v>9078</v>
      </c>
      <c r="B3135" t="s">
        <v>9079</v>
      </c>
      <c r="C3135" t="s">
        <v>9080</v>
      </c>
      <c r="D3135" t="s">
        <v>9081</v>
      </c>
      <c r="E3135" t="s">
        <v>9082</v>
      </c>
      <c r="F3135" t="s">
        <v>113</v>
      </c>
      <c r="G3135">
        <v>41.474696999999999</v>
      </c>
      <c r="H3135">
        <v>2.2964000000000002</v>
      </c>
      <c r="I3135" t="s">
        <v>15</v>
      </c>
    </row>
    <row r="3136" spans="1:9" x14ac:dyDescent="0.3">
      <c r="A3136" t="s">
        <v>9083</v>
      </c>
      <c r="B3136" t="s">
        <v>9084</v>
      </c>
      <c r="F3136" t="s">
        <v>49</v>
      </c>
      <c r="G3136">
        <v>47.388652999999998</v>
      </c>
      <c r="H3136">
        <v>0.69293400000000005</v>
      </c>
      <c r="I3136" t="s">
        <v>50</v>
      </c>
    </row>
    <row r="3137" spans="1:9" x14ac:dyDescent="0.3">
      <c r="A3137" t="s">
        <v>9085</v>
      </c>
      <c r="B3137" t="s">
        <v>9086</v>
      </c>
      <c r="C3137" t="s">
        <v>9087</v>
      </c>
      <c r="D3137" t="s">
        <v>9088</v>
      </c>
      <c r="E3137" t="s">
        <v>7672</v>
      </c>
      <c r="F3137" t="s">
        <v>14</v>
      </c>
      <c r="G3137">
        <v>51.500573000000003</v>
      </c>
      <c r="H3137">
        <v>7.523466</v>
      </c>
      <c r="I3137" t="s">
        <v>15</v>
      </c>
    </row>
    <row r="3138" spans="1:9" x14ac:dyDescent="0.3">
      <c r="A3138" t="s">
        <v>9089</v>
      </c>
      <c r="B3138" t="s">
        <v>9090</v>
      </c>
      <c r="F3138" t="s">
        <v>49</v>
      </c>
      <c r="G3138">
        <v>45.467986000000003</v>
      </c>
      <c r="H3138">
        <v>4.3777470000000003</v>
      </c>
      <c r="I3138" t="s">
        <v>50</v>
      </c>
    </row>
    <row r="3139" spans="1:9" x14ac:dyDescent="0.3">
      <c r="A3139" t="s">
        <v>9091</v>
      </c>
      <c r="B3139" t="s">
        <v>9092</v>
      </c>
      <c r="C3139" t="s">
        <v>9093</v>
      </c>
      <c r="D3139" t="s">
        <v>266</v>
      </c>
      <c r="E3139" t="s">
        <v>267</v>
      </c>
      <c r="F3139" t="s">
        <v>21</v>
      </c>
      <c r="G3139">
        <v>48.268949800000001</v>
      </c>
      <c r="H3139">
        <v>16.422530800000001</v>
      </c>
      <c r="I3139" t="s">
        <v>88</v>
      </c>
    </row>
    <row r="3140" spans="1:9" x14ac:dyDescent="0.3">
      <c r="A3140" t="s">
        <v>9094</v>
      </c>
      <c r="B3140" t="s">
        <v>9095</v>
      </c>
      <c r="F3140" t="s">
        <v>49</v>
      </c>
      <c r="G3140">
        <v>48.92062</v>
      </c>
      <c r="H3140">
        <v>2.3550789999999999</v>
      </c>
      <c r="I3140" t="s">
        <v>50</v>
      </c>
    </row>
    <row r="3141" spans="1:9" x14ac:dyDescent="0.3">
      <c r="A3141" t="s">
        <v>9096</v>
      </c>
      <c r="B3141" t="s">
        <v>9097</v>
      </c>
      <c r="C3141" t="s">
        <v>9098</v>
      </c>
      <c r="D3141" t="s">
        <v>3602</v>
      </c>
      <c r="E3141" t="s">
        <v>3603</v>
      </c>
      <c r="F3141" t="s">
        <v>14</v>
      </c>
      <c r="G3141">
        <v>49.5742999</v>
      </c>
      <c r="H3141">
        <v>11.0135772</v>
      </c>
      <c r="I3141" t="s">
        <v>101</v>
      </c>
    </row>
    <row r="3142" spans="1:9" x14ac:dyDescent="0.3">
      <c r="A3142" t="s">
        <v>9099</v>
      </c>
      <c r="B3142" t="s">
        <v>9100</v>
      </c>
      <c r="F3142" t="s">
        <v>14</v>
      </c>
      <c r="G3142">
        <v>48.091855899999999</v>
      </c>
      <c r="H3142">
        <v>11.6486936</v>
      </c>
      <c r="I3142" t="s">
        <v>25</v>
      </c>
    </row>
    <row r="3143" spans="1:9" x14ac:dyDescent="0.3">
      <c r="A3143" t="s">
        <v>9101</v>
      </c>
      <c r="B3143" t="s">
        <v>9102</v>
      </c>
      <c r="C3143" t="s">
        <v>9103</v>
      </c>
      <c r="D3143" t="s">
        <v>9104</v>
      </c>
      <c r="E3143" t="s">
        <v>390</v>
      </c>
      <c r="F3143" t="s">
        <v>30</v>
      </c>
      <c r="G3143">
        <v>52.250562500000001</v>
      </c>
      <c r="H3143">
        <v>21.0581034</v>
      </c>
      <c r="I3143" t="s">
        <v>15</v>
      </c>
    </row>
    <row r="3144" spans="1:9" x14ac:dyDescent="0.3">
      <c r="A3144" t="s">
        <v>9105</v>
      </c>
      <c r="B3144" t="s">
        <v>9106</v>
      </c>
      <c r="F3144" t="s">
        <v>113</v>
      </c>
      <c r="G3144">
        <v>40.597968999999999</v>
      </c>
      <c r="H3144">
        <v>-3.7173956000000001</v>
      </c>
      <c r="I3144" t="s">
        <v>114</v>
      </c>
    </row>
    <row r="3145" spans="1:9" x14ac:dyDescent="0.3">
      <c r="A3145" t="s">
        <v>9107</v>
      </c>
      <c r="B3145" t="s">
        <v>9108</v>
      </c>
      <c r="C3145" t="s">
        <v>9109</v>
      </c>
      <c r="D3145" t="s">
        <v>9110</v>
      </c>
      <c r="E3145" t="s">
        <v>1782</v>
      </c>
      <c r="F3145" t="s">
        <v>396</v>
      </c>
      <c r="G3145">
        <v>49.1906046</v>
      </c>
      <c r="H3145">
        <v>16.632698900000001</v>
      </c>
      <c r="I3145" t="s">
        <v>15</v>
      </c>
    </row>
    <row r="3146" spans="1:9" x14ac:dyDescent="0.3">
      <c r="A3146" t="s">
        <v>9111</v>
      </c>
      <c r="B3146" t="s">
        <v>9112</v>
      </c>
      <c r="F3146" t="s">
        <v>113</v>
      </c>
      <c r="G3146">
        <v>40.446155849999997</v>
      </c>
      <c r="H3146">
        <v>-3.6579712488011071</v>
      </c>
      <c r="I3146" t="s">
        <v>114</v>
      </c>
    </row>
    <row r="3147" spans="1:9" x14ac:dyDescent="0.3">
      <c r="A3147" t="s">
        <v>9113</v>
      </c>
      <c r="B3147" t="s">
        <v>9114</v>
      </c>
      <c r="F3147" t="s">
        <v>49</v>
      </c>
      <c r="G3147">
        <v>48.878845099999999</v>
      </c>
      <c r="H3147">
        <v>2.3132153999999998</v>
      </c>
      <c r="I3147" t="s">
        <v>50</v>
      </c>
    </row>
    <row r="3148" spans="1:9" x14ac:dyDescent="0.3">
      <c r="A3148" t="s">
        <v>9115</v>
      </c>
      <c r="B3148" t="s">
        <v>9116</v>
      </c>
      <c r="C3148" t="s">
        <v>9117</v>
      </c>
      <c r="D3148" t="s">
        <v>4165</v>
      </c>
      <c r="F3148" t="s">
        <v>30</v>
      </c>
      <c r="G3148">
        <v>50.289565500000002</v>
      </c>
      <c r="H3148">
        <v>18.677579000000001</v>
      </c>
      <c r="I3148" t="s">
        <v>31</v>
      </c>
    </row>
    <row r="3149" spans="1:9" x14ac:dyDescent="0.3">
      <c r="A3149" t="s">
        <v>9118</v>
      </c>
      <c r="B3149" t="s">
        <v>9119</v>
      </c>
      <c r="C3149" t="s">
        <v>9120</v>
      </c>
      <c r="D3149" t="s">
        <v>9121</v>
      </c>
      <c r="F3149" t="s">
        <v>30</v>
      </c>
      <c r="G3149">
        <v>50.248268000000003</v>
      </c>
      <c r="H3149">
        <v>18.999769000000001</v>
      </c>
      <c r="I3149" t="s">
        <v>31</v>
      </c>
    </row>
    <row r="3150" spans="1:9" x14ac:dyDescent="0.3">
      <c r="A3150" t="s">
        <v>9122</v>
      </c>
      <c r="B3150" t="s">
        <v>9123</v>
      </c>
      <c r="C3150" t="s">
        <v>9124</v>
      </c>
      <c r="D3150" t="s">
        <v>9125</v>
      </c>
      <c r="E3150" t="s">
        <v>5359</v>
      </c>
      <c r="F3150" t="s">
        <v>79</v>
      </c>
      <c r="G3150">
        <v>45.466231200000003</v>
      </c>
      <c r="H3150">
        <v>9.1991102999999992</v>
      </c>
      <c r="I3150" t="s">
        <v>15</v>
      </c>
    </row>
    <row r="3151" spans="1:9" x14ac:dyDescent="0.3">
      <c r="A3151" t="s">
        <v>9126</v>
      </c>
      <c r="B3151" t="s">
        <v>9127</v>
      </c>
      <c r="F3151" t="s">
        <v>113</v>
      </c>
      <c r="G3151">
        <v>39.422609999999999</v>
      </c>
      <c r="H3151">
        <v>-0.40688299999999999</v>
      </c>
      <c r="I3151" t="s">
        <v>114</v>
      </c>
    </row>
    <row r="3152" spans="1:9" x14ac:dyDescent="0.3">
      <c r="A3152" t="s">
        <v>9128</v>
      </c>
      <c r="B3152" t="s">
        <v>9129</v>
      </c>
      <c r="F3152" t="s">
        <v>82</v>
      </c>
      <c r="G3152" t="str">
        <f>"53.364095"</f>
        <v>53.364095</v>
      </c>
      <c r="H3152" t="str">
        <f>"-2.241203"</f>
        <v>-2.241203</v>
      </c>
      <c r="I3152" t="s">
        <v>15</v>
      </c>
    </row>
    <row r="3153" spans="1:9" x14ac:dyDescent="0.3">
      <c r="A3153" t="s">
        <v>9130</v>
      </c>
      <c r="B3153" t="s">
        <v>9131</v>
      </c>
      <c r="C3153" t="s">
        <v>9132</v>
      </c>
      <c r="D3153" t="s">
        <v>9133</v>
      </c>
      <c r="E3153" t="s">
        <v>9134</v>
      </c>
      <c r="F3153" t="s">
        <v>68</v>
      </c>
      <c r="G3153">
        <v>46.574183400000003</v>
      </c>
      <c r="H3153">
        <v>6.5278400000000003</v>
      </c>
      <c r="I3153" t="s">
        <v>15</v>
      </c>
    </row>
    <row r="3154" spans="1:9" x14ac:dyDescent="0.3">
      <c r="A3154" t="s">
        <v>9135</v>
      </c>
      <c r="B3154" t="s">
        <v>9136</v>
      </c>
      <c r="C3154" t="s">
        <v>9137</v>
      </c>
      <c r="D3154" t="s">
        <v>9138</v>
      </c>
      <c r="F3154" t="s">
        <v>30</v>
      </c>
      <c r="G3154">
        <v>50.8972184</v>
      </c>
      <c r="H3154">
        <v>20.601386600000001</v>
      </c>
      <c r="I3154" t="s">
        <v>31</v>
      </c>
    </row>
    <row r="3155" spans="1:9" x14ac:dyDescent="0.3">
      <c r="A3155" t="s">
        <v>12313</v>
      </c>
      <c r="C3155" t="s">
        <v>12314</v>
      </c>
      <c r="D3155" t="s">
        <v>12315</v>
      </c>
      <c r="E3155" t="s">
        <v>12313</v>
      </c>
      <c r="G3155">
        <v>48.703218399999997</v>
      </c>
      <c r="H3155">
        <v>9.0048577999999999</v>
      </c>
      <c r="I3155" t="s">
        <v>11881</v>
      </c>
    </row>
    <row r="3156" spans="1:9" x14ac:dyDescent="0.3">
      <c r="A3156" t="s">
        <v>9139</v>
      </c>
      <c r="B3156" t="s">
        <v>9140</v>
      </c>
      <c r="C3156" t="s">
        <v>9141</v>
      </c>
      <c r="D3156" t="s">
        <v>9142</v>
      </c>
      <c r="E3156" t="s">
        <v>9143</v>
      </c>
      <c r="F3156" t="s">
        <v>14</v>
      </c>
      <c r="G3156">
        <v>50.2729152</v>
      </c>
      <c r="H3156">
        <v>9.38122962186916</v>
      </c>
      <c r="I3156" t="s">
        <v>15</v>
      </c>
    </row>
    <row r="3157" spans="1:9" x14ac:dyDescent="0.3">
      <c r="A3157" t="s">
        <v>9144</v>
      </c>
      <c r="B3157" t="s">
        <v>9145</v>
      </c>
      <c r="F3157" t="s">
        <v>79</v>
      </c>
      <c r="G3157">
        <v>45.692388299999998</v>
      </c>
      <c r="H3157">
        <v>9.6708563999999999</v>
      </c>
      <c r="I3157" t="s">
        <v>114</v>
      </c>
    </row>
    <row r="3158" spans="1:9" x14ac:dyDescent="0.3">
      <c r="A3158" t="s">
        <v>9146</v>
      </c>
      <c r="B3158" t="s">
        <v>9147</v>
      </c>
      <c r="C3158" t="s">
        <v>9148</v>
      </c>
      <c r="D3158" t="s">
        <v>9149</v>
      </c>
      <c r="E3158" t="s">
        <v>5069</v>
      </c>
      <c r="F3158" t="s">
        <v>113</v>
      </c>
      <c r="G3158">
        <v>41.645876999999999</v>
      </c>
      <c r="H3158">
        <v>-0.85828099999999996</v>
      </c>
      <c r="I3158" t="s">
        <v>15</v>
      </c>
    </row>
    <row r="3159" spans="1:9" x14ac:dyDescent="0.3">
      <c r="A3159" t="s">
        <v>9150</v>
      </c>
      <c r="B3159" t="s">
        <v>9151</v>
      </c>
      <c r="F3159" t="s">
        <v>14</v>
      </c>
      <c r="G3159">
        <v>50.866799999999998</v>
      </c>
      <c r="H3159">
        <v>12.907952</v>
      </c>
      <c r="I3159" t="s">
        <v>25</v>
      </c>
    </row>
    <row r="3160" spans="1:9" x14ac:dyDescent="0.3">
      <c r="A3160" t="s">
        <v>9152</v>
      </c>
      <c r="B3160" t="s">
        <v>9153</v>
      </c>
      <c r="C3160" t="s">
        <v>9154</v>
      </c>
      <c r="D3160" t="s">
        <v>9155</v>
      </c>
      <c r="E3160" t="s">
        <v>9156</v>
      </c>
      <c r="F3160" t="s">
        <v>113</v>
      </c>
      <c r="G3160">
        <v>43.325781499999998</v>
      </c>
      <c r="H3160">
        <v>-2.9887415000000002</v>
      </c>
      <c r="I3160" t="s">
        <v>15</v>
      </c>
    </row>
    <row r="3161" spans="1:9" x14ac:dyDescent="0.3">
      <c r="A3161" t="s">
        <v>11668</v>
      </c>
      <c r="E3161" t="s">
        <v>11471</v>
      </c>
      <c r="G3161">
        <v>59.138556700000002</v>
      </c>
      <c r="H3161">
        <v>9.6555146999999995</v>
      </c>
      <c r="I3161" t="s">
        <v>11294</v>
      </c>
    </row>
    <row r="3162" spans="1:9" x14ac:dyDescent="0.3">
      <c r="A3162" t="s">
        <v>9157</v>
      </c>
      <c r="B3162" t="s">
        <v>9158</v>
      </c>
      <c r="F3162" t="s">
        <v>49</v>
      </c>
      <c r="G3162">
        <v>48.859993600000003</v>
      </c>
      <c r="H3162">
        <v>2.3109038000000002</v>
      </c>
      <c r="I3162" t="s">
        <v>25</v>
      </c>
    </row>
    <row r="3163" spans="1:9" x14ac:dyDescent="0.3">
      <c r="A3163" t="s">
        <v>9159</v>
      </c>
      <c r="B3163" t="s">
        <v>9160</v>
      </c>
      <c r="F3163" t="s">
        <v>385</v>
      </c>
      <c r="G3163">
        <v>48.164121000000002</v>
      </c>
      <c r="H3163">
        <v>17.126086699999998</v>
      </c>
      <c r="I3163" t="s">
        <v>25</v>
      </c>
    </row>
    <row r="3164" spans="1:9" x14ac:dyDescent="0.3">
      <c r="A3164" t="s">
        <v>9161</v>
      </c>
      <c r="B3164" t="s">
        <v>9162</v>
      </c>
      <c r="F3164" t="s">
        <v>82</v>
      </c>
      <c r="G3164">
        <v>51.822464699999998</v>
      </c>
      <c r="H3164">
        <v>-0.83500427957791445</v>
      </c>
      <c r="I3164" t="s">
        <v>37</v>
      </c>
    </row>
    <row r="3165" spans="1:9" x14ac:dyDescent="0.3">
      <c r="A3165" t="s">
        <v>11669</v>
      </c>
      <c r="E3165" t="s">
        <v>11670</v>
      </c>
      <c r="G3165">
        <v>51.277702900000001</v>
      </c>
      <c r="H3165">
        <v>3.8366880999999999</v>
      </c>
      <c r="I3165" t="s">
        <v>11289</v>
      </c>
    </row>
    <row r="3166" spans="1:9" x14ac:dyDescent="0.3">
      <c r="A3166" t="s">
        <v>9163</v>
      </c>
      <c r="B3166" t="s">
        <v>9164</v>
      </c>
      <c r="F3166" t="s">
        <v>14</v>
      </c>
      <c r="G3166">
        <v>51.309527899999999</v>
      </c>
      <c r="H3166">
        <v>9.5773204998537658</v>
      </c>
      <c r="I3166" t="s">
        <v>15</v>
      </c>
    </row>
    <row r="3167" spans="1:9" x14ac:dyDescent="0.3">
      <c r="A3167" t="s">
        <v>9165</v>
      </c>
      <c r="B3167" t="s">
        <v>9166</v>
      </c>
      <c r="C3167" t="s">
        <v>9167</v>
      </c>
      <c r="D3167" t="s">
        <v>9168</v>
      </c>
      <c r="E3167" t="s">
        <v>9169</v>
      </c>
      <c r="F3167" t="s">
        <v>14</v>
      </c>
      <c r="G3167">
        <v>51.309527899999999</v>
      </c>
      <c r="H3167">
        <v>9.5773204998537658</v>
      </c>
      <c r="I3167" t="s">
        <v>101</v>
      </c>
    </row>
    <row r="3168" spans="1:9" x14ac:dyDescent="0.3">
      <c r="A3168" t="s">
        <v>9170</v>
      </c>
      <c r="B3168" t="s">
        <v>9171</v>
      </c>
      <c r="C3168" t="s">
        <v>9172</v>
      </c>
      <c r="D3168" t="s">
        <v>8607</v>
      </c>
      <c r="E3168" t="s">
        <v>8608</v>
      </c>
      <c r="F3168" t="s">
        <v>21</v>
      </c>
      <c r="G3168">
        <v>47.424782700000002</v>
      </c>
      <c r="H3168">
        <v>11.889070800000001</v>
      </c>
      <c r="I3168" t="s">
        <v>88</v>
      </c>
    </row>
    <row r="3169" spans="1:9" x14ac:dyDescent="0.3">
      <c r="A3169" t="s">
        <v>11671</v>
      </c>
      <c r="E3169" t="s">
        <v>11672</v>
      </c>
      <c r="G3169">
        <v>50.230799400000002</v>
      </c>
      <c r="H3169">
        <v>7.1404854999999996</v>
      </c>
      <c r="I3169" t="s">
        <v>11294</v>
      </c>
    </row>
    <row r="3170" spans="1:9" x14ac:dyDescent="0.3">
      <c r="A3170" t="s">
        <v>9173</v>
      </c>
      <c r="B3170" t="s">
        <v>9174</v>
      </c>
      <c r="F3170" t="s">
        <v>995</v>
      </c>
      <c r="G3170">
        <v>59.413713000000001</v>
      </c>
      <c r="H3170">
        <v>24.640948999999999</v>
      </c>
      <c r="I3170" t="s">
        <v>25</v>
      </c>
    </row>
    <row r="3171" spans="1:9" x14ac:dyDescent="0.3">
      <c r="A3171" t="s">
        <v>9175</v>
      </c>
      <c r="B3171" t="s">
        <v>9176</v>
      </c>
      <c r="F3171" t="s">
        <v>68</v>
      </c>
      <c r="G3171">
        <v>47.188504999999999</v>
      </c>
      <c r="H3171">
        <v>8.7069050000000008</v>
      </c>
      <c r="I3171" t="s">
        <v>25</v>
      </c>
    </row>
    <row r="3172" spans="1:9" x14ac:dyDescent="0.3">
      <c r="A3172" t="s">
        <v>9177</v>
      </c>
      <c r="B3172" t="s">
        <v>9178</v>
      </c>
      <c r="C3172" t="s">
        <v>9179</v>
      </c>
      <c r="D3172" t="s">
        <v>6343</v>
      </c>
      <c r="E3172" t="s">
        <v>6344</v>
      </c>
      <c r="F3172" t="s">
        <v>68</v>
      </c>
      <c r="G3172">
        <v>47.188504999999999</v>
      </c>
      <c r="H3172">
        <v>8.7069050000000008</v>
      </c>
      <c r="I3172" t="s">
        <v>15</v>
      </c>
    </row>
    <row r="3173" spans="1:9" x14ac:dyDescent="0.3">
      <c r="A3173" t="s">
        <v>9180</v>
      </c>
      <c r="B3173" t="s">
        <v>9181</v>
      </c>
      <c r="F3173" t="s">
        <v>113</v>
      </c>
      <c r="G3173">
        <v>39.469064000000003</v>
      </c>
      <c r="H3173">
        <v>-0.37631019999999998</v>
      </c>
      <c r="I3173" t="s">
        <v>114</v>
      </c>
    </row>
    <row r="3174" spans="1:9" x14ac:dyDescent="0.3">
      <c r="A3174" t="s">
        <v>9182</v>
      </c>
      <c r="B3174" t="s">
        <v>9183</v>
      </c>
      <c r="F3174" t="s">
        <v>82</v>
      </c>
      <c r="G3174">
        <v>51.507618649999998</v>
      </c>
      <c r="H3174">
        <v>-0.13642509472272149</v>
      </c>
      <c r="I3174" t="s">
        <v>25</v>
      </c>
    </row>
    <row r="3175" spans="1:9" x14ac:dyDescent="0.3">
      <c r="A3175" t="s">
        <v>9184</v>
      </c>
      <c r="B3175" t="s">
        <v>9185</v>
      </c>
      <c r="F3175" t="s">
        <v>49</v>
      </c>
      <c r="G3175">
        <v>48.718333000000001</v>
      </c>
      <c r="H3175">
        <v>2.5663390000000001</v>
      </c>
      <c r="I3175" t="s">
        <v>50</v>
      </c>
    </row>
    <row r="3176" spans="1:9" x14ac:dyDescent="0.3">
      <c r="A3176" t="s">
        <v>9186</v>
      </c>
      <c r="B3176" t="s">
        <v>9187</v>
      </c>
      <c r="F3176" t="s">
        <v>79</v>
      </c>
      <c r="G3176">
        <v>45.423329199999998</v>
      </c>
      <c r="H3176">
        <v>9.2609632000000008</v>
      </c>
      <c r="I3176" t="s">
        <v>25</v>
      </c>
    </row>
    <row r="3177" spans="1:9" x14ac:dyDescent="0.3">
      <c r="A3177" t="s">
        <v>9188</v>
      </c>
      <c r="B3177" t="s">
        <v>9189</v>
      </c>
      <c r="F3177" t="s">
        <v>49</v>
      </c>
      <c r="G3177">
        <v>48.918479900000001</v>
      </c>
      <c r="H3177">
        <v>2.3515454</v>
      </c>
      <c r="I3177" t="s">
        <v>25</v>
      </c>
    </row>
    <row r="3178" spans="1:9" x14ac:dyDescent="0.3">
      <c r="A3178" t="s">
        <v>9190</v>
      </c>
      <c r="B3178" t="s">
        <v>9191</v>
      </c>
      <c r="F3178" t="s">
        <v>3573</v>
      </c>
      <c r="G3178">
        <v>40.897257000000003</v>
      </c>
      <c r="H3178">
        <v>29.360724000000001</v>
      </c>
      <c r="I3178" t="s">
        <v>25</v>
      </c>
    </row>
    <row r="3179" spans="1:9" x14ac:dyDescent="0.3">
      <c r="A3179" t="s">
        <v>9192</v>
      </c>
      <c r="B3179" t="s">
        <v>9193</v>
      </c>
      <c r="C3179" t="s">
        <v>9194</v>
      </c>
      <c r="D3179" t="s">
        <v>9195</v>
      </c>
      <c r="E3179" t="s">
        <v>591</v>
      </c>
      <c r="F3179" t="s">
        <v>34</v>
      </c>
      <c r="G3179">
        <v>41.335687999999998</v>
      </c>
      <c r="H3179">
        <v>-8.5661310000000004</v>
      </c>
      <c r="I3179" t="s">
        <v>15</v>
      </c>
    </row>
    <row r="3180" spans="1:9" x14ac:dyDescent="0.3">
      <c r="A3180" t="s">
        <v>9196</v>
      </c>
      <c r="B3180" t="s">
        <v>7082</v>
      </c>
      <c r="C3180" t="s">
        <v>7083</v>
      </c>
      <c r="D3180" t="s">
        <v>7084</v>
      </c>
      <c r="E3180" t="s">
        <v>5359</v>
      </c>
      <c r="F3180" t="s">
        <v>79</v>
      </c>
      <c r="G3180">
        <v>45.4750005</v>
      </c>
      <c r="H3180">
        <v>9.1489989000000005</v>
      </c>
      <c r="I3180" t="s">
        <v>15</v>
      </c>
    </row>
    <row r="3181" spans="1:9" x14ac:dyDescent="0.3">
      <c r="A3181" t="s">
        <v>9197</v>
      </c>
      <c r="B3181" t="s">
        <v>9198</v>
      </c>
      <c r="C3181" t="s">
        <v>9199</v>
      </c>
      <c r="D3181" t="s">
        <v>9200</v>
      </c>
      <c r="E3181" t="s">
        <v>9201</v>
      </c>
      <c r="F3181" t="s">
        <v>49</v>
      </c>
      <c r="G3181">
        <v>45.4542286</v>
      </c>
      <c r="H3181">
        <v>4.3949550000000004</v>
      </c>
      <c r="I3181" t="s">
        <v>15</v>
      </c>
    </row>
    <row r="3182" spans="1:9" x14ac:dyDescent="0.3">
      <c r="A3182" t="s">
        <v>9202</v>
      </c>
      <c r="B3182" t="s">
        <v>9203</v>
      </c>
      <c r="C3182" t="s">
        <v>9204</v>
      </c>
      <c r="D3182" t="s">
        <v>9205</v>
      </c>
      <c r="E3182" t="s">
        <v>9206</v>
      </c>
      <c r="F3182" t="s">
        <v>49</v>
      </c>
      <c r="G3182">
        <v>44.041665000000002</v>
      </c>
      <c r="H3182">
        <v>5.9600059999999999</v>
      </c>
      <c r="I3182" t="s">
        <v>15</v>
      </c>
    </row>
    <row r="3183" spans="1:9" x14ac:dyDescent="0.3">
      <c r="A3183" t="s">
        <v>9207</v>
      </c>
      <c r="B3183" t="s">
        <v>9208</v>
      </c>
      <c r="C3183" t="s">
        <v>9209</v>
      </c>
      <c r="D3183" t="s">
        <v>9210</v>
      </c>
      <c r="E3183" t="s">
        <v>9211</v>
      </c>
      <c r="F3183" t="s">
        <v>49</v>
      </c>
      <c r="G3183">
        <v>44.604171999999998</v>
      </c>
      <c r="H3183">
        <v>4.3786459999999998</v>
      </c>
      <c r="I3183" t="s">
        <v>15</v>
      </c>
    </row>
    <row r="3184" spans="1:9" x14ac:dyDescent="0.3">
      <c r="A3184" t="s">
        <v>9212</v>
      </c>
      <c r="B3184" t="s">
        <v>9213</v>
      </c>
      <c r="F3184" t="s">
        <v>49</v>
      </c>
      <c r="G3184">
        <v>44.626755000000003</v>
      </c>
      <c r="H3184">
        <v>4.4096630000000001</v>
      </c>
      <c r="I3184" t="s">
        <v>25</v>
      </c>
    </row>
    <row r="3185" spans="1:9" x14ac:dyDescent="0.3">
      <c r="A3185" t="s">
        <v>9214</v>
      </c>
      <c r="B3185" t="s">
        <v>9215</v>
      </c>
      <c r="F3185" t="s">
        <v>49</v>
      </c>
      <c r="G3185">
        <v>48.786461000000003</v>
      </c>
      <c r="H3185">
        <v>2.0529649999999999</v>
      </c>
      <c r="I3185" t="s">
        <v>50</v>
      </c>
    </row>
    <row r="3186" spans="1:9" x14ac:dyDescent="0.3">
      <c r="A3186" t="s">
        <v>9216</v>
      </c>
      <c r="B3186" t="s">
        <v>9217</v>
      </c>
      <c r="F3186" t="s">
        <v>113</v>
      </c>
      <c r="G3186">
        <v>41.9835256</v>
      </c>
      <c r="H3186">
        <v>2.8227723</v>
      </c>
      <c r="I3186" t="s">
        <v>114</v>
      </c>
    </row>
    <row r="3187" spans="1:9" x14ac:dyDescent="0.3">
      <c r="A3187" t="s">
        <v>9218</v>
      </c>
      <c r="B3187" t="s">
        <v>9219</v>
      </c>
      <c r="C3187" t="s">
        <v>9220</v>
      </c>
      <c r="D3187" t="s">
        <v>9221</v>
      </c>
      <c r="E3187" t="s">
        <v>9222</v>
      </c>
      <c r="F3187" t="s">
        <v>68</v>
      </c>
      <c r="G3187">
        <v>47.576636999999998</v>
      </c>
      <c r="H3187">
        <v>8.3142840000000007</v>
      </c>
      <c r="I3187" t="s">
        <v>15</v>
      </c>
    </row>
    <row r="3188" spans="1:9" x14ac:dyDescent="0.3">
      <c r="A3188" t="s">
        <v>9223</v>
      </c>
      <c r="B3188" t="s">
        <v>9224</v>
      </c>
      <c r="F3188" t="s">
        <v>14</v>
      </c>
      <c r="G3188">
        <v>49.814503250000001</v>
      </c>
      <c r="H3188">
        <v>8.6366979027495958</v>
      </c>
      <c r="I3188" t="s">
        <v>25</v>
      </c>
    </row>
    <row r="3189" spans="1:9" x14ac:dyDescent="0.3">
      <c r="A3189" t="s">
        <v>9225</v>
      </c>
      <c r="B3189" t="s">
        <v>2008</v>
      </c>
      <c r="F3189" t="s">
        <v>49</v>
      </c>
      <c r="G3189">
        <v>49.482568999999998</v>
      </c>
      <c r="H3189">
        <v>0.15399299999999999</v>
      </c>
      <c r="I3189" t="s">
        <v>25</v>
      </c>
    </row>
    <row r="3190" spans="1:9" x14ac:dyDescent="0.3">
      <c r="A3190" t="s">
        <v>9226</v>
      </c>
      <c r="B3190" t="s">
        <v>9227</v>
      </c>
      <c r="F3190" t="s">
        <v>49</v>
      </c>
      <c r="G3190">
        <v>49.482568999999998</v>
      </c>
      <c r="H3190">
        <v>0.15399299999999999</v>
      </c>
      <c r="I3190" t="s">
        <v>50</v>
      </c>
    </row>
    <row r="3191" spans="1:9" x14ac:dyDescent="0.3">
      <c r="A3191" t="s">
        <v>9228</v>
      </c>
      <c r="B3191" t="s">
        <v>9229</v>
      </c>
      <c r="C3191" t="s">
        <v>9230</v>
      </c>
      <c r="D3191" t="s">
        <v>9231</v>
      </c>
      <c r="E3191" t="s">
        <v>9232</v>
      </c>
      <c r="F3191" t="s">
        <v>14</v>
      </c>
      <c r="G3191">
        <v>49.40079325</v>
      </c>
      <c r="H3191">
        <v>9.2751479036182953</v>
      </c>
      <c r="I3191" t="s">
        <v>15</v>
      </c>
    </row>
    <row r="3192" spans="1:9" x14ac:dyDescent="0.3">
      <c r="A3192" t="s">
        <v>9233</v>
      </c>
      <c r="B3192" t="s">
        <v>9234</v>
      </c>
      <c r="C3192" t="s">
        <v>9235</v>
      </c>
      <c r="D3192" t="s">
        <v>8768</v>
      </c>
      <c r="E3192" t="s">
        <v>8769</v>
      </c>
      <c r="F3192" t="s">
        <v>79</v>
      </c>
      <c r="G3192">
        <v>45.570288400000003</v>
      </c>
      <c r="H3192">
        <v>9.2655580999999998</v>
      </c>
      <c r="I3192" t="s">
        <v>15</v>
      </c>
    </row>
    <row r="3193" spans="1:9" x14ac:dyDescent="0.3">
      <c r="A3193" t="s">
        <v>9236</v>
      </c>
      <c r="B3193" t="s">
        <v>9237</v>
      </c>
      <c r="C3193" t="s">
        <v>9238</v>
      </c>
      <c r="D3193" t="s">
        <v>9239</v>
      </c>
      <c r="E3193" t="s">
        <v>9240</v>
      </c>
      <c r="F3193" t="s">
        <v>2026</v>
      </c>
      <c r="G3193">
        <v>33.970463799999997</v>
      </c>
      <c r="H3193">
        <v>-118.291843</v>
      </c>
      <c r="I3193" t="s">
        <v>15</v>
      </c>
    </row>
    <row r="3194" spans="1:9" x14ac:dyDescent="0.3">
      <c r="A3194" t="s">
        <v>9241</v>
      </c>
      <c r="B3194" t="s">
        <v>9242</v>
      </c>
      <c r="C3194" t="s">
        <v>9243</v>
      </c>
      <c r="D3194" t="s">
        <v>9244</v>
      </c>
      <c r="E3194" t="s">
        <v>9245</v>
      </c>
      <c r="F3194" t="s">
        <v>104</v>
      </c>
      <c r="G3194">
        <v>51.590060000000001</v>
      </c>
      <c r="H3194">
        <v>5.0551224000000001</v>
      </c>
      <c r="I3194" t="s">
        <v>15</v>
      </c>
    </row>
    <row r="3195" spans="1:9" x14ac:dyDescent="0.3">
      <c r="A3195" t="s">
        <v>9246</v>
      </c>
      <c r="B3195" t="s">
        <v>9234</v>
      </c>
      <c r="C3195" t="s">
        <v>9235</v>
      </c>
      <c r="D3195" t="s">
        <v>8768</v>
      </c>
      <c r="E3195" t="s">
        <v>8769</v>
      </c>
      <c r="F3195" t="s">
        <v>79</v>
      </c>
      <c r="G3195">
        <v>45.570288400000003</v>
      </c>
      <c r="H3195">
        <v>9.2655580999999998</v>
      </c>
      <c r="I3195" t="s">
        <v>15</v>
      </c>
    </row>
    <row r="3196" spans="1:9" x14ac:dyDescent="0.3">
      <c r="A3196" t="s">
        <v>9247</v>
      </c>
      <c r="B3196" t="s">
        <v>9248</v>
      </c>
      <c r="C3196" t="s">
        <v>9249</v>
      </c>
      <c r="D3196" t="s">
        <v>832</v>
      </c>
      <c r="E3196" t="s">
        <v>309</v>
      </c>
      <c r="F3196" t="s">
        <v>49</v>
      </c>
      <c r="G3196">
        <v>48.861142999999998</v>
      </c>
      <c r="H3196">
        <v>2.37073</v>
      </c>
      <c r="I3196" t="s">
        <v>15</v>
      </c>
    </row>
    <row r="3197" spans="1:9" x14ac:dyDescent="0.3">
      <c r="A3197" t="s">
        <v>9250</v>
      </c>
      <c r="B3197" t="s">
        <v>9251</v>
      </c>
      <c r="C3197" t="s">
        <v>9252</v>
      </c>
      <c r="D3197" t="s">
        <v>9253</v>
      </c>
      <c r="E3197" t="s">
        <v>9254</v>
      </c>
      <c r="F3197" t="s">
        <v>396</v>
      </c>
      <c r="G3197">
        <v>49.190528700000002</v>
      </c>
      <c r="H3197">
        <v>17.535775600000001</v>
      </c>
      <c r="I3197" t="s">
        <v>15</v>
      </c>
    </row>
    <row r="3198" spans="1:9" x14ac:dyDescent="0.3">
      <c r="A3198" t="s">
        <v>9255</v>
      </c>
      <c r="B3198" t="s">
        <v>9256</v>
      </c>
      <c r="C3198" t="s">
        <v>9257</v>
      </c>
      <c r="D3198" t="s">
        <v>9258</v>
      </c>
      <c r="E3198" t="s">
        <v>9259</v>
      </c>
      <c r="F3198" t="s">
        <v>68</v>
      </c>
      <c r="G3198">
        <v>46.827691000000002</v>
      </c>
      <c r="H3198">
        <v>6.6657349999999997</v>
      </c>
      <c r="I3198" t="s">
        <v>15</v>
      </c>
    </row>
    <row r="3199" spans="1:9" x14ac:dyDescent="0.3">
      <c r="A3199" t="s">
        <v>9260</v>
      </c>
      <c r="B3199" t="s">
        <v>9261</v>
      </c>
      <c r="C3199" t="s">
        <v>9262</v>
      </c>
      <c r="D3199" t="s">
        <v>9263</v>
      </c>
      <c r="E3199" t="s">
        <v>9264</v>
      </c>
      <c r="F3199" t="s">
        <v>49</v>
      </c>
      <c r="G3199">
        <v>47.391159999999999</v>
      </c>
      <c r="H3199">
        <v>0.84778699999999996</v>
      </c>
      <c r="I3199" t="s">
        <v>15</v>
      </c>
    </row>
    <row r="3200" spans="1:9" x14ac:dyDescent="0.3">
      <c r="A3200" t="s">
        <v>9265</v>
      </c>
      <c r="B3200" t="s">
        <v>9266</v>
      </c>
      <c r="F3200" t="s">
        <v>113</v>
      </c>
      <c r="G3200">
        <v>40.459994000000002</v>
      </c>
      <c r="H3200">
        <v>-3.618204</v>
      </c>
      <c r="I3200" t="s">
        <v>114</v>
      </c>
    </row>
    <row r="3201" spans="1:9" x14ac:dyDescent="0.3">
      <c r="A3201" t="s">
        <v>9267</v>
      </c>
      <c r="B3201" t="s">
        <v>9268</v>
      </c>
      <c r="C3201" t="s">
        <v>9269</v>
      </c>
      <c r="D3201" t="s">
        <v>8781</v>
      </c>
      <c r="E3201" t="s">
        <v>8782</v>
      </c>
      <c r="F3201" t="s">
        <v>21</v>
      </c>
      <c r="G3201">
        <v>47.811161599999998</v>
      </c>
      <c r="H3201">
        <v>13.059509500000001</v>
      </c>
      <c r="I3201" t="s">
        <v>88</v>
      </c>
    </row>
    <row r="3202" spans="1:9" x14ac:dyDescent="0.3">
      <c r="A3202" t="s">
        <v>9270</v>
      </c>
      <c r="B3202" t="s">
        <v>9271</v>
      </c>
      <c r="C3202" t="s">
        <v>9272</v>
      </c>
      <c r="D3202" t="s">
        <v>9273</v>
      </c>
      <c r="F3202" t="s">
        <v>30</v>
      </c>
      <c r="G3202">
        <v>52.546458000000001</v>
      </c>
      <c r="H3202">
        <v>16.976102000000001</v>
      </c>
      <c r="I3202" t="s">
        <v>31</v>
      </c>
    </row>
    <row r="3203" spans="1:9" x14ac:dyDescent="0.3">
      <c r="A3203" t="s">
        <v>9274</v>
      </c>
      <c r="B3203" t="s">
        <v>9275</v>
      </c>
      <c r="C3203" t="s">
        <v>9276</v>
      </c>
      <c r="D3203" t="s">
        <v>9277</v>
      </c>
      <c r="E3203" t="s">
        <v>1076</v>
      </c>
      <c r="F3203" t="s">
        <v>79</v>
      </c>
      <c r="G3203">
        <v>41.970103000000002</v>
      </c>
      <c r="H3203">
        <v>12.544192000000001</v>
      </c>
      <c r="I3203" t="s">
        <v>15</v>
      </c>
    </row>
    <row r="3204" spans="1:9" x14ac:dyDescent="0.3">
      <c r="A3204" t="s">
        <v>9278</v>
      </c>
      <c r="B3204" t="s">
        <v>9279</v>
      </c>
      <c r="C3204" t="s">
        <v>9280</v>
      </c>
      <c r="D3204" t="s">
        <v>9281</v>
      </c>
      <c r="E3204" t="s">
        <v>3306</v>
      </c>
      <c r="F3204" t="s">
        <v>14</v>
      </c>
      <c r="G3204">
        <v>50.957794999999997</v>
      </c>
      <c r="H3204">
        <v>6.9248320000000003</v>
      </c>
      <c r="I3204" t="s">
        <v>15</v>
      </c>
    </row>
    <row r="3205" spans="1:9" x14ac:dyDescent="0.3">
      <c r="A3205" t="s">
        <v>9282</v>
      </c>
      <c r="B3205" t="s">
        <v>2937</v>
      </c>
      <c r="C3205" t="s">
        <v>2938</v>
      </c>
      <c r="D3205" t="s">
        <v>2939</v>
      </c>
      <c r="E3205" t="s">
        <v>2940</v>
      </c>
      <c r="F3205" t="s">
        <v>14</v>
      </c>
      <c r="G3205">
        <v>54.585726999999999</v>
      </c>
      <c r="H3205">
        <v>8.9227787000000003</v>
      </c>
      <c r="I3205" t="s">
        <v>15</v>
      </c>
    </row>
    <row r="3206" spans="1:9" x14ac:dyDescent="0.3">
      <c r="A3206" t="s">
        <v>9283</v>
      </c>
      <c r="B3206" t="s">
        <v>2937</v>
      </c>
      <c r="C3206" t="s">
        <v>2938</v>
      </c>
      <c r="D3206" t="s">
        <v>2939</v>
      </c>
      <c r="E3206" t="s">
        <v>2940</v>
      </c>
      <c r="F3206" t="s">
        <v>14</v>
      </c>
      <c r="G3206">
        <v>54.585726999999999</v>
      </c>
      <c r="H3206">
        <v>8.9227787000000003</v>
      </c>
      <c r="I3206" t="s">
        <v>15</v>
      </c>
    </row>
    <row r="3207" spans="1:9" x14ac:dyDescent="0.3">
      <c r="A3207" t="s">
        <v>9284</v>
      </c>
      <c r="B3207" t="s">
        <v>9285</v>
      </c>
      <c r="F3207" t="s">
        <v>113</v>
      </c>
      <c r="G3207">
        <v>40.994259999999997</v>
      </c>
      <c r="H3207">
        <v>-5.6446269999999998</v>
      </c>
      <c r="I3207" t="s">
        <v>114</v>
      </c>
    </row>
    <row r="3208" spans="1:9" x14ac:dyDescent="0.3">
      <c r="A3208" t="s">
        <v>9286</v>
      </c>
      <c r="B3208" t="s">
        <v>9287</v>
      </c>
      <c r="C3208" t="s">
        <v>9288</v>
      </c>
      <c r="D3208" t="s">
        <v>9289</v>
      </c>
      <c r="E3208" t="s">
        <v>9290</v>
      </c>
      <c r="F3208" t="s">
        <v>68</v>
      </c>
      <c r="G3208">
        <v>46.9567069</v>
      </c>
      <c r="H3208">
        <v>8.3663267999999995</v>
      </c>
      <c r="I3208" t="s">
        <v>15</v>
      </c>
    </row>
    <row r="3209" spans="1:9" x14ac:dyDescent="0.3">
      <c r="A3209" t="s">
        <v>9291</v>
      </c>
      <c r="B3209" t="s">
        <v>9292</v>
      </c>
      <c r="C3209" t="s">
        <v>9293</v>
      </c>
      <c r="D3209" t="s">
        <v>9294</v>
      </c>
      <c r="E3209" t="s">
        <v>9295</v>
      </c>
      <c r="F3209" t="s">
        <v>14</v>
      </c>
      <c r="G3209">
        <v>48.640392149999997</v>
      </c>
      <c r="H3209">
        <v>10.296072949999999</v>
      </c>
      <c r="I3209" t="s">
        <v>15</v>
      </c>
    </row>
    <row r="3210" spans="1:9" x14ac:dyDescent="0.3">
      <c r="A3210" t="s">
        <v>9296</v>
      </c>
      <c r="B3210" t="s">
        <v>9297</v>
      </c>
      <c r="C3210" t="s">
        <v>9298</v>
      </c>
      <c r="D3210" t="s">
        <v>9299</v>
      </c>
      <c r="E3210" t="s">
        <v>9300</v>
      </c>
      <c r="F3210" t="s">
        <v>113</v>
      </c>
      <c r="G3210">
        <v>37.311928999999999</v>
      </c>
      <c r="H3210">
        <v>-5.4263209999999997</v>
      </c>
      <c r="I3210" t="s">
        <v>15</v>
      </c>
    </row>
    <row r="3211" spans="1:9" x14ac:dyDescent="0.3">
      <c r="A3211" t="s">
        <v>9301</v>
      </c>
      <c r="B3211" t="s">
        <v>9302</v>
      </c>
      <c r="F3211" t="s">
        <v>113</v>
      </c>
      <c r="G3211">
        <v>42.474851999999998</v>
      </c>
      <c r="H3211">
        <v>-7.2709640000000002</v>
      </c>
      <c r="I3211" t="s">
        <v>15</v>
      </c>
    </row>
    <row r="3212" spans="1:9" x14ac:dyDescent="0.3">
      <c r="A3212" t="s">
        <v>9303</v>
      </c>
      <c r="B3212" t="s">
        <v>9304</v>
      </c>
      <c r="C3212" t="s">
        <v>9305</v>
      </c>
      <c r="D3212" t="s">
        <v>9306</v>
      </c>
      <c r="E3212" t="s">
        <v>9307</v>
      </c>
      <c r="F3212" t="s">
        <v>79</v>
      </c>
      <c r="G3212">
        <v>45.853290999999999</v>
      </c>
      <c r="H3212">
        <v>12.284311000000001</v>
      </c>
      <c r="I3212" t="s">
        <v>15</v>
      </c>
    </row>
    <row r="3213" spans="1:9" x14ac:dyDescent="0.3">
      <c r="A3213" t="s">
        <v>9308</v>
      </c>
      <c r="B3213" t="s">
        <v>9309</v>
      </c>
      <c r="F3213" t="s">
        <v>113</v>
      </c>
      <c r="G3213">
        <v>36.834254799999997</v>
      </c>
      <c r="H3213">
        <v>-2.4615553999999999</v>
      </c>
      <c r="I3213" t="s">
        <v>114</v>
      </c>
    </row>
    <row r="3214" spans="1:9" x14ac:dyDescent="0.3">
      <c r="A3214" t="s">
        <v>9310</v>
      </c>
      <c r="B3214" t="s">
        <v>9311</v>
      </c>
      <c r="C3214" t="s">
        <v>9312</v>
      </c>
      <c r="D3214" t="s">
        <v>9313</v>
      </c>
      <c r="E3214" t="s">
        <v>9314</v>
      </c>
      <c r="F3214" t="s">
        <v>49</v>
      </c>
      <c r="G3214">
        <v>43.582239000000001</v>
      </c>
      <c r="H3214">
        <v>5.4744739999999998</v>
      </c>
      <c r="I3214" t="s">
        <v>15</v>
      </c>
    </row>
    <row r="3215" spans="1:9" x14ac:dyDescent="0.3">
      <c r="A3215" t="s">
        <v>9315</v>
      </c>
      <c r="B3215" t="s">
        <v>9316</v>
      </c>
      <c r="F3215" t="s">
        <v>49</v>
      </c>
      <c r="G3215">
        <v>47.635401999999999</v>
      </c>
      <c r="H3215">
        <v>6.8452219999999997</v>
      </c>
      <c r="I3215" t="s">
        <v>50</v>
      </c>
    </row>
    <row r="3216" spans="1:9" x14ac:dyDescent="0.3">
      <c r="A3216" t="s">
        <v>9317</v>
      </c>
      <c r="B3216" t="s">
        <v>9318</v>
      </c>
      <c r="C3216" t="s">
        <v>9319</v>
      </c>
      <c r="D3216" t="s">
        <v>581</v>
      </c>
      <c r="E3216" t="s">
        <v>9320</v>
      </c>
      <c r="F3216" t="s">
        <v>260</v>
      </c>
      <c r="G3216">
        <v>50.901130999999999</v>
      </c>
      <c r="H3216">
        <v>4.4003829999999997</v>
      </c>
      <c r="I3216" t="s">
        <v>15</v>
      </c>
    </row>
    <row r="3217" spans="1:9" x14ac:dyDescent="0.3">
      <c r="A3217" t="s">
        <v>9321</v>
      </c>
      <c r="B3217" t="s">
        <v>9322</v>
      </c>
      <c r="C3217" t="s">
        <v>9323</v>
      </c>
      <c r="D3217" t="s">
        <v>9324</v>
      </c>
      <c r="E3217" t="s">
        <v>9325</v>
      </c>
      <c r="F3217" t="s">
        <v>934</v>
      </c>
      <c r="G3217">
        <v>60.216061699999997</v>
      </c>
      <c r="H3217">
        <v>24.814591700000001</v>
      </c>
      <c r="I3217" t="s">
        <v>15</v>
      </c>
    </row>
    <row r="3218" spans="1:9" x14ac:dyDescent="0.3">
      <c r="A3218" t="s">
        <v>9326</v>
      </c>
      <c r="B3218" t="s">
        <v>9327</v>
      </c>
      <c r="C3218" t="s">
        <v>9328</v>
      </c>
      <c r="D3218" t="s">
        <v>9329</v>
      </c>
      <c r="E3218" t="s">
        <v>630</v>
      </c>
      <c r="F3218" t="s">
        <v>104</v>
      </c>
      <c r="G3218">
        <v>51.165004400000001</v>
      </c>
      <c r="H3218">
        <v>5.9561093999999999</v>
      </c>
      <c r="I3218" t="s">
        <v>15</v>
      </c>
    </row>
    <row r="3219" spans="1:9" x14ac:dyDescent="0.3">
      <c r="A3219" t="s">
        <v>9330</v>
      </c>
      <c r="B3219" t="s">
        <v>9331</v>
      </c>
      <c r="C3219" t="s">
        <v>9332</v>
      </c>
      <c r="D3219" t="s">
        <v>9333</v>
      </c>
      <c r="E3219" t="s">
        <v>9334</v>
      </c>
      <c r="F3219" t="s">
        <v>82</v>
      </c>
      <c r="G3219">
        <v>53.358638499999998</v>
      </c>
      <c r="H3219">
        <v>-2.6118961000000001</v>
      </c>
      <c r="I3219" t="s">
        <v>15</v>
      </c>
    </row>
    <row r="3220" spans="1:9" x14ac:dyDescent="0.3">
      <c r="A3220" t="s">
        <v>9335</v>
      </c>
      <c r="B3220" t="s">
        <v>9336</v>
      </c>
      <c r="C3220" t="s">
        <v>9337</v>
      </c>
      <c r="D3220" t="s">
        <v>9338</v>
      </c>
      <c r="E3220" t="s">
        <v>3500</v>
      </c>
      <c r="F3220" t="s">
        <v>49</v>
      </c>
      <c r="G3220">
        <v>45.7589629</v>
      </c>
      <c r="H3220">
        <v>4.8559931000000001</v>
      </c>
      <c r="I3220" t="s">
        <v>15</v>
      </c>
    </row>
    <row r="3221" spans="1:9" x14ac:dyDescent="0.3">
      <c r="A3221" t="s">
        <v>9339</v>
      </c>
      <c r="B3221" t="s">
        <v>9340</v>
      </c>
      <c r="C3221" t="s">
        <v>9341</v>
      </c>
      <c r="D3221" t="s">
        <v>9342</v>
      </c>
      <c r="E3221" t="s">
        <v>9343</v>
      </c>
      <c r="F3221" t="s">
        <v>21</v>
      </c>
      <c r="G3221">
        <v>47.807144999999998</v>
      </c>
      <c r="H3221">
        <v>13.771501000000001</v>
      </c>
      <c r="I3221" t="s">
        <v>15</v>
      </c>
    </row>
    <row r="3222" spans="1:9" x14ac:dyDescent="0.3">
      <c r="A3222" t="s">
        <v>9344</v>
      </c>
      <c r="B3222" t="s">
        <v>9345</v>
      </c>
      <c r="C3222" t="s">
        <v>9346</v>
      </c>
      <c r="D3222" t="s">
        <v>1299</v>
      </c>
      <c r="E3222" t="s">
        <v>1300</v>
      </c>
      <c r="F3222" t="s">
        <v>113</v>
      </c>
      <c r="G3222">
        <v>43.351700000000001</v>
      </c>
      <c r="H3222">
        <v>-4.0466230000000003</v>
      </c>
      <c r="I3222" t="s">
        <v>15</v>
      </c>
    </row>
    <row r="3223" spans="1:9" x14ac:dyDescent="0.3">
      <c r="A3223" t="s">
        <v>9347</v>
      </c>
      <c r="B3223" t="s">
        <v>9348</v>
      </c>
      <c r="F3223" t="s">
        <v>79</v>
      </c>
      <c r="G3223">
        <v>46.060828000000001</v>
      </c>
      <c r="H3223">
        <v>11.244044000000001</v>
      </c>
      <c r="I3223" t="s">
        <v>25</v>
      </c>
    </row>
    <row r="3224" spans="1:9" x14ac:dyDescent="0.3">
      <c r="A3224" t="s">
        <v>9349</v>
      </c>
      <c r="B3224" t="s">
        <v>9350</v>
      </c>
      <c r="F3224" t="s">
        <v>248</v>
      </c>
      <c r="G3224">
        <v>58.962786999999999</v>
      </c>
      <c r="H3224">
        <v>5.6084196000000004</v>
      </c>
      <c r="I3224" t="s">
        <v>15</v>
      </c>
    </row>
    <row r="3225" spans="1:9" x14ac:dyDescent="0.3">
      <c r="A3225" t="s">
        <v>9351</v>
      </c>
      <c r="B3225" t="s">
        <v>9352</v>
      </c>
      <c r="C3225" t="s">
        <v>9353</v>
      </c>
      <c r="D3225" t="s">
        <v>6375</v>
      </c>
      <c r="E3225" t="s">
        <v>9354</v>
      </c>
      <c r="F3225" t="s">
        <v>14</v>
      </c>
      <c r="G3225">
        <v>49.090366400000001</v>
      </c>
      <c r="H3225">
        <v>8.4313751999999997</v>
      </c>
      <c r="I3225" t="s">
        <v>101</v>
      </c>
    </row>
    <row r="3226" spans="1:9" x14ac:dyDescent="0.3">
      <c r="A3226" t="s">
        <v>9355</v>
      </c>
      <c r="B3226" t="s">
        <v>9356</v>
      </c>
      <c r="C3226" t="s">
        <v>9357</v>
      </c>
      <c r="D3226" t="s">
        <v>9358</v>
      </c>
      <c r="E3226" t="s">
        <v>9359</v>
      </c>
      <c r="F3226" t="s">
        <v>14</v>
      </c>
      <c r="G3226">
        <v>51.167284000000002</v>
      </c>
      <c r="H3226">
        <v>7.0537859999999997</v>
      </c>
      <c r="I3226" t="s">
        <v>15</v>
      </c>
    </row>
    <row r="3227" spans="1:9" x14ac:dyDescent="0.3">
      <c r="A3227" t="s">
        <v>9360</v>
      </c>
      <c r="B3227" t="s">
        <v>9361</v>
      </c>
      <c r="F3227" t="s">
        <v>113</v>
      </c>
      <c r="G3227">
        <v>40.361318400000002</v>
      </c>
      <c r="H3227">
        <v>-3.9101659</v>
      </c>
      <c r="I3227" t="s">
        <v>25</v>
      </c>
    </row>
    <row r="3228" spans="1:9" x14ac:dyDescent="0.3">
      <c r="A3228" t="s">
        <v>9362</v>
      </c>
      <c r="B3228" t="s">
        <v>9363</v>
      </c>
      <c r="C3228" t="s">
        <v>9364</v>
      </c>
      <c r="D3228" t="s">
        <v>9365</v>
      </c>
      <c r="E3228" t="s">
        <v>9366</v>
      </c>
      <c r="F3228" t="s">
        <v>34</v>
      </c>
      <c r="G3228">
        <v>41.345441000000001</v>
      </c>
      <c r="H3228">
        <v>-7.7380760000000004</v>
      </c>
      <c r="I3228" t="s">
        <v>15</v>
      </c>
    </row>
    <row r="3229" spans="1:9" x14ac:dyDescent="0.3">
      <c r="A3229" t="s">
        <v>9367</v>
      </c>
      <c r="B3229" t="s">
        <v>9368</v>
      </c>
      <c r="F3229" t="s">
        <v>404</v>
      </c>
      <c r="G3229">
        <v>59.291620899999998</v>
      </c>
      <c r="H3229">
        <v>17.985167000000001</v>
      </c>
      <c r="I3229" t="s">
        <v>114</v>
      </c>
    </row>
    <row r="3230" spans="1:9" x14ac:dyDescent="0.3">
      <c r="A3230" t="s">
        <v>9369</v>
      </c>
      <c r="B3230" t="s">
        <v>9370</v>
      </c>
      <c r="C3230" t="s">
        <v>9371</v>
      </c>
      <c r="D3230" t="s">
        <v>9372</v>
      </c>
      <c r="E3230" t="s">
        <v>9373</v>
      </c>
      <c r="F3230" t="s">
        <v>49</v>
      </c>
      <c r="G3230">
        <v>43.587024999999997</v>
      </c>
      <c r="H3230">
        <v>3.933999</v>
      </c>
      <c r="I3230" t="s">
        <v>15</v>
      </c>
    </row>
    <row r="3231" spans="1:9" x14ac:dyDescent="0.3">
      <c r="A3231" t="s">
        <v>9374</v>
      </c>
      <c r="B3231" t="s">
        <v>9375</v>
      </c>
      <c r="F3231" t="s">
        <v>49</v>
      </c>
      <c r="G3231">
        <v>48.908478000000002</v>
      </c>
      <c r="H3231">
        <v>2.2125689999999998</v>
      </c>
      <c r="I3231" t="s">
        <v>50</v>
      </c>
    </row>
    <row r="3232" spans="1:9" x14ac:dyDescent="0.3">
      <c r="A3232" t="s">
        <v>9376</v>
      </c>
      <c r="B3232" t="s">
        <v>9377</v>
      </c>
      <c r="C3232" t="s">
        <v>9378</v>
      </c>
      <c r="D3232" t="s">
        <v>4781</v>
      </c>
      <c r="E3232" t="s">
        <v>309</v>
      </c>
      <c r="F3232" t="s">
        <v>49</v>
      </c>
      <c r="G3232">
        <v>48.872390099999997</v>
      </c>
      <c r="H3232">
        <v>2.2982916000000002</v>
      </c>
      <c r="I3232" t="s">
        <v>15</v>
      </c>
    </row>
    <row r="3233" spans="1:9" x14ac:dyDescent="0.3">
      <c r="A3233" t="s">
        <v>9379</v>
      </c>
      <c r="B3233" t="s">
        <v>9380</v>
      </c>
      <c r="C3233" t="s">
        <v>9381</v>
      </c>
      <c r="D3233" t="s">
        <v>9382</v>
      </c>
      <c r="E3233" t="s">
        <v>9383</v>
      </c>
      <c r="F3233" t="s">
        <v>934</v>
      </c>
      <c r="G3233">
        <v>60.223329</v>
      </c>
      <c r="H3233">
        <v>25.170373000000001</v>
      </c>
      <c r="I3233" t="s">
        <v>15</v>
      </c>
    </row>
    <row r="3234" spans="1:9" x14ac:dyDescent="0.3">
      <c r="A3234" t="s">
        <v>9384</v>
      </c>
      <c r="B3234" t="s">
        <v>9385</v>
      </c>
      <c r="F3234" t="s">
        <v>49</v>
      </c>
      <c r="G3234">
        <v>48.886962500000003</v>
      </c>
      <c r="H3234">
        <v>2.2431841000000001</v>
      </c>
      <c r="I3234" t="s">
        <v>50</v>
      </c>
    </row>
    <row r="3235" spans="1:9" x14ac:dyDescent="0.3">
      <c r="A3235" t="s">
        <v>9386</v>
      </c>
      <c r="B3235" t="s">
        <v>9387</v>
      </c>
      <c r="F3235" t="s">
        <v>49</v>
      </c>
      <c r="G3235">
        <v>48.881552499999998</v>
      </c>
      <c r="H3235">
        <v>2.2664461999999999</v>
      </c>
      <c r="I3235" t="s">
        <v>50</v>
      </c>
    </row>
    <row r="3236" spans="1:9" x14ac:dyDescent="0.3">
      <c r="A3236" t="s">
        <v>9388</v>
      </c>
      <c r="B3236" t="s">
        <v>9389</v>
      </c>
      <c r="F3236" t="s">
        <v>49</v>
      </c>
      <c r="G3236">
        <v>45.670098000000003</v>
      </c>
      <c r="H3236">
        <v>4.8529949999999999</v>
      </c>
      <c r="I3236" t="s">
        <v>50</v>
      </c>
    </row>
    <row r="3237" spans="1:9" x14ac:dyDescent="0.3">
      <c r="A3237" t="s">
        <v>9390</v>
      </c>
      <c r="B3237" t="s">
        <v>9391</v>
      </c>
      <c r="F3237" t="s">
        <v>9392</v>
      </c>
      <c r="G3237">
        <v>50.470662300000001</v>
      </c>
      <c r="H3237">
        <v>30.5134638</v>
      </c>
      <c r="I3237" t="s">
        <v>25</v>
      </c>
    </row>
    <row r="3238" spans="1:9" x14ac:dyDescent="0.3">
      <c r="A3238" t="s">
        <v>9393</v>
      </c>
      <c r="B3238" t="s">
        <v>9394</v>
      </c>
      <c r="C3238" t="s">
        <v>9395</v>
      </c>
      <c r="D3238" t="s">
        <v>4257</v>
      </c>
      <c r="E3238" t="s">
        <v>3615</v>
      </c>
      <c r="F3238" t="s">
        <v>82</v>
      </c>
      <c r="G3238">
        <v>51.457765899999998</v>
      </c>
      <c r="H3238">
        <v>-0.9654045</v>
      </c>
      <c r="I3238" t="s">
        <v>15</v>
      </c>
    </row>
    <row r="3239" spans="1:9" x14ac:dyDescent="0.3">
      <c r="A3239" t="s">
        <v>9396</v>
      </c>
      <c r="B3239" t="s">
        <v>9397</v>
      </c>
      <c r="C3239" t="s">
        <v>9398</v>
      </c>
      <c r="D3239" t="s">
        <v>9399</v>
      </c>
      <c r="E3239" t="s">
        <v>7403</v>
      </c>
      <c r="F3239" t="s">
        <v>68</v>
      </c>
      <c r="G3239">
        <v>47.048042799999997</v>
      </c>
      <c r="H3239">
        <v>8.2630206000000008</v>
      </c>
      <c r="I3239" t="s">
        <v>15</v>
      </c>
    </row>
    <row r="3240" spans="1:9" x14ac:dyDescent="0.3">
      <c r="A3240" t="s">
        <v>12316</v>
      </c>
      <c r="C3240" t="s">
        <v>12317</v>
      </c>
      <c r="D3240" t="s">
        <v>12318</v>
      </c>
      <c r="E3240" t="s">
        <v>12319</v>
      </c>
      <c r="G3240">
        <v>47.409306000000001</v>
      </c>
      <c r="H3240">
        <v>9.2850739999999998</v>
      </c>
      <c r="I3240" t="s">
        <v>11881</v>
      </c>
    </row>
    <row r="3241" spans="1:9" x14ac:dyDescent="0.3">
      <c r="A3241" t="s">
        <v>12320</v>
      </c>
      <c r="C3241" t="s">
        <v>12321</v>
      </c>
      <c r="D3241" t="s">
        <v>216</v>
      </c>
      <c r="E3241" t="s">
        <v>11858</v>
      </c>
      <c r="G3241">
        <v>47.414209100000001</v>
      </c>
      <c r="H3241">
        <v>9.3579442999999998</v>
      </c>
      <c r="I3241" t="s">
        <v>11881</v>
      </c>
    </row>
    <row r="3242" spans="1:9" x14ac:dyDescent="0.3">
      <c r="A3242" t="s">
        <v>9400</v>
      </c>
      <c r="B3242" t="s">
        <v>9401</v>
      </c>
      <c r="C3242" t="s">
        <v>9402</v>
      </c>
      <c r="D3242" t="s">
        <v>9403</v>
      </c>
      <c r="E3242" t="s">
        <v>183</v>
      </c>
      <c r="F3242" t="s">
        <v>14</v>
      </c>
      <c r="G3242">
        <v>51.221333000000001</v>
      </c>
      <c r="H3242">
        <v>6.8134100000000002</v>
      </c>
      <c r="I3242" t="s">
        <v>15</v>
      </c>
    </row>
    <row r="3243" spans="1:9" x14ac:dyDescent="0.3">
      <c r="A3243" t="s">
        <v>9404</v>
      </c>
      <c r="B3243" t="s">
        <v>9405</v>
      </c>
      <c r="C3243" t="s">
        <v>9406</v>
      </c>
      <c r="D3243" t="s">
        <v>9407</v>
      </c>
      <c r="E3243" t="s">
        <v>9408</v>
      </c>
      <c r="F3243" t="s">
        <v>14</v>
      </c>
      <c r="G3243">
        <v>52.213817900000002</v>
      </c>
      <c r="H3243">
        <v>8.0360642999999996</v>
      </c>
      <c r="I3243" t="s">
        <v>15</v>
      </c>
    </row>
    <row r="3244" spans="1:9" x14ac:dyDescent="0.3">
      <c r="A3244" t="s">
        <v>9409</v>
      </c>
      <c r="B3244" t="s">
        <v>9410</v>
      </c>
      <c r="C3244" t="s">
        <v>9411</v>
      </c>
      <c r="D3244" t="s">
        <v>871</v>
      </c>
      <c r="E3244" t="s">
        <v>9412</v>
      </c>
      <c r="F3244" t="s">
        <v>14</v>
      </c>
      <c r="G3244">
        <v>48.776388449999999</v>
      </c>
      <c r="H3244">
        <v>11.425520067176141</v>
      </c>
      <c r="I3244" t="s">
        <v>15</v>
      </c>
    </row>
    <row r="3245" spans="1:9" x14ac:dyDescent="0.3">
      <c r="A3245" t="s">
        <v>9413</v>
      </c>
      <c r="B3245" t="s">
        <v>4081</v>
      </c>
      <c r="C3245" t="s">
        <v>4082</v>
      </c>
      <c r="D3245" t="s">
        <v>4083</v>
      </c>
      <c r="E3245" t="s">
        <v>4084</v>
      </c>
      <c r="F3245" t="s">
        <v>14</v>
      </c>
      <c r="G3245">
        <v>51.855140900000002</v>
      </c>
      <c r="H3245">
        <v>12.04582331380105</v>
      </c>
      <c r="I3245" t="s">
        <v>15</v>
      </c>
    </row>
    <row r="3246" spans="1:9" x14ac:dyDescent="0.3">
      <c r="A3246" t="s">
        <v>9414</v>
      </c>
      <c r="B3246" t="s">
        <v>9415</v>
      </c>
      <c r="C3246" t="s">
        <v>9416</v>
      </c>
      <c r="D3246" t="s">
        <v>5085</v>
      </c>
      <c r="E3246" t="s">
        <v>5086</v>
      </c>
      <c r="F3246" t="s">
        <v>14</v>
      </c>
      <c r="G3246">
        <v>53.290920999999997</v>
      </c>
      <c r="H3246">
        <v>9.2798890000000007</v>
      </c>
      <c r="I3246" t="s">
        <v>15</v>
      </c>
    </row>
    <row r="3247" spans="1:9" x14ac:dyDescent="0.3">
      <c r="A3247" t="s">
        <v>9417</v>
      </c>
      <c r="B3247" t="s">
        <v>9418</v>
      </c>
      <c r="F3247" t="s">
        <v>79</v>
      </c>
      <c r="G3247">
        <v>44.398685999999998</v>
      </c>
      <c r="H3247">
        <v>8.9514230000000001</v>
      </c>
      <c r="I3247" t="s">
        <v>25</v>
      </c>
    </row>
    <row r="3248" spans="1:9" x14ac:dyDescent="0.3">
      <c r="A3248" t="s">
        <v>9419</v>
      </c>
      <c r="B3248" t="s">
        <v>9420</v>
      </c>
      <c r="C3248" t="s">
        <v>9421</v>
      </c>
      <c r="D3248" t="s">
        <v>9422</v>
      </c>
      <c r="E3248" t="s">
        <v>9423</v>
      </c>
      <c r="F3248" t="s">
        <v>68</v>
      </c>
      <c r="G3248">
        <v>47.205508000000002</v>
      </c>
      <c r="H3248">
        <v>8.775779</v>
      </c>
      <c r="I3248" t="s">
        <v>15</v>
      </c>
    </row>
    <row r="3249" spans="1:9" x14ac:dyDescent="0.3">
      <c r="A3249" t="s">
        <v>9424</v>
      </c>
      <c r="B3249" t="s">
        <v>9425</v>
      </c>
      <c r="F3249" t="s">
        <v>995</v>
      </c>
      <c r="G3249">
        <v>59.420022899999999</v>
      </c>
      <c r="H3249">
        <v>24.805947499999998</v>
      </c>
      <c r="I3249" t="s">
        <v>25</v>
      </c>
    </row>
    <row r="3250" spans="1:9" x14ac:dyDescent="0.3">
      <c r="A3250" t="s">
        <v>9426</v>
      </c>
      <c r="B3250" t="s">
        <v>9427</v>
      </c>
      <c r="C3250" t="s">
        <v>9428</v>
      </c>
      <c r="D3250" t="s">
        <v>9429</v>
      </c>
      <c r="E3250" t="s">
        <v>9430</v>
      </c>
      <c r="F3250" t="s">
        <v>79</v>
      </c>
      <c r="G3250">
        <v>40.356028999999999</v>
      </c>
      <c r="H3250">
        <v>18.181124000000001</v>
      </c>
      <c r="I3250" t="s">
        <v>15</v>
      </c>
    </row>
    <row r="3251" spans="1:9" x14ac:dyDescent="0.3">
      <c r="A3251" t="s">
        <v>9431</v>
      </c>
      <c r="B3251" t="s">
        <v>9432</v>
      </c>
      <c r="C3251" t="s">
        <v>9433</v>
      </c>
      <c r="D3251" t="s">
        <v>845</v>
      </c>
      <c r="E3251" t="s">
        <v>846</v>
      </c>
      <c r="F3251" t="s">
        <v>21</v>
      </c>
      <c r="G3251">
        <v>47.254441</v>
      </c>
      <c r="H3251">
        <v>11.388942</v>
      </c>
      <c r="I3251" t="s">
        <v>88</v>
      </c>
    </row>
    <row r="3252" spans="1:9" x14ac:dyDescent="0.3">
      <c r="A3252" t="s">
        <v>9434</v>
      </c>
      <c r="B3252" t="s">
        <v>9435</v>
      </c>
      <c r="C3252" t="s">
        <v>9436</v>
      </c>
      <c r="D3252" t="s">
        <v>9437</v>
      </c>
      <c r="F3252" t="s">
        <v>30</v>
      </c>
      <c r="G3252">
        <v>52.240550200000001</v>
      </c>
      <c r="H3252">
        <v>21.016778939872641</v>
      </c>
      <c r="I3252" t="s">
        <v>31</v>
      </c>
    </row>
    <row r="3253" spans="1:9" x14ac:dyDescent="0.3">
      <c r="A3253" t="s">
        <v>9438</v>
      </c>
      <c r="B3253" t="s">
        <v>9439</v>
      </c>
      <c r="F3253" t="s">
        <v>14</v>
      </c>
      <c r="G3253">
        <v>52.113893500000003</v>
      </c>
      <c r="H3253">
        <v>11.619998900000001</v>
      </c>
      <c r="I3253" t="s">
        <v>25</v>
      </c>
    </row>
    <row r="3254" spans="1:9" x14ac:dyDescent="0.3">
      <c r="A3254" t="s">
        <v>9440</v>
      </c>
      <c r="B3254" t="s">
        <v>9441</v>
      </c>
      <c r="F3254" t="s">
        <v>49</v>
      </c>
      <c r="G3254">
        <v>48.836606400000001</v>
      </c>
      <c r="H3254">
        <v>2.2568757000000002</v>
      </c>
      <c r="I3254" t="s">
        <v>15</v>
      </c>
    </row>
    <row r="3255" spans="1:9" x14ac:dyDescent="0.3">
      <c r="A3255" t="s">
        <v>9442</v>
      </c>
      <c r="B3255" t="s">
        <v>9443</v>
      </c>
      <c r="F3255" t="s">
        <v>49</v>
      </c>
      <c r="G3255">
        <v>48.706973300000001</v>
      </c>
      <c r="H3255">
        <v>2.3712531000000001</v>
      </c>
    </row>
    <row r="3256" spans="1:9" x14ac:dyDescent="0.3">
      <c r="A3256" t="s">
        <v>9444</v>
      </c>
      <c r="B3256" t="s">
        <v>9445</v>
      </c>
      <c r="F3256" t="s">
        <v>49</v>
      </c>
      <c r="G3256">
        <v>48.9906431</v>
      </c>
      <c r="H3256">
        <v>2.5900593000000001</v>
      </c>
    </row>
    <row r="3257" spans="1:9" x14ac:dyDescent="0.3">
      <c r="A3257" t="s">
        <v>9446</v>
      </c>
      <c r="B3257" t="s">
        <v>9447</v>
      </c>
      <c r="F3257" t="s">
        <v>82</v>
      </c>
      <c r="G3257" t="str">
        <f>"53.419707"</f>
        <v>53.419707</v>
      </c>
      <c r="H3257" t="str">
        <f>"-2.926307"</f>
        <v>-2.926307</v>
      </c>
      <c r="I3257" t="s">
        <v>37</v>
      </c>
    </row>
    <row r="3258" spans="1:9" x14ac:dyDescent="0.3">
      <c r="A3258" t="s">
        <v>9448</v>
      </c>
      <c r="B3258" t="s">
        <v>9449</v>
      </c>
      <c r="F3258" t="s">
        <v>68</v>
      </c>
      <c r="G3258">
        <v>47.545746999999999</v>
      </c>
      <c r="H3258">
        <v>7.5534990000000004</v>
      </c>
      <c r="I3258" t="s">
        <v>25</v>
      </c>
    </row>
    <row r="3259" spans="1:9" x14ac:dyDescent="0.3">
      <c r="A3259" t="s">
        <v>9450</v>
      </c>
      <c r="B3259" t="s">
        <v>9451</v>
      </c>
      <c r="F3259" t="s">
        <v>248</v>
      </c>
      <c r="G3259">
        <v>58.971229000000001</v>
      </c>
      <c r="H3259">
        <v>5.7138252999999999</v>
      </c>
      <c r="I3259" t="s">
        <v>25</v>
      </c>
    </row>
    <row r="3260" spans="1:9" x14ac:dyDescent="0.3">
      <c r="A3260" t="s">
        <v>9452</v>
      </c>
      <c r="B3260" t="s">
        <v>9453</v>
      </c>
      <c r="C3260" t="s">
        <v>9454</v>
      </c>
      <c r="D3260" t="s">
        <v>9455</v>
      </c>
      <c r="E3260" t="s">
        <v>2736</v>
      </c>
      <c r="F3260" t="s">
        <v>104</v>
      </c>
      <c r="G3260">
        <v>52.313032100000001</v>
      </c>
      <c r="H3260">
        <v>4.9419005</v>
      </c>
      <c r="I3260" t="s">
        <v>15</v>
      </c>
    </row>
    <row r="3261" spans="1:9" x14ac:dyDescent="0.3">
      <c r="A3261" t="s">
        <v>9456</v>
      </c>
      <c r="B3261" t="s">
        <v>9457</v>
      </c>
      <c r="F3261" t="s">
        <v>49</v>
      </c>
      <c r="G3261">
        <v>45.095804000000001</v>
      </c>
      <c r="H3261">
        <v>5.7205966000000004</v>
      </c>
      <c r="I3261" t="s">
        <v>50</v>
      </c>
    </row>
    <row r="3262" spans="1:9" x14ac:dyDescent="0.3">
      <c r="A3262" t="s">
        <v>9458</v>
      </c>
      <c r="B3262" t="s">
        <v>9459</v>
      </c>
      <c r="F3262" t="s">
        <v>104</v>
      </c>
      <c r="G3262">
        <v>52.289971000000001</v>
      </c>
      <c r="H3262">
        <v>4.6958659999999997</v>
      </c>
      <c r="I3262" t="s">
        <v>25</v>
      </c>
    </row>
    <row r="3263" spans="1:9" x14ac:dyDescent="0.3">
      <c r="A3263" t="s">
        <v>9460</v>
      </c>
      <c r="B3263" t="s">
        <v>309</v>
      </c>
      <c r="F3263" t="s">
        <v>49</v>
      </c>
      <c r="G3263">
        <v>48.710813049999999</v>
      </c>
      <c r="H3263">
        <v>2.2075147699333622</v>
      </c>
      <c r="I3263" t="s">
        <v>50</v>
      </c>
    </row>
    <row r="3264" spans="1:9" x14ac:dyDescent="0.3">
      <c r="A3264" t="s">
        <v>9461</v>
      </c>
      <c r="B3264" t="s">
        <v>9462</v>
      </c>
      <c r="C3264" t="s">
        <v>9463</v>
      </c>
      <c r="D3264" t="s">
        <v>2777</v>
      </c>
      <c r="E3264" t="s">
        <v>3306</v>
      </c>
      <c r="F3264" t="s">
        <v>14</v>
      </c>
      <c r="G3264">
        <v>50.940680499999999</v>
      </c>
      <c r="H3264">
        <v>6.8907686000000004</v>
      </c>
      <c r="I3264" t="s">
        <v>15</v>
      </c>
    </row>
    <row r="3265" spans="1:9" x14ac:dyDescent="0.3">
      <c r="A3265" t="s">
        <v>9464</v>
      </c>
      <c r="B3265" t="s">
        <v>9465</v>
      </c>
      <c r="C3265" t="s">
        <v>9466</v>
      </c>
      <c r="D3265" t="s">
        <v>9467</v>
      </c>
      <c r="E3265" t="s">
        <v>9468</v>
      </c>
      <c r="F3265" t="s">
        <v>82</v>
      </c>
      <c r="G3265">
        <v>51.817142349999997</v>
      </c>
      <c r="H3265">
        <v>-0.81298204178770583</v>
      </c>
      <c r="I3265" t="s">
        <v>15</v>
      </c>
    </row>
    <row r="3266" spans="1:9" x14ac:dyDescent="0.3">
      <c r="A3266" t="s">
        <v>9469</v>
      </c>
      <c r="B3266" t="s">
        <v>9470</v>
      </c>
      <c r="C3266" t="s">
        <v>9471</v>
      </c>
      <c r="D3266" t="s">
        <v>9472</v>
      </c>
      <c r="E3266" t="s">
        <v>9473</v>
      </c>
      <c r="F3266" t="s">
        <v>104</v>
      </c>
      <c r="G3266">
        <v>52.783264899999999</v>
      </c>
      <c r="H3266">
        <v>4.6745571000000004</v>
      </c>
      <c r="I3266" t="s">
        <v>15</v>
      </c>
    </row>
    <row r="3267" spans="1:9" x14ac:dyDescent="0.3">
      <c r="A3267" t="s">
        <v>9474</v>
      </c>
      <c r="B3267" t="s">
        <v>9475</v>
      </c>
      <c r="F3267" t="s">
        <v>104</v>
      </c>
      <c r="G3267">
        <v>51.911555700000001</v>
      </c>
      <c r="H3267">
        <v>4.4790885999999999</v>
      </c>
      <c r="I3267" t="s">
        <v>25</v>
      </c>
    </row>
    <row r="3268" spans="1:9" x14ac:dyDescent="0.3">
      <c r="A3268" t="s">
        <v>9476</v>
      </c>
      <c r="B3268" t="s">
        <v>9477</v>
      </c>
      <c r="C3268" t="s">
        <v>9478</v>
      </c>
      <c r="D3268" t="s">
        <v>9479</v>
      </c>
      <c r="E3268" t="s">
        <v>9480</v>
      </c>
      <c r="F3268" t="s">
        <v>218</v>
      </c>
      <c r="G3268">
        <v>55.904398999999998</v>
      </c>
      <c r="H3268">
        <v>9.198696</v>
      </c>
      <c r="I3268" t="s">
        <v>15</v>
      </c>
    </row>
    <row r="3269" spans="1:9" x14ac:dyDescent="0.3">
      <c r="A3269" t="s">
        <v>9481</v>
      </c>
      <c r="B3269" t="s">
        <v>9482</v>
      </c>
      <c r="C3269" t="s">
        <v>9483</v>
      </c>
      <c r="D3269" t="s">
        <v>3565</v>
      </c>
      <c r="E3269" t="s">
        <v>3566</v>
      </c>
      <c r="F3269" t="s">
        <v>68</v>
      </c>
      <c r="G3269">
        <v>46.499084000000003</v>
      </c>
      <c r="H3269">
        <v>9.839601</v>
      </c>
      <c r="I3269" t="s">
        <v>15</v>
      </c>
    </row>
    <row r="3270" spans="1:9" x14ac:dyDescent="0.3">
      <c r="A3270" t="s">
        <v>9484</v>
      </c>
      <c r="B3270" t="s">
        <v>9485</v>
      </c>
      <c r="C3270" t="s">
        <v>9486</v>
      </c>
      <c r="D3270" t="s">
        <v>9487</v>
      </c>
      <c r="E3270" t="s">
        <v>9488</v>
      </c>
      <c r="F3270" t="s">
        <v>21</v>
      </c>
      <c r="G3270">
        <v>48.013654000000002</v>
      </c>
      <c r="H3270">
        <v>13.718275</v>
      </c>
      <c r="I3270" t="s">
        <v>88</v>
      </c>
    </row>
    <row r="3271" spans="1:9" x14ac:dyDescent="0.3">
      <c r="A3271" t="s">
        <v>12322</v>
      </c>
      <c r="C3271" t="s">
        <v>12323</v>
      </c>
      <c r="D3271" t="s">
        <v>12324</v>
      </c>
      <c r="E3271" t="s">
        <v>12325</v>
      </c>
      <c r="G3271">
        <v>59.648598999999997</v>
      </c>
      <c r="H3271">
        <v>17.931747999999999</v>
      </c>
      <c r="I3271" t="s">
        <v>11881</v>
      </c>
    </row>
    <row r="3272" spans="1:9" x14ac:dyDescent="0.3">
      <c r="A3272" t="s">
        <v>9489</v>
      </c>
      <c r="B3272" t="s">
        <v>9490</v>
      </c>
      <c r="C3272" t="s">
        <v>9491</v>
      </c>
      <c r="D3272" t="s">
        <v>9492</v>
      </c>
      <c r="E3272" t="s">
        <v>9493</v>
      </c>
      <c r="F3272" t="s">
        <v>14</v>
      </c>
      <c r="G3272">
        <v>49.591328449999999</v>
      </c>
      <c r="H3272">
        <v>8.6438088999999998</v>
      </c>
      <c r="I3272" t="s">
        <v>15</v>
      </c>
    </row>
    <row r="3273" spans="1:9" x14ac:dyDescent="0.3">
      <c r="A3273" t="s">
        <v>9494</v>
      </c>
      <c r="B3273" t="s">
        <v>9495</v>
      </c>
      <c r="C3273" t="s">
        <v>9496</v>
      </c>
      <c r="D3273" t="s">
        <v>9497</v>
      </c>
      <c r="E3273" t="s">
        <v>9498</v>
      </c>
      <c r="F3273" t="s">
        <v>21</v>
      </c>
      <c r="G3273">
        <v>47.067411</v>
      </c>
      <c r="H3273">
        <v>15.074579999999999</v>
      </c>
      <c r="I3273" t="s">
        <v>88</v>
      </c>
    </row>
    <row r="3274" spans="1:9" x14ac:dyDescent="0.3">
      <c r="A3274" t="s">
        <v>9499</v>
      </c>
      <c r="B3274" t="s">
        <v>9500</v>
      </c>
      <c r="F3274" t="s">
        <v>82</v>
      </c>
      <c r="G3274">
        <v>51.515569650000003</v>
      </c>
      <c r="H3274">
        <v>-8.1511028718004197E-2</v>
      </c>
      <c r="I3274" t="s">
        <v>15</v>
      </c>
    </row>
    <row r="3275" spans="1:9" x14ac:dyDescent="0.3">
      <c r="A3275" t="s">
        <v>9501</v>
      </c>
      <c r="B3275" t="s">
        <v>9502</v>
      </c>
      <c r="F3275" t="s">
        <v>14</v>
      </c>
      <c r="G3275">
        <v>53.454614399999997</v>
      </c>
      <c r="H3275">
        <v>7.9041017</v>
      </c>
      <c r="I3275" t="s">
        <v>25</v>
      </c>
    </row>
    <row r="3276" spans="1:9" x14ac:dyDescent="0.3">
      <c r="A3276" t="s">
        <v>9503</v>
      </c>
      <c r="B3276" t="s">
        <v>5468</v>
      </c>
      <c r="C3276" t="s">
        <v>5469</v>
      </c>
      <c r="D3276" t="s">
        <v>5470</v>
      </c>
      <c r="E3276" t="s">
        <v>5471</v>
      </c>
      <c r="F3276" t="s">
        <v>248</v>
      </c>
      <c r="G3276">
        <v>59.7810676</v>
      </c>
      <c r="H3276">
        <v>5.4972722000000003</v>
      </c>
      <c r="I3276" t="s">
        <v>15</v>
      </c>
    </row>
    <row r="3277" spans="1:9" x14ac:dyDescent="0.3">
      <c r="A3277" t="s">
        <v>9504</v>
      </c>
      <c r="B3277" t="s">
        <v>9505</v>
      </c>
      <c r="C3277" t="s">
        <v>9506</v>
      </c>
      <c r="D3277" t="s">
        <v>9507</v>
      </c>
      <c r="E3277" t="s">
        <v>598</v>
      </c>
      <c r="F3277" t="s">
        <v>82</v>
      </c>
      <c r="G3277">
        <v>51.507678300000002</v>
      </c>
      <c r="H3277">
        <v>-0.1076635</v>
      </c>
      <c r="I3277" t="s">
        <v>15</v>
      </c>
    </row>
    <row r="3278" spans="1:9" x14ac:dyDescent="0.3">
      <c r="A3278" t="s">
        <v>9508</v>
      </c>
      <c r="B3278" t="s">
        <v>9509</v>
      </c>
      <c r="F3278" t="s">
        <v>49</v>
      </c>
      <c r="G3278">
        <v>48.905715000000001</v>
      </c>
      <c r="H3278">
        <v>2.2642129999999998</v>
      </c>
      <c r="I3278" t="s">
        <v>25</v>
      </c>
    </row>
    <row r="3279" spans="1:9" x14ac:dyDescent="0.3">
      <c r="A3279" t="s">
        <v>9510</v>
      </c>
      <c r="B3279" t="s">
        <v>9511</v>
      </c>
      <c r="C3279" t="s">
        <v>9512</v>
      </c>
      <c r="D3279" t="s">
        <v>9513</v>
      </c>
      <c r="F3279" t="s">
        <v>30</v>
      </c>
      <c r="G3279">
        <v>51.113095000000001</v>
      </c>
      <c r="H3279">
        <v>17.052254900000001</v>
      </c>
      <c r="I3279" t="s">
        <v>31</v>
      </c>
    </row>
    <row r="3280" spans="1:9" x14ac:dyDescent="0.3">
      <c r="A3280" t="s">
        <v>9514</v>
      </c>
      <c r="B3280" t="s">
        <v>9515</v>
      </c>
      <c r="C3280" t="s">
        <v>9516</v>
      </c>
      <c r="D3280" t="s">
        <v>8708</v>
      </c>
      <c r="F3280" t="s">
        <v>30</v>
      </c>
      <c r="G3280">
        <v>50.031647200000002</v>
      </c>
      <c r="H3280">
        <v>22.002293699999999</v>
      </c>
      <c r="I3280" t="s">
        <v>31</v>
      </c>
    </row>
    <row r="3281" spans="1:9" x14ac:dyDescent="0.3">
      <c r="A3281" t="s">
        <v>9517</v>
      </c>
      <c r="B3281" t="s">
        <v>9518</v>
      </c>
      <c r="F3281" t="s">
        <v>30</v>
      </c>
      <c r="G3281">
        <v>52.213780700000001</v>
      </c>
      <c r="H3281">
        <v>21.0232496</v>
      </c>
      <c r="I3281" t="s">
        <v>25</v>
      </c>
    </row>
    <row r="3282" spans="1:9" x14ac:dyDescent="0.3">
      <c r="A3282" t="s">
        <v>9519</v>
      </c>
      <c r="B3282" t="s">
        <v>9520</v>
      </c>
      <c r="C3282" t="s">
        <v>9521</v>
      </c>
      <c r="D3282" t="s">
        <v>9522</v>
      </c>
      <c r="F3282" t="s">
        <v>30</v>
      </c>
      <c r="G3282">
        <v>50.017527999999999</v>
      </c>
      <c r="H3282">
        <v>21.985267</v>
      </c>
      <c r="I3282" t="s">
        <v>31</v>
      </c>
    </row>
    <row r="3283" spans="1:9" x14ac:dyDescent="0.3">
      <c r="A3283" t="s">
        <v>11673</v>
      </c>
      <c r="E3283" t="s">
        <v>11674</v>
      </c>
      <c r="G3283">
        <v>55.448522387754799</v>
      </c>
      <c r="H3283">
        <v>9.9560954061592799</v>
      </c>
      <c r="I3283" t="s">
        <v>11289</v>
      </c>
    </row>
    <row r="3284" spans="1:9" x14ac:dyDescent="0.3">
      <c r="A3284" t="s">
        <v>11675</v>
      </c>
      <c r="E3284" t="s">
        <v>11676</v>
      </c>
      <c r="G3284">
        <v>56.830464200000002</v>
      </c>
      <c r="H3284">
        <v>13.9000466</v>
      </c>
      <c r="I3284" t="s">
        <v>11294</v>
      </c>
    </row>
    <row r="3285" spans="1:9" x14ac:dyDescent="0.3">
      <c r="A3285" t="s">
        <v>12453</v>
      </c>
      <c r="C3285" t="s">
        <v>12454</v>
      </c>
      <c r="D3285" t="s">
        <v>12455</v>
      </c>
      <c r="E3285" t="s">
        <v>12456</v>
      </c>
      <c r="G3285">
        <v>48.564898999999997</v>
      </c>
      <c r="H3285">
        <v>7.7388849999999998</v>
      </c>
      <c r="I3285" t="s">
        <v>11881</v>
      </c>
    </row>
    <row r="3286" spans="1:9" x14ac:dyDescent="0.3">
      <c r="A3286" t="s">
        <v>9523</v>
      </c>
      <c r="B3286" t="s">
        <v>9524</v>
      </c>
      <c r="F3286" t="s">
        <v>218</v>
      </c>
      <c r="G3286">
        <v>55.678789000000002</v>
      </c>
      <c r="H3286">
        <v>12.571545</v>
      </c>
      <c r="I3286" t="s">
        <v>25</v>
      </c>
    </row>
    <row r="3287" spans="1:9" x14ac:dyDescent="0.3">
      <c r="A3287" t="s">
        <v>9525</v>
      </c>
      <c r="B3287" t="s">
        <v>9526</v>
      </c>
      <c r="F3287" t="s">
        <v>104</v>
      </c>
      <c r="G3287">
        <v>52.458879899999999</v>
      </c>
      <c r="H3287">
        <v>4.5697646000000001</v>
      </c>
      <c r="I3287" t="s">
        <v>25</v>
      </c>
    </row>
    <row r="3288" spans="1:9" x14ac:dyDescent="0.3">
      <c r="A3288" t="s">
        <v>9527</v>
      </c>
      <c r="B3288" t="s">
        <v>9528</v>
      </c>
      <c r="C3288" t="s">
        <v>9529</v>
      </c>
      <c r="D3288" t="s">
        <v>9530</v>
      </c>
      <c r="E3288" t="s">
        <v>9531</v>
      </c>
      <c r="F3288" t="s">
        <v>248</v>
      </c>
      <c r="G3288">
        <v>61.904572799999997</v>
      </c>
      <c r="H3288">
        <v>6.7104223999999997</v>
      </c>
      <c r="I3288" t="s">
        <v>15</v>
      </c>
    </row>
    <row r="3289" spans="1:9" x14ac:dyDescent="0.3">
      <c r="A3289" t="s">
        <v>12326</v>
      </c>
      <c r="C3289" t="s">
        <v>12327</v>
      </c>
      <c r="D3289" t="s">
        <v>12328</v>
      </c>
      <c r="E3289" t="s">
        <v>12326</v>
      </c>
      <c r="G3289">
        <v>53.011728699999999</v>
      </c>
      <c r="H3289">
        <v>8.7037340000000007</v>
      </c>
      <c r="I3289" t="s">
        <v>11881</v>
      </c>
    </row>
    <row r="3290" spans="1:9" x14ac:dyDescent="0.3">
      <c r="A3290" t="s">
        <v>12329</v>
      </c>
      <c r="C3290" t="s">
        <v>12330</v>
      </c>
      <c r="D3290" t="s">
        <v>12331</v>
      </c>
      <c r="E3290" t="s">
        <v>12332</v>
      </c>
      <c r="G3290">
        <v>48.692965600000001</v>
      </c>
      <c r="H3290">
        <v>9.1986380000000008</v>
      </c>
      <c r="I3290" t="s">
        <v>11881</v>
      </c>
    </row>
    <row r="3291" spans="1:9" x14ac:dyDescent="0.3">
      <c r="A3291" t="s">
        <v>9532</v>
      </c>
      <c r="B3291" t="s">
        <v>9533</v>
      </c>
      <c r="F3291" t="s">
        <v>218</v>
      </c>
      <c r="G3291">
        <v>55.818486999999998</v>
      </c>
      <c r="H3291">
        <v>12.368292</v>
      </c>
      <c r="I3291" t="s">
        <v>25</v>
      </c>
    </row>
    <row r="3292" spans="1:9" x14ac:dyDescent="0.3">
      <c r="A3292" t="s">
        <v>9534</v>
      </c>
      <c r="B3292" t="s">
        <v>9535</v>
      </c>
      <c r="F3292" t="s">
        <v>49</v>
      </c>
      <c r="G3292">
        <v>43.334192999999999</v>
      </c>
      <c r="H3292">
        <v>5.3783149999999997</v>
      </c>
      <c r="I3292" t="s">
        <v>50</v>
      </c>
    </row>
    <row r="3293" spans="1:9" x14ac:dyDescent="0.3">
      <c r="A3293" t="s">
        <v>9536</v>
      </c>
      <c r="B3293" t="s">
        <v>9537</v>
      </c>
      <c r="F3293" t="s">
        <v>49</v>
      </c>
      <c r="G3293">
        <v>48.889558000000001</v>
      </c>
      <c r="H3293">
        <v>2.2523819999999999</v>
      </c>
      <c r="I3293" t="s">
        <v>50</v>
      </c>
    </row>
    <row r="3294" spans="1:9" x14ac:dyDescent="0.3">
      <c r="A3294" t="s">
        <v>9538</v>
      </c>
      <c r="B3294" t="s">
        <v>9539</v>
      </c>
      <c r="F3294" t="s">
        <v>49</v>
      </c>
      <c r="G3294">
        <v>45.318686</v>
      </c>
      <c r="H3294">
        <v>6.086087</v>
      </c>
      <c r="I3294" t="s">
        <v>50</v>
      </c>
    </row>
    <row r="3295" spans="1:9" x14ac:dyDescent="0.3">
      <c r="A3295" t="s">
        <v>9540</v>
      </c>
      <c r="B3295" t="s">
        <v>9541</v>
      </c>
      <c r="F3295" t="s">
        <v>113</v>
      </c>
      <c r="G3295">
        <v>40.448082999999997</v>
      </c>
      <c r="H3295">
        <v>-3.5945559999999999</v>
      </c>
      <c r="I3295" t="s">
        <v>114</v>
      </c>
    </row>
    <row r="3296" spans="1:9" x14ac:dyDescent="0.3">
      <c r="A3296" t="s">
        <v>9542</v>
      </c>
      <c r="B3296" t="s">
        <v>9543</v>
      </c>
      <c r="F3296" t="s">
        <v>113</v>
      </c>
      <c r="G3296">
        <v>40.462941999999998</v>
      </c>
      <c r="H3296">
        <v>-3.6939090000000001</v>
      </c>
      <c r="I3296" t="s">
        <v>114</v>
      </c>
    </row>
    <row r="3297" spans="1:9" x14ac:dyDescent="0.3">
      <c r="A3297" t="s">
        <v>9544</v>
      </c>
      <c r="B3297" t="s">
        <v>9545</v>
      </c>
      <c r="F3297" t="s">
        <v>82</v>
      </c>
      <c r="G3297">
        <v>51.511054350000002</v>
      </c>
      <c r="H3297">
        <v>-9.5233764394948295E-2</v>
      </c>
      <c r="I3297" t="s">
        <v>25</v>
      </c>
    </row>
    <row r="3298" spans="1:9" x14ac:dyDescent="0.3">
      <c r="A3298" t="s">
        <v>9546</v>
      </c>
      <c r="B3298" t="s">
        <v>9547</v>
      </c>
      <c r="F3298" t="s">
        <v>104</v>
      </c>
      <c r="G3298">
        <v>53.131098600000001</v>
      </c>
      <c r="H3298">
        <v>6.5869321000000003</v>
      </c>
      <c r="I3298" t="s">
        <v>1059</v>
      </c>
    </row>
    <row r="3299" spans="1:9" x14ac:dyDescent="0.3">
      <c r="A3299" t="s">
        <v>9548</v>
      </c>
      <c r="B3299" t="s">
        <v>9549</v>
      </c>
      <c r="C3299" t="s">
        <v>9550</v>
      </c>
      <c r="D3299" t="s">
        <v>9551</v>
      </c>
      <c r="E3299" t="s">
        <v>9552</v>
      </c>
      <c r="F3299" t="s">
        <v>68</v>
      </c>
      <c r="G3299">
        <v>47.450228699999997</v>
      </c>
      <c r="H3299">
        <v>8.5836830000000006</v>
      </c>
      <c r="I3299" t="s">
        <v>15</v>
      </c>
    </row>
    <row r="3300" spans="1:9" x14ac:dyDescent="0.3">
      <c r="A3300" t="s">
        <v>9553</v>
      </c>
      <c r="B3300" t="s">
        <v>9554</v>
      </c>
      <c r="F3300" t="s">
        <v>113</v>
      </c>
      <c r="G3300">
        <v>40.424956000000002</v>
      </c>
      <c r="H3300">
        <v>-3.6870989999999999</v>
      </c>
      <c r="I3300" t="s">
        <v>114</v>
      </c>
    </row>
    <row r="3301" spans="1:9" x14ac:dyDescent="0.3">
      <c r="A3301" t="s">
        <v>9555</v>
      </c>
      <c r="B3301" t="s">
        <v>9556</v>
      </c>
      <c r="F3301" t="s">
        <v>49</v>
      </c>
      <c r="G3301">
        <v>47.282238999999997</v>
      </c>
      <c r="H3301">
        <v>5.0462249999999997</v>
      </c>
      <c r="I3301" t="s">
        <v>50</v>
      </c>
    </row>
    <row r="3302" spans="1:9" x14ac:dyDescent="0.3">
      <c r="A3302" t="s">
        <v>9557</v>
      </c>
      <c r="B3302" t="s">
        <v>9558</v>
      </c>
      <c r="C3302" t="s">
        <v>9559</v>
      </c>
      <c r="D3302" t="s">
        <v>9560</v>
      </c>
      <c r="E3302" t="s">
        <v>9561</v>
      </c>
      <c r="F3302" t="s">
        <v>14</v>
      </c>
      <c r="G3302">
        <v>52.430006499999998</v>
      </c>
      <c r="H3302">
        <v>13.7432742</v>
      </c>
      <c r="I3302" t="s">
        <v>15</v>
      </c>
    </row>
    <row r="3303" spans="1:9" x14ac:dyDescent="0.3">
      <c r="A3303" t="s">
        <v>9562</v>
      </c>
      <c r="B3303" t="s">
        <v>9564</v>
      </c>
      <c r="F3303" t="s">
        <v>9565</v>
      </c>
      <c r="G3303">
        <v>54.169102000000002</v>
      </c>
      <c r="H3303">
        <v>-4.4959480000000003</v>
      </c>
      <c r="I3303" t="s">
        <v>25</v>
      </c>
    </row>
    <row r="3304" spans="1:9" x14ac:dyDescent="0.3">
      <c r="A3304" t="s">
        <v>9562</v>
      </c>
      <c r="B3304" t="s">
        <v>9563</v>
      </c>
      <c r="F3304" t="s">
        <v>14</v>
      </c>
      <c r="G3304">
        <v>51.0502003</v>
      </c>
      <c r="H3304">
        <v>13.743081500000001</v>
      </c>
      <c r="I3304" t="s">
        <v>25</v>
      </c>
    </row>
    <row r="3305" spans="1:9" x14ac:dyDescent="0.3">
      <c r="A3305" t="s">
        <v>9566</v>
      </c>
      <c r="B3305" t="s">
        <v>9567</v>
      </c>
      <c r="C3305" t="s">
        <v>9568</v>
      </c>
      <c r="D3305" t="s">
        <v>9569</v>
      </c>
      <c r="E3305" t="s">
        <v>2994</v>
      </c>
      <c r="F3305" t="s">
        <v>14</v>
      </c>
      <c r="G3305">
        <v>51.027735</v>
      </c>
      <c r="H3305">
        <v>13.787411000000001</v>
      </c>
      <c r="I3305" t="s">
        <v>15</v>
      </c>
    </row>
    <row r="3306" spans="1:9" x14ac:dyDescent="0.3">
      <c r="A3306" t="s">
        <v>9570</v>
      </c>
      <c r="B3306" t="s">
        <v>9571</v>
      </c>
      <c r="F3306" t="s">
        <v>79</v>
      </c>
      <c r="G3306">
        <v>45.490857099999999</v>
      </c>
      <c r="H3306">
        <v>9.2045896999999997</v>
      </c>
      <c r="I3306" t="s">
        <v>15</v>
      </c>
    </row>
    <row r="3307" spans="1:9" x14ac:dyDescent="0.3">
      <c r="A3307" t="s">
        <v>9572</v>
      </c>
      <c r="B3307" t="s">
        <v>9573</v>
      </c>
      <c r="F3307" t="s">
        <v>82</v>
      </c>
      <c r="G3307">
        <v>52.040900000000001</v>
      </c>
      <c r="H3307">
        <v>-0.76611700000000005</v>
      </c>
      <c r="I3307" t="s">
        <v>15</v>
      </c>
    </row>
    <row r="3308" spans="1:9" x14ac:dyDescent="0.3">
      <c r="A3308" t="s">
        <v>9574</v>
      </c>
      <c r="B3308" t="s">
        <v>9575</v>
      </c>
      <c r="C3308" t="s">
        <v>9576</v>
      </c>
      <c r="D3308" t="s">
        <v>9577</v>
      </c>
      <c r="E3308" t="s">
        <v>9578</v>
      </c>
      <c r="F3308" t="s">
        <v>14</v>
      </c>
      <c r="G3308">
        <v>53.834776599999998</v>
      </c>
      <c r="H3308">
        <v>10.696636099999999</v>
      </c>
      <c r="I3308" t="s">
        <v>15</v>
      </c>
    </row>
    <row r="3309" spans="1:9" x14ac:dyDescent="0.3">
      <c r="A3309" t="s">
        <v>9579</v>
      </c>
      <c r="B3309" t="s">
        <v>1384</v>
      </c>
      <c r="C3309" t="s">
        <v>1385</v>
      </c>
      <c r="D3309" t="s">
        <v>1386</v>
      </c>
      <c r="E3309" t="s">
        <v>1387</v>
      </c>
      <c r="F3309" t="s">
        <v>104</v>
      </c>
      <c r="G3309">
        <v>51.410381000000001</v>
      </c>
      <c r="H3309">
        <v>5.4286966000000003</v>
      </c>
      <c r="I3309" t="s">
        <v>15</v>
      </c>
    </row>
    <row r="3310" spans="1:9" x14ac:dyDescent="0.3">
      <c r="A3310" t="s">
        <v>9580</v>
      </c>
      <c r="B3310" t="s">
        <v>5260</v>
      </c>
      <c r="C3310" t="s">
        <v>5261</v>
      </c>
      <c r="D3310" t="s">
        <v>5262</v>
      </c>
      <c r="E3310" t="s">
        <v>3928</v>
      </c>
      <c r="F3310" t="s">
        <v>49</v>
      </c>
      <c r="G3310">
        <v>43.266226099999997</v>
      </c>
      <c r="H3310">
        <v>5.3941872999999996</v>
      </c>
      <c r="I3310" t="s">
        <v>15</v>
      </c>
    </row>
    <row r="3311" spans="1:9" x14ac:dyDescent="0.3">
      <c r="A3311" t="s">
        <v>11677</v>
      </c>
      <c r="E3311" t="s">
        <v>11678</v>
      </c>
      <c r="G3311">
        <v>43.261484433814402</v>
      </c>
      <c r="H3311">
        <v>5.7943197516195504</v>
      </c>
      <c r="I3311" t="s">
        <v>11294</v>
      </c>
    </row>
    <row r="3312" spans="1:9" x14ac:dyDescent="0.3">
      <c r="A3312" t="s">
        <v>9581</v>
      </c>
      <c r="B3312" t="s">
        <v>9582</v>
      </c>
      <c r="F3312" t="s">
        <v>49</v>
      </c>
      <c r="G3312">
        <v>47.282848000000001</v>
      </c>
      <c r="H3312">
        <v>5.0433820000000003</v>
      </c>
      <c r="I3312" t="s">
        <v>50</v>
      </c>
    </row>
    <row r="3313" spans="1:9" x14ac:dyDescent="0.3">
      <c r="A3313" t="s">
        <v>9583</v>
      </c>
      <c r="B3313" t="s">
        <v>9584</v>
      </c>
      <c r="C3313" t="s">
        <v>9585</v>
      </c>
      <c r="D3313" t="s">
        <v>9586</v>
      </c>
      <c r="E3313" t="s">
        <v>9587</v>
      </c>
      <c r="F3313" t="s">
        <v>934</v>
      </c>
      <c r="G3313">
        <v>60.477265199999998</v>
      </c>
      <c r="H3313">
        <v>22.151547999999998</v>
      </c>
      <c r="I3313" t="s">
        <v>15</v>
      </c>
    </row>
    <row r="3314" spans="1:9" x14ac:dyDescent="0.3">
      <c r="A3314" t="s">
        <v>9588</v>
      </c>
      <c r="B3314" t="s">
        <v>9589</v>
      </c>
      <c r="C3314" t="s">
        <v>9590</v>
      </c>
      <c r="D3314" t="s">
        <v>9591</v>
      </c>
      <c r="E3314" t="s">
        <v>403</v>
      </c>
      <c r="F3314" t="s">
        <v>404</v>
      </c>
      <c r="G3314">
        <v>59.341078000000003</v>
      </c>
      <c r="H3314">
        <v>18.028281400000001</v>
      </c>
      <c r="I3314" t="s">
        <v>15</v>
      </c>
    </row>
    <row r="3315" spans="1:9" x14ac:dyDescent="0.3">
      <c r="A3315" t="s">
        <v>9592</v>
      </c>
      <c r="B3315" t="s">
        <v>9593</v>
      </c>
      <c r="C3315" t="s">
        <v>9594</v>
      </c>
      <c r="D3315" t="s">
        <v>9595</v>
      </c>
      <c r="E3315" t="s">
        <v>9596</v>
      </c>
      <c r="F3315" t="s">
        <v>14</v>
      </c>
      <c r="G3315">
        <v>52.3235709</v>
      </c>
      <c r="H3315">
        <v>8.3406625000000005</v>
      </c>
      <c r="I3315" t="s">
        <v>15</v>
      </c>
    </row>
    <row r="3316" spans="1:9" x14ac:dyDescent="0.3">
      <c r="A3316" t="s">
        <v>11679</v>
      </c>
      <c r="E3316" t="s">
        <v>11680</v>
      </c>
      <c r="G3316">
        <v>59.164915096930102</v>
      </c>
      <c r="H3316">
        <v>-2.78835603880386</v>
      </c>
      <c r="I3316" t="s">
        <v>11289</v>
      </c>
    </row>
    <row r="3317" spans="1:9" x14ac:dyDescent="0.3">
      <c r="A3317" t="s">
        <v>9597</v>
      </c>
      <c r="B3317" t="s">
        <v>9598</v>
      </c>
      <c r="F3317" t="s">
        <v>82</v>
      </c>
      <c r="G3317">
        <v>51.516024000000002</v>
      </c>
      <c r="H3317">
        <v>-0.1440321</v>
      </c>
      <c r="I3317" t="s">
        <v>37</v>
      </c>
    </row>
    <row r="3318" spans="1:9" x14ac:dyDescent="0.3">
      <c r="A3318" t="s">
        <v>9599</v>
      </c>
      <c r="B3318" t="s">
        <v>9600</v>
      </c>
      <c r="C3318" t="s">
        <v>9601</v>
      </c>
      <c r="D3318" t="s">
        <v>9602</v>
      </c>
      <c r="E3318" t="s">
        <v>9603</v>
      </c>
      <c r="F3318" t="s">
        <v>82</v>
      </c>
      <c r="G3318">
        <v>51.294058</v>
      </c>
      <c r="H3318">
        <v>-0.2295088582803769</v>
      </c>
      <c r="I3318" t="s">
        <v>15</v>
      </c>
    </row>
    <row r="3319" spans="1:9" x14ac:dyDescent="0.3">
      <c r="A3319" t="s">
        <v>9604</v>
      </c>
      <c r="B3319" t="s">
        <v>9605</v>
      </c>
      <c r="C3319" t="s">
        <v>9606</v>
      </c>
      <c r="D3319" t="s">
        <v>7106</v>
      </c>
      <c r="E3319" t="s">
        <v>9320</v>
      </c>
      <c r="F3319" t="s">
        <v>260</v>
      </c>
      <c r="G3319">
        <v>50.848894999999999</v>
      </c>
      <c r="H3319">
        <v>4.3454079999999999</v>
      </c>
      <c r="I3319" t="s">
        <v>15</v>
      </c>
    </row>
    <row r="3320" spans="1:9" x14ac:dyDescent="0.3">
      <c r="A3320" t="s">
        <v>9607</v>
      </c>
      <c r="B3320" t="s">
        <v>9608</v>
      </c>
      <c r="C3320" t="s">
        <v>9609</v>
      </c>
      <c r="D3320" t="s">
        <v>9610</v>
      </c>
      <c r="E3320" t="s">
        <v>9611</v>
      </c>
      <c r="F3320" t="s">
        <v>14</v>
      </c>
      <c r="G3320">
        <v>53.488363100000001</v>
      </c>
      <c r="H3320">
        <v>10.2606109</v>
      </c>
      <c r="I3320" t="s">
        <v>15</v>
      </c>
    </row>
    <row r="3321" spans="1:9" x14ac:dyDescent="0.3">
      <c r="A3321" t="s">
        <v>9612</v>
      </c>
      <c r="B3321" t="s">
        <v>9613</v>
      </c>
      <c r="C3321" t="s">
        <v>9614</v>
      </c>
      <c r="D3321" t="s">
        <v>9615</v>
      </c>
      <c r="E3321" t="s">
        <v>403</v>
      </c>
      <c r="F3321" t="s">
        <v>404</v>
      </c>
      <c r="G3321">
        <v>59.333869200000002</v>
      </c>
      <c r="H3321">
        <v>18.057258399999998</v>
      </c>
      <c r="I3321" t="s">
        <v>15</v>
      </c>
    </row>
    <row r="3322" spans="1:9" x14ac:dyDescent="0.3">
      <c r="A3322" t="s">
        <v>9616</v>
      </c>
      <c r="B3322" t="s">
        <v>9617</v>
      </c>
      <c r="C3322" t="s">
        <v>9618</v>
      </c>
      <c r="D3322" t="s">
        <v>9619</v>
      </c>
      <c r="E3322" t="s">
        <v>9620</v>
      </c>
      <c r="F3322" t="s">
        <v>21</v>
      </c>
      <c r="G3322">
        <v>46.618592</v>
      </c>
      <c r="H3322">
        <v>14.057981</v>
      </c>
      <c r="I3322" t="s">
        <v>88</v>
      </c>
    </row>
    <row r="3323" spans="1:9" x14ac:dyDescent="0.3">
      <c r="A3323" t="s">
        <v>9621</v>
      </c>
      <c r="B3323" t="s">
        <v>9622</v>
      </c>
      <c r="F3323" t="s">
        <v>113</v>
      </c>
      <c r="G3323">
        <v>41.405838000000003</v>
      </c>
      <c r="H3323">
        <v>1.911327</v>
      </c>
      <c r="I3323" t="s">
        <v>114</v>
      </c>
    </row>
    <row r="3324" spans="1:9" x14ac:dyDescent="0.3">
      <c r="A3324" t="s">
        <v>9623</v>
      </c>
      <c r="B3324" t="s">
        <v>9624</v>
      </c>
      <c r="F3324" t="s">
        <v>49</v>
      </c>
      <c r="G3324">
        <v>45.730995999999998</v>
      </c>
      <c r="H3324">
        <v>4.9863429999999997</v>
      </c>
      <c r="I3324" t="s">
        <v>50</v>
      </c>
    </row>
    <row r="3325" spans="1:9" x14ac:dyDescent="0.3">
      <c r="A3325" t="s">
        <v>9625</v>
      </c>
      <c r="B3325" t="s">
        <v>9626</v>
      </c>
      <c r="F3325" t="s">
        <v>82</v>
      </c>
      <c r="G3325" t="str">
        <f>"53.425518"</f>
        <v>53.425518</v>
      </c>
      <c r="H3325" t="str">
        <f>"-2.518690"</f>
        <v>-2.518690</v>
      </c>
      <c r="I3325" t="s">
        <v>37</v>
      </c>
    </row>
    <row r="3326" spans="1:9" x14ac:dyDescent="0.3">
      <c r="A3326" t="s">
        <v>9627</v>
      </c>
      <c r="B3326" t="s">
        <v>9628</v>
      </c>
      <c r="F3326" t="s">
        <v>49</v>
      </c>
      <c r="G3326">
        <v>48.68974</v>
      </c>
      <c r="H3326">
        <v>2.2118204000000001</v>
      </c>
    </row>
    <row r="3327" spans="1:9" x14ac:dyDescent="0.3">
      <c r="A3327" t="s">
        <v>9629</v>
      </c>
      <c r="B3327" t="s">
        <v>9630</v>
      </c>
      <c r="C3327" t="s">
        <v>9631</v>
      </c>
      <c r="D3327" t="s">
        <v>303</v>
      </c>
      <c r="E3327" t="s">
        <v>9632</v>
      </c>
      <c r="F3327" t="s">
        <v>21</v>
      </c>
      <c r="G3327">
        <v>47.715838300000001</v>
      </c>
      <c r="H3327">
        <v>16.04106057074145</v>
      </c>
      <c r="I3327" t="s">
        <v>88</v>
      </c>
    </row>
    <row r="3328" spans="1:9" x14ac:dyDescent="0.3">
      <c r="A3328" t="s">
        <v>9633</v>
      </c>
      <c r="B3328" t="s">
        <v>9634</v>
      </c>
      <c r="F3328" t="s">
        <v>30</v>
      </c>
      <c r="G3328">
        <v>50.849878099999998</v>
      </c>
      <c r="H3328">
        <v>20.563697099999999</v>
      </c>
      <c r="I3328" t="s">
        <v>25</v>
      </c>
    </row>
    <row r="3329" spans="1:9" x14ac:dyDescent="0.3">
      <c r="A3329" t="s">
        <v>9635</v>
      </c>
      <c r="B3329" t="s">
        <v>9636</v>
      </c>
      <c r="F3329" t="s">
        <v>49</v>
      </c>
      <c r="G3329">
        <v>48.884062200000002</v>
      </c>
      <c r="H3329">
        <v>2.2909643000000002</v>
      </c>
      <c r="I3329" t="s">
        <v>50</v>
      </c>
    </row>
    <row r="3330" spans="1:9" x14ac:dyDescent="0.3">
      <c r="A3330" t="s">
        <v>12333</v>
      </c>
      <c r="C3330" t="s">
        <v>12334</v>
      </c>
      <c r="D3330" t="s">
        <v>12335</v>
      </c>
      <c r="E3330" t="s">
        <v>12336</v>
      </c>
      <c r="G3330">
        <v>51.651836699999997</v>
      </c>
      <c r="H3330">
        <v>-1.592017</v>
      </c>
      <c r="I3330" t="s">
        <v>11881</v>
      </c>
    </row>
    <row r="3331" spans="1:9" x14ac:dyDescent="0.3">
      <c r="A3331" t="s">
        <v>9637</v>
      </c>
      <c r="B3331" t="s">
        <v>9638</v>
      </c>
      <c r="C3331" t="s">
        <v>9639</v>
      </c>
      <c r="D3331" t="s">
        <v>9640</v>
      </c>
      <c r="E3331" t="s">
        <v>9641</v>
      </c>
      <c r="F3331" t="s">
        <v>68</v>
      </c>
      <c r="G3331">
        <v>46.82264</v>
      </c>
      <c r="H3331">
        <v>7.1501349999999997</v>
      </c>
      <c r="I3331" t="s">
        <v>15</v>
      </c>
    </row>
    <row r="3332" spans="1:9" x14ac:dyDescent="0.3">
      <c r="A3332" t="s">
        <v>9642</v>
      </c>
      <c r="B3332" t="s">
        <v>9643</v>
      </c>
      <c r="C3332" t="s">
        <v>9644</v>
      </c>
      <c r="D3332" t="s">
        <v>2284</v>
      </c>
      <c r="E3332" t="s">
        <v>1118</v>
      </c>
      <c r="F3332" t="s">
        <v>68</v>
      </c>
      <c r="G3332">
        <v>46.519600799999999</v>
      </c>
      <c r="H3332">
        <v>6.6316663</v>
      </c>
      <c r="I3332" t="s">
        <v>15</v>
      </c>
    </row>
    <row r="3333" spans="1:9" x14ac:dyDescent="0.3">
      <c r="A3333" t="s">
        <v>9645</v>
      </c>
      <c r="B3333" t="s">
        <v>9646</v>
      </c>
      <c r="F3333" t="s">
        <v>104</v>
      </c>
      <c r="G3333">
        <v>51.923354500000002</v>
      </c>
      <c r="H3333">
        <v>4.4690485000000004</v>
      </c>
      <c r="I3333" t="s">
        <v>15</v>
      </c>
    </row>
    <row r="3334" spans="1:9" x14ac:dyDescent="0.3">
      <c r="A3334" t="s">
        <v>9647</v>
      </c>
      <c r="B3334" t="s">
        <v>9648</v>
      </c>
      <c r="F3334" t="s">
        <v>49</v>
      </c>
      <c r="G3334">
        <v>46.664302999999997</v>
      </c>
      <c r="H3334">
        <v>-1.423451</v>
      </c>
      <c r="I3334" t="s">
        <v>50</v>
      </c>
    </row>
    <row r="3335" spans="1:9" x14ac:dyDescent="0.3">
      <c r="A3335" t="s">
        <v>9649</v>
      </c>
      <c r="B3335" t="s">
        <v>9650</v>
      </c>
      <c r="C3335" t="s">
        <v>9651</v>
      </c>
      <c r="D3335" t="s">
        <v>9652</v>
      </c>
      <c r="E3335" t="s">
        <v>2573</v>
      </c>
      <c r="F3335" t="s">
        <v>1291</v>
      </c>
      <c r="G3335">
        <v>20.990584999999999</v>
      </c>
      <c r="H3335">
        <v>-89.632294999999999</v>
      </c>
      <c r="I3335" t="s">
        <v>15</v>
      </c>
    </row>
    <row r="3336" spans="1:9" x14ac:dyDescent="0.3">
      <c r="A3336" t="s">
        <v>9653</v>
      </c>
      <c r="B3336" t="s">
        <v>9654</v>
      </c>
      <c r="F3336" t="s">
        <v>260</v>
      </c>
      <c r="G3336">
        <v>50.881044000000003</v>
      </c>
      <c r="H3336">
        <v>4.4330939999999996</v>
      </c>
      <c r="I3336" t="s">
        <v>25</v>
      </c>
    </row>
    <row r="3337" spans="1:9" x14ac:dyDescent="0.3">
      <c r="A3337" t="s">
        <v>9655</v>
      </c>
      <c r="B3337" t="s">
        <v>9656</v>
      </c>
      <c r="F3337" t="s">
        <v>49</v>
      </c>
      <c r="G3337">
        <v>45.383659000000002</v>
      </c>
      <c r="H3337">
        <v>5.997274</v>
      </c>
      <c r="I3337" t="s">
        <v>50</v>
      </c>
    </row>
    <row r="3338" spans="1:9" x14ac:dyDescent="0.3">
      <c r="A3338" t="s">
        <v>9657</v>
      </c>
      <c r="B3338" t="s">
        <v>9658</v>
      </c>
      <c r="F3338" t="s">
        <v>30</v>
      </c>
      <c r="G3338">
        <v>52.314366700000001</v>
      </c>
      <c r="H3338">
        <v>17.058051500000001</v>
      </c>
      <c r="I3338" t="s">
        <v>25</v>
      </c>
    </row>
    <row r="3339" spans="1:9" x14ac:dyDescent="0.3">
      <c r="A3339" t="s">
        <v>9659</v>
      </c>
      <c r="B3339" t="s">
        <v>9660</v>
      </c>
      <c r="C3339" t="s">
        <v>9661</v>
      </c>
      <c r="D3339" t="s">
        <v>6588</v>
      </c>
      <c r="E3339" t="s">
        <v>9662</v>
      </c>
      <c r="F3339" t="s">
        <v>49</v>
      </c>
      <c r="G3339">
        <v>45.7042176</v>
      </c>
      <c r="H3339">
        <v>4.8512713999999999</v>
      </c>
      <c r="I3339" t="s">
        <v>15</v>
      </c>
    </row>
    <row r="3340" spans="1:9" x14ac:dyDescent="0.3">
      <c r="A3340" t="s">
        <v>9663</v>
      </c>
      <c r="B3340" t="s">
        <v>9660</v>
      </c>
      <c r="C3340" t="s">
        <v>9661</v>
      </c>
      <c r="D3340" t="s">
        <v>6588</v>
      </c>
      <c r="E3340" t="s">
        <v>9662</v>
      </c>
      <c r="F3340" t="s">
        <v>49</v>
      </c>
      <c r="G3340">
        <v>45.7042176</v>
      </c>
      <c r="H3340">
        <v>4.8512713999999999</v>
      </c>
      <c r="I3340" t="s">
        <v>15</v>
      </c>
    </row>
    <row r="3341" spans="1:9" x14ac:dyDescent="0.3">
      <c r="A3341" t="s">
        <v>9664</v>
      </c>
      <c r="B3341" t="s">
        <v>9660</v>
      </c>
      <c r="C3341" t="s">
        <v>9661</v>
      </c>
      <c r="D3341" t="s">
        <v>6588</v>
      </c>
      <c r="E3341" t="s">
        <v>9662</v>
      </c>
      <c r="F3341" t="s">
        <v>49</v>
      </c>
      <c r="G3341">
        <v>45.7042176</v>
      </c>
      <c r="H3341">
        <v>4.8512713999999999</v>
      </c>
      <c r="I3341" t="s">
        <v>15</v>
      </c>
    </row>
    <row r="3342" spans="1:9" x14ac:dyDescent="0.3">
      <c r="A3342" t="s">
        <v>9665</v>
      </c>
      <c r="B3342" t="s">
        <v>9666</v>
      </c>
      <c r="F3342" t="s">
        <v>49</v>
      </c>
      <c r="G3342">
        <v>45.718372000000002</v>
      </c>
      <c r="H3342">
        <v>4.879975</v>
      </c>
      <c r="I3342" t="s">
        <v>25</v>
      </c>
    </row>
    <row r="3343" spans="1:9" x14ac:dyDescent="0.3">
      <c r="A3343" t="s">
        <v>9667</v>
      </c>
      <c r="B3343" t="s">
        <v>9668</v>
      </c>
      <c r="C3343" t="s">
        <v>9669</v>
      </c>
      <c r="D3343" t="s">
        <v>9670</v>
      </c>
      <c r="E3343" t="s">
        <v>4185</v>
      </c>
      <c r="F3343" t="s">
        <v>14</v>
      </c>
      <c r="G3343">
        <v>52.374567399999997</v>
      </c>
      <c r="H3343">
        <v>9.7913613000000002</v>
      </c>
      <c r="I3343" t="s">
        <v>15</v>
      </c>
    </row>
    <row r="3344" spans="1:9" x14ac:dyDescent="0.3">
      <c r="A3344" t="s">
        <v>9671</v>
      </c>
      <c r="B3344" t="s">
        <v>9672</v>
      </c>
      <c r="C3344" t="s">
        <v>9673</v>
      </c>
      <c r="D3344" t="s">
        <v>9674</v>
      </c>
      <c r="E3344" t="s">
        <v>7403</v>
      </c>
      <c r="F3344" t="s">
        <v>68</v>
      </c>
      <c r="G3344">
        <v>47.0555649</v>
      </c>
      <c r="H3344">
        <v>8.3106547000000006</v>
      </c>
      <c r="I3344" t="s">
        <v>15</v>
      </c>
    </row>
    <row r="3345" spans="1:9" x14ac:dyDescent="0.3">
      <c r="A3345" t="s">
        <v>9675</v>
      </c>
      <c r="B3345" t="s">
        <v>9676</v>
      </c>
      <c r="F3345" t="s">
        <v>49</v>
      </c>
      <c r="G3345">
        <v>49.116517999999999</v>
      </c>
      <c r="H3345">
        <v>-1.095162</v>
      </c>
      <c r="I3345" t="s">
        <v>50</v>
      </c>
    </row>
    <row r="3346" spans="1:9" x14ac:dyDescent="0.3">
      <c r="A3346" t="s">
        <v>9677</v>
      </c>
      <c r="B3346" t="s">
        <v>9678</v>
      </c>
      <c r="F3346" t="s">
        <v>49</v>
      </c>
      <c r="G3346">
        <v>43.917668999999997</v>
      </c>
      <c r="H3346">
        <v>2.1625399999999999</v>
      </c>
      <c r="I3346" t="s">
        <v>50</v>
      </c>
    </row>
    <row r="3347" spans="1:9" x14ac:dyDescent="0.3">
      <c r="A3347" t="s">
        <v>9679</v>
      </c>
      <c r="B3347" t="s">
        <v>9680</v>
      </c>
      <c r="F3347" t="s">
        <v>49</v>
      </c>
      <c r="G3347">
        <v>50.430831300000001</v>
      </c>
      <c r="H3347">
        <v>2.8367879</v>
      </c>
      <c r="I3347" t="s">
        <v>50</v>
      </c>
    </row>
    <row r="3348" spans="1:9" x14ac:dyDescent="0.3">
      <c r="A3348" t="s">
        <v>11681</v>
      </c>
      <c r="E3348" t="s">
        <v>11682</v>
      </c>
      <c r="G3348">
        <v>49.880890399999998</v>
      </c>
      <c r="H3348">
        <v>1.1415922000000001</v>
      </c>
      <c r="I3348" t="s">
        <v>11289</v>
      </c>
    </row>
    <row r="3349" spans="1:9" x14ac:dyDescent="0.3">
      <c r="A3349" t="s">
        <v>9681</v>
      </c>
      <c r="B3349" t="s">
        <v>9682</v>
      </c>
      <c r="F3349" t="s">
        <v>49</v>
      </c>
      <c r="G3349">
        <v>43.291420799999997</v>
      </c>
      <c r="H3349">
        <v>-0.37759330000000002</v>
      </c>
      <c r="I3349" t="s">
        <v>50</v>
      </c>
    </row>
    <row r="3350" spans="1:9" x14ac:dyDescent="0.3">
      <c r="A3350" t="s">
        <v>9683</v>
      </c>
      <c r="B3350" t="s">
        <v>9684</v>
      </c>
      <c r="C3350" t="s">
        <v>9685</v>
      </c>
      <c r="D3350" t="s">
        <v>9686</v>
      </c>
      <c r="E3350" t="s">
        <v>9687</v>
      </c>
      <c r="F3350" t="s">
        <v>49</v>
      </c>
      <c r="G3350">
        <v>47.625766800000001</v>
      </c>
      <c r="H3350">
        <v>7.2262734999999996</v>
      </c>
      <c r="I3350" t="s">
        <v>15</v>
      </c>
    </row>
    <row r="3351" spans="1:9" x14ac:dyDescent="0.3">
      <c r="A3351" t="s">
        <v>9688</v>
      </c>
      <c r="B3351" t="s">
        <v>9689</v>
      </c>
      <c r="C3351" t="s">
        <v>9690</v>
      </c>
      <c r="D3351" t="s">
        <v>9691</v>
      </c>
      <c r="E3351" t="s">
        <v>2736</v>
      </c>
      <c r="F3351" t="s">
        <v>104</v>
      </c>
      <c r="G3351">
        <v>52.357619999999997</v>
      </c>
      <c r="H3351">
        <v>4.9323518999999996</v>
      </c>
      <c r="I3351" t="s">
        <v>15</v>
      </c>
    </row>
    <row r="3352" spans="1:9" x14ac:dyDescent="0.3">
      <c r="A3352" t="s">
        <v>9692</v>
      </c>
      <c r="B3352" t="s">
        <v>9693</v>
      </c>
      <c r="F3352" t="s">
        <v>49</v>
      </c>
      <c r="G3352">
        <v>47.323174999999999</v>
      </c>
      <c r="H3352">
        <v>5.0343359999999997</v>
      </c>
      <c r="I3352" t="s">
        <v>50</v>
      </c>
    </row>
    <row r="3353" spans="1:9" x14ac:dyDescent="0.3">
      <c r="A3353" t="s">
        <v>9694</v>
      </c>
      <c r="B3353" t="s">
        <v>4195</v>
      </c>
      <c r="C3353" t="s">
        <v>4196</v>
      </c>
      <c r="D3353" t="s">
        <v>948</v>
      </c>
      <c r="E3353" t="s">
        <v>190</v>
      </c>
      <c r="F3353" t="s">
        <v>14</v>
      </c>
      <c r="G3353">
        <v>52.431325800000003</v>
      </c>
      <c r="H3353">
        <v>13.523673</v>
      </c>
      <c r="I3353" t="s">
        <v>15</v>
      </c>
    </row>
    <row r="3354" spans="1:9" x14ac:dyDescent="0.3">
      <c r="A3354" t="s">
        <v>9695</v>
      </c>
      <c r="B3354" t="s">
        <v>9696</v>
      </c>
      <c r="F3354" t="s">
        <v>49</v>
      </c>
      <c r="G3354">
        <v>48.875304100000001</v>
      </c>
      <c r="H3354">
        <v>2.3120856000000001</v>
      </c>
      <c r="I3354" t="s">
        <v>50</v>
      </c>
    </row>
    <row r="3355" spans="1:9" x14ac:dyDescent="0.3">
      <c r="A3355" t="s">
        <v>9697</v>
      </c>
      <c r="B3355" t="s">
        <v>9698</v>
      </c>
      <c r="C3355" t="s">
        <v>9699</v>
      </c>
      <c r="D3355" t="s">
        <v>2724</v>
      </c>
      <c r="E3355" t="s">
        <v>183</v>
      </c>
      <c r="F3355" t="s">
        <v>14</v>
      </c>
      <c r="G3355">
        <v>51.216556699999998</v>
      </c>
      <c r="H3355">
        <v>6.7579548000000003</v>
      </c>
      <c r="I3355" t="s">
        <v>15</v>
      </c>
    </row>
    <row r="3356" spans="1:9" x14ac:dyDescent="0.3">
      <c r="A3356" t="s">
        <v>9700</v>
      </c>
      <c r="B3356" t="s">
        <v>9701</v>
      </c>
      <c r="C3356" t="s">
        <v>9702</v>
      </c>
      <c r="D3356" t="s">
        <v>9703</v>
      </c>
      <c r="E3356" t="s">
        <v>756</v>
      </c>
      <c r="F3356" t="s">
        <v>68</v>
      </c>
      <c r="G3356">
        <v>46.205040500000003</v>
      </c>
      <c r="H3356">
        <v>6.1713994000000003</v>
      </c>
      <c r="I3356" t="s">
        <v>15</v>
      </c>
    </row>
    <row r="3357" spans="1:9" x14ac:dyDescent="0.3">
      <c r="A3357" t="s">
        <v>9704</v>
      </c>
      <c r="B3357" t="s">
        <v>9705</v>
      </c>
      <c r="F3357" t="s">
        <v>49</v>
      </c>
      <c r="G3357">
        <v>44.345101</v>
      </c>
      <c r="H3357">
        <v>4.7413100000000004</v>
      </c>
      <c r="I3357" t="s">
        <v>50</v>
      </c>
    </row>
    <row r="3358" spans="1:9" x14ac:dyDescent="0.3">
      <c r="A3358" t="s">
        <v>9706</v>
      </c>
      <c r="B3358" t="s">
        <v>9707</v>
      </c>
      <c r="C3358" t="s">
        <v>9708</v>
      </c>
      <c r="D3358" t="s">
        <v>9709</v>
      </c>
      <c r="E3358" t="s">
        <v>9710</v>
      </c>
      <c r="F3358" t="s">
        <v>104</v>
      </c>
      <c r="G3358">
        <v>52.058443799999999</v>
      </c>
      <c r="H3358">
        <v>4.4814249000000004</v>
      </c>
      <c r="I3358" t="s">
        <v>15</v>
      </c>
    </row>
    <row r="3359" spans="1:9" x14ac:dyDescent="0.3">
      <c r="A3359" t="s">
        <v>9711</v>
      </c>
      <c r="B3359" t="s">
        <v>9712</v>
      </c>
      <c r="C3359" t="s">
        <v>9713</v>
      </c>
      <c r="D3359" t="s">
        <v>9714</v>
      </c>
      <c r="E3359" t="s">
        <v>1827</v>
      </c>
      <c r="F3359" t="s">
        <v>14</v>
      </c>
      <c r="G3359">
        <v>54.319281349999997</v>
      </c>
      <c r="H3359">
        <v>10.08437775</v>
      </c>
      <c r="I3359" t="s">
        <v>101</v>
      </c>
    </row>
    <row r="3360" spans="1:9" x14ac:dyDescent="0.3">
      <c r="A3360" t="s">
        <v>9715</v>
      </c>
      <c r="B3360" t="s">
        <v>9716</v>
      </c>
      <c r="F3360" t="s">
        <v>113</v>
      </c>
      <c r="G3360">
        <v>39.461936299999998</v>
      </c>
      <c r="H3360">
        <v>-0.37409930000000002</v>
      </c>
      <c r="I3360" t="s">
        <v>114</v>
      </c>
    </row>
    <row r="3361" spans="1:9" x14ac:dyDescent="0.3">
      <c r="A3361" t="s">
        <v>9717</v>
      </c>
      <c r="B3361" t="s">
        <v>9718</v>
      </c>
      <c r="C3361" t="s">
        <v>9719</v>
      </c>
      <c r="D3361" t="s">
        <v>9720</v>
      </c>
      <c r="E3361" t="s">
        <v>9721</v>
      </c>
      <c r="F3361" t="s">
        <v>68</v>
      </c>
      <c r="G3361">
        <v>47.486342999999998</v>
      </c>
      <c r="H3361">
        <v>9.4576349999999998</v>
      </c>
      <c r="I3361" t="s">
        <v>15</v>
      </c>
    </row>
    <row r="3362" spans="1:9" x14ac:dyDescent="0.3">
      <c r="A3362" t="s">
        <v>9722</v>
      </c>
      <c r="B3362" t="s">
        <v>9723</v>
      </c>
      <c r="C3362" t="s">
        <v>9724</v>
      </c>
      <c r="D3362" t="s">
        <v>9725</v>
      </c>
      <c r="E3362" t="s">
        <v>9726</v>
      </c>
      <c r="F3362" t="s">
        <v>14</v>
      </c>
      <c r="G3362">
        <v>53.676669150000002</v>
      </c>
      <c r="H3362">
        <v>10.149545795378691</v>
      </c>
      <c r="I3362" t="s">
        <v>15</v>
      </c>
    </row>
    <row r="3363" spans="1:9" x14ac:dyDescent="0.3">
      <c r="A3363" t="s">
        <v>9727</v>
      </c>
      <c r="B3363" t="s">
        <v>9728</v>
      </c>
      <c r="F3363" t="s">
        <v>68</v>
      </c>
      <c r="G3363">
        <v>47.184338199999999</v>
      </c>
      <c r="H3363">
        <v>8.5179936000000005</v>
      </c>
      <c r="I3363" t="s">
        <v>25</v>
      </c>
    </row>
    <row r="3364" spans="1:9" x14ac:dyDescent="0.3">
      <c r="A3364" t="s">
        <v>11683</v>
      </c>
      <c r="E3364" t="s">
        <v>11684</v>
      </c>
      <c r="G3364">
        <v>40.465360599999997</v>
      </c>
      <c r="H3364">
        <v>17.247030299999999</v>
      </c>
      <c r="I3364" t="s">
        <v>11289</v>
      </c>
    </row>
    <row r="3365" spans="1:9" x14ac:dyDescent="0.3">
      <c r="A3365" t="s">
        <v>11685</v>
      </c>
      <c r="E3365" t="s">
        <v>11684</v>
      </c>
      <c r="G3365">
        <v>40.464360599999999</v>
      </c>
      <c r="H3365">
        <v>17.247030299999999</v>
      </c>
      <c r="I3365" t="s">
        <v>11289</v>
      </c>
    </row>
    <row r="3366" spans="1:9" x14ac:dyDescent="0.3">
      <c r="A3366" t="s">
        <v>11686</v>
      </c>
      <c r="E3366" t="s">
        <v>11687</v>
      </c>
      <c r="G3366">
        <v>50.012101100000002</v>
      </c>
      <c r="H3366">
        <v>20.985840700000001</v>
      </c>
      <c r="I3366" t="s">
        <v>11289</v>
      </c>
    </row>
    <row r="3367" spans="1:9" x14ac:dyDescent="0.3">
      <c r="A3367" t="s">
        <v>11686</v>
      </c>
      <c r="E3367" t="s">
        <v>11687</v>
      </c>
      <c r="G3367">
        <v>50.0131011</v>
      </c>
      <c r="H3367">
        <v>20.985840700000001</v>
      </c>
      <c r="I3367" t="s">
        <v>11289</v>
      </c>
    </row>
    <row r="3368" spans="1:9" x14ac:dyDescent="0.3">
      <c r="A3368" t="s">
        <v>11686</v>
      </c>
      <c r="E3368" t="s">
        <v>11687</v>
      </c>
      <c r="G3368">
        <v>50.014101099999998</v>
      </c>
      <c r="H3368">
        <v>20.985840700000001</v>
      </c>
      <c r="I3368" t="s">
        <v>11289</v>
      </c>
    </row>
    <row r="3369" spans="1:9" x14ac:dyDescent="0.3">
      <c r="A3369" t="s">
        <v>11688</v>
      </c>
      <c r="E3369" t="s">
        <v>11689</v>
      </c>
      <c r="G3369">
        <v>41.122882699999998</v>
      </c>
      <c r="H3369">
        <v>1.2444909</v>
      </c>
      <c r="I3369" t="s">
        <v>11289</v>
      </c>
    </row>
    <row r="3370" spans="1:9" x14ac:dyDescent="0.3">
      <c r="A3370" t="s">
        <v>11690</v>
      </c>
      <c r="E3370" t="s">
        <v>11689</v>
      </c>
      <c r="G3370">
        <v>41.119882699999998</v>
      </c>
      <c r="H3370">
        <v>1.2444909</v>
      </c>
      <c r="I3370" t="s">
        <v>11289</v>
      </c>
    </row>
    <row r="3371" spans="1:9" x14ac:dyDescent="0.3">
      <c r="A3371" t="s">
        <v>9729</v>
      </c>
      <c r="B3371" t="s">
        <v>1562</v>
      </c>
      <c r="C3371" t="s">
        <v>1563</v>
      </c>
      <c r="D3371" t="s">
        <v>1564</v>
      </c>
      <c r="E3371" t="s">
        <v>158</v>
      </c>
      <c r="F3371" t="s">
        <v>113</v>
      </c>
      <c r="G3371">
        <v>40.397705999999999</v>
      </c>
      <c r="H3371">
        <v>-3.6844139999999999</v>
      </c>
      <c r="I3371" t="s">
        <v>15</v>
      </c>
    </row>
    <row r="3372" spans="1:9" x14ac:dyDescent="0.3">
      <c r="A3372" t="s">
        <v>11691</v>
      </c>
      <c r="E3372" t="s">
        <v>11689</v>
      </c>
      <c r="G3372">
        <v>41.120882700000003</v>
      </c>
      <c r="H3372">
        <v>1.2444909</v>
      </c>
      <c r="I3372" t="s">
        <v>11289</v>
      </c>
    </row>
    <row r="3373" spans="1:9" x14ac:dyDescent="0.3">
      <c r="A3373" t="s">
        <v>11691</v>
      </c>
      <c r="E3373" t="s">
        <v>11689</v>
      </c>
      <c r="G3373">
        <v>41.1218827</v>
      </c>
      <c r="H3373">
        <v>1.2444909</v>
      </c>
      <c r="I3373" t="s">
        <v>11289</v>
      </c>
    </row>
    <row r="3374" spans="1:9" x14ac:dyDescent="0.3">
      <c r="A3374" t="s">
        <v>11691</v>
      </c>
      <c r="E3374" t="s">
        <v>11689</v>
      </c>
      <c r="G3374">
        <v>41.123882700000003</v>
      </c>
      <c r="H3374">
        <v>1.2444909</v>
      </c>
      <c r="I3374" t="s">
        <v>11289</v>
      </c>
    </row>
    <row r="3375" spans="1:9" x14ac:dyDescent="0.3">
      <c r="A3375" t="s">
        <v>9730</v>
      </c>
      <c r="B3375" t="s">
        <v>9731</v>
      </c>
      <c r="F3375" t="s">
        <v>30</v>
      </c>
      <c r="G3375">
        <v>50.348415199999998</v>
      </c>
      <c r="H3375">
        <v>19.1368194</v>
      </c>
      <c r="I3375" t="s">
        <v>25</v>
      </c>
    </row>
    <row r="3376" spans="1:9" x14ac:dyDescent="0.3">
      <c r="A3376" t="s">
        <v>11692</v>
      </c>
      <c r="E3376" t="s">
        <v>11693</v>
      </c>
      <c r="G3376">
        <v>47.036532999999999</v>
      </c>
      <c r="H3376">
        <v>5.407559</v>
      </c>
      <c r="I3376" t="s">
        <v>11289</v>
      </c>
    </row>
    <row r="3377" spans="1:9" x14ac:dyDescent="0.3">
      <c r="A3377" t="s">
        <v>9732</v>
      </c>
      <c r="B3377" t="s">
        <v>9733</v>
      </c>
      <c r="F3377" t="s">
        <v>82</v>
      </c>
      <c r="G3377">
        <v>51.734541800000002</v>
      </c>
      <c r="H3377">
        <v>0.47144738787311918</v>
      </c>
      <c r="I3377" t="s">
        <v>15</v>
      </c>
    </row>
    <row r="3378" spans="1:9" x14ac:dyDescent="0.3">
      <c r="A3378" t="s">
        <v>9734</v>
      </c>
      <c r="B3378" t="s">
        <v>9735</v>
      </c>
      <c r="F3378" t="s">
        <v>113</v>
      </c>
      <c r="G3378">
        <v>41.430659800000001</v>
      </c>
      <c r="H3378">
        <v>2.2343614000000001</v>
      </c>
      <c r="I3378" t="s">
        <v>114</v>
      </c>
    </row>
    <row r="3379" spans="1:9" x14ac:dyDescent="0.3">
      <c r="A3379" t="s">
        <v>9736</v>
      </c>
      <c r="B3379" t="s">
        <v>9737</v>
      </c>
      <c r="C3379" t="s">
        <v>9738</v>
      </c>
      <c r="D3379" t="s">
        <v>3412</v>
      </c>
      <c r="E3379" t="s">
        <v>3413</v>
      </c>
      <c r="F3379" t="s">
        <v>14</v>
      </c>
      <c r="G3379">
        <v>54.192644199999997</v>
      </c>
      <c r="H3379">
        <v>9.1027222468323004</v>
      </c>
      <c r="I3379" t="s">
        <v>101</v>
      </c>
    </row>
    <row r="3380" spans="1:9" x14ac:dyDescent="0.3">
      <c r="A3380" t="s">
        <v>9739</v>
      </c>
      <c r="B3380" t="s">
        <v>9740</v>
      </c>
      <c r="F3380" t="s">
        <v>113</v>
      </c>
      <c r="G3380">
        <v>36.852184000000001</v>
      </c>
      <c r="H3380">
        <v>-2.4666760000000001</v>
      </c>
      <c r="I3380" t="s">
        <v>114</v>
      </c>
    </row>
    <row r="3381" spans="1:9" x14ac:dyDescent="0.3">
      <c r="A3381" t="s">
        <v>9741</v>
      </c>
      <c r="B3381" t="s">
        <v>9742</v>
      </c>
      <c r="C3381" t="s">
        <v>9743</v>
      </c>
      <c r="D3381" t="s">
        <v>9744</v>
      </c>
      <c r="E3381" t="s">
        <v>9745</v>
      </c>
      <c r="F3381" t="s">
        <v>14</v>
      </c>
      <c r="G3381">
        <v>50.828582099999998</v>
      </c>
      <c r="H3381">
        <v>6.0797505999999997</v>
      </c>
      <c r="I3381" t="s">
        <v>101</v>
      </c>
    </row>
    <row r="3382" spans="1:9" x14ac:dyDescent="0.3">
      <c r="A3382" t="s">
        <v>9746</v>
      </c>
      <c r="B3382" t="s">
        <v>9747</v>
      </c>
      <c r="F3382" t="s">
        <v>82</v>
      </c>
      <c r="G3382">
        <v>54.33318285</v>
      </c>
      <c r="H3382">
        <v>-2.7492370268691588</v>
      </c>
      <c r="I3382" t="s">
        <v>37</v>
      </c>
    </row>
    <row r="3383" spans="1:9" x14ac:dyDescent="0.3">
      <c r="A3383" t="s">
        <v>9748</v>
      </c>
      <c r="B3383" t="s">
        <v>9749</v>
      </c>
      <c r="F3383" t="s">
        <v>113</v>
      </c>
      <c r="G3383">
        <v>41.349963299999999</v>
      </c>
      <c r="H3383">
        <v>2.0844229431989971</v>
      </c>
      <c r="I3383" t="s">
        <v>114</v>
      </c>
    </row>
    <row r="3384" spans="1:9" x14ac:dyDescent="0.3">
      <c r="A3384" t="s">
        <v>9750</v>
      </c>
      <c r="B3384" t="s">
        <v>9751</v>
      </c>
      <c r="C3384" t="s">
        <v>9752</v>
      </c>
      <c r="D3384" t="s">
        <v>9753</v>
      </c>
      <c r="E3384" t="s">
        <v>9754</v>
      </c>
      <c r="F3384" t="s">
        <v>49</v>
      </c>
      <c r="G3384">
        <v>48.896639</v>
      </c>
      <c r="H3384">
        <v>2.2285900000000001</v>
      </c>
      <c r="I3384" t="s">
        <v>15</v>
      </c>
    </row>
    <row r="3385" spans="1:9" x14ac:dyDescent="0.3">
      <c r="A3385" t="s">
        <v>9755</v>
      </c>
      <c r="B3385" t="s">
        <v>9756</v>
      </c>
      <c r="F3385" t="s">
        <v>49</v>
      </c>
      <c r="G3385">
        <v>48.896639</v>
      </c>
      <c r="H3385">
        <v>2.2285900000000001</v>
      </c>
      <c r="I3385" t="s">
        <v>50</v>
      </c>
    </row>
    <row r="3386" spans="1:9" x14ac:dyDescent="0.3">
      <c r="A3386" t="s">
        <v>9757</v>
      </c>
      <c r="B3386" t="s">
        <v>9758</v>
      </c>
      <c r="C3386" t="s">
        <v>9759</v>
      </c>
      <c r="D3386" t="s">
        <v>2244</v>
      </c>
      <c r="E3386" t="s">
        <v>2245</v>
      </c>
      <c r="F3386" t="s">
        <v>14</v>
      </c>
      <c r="G3386">
        <v>50.925798</v>
      </c>
      <c r="H3386">
        <v>13.336499999999999</v>
      </c>
      <c r="I3386" t="s">
        <v>101</v>
      </c>
    </row>
    <row r="3387" spans="1:9" x14ac:dyDescent="0.3">
      <c r="A3387" t="s">
        <v>9760</v>
      </c>
      <c r="B3387" t="s">
        <v>9761</v>
      </c>
      <c r="C3387" t="s">
        <v>9762</v>
      </c>
      <c r="D3387" t="s">
        <v>4129</v>
      </c>
      <c r="E3387" t="s">
        <v>257</v>
      </c>
      <c r="F3387" t="s">
        <v>14</v>
      </c>
      <c r="G3387">
        <v>52.512273200000003</v>
      </c>
      <c r="H3387">
        <v>13.326747900000001</v>
      </c>
      <c r="I3387" t="s">
        <v>101</v>
      </c>
    </row>
    <row r="3388" spans="1:9" x14ac:dyDescent="0.3">
      <c r="A3388" t="s">
        <v>9763</v>
      </c>
      <c r="B3388" t="s">
        <v>9764</v>
      </c>
      <c r="C3388" t="s">
        <v>9765</v>
      </c>
      <c r="D3388" t="s">
        <v>9766</v>
      </c>
      <c r="E3388" t="s">
        <v>9767</v>
      </c>
      <c r="F3388" t="s">
        <v>14</v>
      </c>
      <c r="G3388">
        <v>52.2772614</v>
      </c>
      <c r="H3388">
        <v>10.5377028</v>
      </c>
      <c r="I3388" t="s">
        <v>101</v>
      </c>
    </row>
    <row r="3389" spans="1:9" x14ac:dyDescent="0.3">
      <c r="A3389" t="s">
        <v>9768</v>
      </c>
      <c r="B3389" t="s">
        <v>9769</v>
      </c>
      <c r="C3389" t="s">
        <v>9770</v>
      </c>
      <c r="D3389" t="s">
        <v>9771</v>
      </c>
      <c r="E3389" t="s">
        <v>3461</v>
      </c>
      <c r="F3389" t="s">
        <v>14</v>
      </c>
      <c r="G3389">
        <v>51.899587050000001</v>
      </c>
      <c r="H3389">
        <v>10.432411351194061</v>
      </c>
      <c r="I3389" t="s">
        <v>101</v>
      </c>
    </row>
    <row r="3390" spans="1:9" x14ac:dyDescent="0.3">
      <c r="A3390" t="s">
        <v>9772</v>
      </c>
      <c r="B3390" t="s">
        <v>9773</v>
      </c>
      <c r="C3390" t="s">
        <v>9774</v>
      </c>
      <c r="D3390" t="s">
        <v>9775</v>
      </c>
      <c r="E3390" t="s">
        <v>6164</v>
      </c>
      <c r="F3390" t="s">
        <v>14</v>
      </c>
      <c r="G3390">
        <v>49.860245849999998</v>
      </c>
      <c r="H3390">
        <v>8.6791983063232934</v>
      </c>
      <c r="I3390" t="s">
        <v>101</v>
      </c>
    </row>
    <row r="3391" spans="1:9" x14ac:dyDescent="0.3">
      <c r="A3391" t="s">
        <v>9776</v>
      </c>
      <c r="B3391" t="s">
        <v>9777</v>
      </c>
      <c r="F3391" t="s">
        <v>14</v>
      </c>
      <c r="G3391">
        <v>51.029483999999997</v>
      </c>
      <c r="H3391">
        <v>13.723652899999999</v>
      </c>
      <c r="I3391" t="s">
        <v>25</v>
      </c>
    </row>
    <row r="3392" spans="1:9" x14ac:dyDescent="0.3">
      <c r="A3392" t="s">
        <v>9778</v>
      </c>
      <c r="B3392" t="s">
        <v>9779</v>
      </c>
      <c r="C3392" t="s">
        <v>9780</v>
      </c>
      <c r="D3392" t="s">
        <v>3003</v>
      </c>
      <c r="E3392" t="s">
        <v>3004</v>
      </c>
      <c r="F3392" t="s">
        <v>14</v>
      </c>
      <c r="G3392">
        <v>51.029312699999998</v>
      </c>
      <c r="H3392">
        <v>13.722623</v>
      </c>
      <c r="I3392" t="s">
        <v>101</v>
      </c>
    </row>
    <row r="3393" spans="1:9" x14ac:dyDescent="0.3">
      <c r="A3393" t="s">
        <v>9781</v>
      </c>
      <c r="B3393" t="s">
        <v>9782</v>
      </c>
      <c r="C3393" t="s">
        <v>9783</v>
      </c>
      <c r="D3393" t="s">
        <v>9784</v>
      </c>
      <c r="E3393" t="s">
        <v>2145</v>
      </c>
      <c r="F3393" t="s">
        <v>14</v>
      </c>
      <c r="G3393">
        <v>53.4597433</v>
      </c>
      <c r="H3393">
        <v>9.9680838453202156</v>
      </c>
      <c r="I3393" t="s">
        <v>101</v>
      </c>
    </row>
    <row r="3394" spans="1:9" x14ac:dyDescent="0.3">
      <c r="A3394" t="s">
        <v>9785</v>
      </c>
      <c r="B3394" t="s">
        <v>9786</v>
      </c>
      <c r="C3394" t="s">
        <v>9787</v>
      </c>
      <c r="D3394" t="s">
        <v>9788</v>
      </c>
      <c r="E3394" t="s">
        <v>9789</v>
      </c>
      <c r="F3394" t="s">
        <v>14</v>
      </c>
      <c r="G3394">
        <v>50.683311699999997</v>
      </c>
      <c r="H3394">
        <v>10.94149963963546</v>
      </c>
      <c r="I3394" t="s">
        <v>101</v>
      </c>
    </row>
    <row r="3395" spans="1:9" x14ac:dyDescent="0.3">
      <c r="A3395" t="s">
        <v>9790</v>
      </c>
      <c r="B3395" t="s">
        <v>9791</v>
      </c>
      <c r="C3395" t="s">
        <v>9792</v>
      </c>
      <c r="D3395" t="s">
        <v>9793</v>
      </c>
      <c r="E3395" t="s">
        <v>9794</v>
      </c>
      <c r="F3395" t="s">
        <v>14</v>
      </c>
      <c r="G3395">
        <v>48.265602250000001</v>
      </c>
      <c r="H3395">
        <v>11.669936877671841</v>
      </c>
      <c r="I3395" t="s">
        <v>101</v>
      </c>
    </row>
    <row r="3396" spans="1:9" x14ac:dyDescent="0.3">
      <c r="A3396" t="s">
        <v>9795</v>
      </c>
      <c r="B3396" t="s">
        <v>9796</v>
      </c>
      <c r="C3396" t="s">
        <v>9797</v>
      </c>
      <c r="D3396" t="s">
        <v>9798</v>
      </c>
      <c r="E3396" t="s">
        <v>9799</v>
      </c>
      <c r="F3396" t="s">
        <v>14</v>
      </c>
      <c r="G3396">
        <v>48.881628200000002</v>
      </c>
      <c r="H3396">
        <v>12.5638285</v>
      </c>
      <c r="I3396" t="s">
        <v>101</v>
      </c>
    </row>
    <row r="3397" spans="1:9" x14ac:dyDescent="0.3">
      <c r="A3397" t="s">
        <v>9800</v>
      </c>
      <c r="B3397" t="s">
        <v>9801</v>
      </c>
      <c r="F3397" t="s">
        <v>1432</v>
      </c>
      <c r="G3397">
        <v>42.692660250000003</v>
      </c>
      <c r="H3397">
        <v>23.31279056572188</v>
      </c>
      <c r="I3397" t="s">
        <v>25</v>
      </c>
    </row>
    <row r="3398" spans="1:9" x14ac:dyDescent="0.3">
      <c r="A3398" t="s">
        <v>9802</v>
      </c>
      <c r="B3398" t="s">
        <v>9803</v>
      </c>
      <c r="C3398" t="s">
        <v>9804</v>
      </c>
      <c r="D3398" t="s">
        <v>9805</v>
      </c>
      <c r="E3398" t="s">
        <v>9806</v>
      </c>
      <c r="F3398" t="s">
        <v>14</v>
      </c>
      <c r="G3398">
        <v>51.417463900000001</v>
      </c>
      <c r="H3398">
        <v>11.7624146</v>
      </c>
      <c r="I3398" t="s">
        <v>15</v>
      </c>
    </row>
    <row r="3399" spans="1:9" x14ac:dyDescent="0.3">
      <c r="A3399" t="s">
        <v>9807</v>
      </c>
      <c r="B3399" t="s">
        <v>9808</v>
      </c>
      <c r="F3399" t="s">
        <v>104</v>
      </c>
      <c r="G3399">
        <v>51.998844099999999</v>
      </c>
      <c r="H3399">
        <v>4.3736484999999998</v>
      </c>
      <c r="I3399" t="s">
        <v>25</v>
      </c>
    </row>
    <row r="3400" spans="1:9" x14ac:dyDescent="0.3">
      <c r="A3400" t="s">
        <v>9809</v>
      </c>
      <c r="B3400" t="s">
        <v>9810</v>
      </c>
      <c r="F3400" t="s">
        <v>113</v>
      </c>
      <c r="G3400">
        <v>43.286546850000001</v>
      </c>
      <c r="H3400">
        <v>-1.985199239919367</v>
      </c>
      <c r="I3400" t="s">
        <v>114</v>
      </c>
    </row>
    <row r="3401" spans="1:9" x14ac:dyDescent="0.3">
      <c r="A3401" t="s">
        <v>9811</v>
      </c>
      <c r="B3401" t="s">
        <v>9812</v>
      </c>
      <c r="F3401" t="s">
        <v>113</v>
      </c>
      <c r="G3401">
        <v>40.553831000000002</v>
      </c>
      <c r="H3401">
        <v>-3.6164999999999998</v>
      </c>
      <c r="I3401" t="s">
        <v>114</v>
      </c>
    </row>
    <row r="3402" spans="1:9" x14ac:dyDescent="0.3">
      <c r="A3402" t="s">
        <v>9813</v>
      </c>
      <c r="B3402" t="s">
        <v>9814</v>
      </c>
      <c r="F3402" t="s">
        <v>113</v>
      </c>
      <c r="G3402">
        <v>40.131010000000003</v>
      </c>
      <c r="H3402">
        <v>-3.655411</v>
      </c>
      <c r="I3402" t="s">
        <v>114</v>
      </c>
    </row>
    <row r="3403" spans="1:9" x14ac:dyDescent="0.3">
      <c r="A3403" t="s">
        <v>9815</v>
      </c>
      <c r="B3403" t="s">
        <v>9816</v>
      </c>
      <c r="F3403" t="s">
        <v>113</v>
      </c>
      <c r="G3403">
        <v>40.493756099999999</v>
      </c>
      <c r="H3403">
        <v>-3.6738884999999999</v>
      </c>
      <c r="I3403" t="s">
        <v>114</v>
      </c>
    </row>
    <row r="3404" spans="1:9" x14ac:dyDescent="0.3">
      <c r="A3404" t="s">
        <v>9817</v>
      </c>
      <c r="B3404" t="s">
        <v>9818</v>
      </c>
      <c r="C3404" t="s">
        <v>9819</v>
      </c>
      <c r="D3404" t="s">
        <v>9820</v>
      </c>
      <c r="E3404" t="s">
        <v>9821</v>
      </c>
      <c r="F3404" t="s">
        <v>79</v>
      </c>
      <c r="G3404">
        <v>45.686048999999997</v>
      </c>
      <c r="H3404">
        <v>9.6210509999999996</v>
      </c>
      <c r="I3404" t="s">
        <v>15</v>
      </c>
    </row>
    <row r="3405" spans="1:9" x14ac:dyDescent="0.3">
      <c r="A3405" t="s">
        <v>9822</v>
      </c>
      <c r="B3405" t="s">
        <v>9823</v>
      </c>
      <c r="F3405" t="s">
        <v>248</v>
      </c>
      <c r="G3405">
        <v>59.911752</v>
      </c>
      <c r="H3405">
        <v>10.635617</v>
      </c>
      <c r="I3405" t="s">
        <v>25</v>
      </c>
    </row>
    <row r="3406" spans="1:9" x14ac:dyDescent="0.3">
      <c r="A3406" t="s">
        <v>9824</v>
      </c>
      <c r="B3406" t="s">
        <v>9825</v>
      </c>
      <c r="C3406" t="s">
        <v>9826</v>
      </c>
      <c r="D3406" t="s">
        <v>3734</v>
      </c>
      <c r="E3406" t="s">
        <v>3735</v>
      </c>
      <c r="F3406" t="s">
        <v>248</v>
      </c>
      <c r="G3406">
        <v>59.912785300000003</v>
      </c>
      <c r="H3406">
        <v>10.6362776</v>
      </c>
      <c r="I3406" t="s">
        <v>15</v>
      </c>
    </row>
    <row r="3407" spans="1:9" x14ac:dyDescent="0.3">
      <c r="A3407" t="s">
        <v>9827</v>
      </c>
      <c r="B3407" t="s">
        <v>9828</v>
      </c>
      <c r="C3407" t="s">
        <v>9829</v>
      </c>
      <c r="D3407" t="s">
        <v>7421</v>
      </c>
      <c r="E3407" t="s">
        <v>7417</v>
      </c>
      <c r="F3407" t="s">
        <v>248</v>
      </c>
      <c r="G3407">
        <v>68.446744800000005</v>
      </c>
      <c r="H3407">
        <v>17.4493768</v>
      </c>
      <c r="I3407" t="s">
        <v>15</v>
      </c>
    </row>
    <row r="3408" spans="1:9" x14ac:dyDescent="0.3">
      <c r="A3408" t="s">
        <v>9830</v>
      </c>
      <c r="B3408" t="s">
        <v>9828</v>
      </c>
      <c r="C3408" t="s">
        <v>9829</v>
      </c>
      <c r="D3408" t="s">
        <v>7421</v>
      </c>
      <c r="E3408" t="s">
        <v>7417</v>
      </c>
      <c r="F3408" t="s">
        <v>248</v>
      </c>
      <c r="G3408">
        <v>68.446744800000005</v>
      </c>
      <c r="H3408">
        <v>17.4493768</v>
      </c>
      <c r="I3408" t="s">
        <v>15</v>
      </c>
    </row>
    <row r="3409" spans="1:9" x14ac:dyDescent="0.3">
      <c r="A3409" t="s">
        <v>11694</v>
      </c>
      <c r="E3409" t="s">
        <v>11695</v>
      </c>
      <c r="G3409">
        <v>60.5267411092739</v>
      </c>
      <c r="H3409">
        <v>27.141011962863001</v>
      </c>
      <c r="I3409" t="s">
        <v>11289</v>
      </c>
    </row>
    <row r="3410" spans="1:9" x14ac:dyDescent="0.3">
      <c r="A3410" t="s">
        <v>9831</v>
      </c>
      <c r="B3410" t="s">
        <v>9832</v>
      </c>
      <c r="F3410" t="s">
        <v>104</v>
      </c>
      <c r="G3410">
        <v>52.041634000000002</v>
      </c>
      <c r="H3410">
        <v>4.3365166000000004</v>
      </c>
      <c r="I3410" t="s">
        <v>1059</v>
      </c>
    </row>
    <row r="3411" spans="1:9" x14ac:dyDescent="0.3">
      <c r="A3411" t="s">
        <v>9833</v>
      </c>
      <c r="B3411" t="s">
        <v>9834</v>
      </c>
      <c r="F3411" t="s">
        <v>113</v>
      </c>
      <c r="G3411">
        <v>43.313097450000001</v>
      </c>
      <c r="H3411">
        <v>-8.2715177743219943</v>
      </c>
      <c r="I3411" t="s">
        <v>114</v>
      </c>
    </row>
    <row r="3412" spans="1:9" x14ac:dyDescent="0.3">
      <c r="A3412" t="s">
        <v>9835</v>
      </c>
      <c r="B3412" t="s">
        <v>9836</v>
      </c>
      <c r="F3412" t="s">
        <v>104</v>
      </c>
      <c r="G3412">
        <v>52.340539499999998</v>
      </c>
      <c r="H3412">
        <v>4.8745890000000003</v>
      </c>
      <c r="I3412" t="s">
        <v>25</v>
      </c>
    </row>
    <row r="3413" spans="1:9" x14ac:dyDescent="0.3">
      <c r="A3413" t="s">
        <v>9837</v>
      </c>
      <c r="B3413" t="s">
        <v>9838</v>
      </c>
      <c r="C3413" t="s">
        <v>9839</v>
      </c>
      <c r="D3413" t="s">
        <v>9840</v>
      </c>
      <c r="E3413" t="s">
        <v>9841</v>
      </c>
      <c r="F3413" t="s">
        <v>248</v>
      </c>
      <c r="G3413">
        <v>59.27149</v>
      </c>
      <c r="H3413">
        <v>10.4147321</v>
      </c>
      <c r="I3413" t="s">
        <v>15</v>
      </c>
    </row>
    <row r="3414" spans="1:9" x14ac:dyDescent="0.3">
      <c r="A3414" t="s">
        <v>9842</v>
      </c>
      <c r="B3414" t="s">
        <v>9843</v>
      </c>
      <c r="F3414" t="s">
        <v>3573</v>
      </c>
      <c r="G3414">
        <v>39.900160499999998</v>
      </c>
      <c r="H3414">
        <v>32.773850699999997</v>
      </c>
      <c r="I3414" t="s">
        <v>25</v>
      </c>
    </row>
    <row r="3415" spans="1:9" x14ac:dyDescent="0.3">
      <c r="A3415" t="s">
        <v>9844</v>
      </c>
      <c r="B3415" t="s">
        <v>9845</v>
      </c>
      <c r="F3415" t="s">
        <v>113</v>
      </c>
      <c r="G3415">
        <v>41.393217399999997</v>
      </c>
      <c r="H3415">
        <v>2.1474380000000002</v>
      </c>
      <c r="I3415" t="s">
        <v>114</v>
      </c>
    </row>
    <row r="3416" spans="1:9" x14ac:dyDescent="0.3">
      <c r="A3416" t="s">
        <v>9846</v>
      </c>
      <c r="B3416" t="s">
        <v>9847</v>
      </c>
      <c r="C3416" t="s">
        <v>9848</v>
      </c>
      <c r="D3416" t="s">
        <v>9849</v>
      </c>
      <c r="E3416" t="s">
        <v>9850</v>
      </c>
      <c r="F3416" t="s">
        <v>396</v>
      </c>
      <c r="G3416">
        <v>50.049215400000001</v>
      </c>
      <c r="H3416">
        <v>14.4508276</v>
      </c>
      <c r="I3416" t="s">
        <v>15</v>
      </c>
    </row>
    <row r="3417" spans="1:9" x14ac:dyDescent="0.3">
      <c r="A3417" t="s">
        <v>9851</v>
      </c>
      <c r="B3417" t="s">
        <v>9852</v>
      </c>
      <c r="F3417" t="s">
        <v>49</v>
      </c>
      <c r="G3417">
        <v>50.286997999999997</v>
      </c>
      <c r="H3417">
        <v>2.8083740000000001</v>
      </c>
      <c r="I3417" t="s">
        <v>50</v>
      </c>
    </row>
    <row r="3418" spans="1:9" x14ac:dyDescent="0.3">
      <c r="A3418" t="s">
        <v>9853</v>
      </c>
      <c r="B3418" t="s">
        <v>9854</v>
      </c>
      <c r="F3418" t="s">
        <v>24</v>
      </c>
      <c r="G3418">
        <v>40.658174500000001</v>
      </c>
      <c r="H3418">
        <v>22.931609699999999</v>
      </c>
      <c r="I3418" t="s">
        <v>25</v>
      </c>
    </row>
    <row r="3419" spans="1:9" x14ac:dyDescent="0.3">
      <c r="A3419" t="s">
        <v>9855</v>
      </c>
      <c r="B3419" t="s">
        <v>9856</v>
      </c>
      <c r="F3419" t="s">
        <v>79</v>
      </c>
      <c r="G3419">
        <v>45.646396449999997</v>
      </c>
      <c r="H3419">
        <v>9.6005016057195682</v>
      </c>
      <c r="I3419" t="s">
        <v>25</v>
      </c>
    </row>
    <row r="3420" spans="1:9" x14ac:dyDescent="0.3">
      <c r="A3420" t="s">
        <v>11696</v>
      </c>
      <c r="E3420" t="s">
        <v>11697</v>
      </c>
      <c r="G3420">
        <v>28.463629600000001</v>
      </c>
      <c r="H3420">
        <v>-16.251846700000002</v>
      </c>
      <c r="I3420" t="s">
        <v>11289</v>
      </c>
    </row>
    <row r="3421" spans="1:9" x14ac:dyDescent="0.3">
      <c r="A3421" t="s">
        <v>9857</v>
      </c>
      <c r="B3421" t="s">
        <v>9858</v>
      </c>
      <c r="F3421" t="s">
        <v>49</v>
      </c>
      <c r="G3421">
        <v>45.2048481</v>
      </c>
      <c r="H3421">
        <v>5.7038236632578991</v>
      </c>
      <c r="I3421" t="s">
        <v>25</v>
      </c>
    </row>
    <row r="3422" spans="1:9" x14ac:dyDescent="0.3">
      <c r="A3422" t="s">
        <v>9859</v>
      </c>
      <c r="B3422" t="s">
        <v>9860</v>
      </c>
      <c r="F3422" t="s">
        <v>260</v>
      </c>
      <c r="G3422">
        <v>50.605410999999997</v>
      </c>
      <c r="H3422">
        <v>5.560181</v>
      </c>
      <c r="I3422" t="s">
        <v>25</v>
      </c>
    </row>
    <row r="3423" spans="1:9" x14ac:dyDescent="0.3">
      <c r="A3423" t="s">
        <v>9861</v>
      </c>
      <c r="B3423" t="s">
        <v>9862</v>
      </c>
      <c r="F3423" t="s">
        <v>49</v>
      </c>
      <c r="G3423">
        <v>48.883360199999998</v>
      </c>
      <c r="H3423">
        <v>2.2687767000000001</v>
      </c>
      <c r="I3423" t="s">
        <v>50</v>
      </c>
    </row>
    <row r="3424" spans="1:9" x14ac:dyDescent="0.3">
      <c r="A3424" t="s">
        <v>9863</v>
      </c>
      <c r="B3424" t="s">
        <v>9864</v>
      </c>
      <c r="F3424" t="s">
        <v>49</v>
      </c>
      <c r="G3424">
        <v>43.321368</v>
      </c>
      <c r="H3424">
        <v>-0.311114</v>
      </c>
      <c r="I3424" t="s">
        <v>25</v>
      </c>
    </row>
    <row r="3425" spans="1:9" x14ac:dyDescent="0.3">
      <c r="A3425" t="s">
        <v>9865</v>
      </c>
      <c r="B3425" t="s">
        <v>9866</v>
      </c>
      <c r="F3425" t="s">
        <v>49</v>
      </c>
      <c r="G3425">
        <v>43.321368</v>
      </c>
      <c r="H3425">
        <v>-0.311114</v>
      </c>
      <c r="I3425" t="s">
        <v>50</v>
      </c>
    </row>
    <row r="3426" spans="1:9" x14ac:dyDescent="0.3">
      <c r="A3426" t="s">
        <v>11698</v>
      </c>
      <c r="E3426" t="s">
        <v>11699</v>
      </c>
      <c r="G3426">
        <v>51.332285400000004</v>
      </c>
      <c r="H3426">
        <v>3.8324265</v>
      </c>
      <c r="I3426" t="s">
        <v>11289</v>
      </c>
    </row>
    <row r="3427" spans="1:9" x14ac:dyDescent="0.3">
      <c r="A3427" t="s">
        <v>11698</v>
      </c>
      <c r="E3427" t="s">
        <v>11699</v>
      </c>
      <c r="G3427">
        <v>51.333285400000001</v>
      </c>
      <c r="H3427">
        <v>3.8324265</v>
      </c>
      <c r="I3427" t="s">
        <v>11289</v>
      </c>
    </row>
    <row r="3428" spans="1:9" x14ac:dyDescent="0.3">
      <c r="A3428" t="s">
        <v>11700</v>
      </c>
      <c r="E3428" t="s">
        <v>11699</v>
      </c>
      <c r="G3428">
        <v>51.334285399999999</v>
      </c>
      <c r="H3428">
        <v>3.8324265</v>
      </c>
      <c r="I3428" t="s">
        <v>11289</v>
      </c>
    </row>
    <row r="3429" spans="1:9" x14ac:dyDescent="0.3">
      <c r="A3429" t="s">
        <v>11701</v>
      </c>
      <c r="E3429" t="s">
        <v>11702</v>
      </c>
      <c r="G3429">
        <v>51.188808999999999</v>
      </c>
      <c r="H3429">
        <v>3.7881649999999998</v>
      </c>
      <c r="I3429" t="s">
        <v>11294</v>
      </c>
    </row>
    <row r="3430" spans="1:9" x14ac:dyDescent="0.3">
      <c r="A3430" t="s">
        <v>9867</v>
      </c>
      <c r="B3430" t="s">
        <v>9868</v>
      </c>
      <c r="C3430" t="s">
        <v>9869</v>
      </c>
      <c r="D3430" t="s">
        <v>9870</v>
      </c>
      <c r="E3430" t="s">
        <v>9871</v>
      </c>
      <c r="F3430" t="s">
        <v>14</v>
      </c>
      <c r="G3430">
        <v>53.226421799999997</v>
      </c>
      <c r="H3430">
        <v>7.4537053000000002</v>
      </c>
      <c r="I3430" t="s">
        <v>15</v>
      </c>
    </row>
    <row r="3431" spans="1:9" x14ac:dyDescent="0.3">
      <c r="A3431" t="s">
        <v>9872</v>
      </c>
      <c r="B3431" t="s">
        <v>6693</v>
      </c>
      <c r="C3431" t="s">
        <v>6694</v>
      </c>
      <c r="D3431" t="s">
        <v>6695</v>
      </c>
      <c r="E3431" t="s">
        <v>6696</v>
      </c>
      <c r="F3431" t="s">
        <v>49</v>
      </c>
      <c r="G3431">
        <v>47.217072999999999</v>
      </c>
      <c r="H3431">
        <v>-1.5320560000000001</v>
      </c>
      <c r="I3431" t="s">
        <v>15</v>
      </c>
    </row>
    <row r="3432" spans="1:9" x14ac:dyDescent="0.3">
      <c r="A3432" t="s">
        <v>9873</v>
      </c>
      <c r="B3432" t="s">
        <v>9874</v>
      </c>
      <c r="F3432" t="s">
        <v>260</v>
      </c>
      <c r="G3432">
        <v>50.889351900000001</v>
      </c>
      <c r="H3432">
        <v>4.4580796999999999</v>
      </c>
      <c r="I3432" t="s">
        <v>25</v>
      </c>
    </row>
    <row r="3433" spans="1:9" x14ac:dyDescent="0.3">
      <c r="A3433" t="s">
        <v>9875</v>
      </c>
      <c r="B3433" t="s">
        <v>9876</v>
      </c>
      <c r="C3433" t="s">
        <v>9877</v>
      </c>
      <c r="D3433" t="s">
        <v>2664</v>
      </c>
      <c r="E3433" t="s">
        <v>526</v>
      </c>
      <c r="F3433" t="s">
        <v>14</v>
      </c>
      <c r="G3433">
        <v>53.591222000000002</v>
      </c>
      <c r="H3433">
        <v>9.9059039999999996</v>
      </c>
      <c r="I3433" t="s">
        <v>15</v>
      </c>
    </row>
    <row r="3434" spans="1:9" x14ac:dyDescent="0.3">
      <c r="A3434" t="s">
        <v>9878</v>
      </c>
      <c r="B3434" t="s">
        <v>9879</v>
      </c>
      <c r="C3434" t="s">
        <v>9880</v>
      </c>
      <c r="D3434" t="s">
        <v>9881</v>
      </c>
      <c r="E3434" t="s">
        <v>9882</v>
      </c>
      <c r="F3434" t="s">
        <v>21</v>
      </c>
      <c r="G3434">
        <v>48.795399799999998</v>
      </c>
      <c r="H3434">
        <v>15.4094564</v>
      </c>
      <c r="I3434" t="s">
        <v>88</v>
      </c>
    </row>
    <row r="3435" spans="1:9" x14ac:dyDescent="0.3">
      <c r="A3435" t="s">
        <v>9883</v>
      </c>
      <c r="B3435" t="s">
        <v>9884</v>
      </c>
      <c r="C3435" t="s">
        <v>9885</v>
      </c>
      <c r="D3435" t="s">
        <v>9886</v>
      </c>
      <c r="E3435" t="s">
        <v>9887</v>
      </c>
      <c r="F3435" t="s">
        <v>14</v>
      </c>
      <c r="G3435">
        <v>48.353319999999997</v>
      </c>
      <c r="H3435">
        <v>11.833007</v>
      </c>
      <c r="I3435" t="s">
        <v>15</v>
      </c>
    </row>
    <row r="3436" spans="1:9" x14ac:dyDescent="0.3">
      <c r="A3436" t="s">
        <v>9888</v>
      </c>
      <c r="B3436" t="s">
        <v>9889</v>
      </c>
      <c r="C3436" t="s">
        <v>9890</v>
      </c>
      <c r="D3436" t="s">
        <v>4847</v>
      </c>
      <c r="E3436" t="s">
        <v>2145</v>
      </c>
      <c r="F3436" t="s">
        <v>14</v>
      </c>
      <c r="G3436">
        <v>53.464306399999998</v>
      </c>
      <c r="H3436">
        <v>9.9817301999999994</v>
      </c>
      <c r="I3436" t="s">
        <v>101</v>
      </c>
    </row>
    <row r="3437" spans="1:9" x14ac:dyDescent="0.3">
      <c r="A3437" t="s">
        <v>11703</v>
      </c>
      <c r="E3437" t="s">
        <v>11704</v>
      </c>
      <c r="G3437">
        <v>47.810701999999999</v>
      </c>
      <c r="H3437">
        <v>7.1023820000000004</v>
      </c>
      <c r="I3437" t="s">
        <v>11289</v>
      </c>
    </row>
    <row r="3438" spans="1:9" x14ac:dyDescent="0.3">
      <c r="A3438" t="s">
        <v>9891</v>
      </c>
      <c r="B3438" t="s">
        <v>9892</v>
      </c>
      <c r="C3438" t="s">
        <v>9893</v>
      </c>
      <c r="D3438" t="s">
        <v>9894</v>
      </c>
      <c r="E3438" t="s">
        <v>9895</v>
      </c>
      <c r="F3438" t="s">
        <v>404</v>
      </c>
      <c r="G3438">
        <v>55.712965400000002</v>
      </c>
      <c r="H3438">
        <v>13.242505599999999</v>
      </c>
      <c r="I3438" t="s">
        <v>15</v>
      </c>
    </row>
    <row r="3439" spans="1:9" x14ac:dyDescent="0.3">
      <c r="A3439" t="s">
        <v>9896</v>
      </c>
      <c r="B3439" t="s">
        <v>9897</v>
      </c>
      <c r="C3439" t="s">
        <v>9898</v>
      </c>
      <c r="D3439" t="s">
        <v>9899</v>
      </c>
      <c r="F3439" t="s">
        <v>30</v>
      </c>
      <c r="G3439">
        <v>50.907311999999997</v>
      </c>
      <c r="H3439">
        <v>14.965923999999999</v>
      </c>
      <c r="I3439" t="s">
        <v>31</v>
      </c>
    </row>
    <row r="3440" spans="1:9" x14ac:dyDescent="0.3">
      <c r="A3440" t="s">
        <v>9900</v>
      </c>
      <c r="B3440" t="s">
        <v>9901</v>
      </c>
      <c r="F3440" t="s">
        <v>379</v>
      </c>
      <c r="G3440">
        <v>53.345475800000003</v>
      </c>
      <c r="H3440">
        <v>-6.2334491999999999</v>
      </c>
      <c r="I3440" t="s">
        <v>25</v>
      </c>
    </row>
    <row r="3441" spans="1:9" x14ac:dyDescent="0.3">
      <c r="A3441" t="s">
        <v>9902</v>
      </c>
      <c r="B3441" t="s">
        <v>9903</v>
      </c>
      <c r="F3441" t="s">
        <v>82</v>
      </c>
      <c r="G3441">
        <v>58.955665600000003</v>
      </c>
      <c r="H3441">
        <v>-3.3022442627172661</v>
      </c>
      <c r="I3441" t="s">
        <v>15</v>
      </c>
    </row>
    <row r="3442" spans="1:9" x14ac:dyDescent="0.3">
      <c r="A3442" t="s">
        <v>9904</v>
      </c>
      <c r="B3442" t="s">
        <v>9905</v>
      </c>
      <c r="C3442" t="s">
        <v>9906</v>
      </c>
      <c r="D3442" t="s">
        <v>9907</v>
      </c>
      <c r="E3442" t="s">
        <v>9908</v>
      </c>
      <c r="F3442" t="s">
        <v>104</v>
      </c>
      <c r="G3442">
        <v>52.189723999999998</v>
      </c>
      <c r="H3442">
        <v>4.9788912999999999</v>
      </c>
      <c r="I3442" t="s">
        <v>15</v>
      </c>
    </row>
    <row r="3443" spans="1:9" x14ac:dyDescent="0.3">
      <c r="A3443" t="s">
        <v>9909</v>
      </c>
      <c r="B3443" t="s">
        <v>9910</v>
      </c>
      <c r="C3443" t="s">
        <v>9911</v>
      </c>
      <c r="D3443" t="s">
        <v>9912</v>
      </c>
      <c r="E3443" t="s">
        <v>4351</v>
      </c>
      <c r="F3443" t="s">
        <v>104</v>
      </c>
      <c r="G3443">
        <v>51.447019300000001</v>
      </c>
      <c r="H3443">
        <v>5.4531153999999997</v>
      </c>
      <c r="I3443" t="s">
        <v>15</v>
      </c>
    </row>
    <row r="3444" spans="1:9" x14ac:dyDescent="0.3">
      <c r="A3444" t="s">
        <v>9913</v>
      </c>
      <c r="B3444" t="s">
        <v>9914</v>
      </c>
      <c r="C3444" t="s">
        <v>9915</v>
      </c>
      <c r="D3444" t="s">
        <v>9916</v>
      </c>
      <c r="E3444" t="s">
        <v>9917</v>
      </c>
      <c r="F3444" t="s">
        <v>113</v>
      </c>
      <c r="G3444">
        <v>37.3429</v>
      </c>
      <c r="H3444">
        <v>-6.0577300000000003</v>
      </c>
      <c r="I3444" t="s">
        <v>15</v>
      </c>
    </row>
    <row r="3445" spans="1:9" x14ac:dyDescent="0.3">
      <c r="A3445" t="s">
        <v>9918</v>
      </c>
      <c r="B3445" t="s">
        <v>9919</v>
      </c>
      <c r="C3445" t="s">
        <v>9920</v>
      </c>
      <c r="D3445" t="s">
        <v>9921</v>
      </c>
      <c r="E3445" t="s">
        <v>1401</v>
      </c>
      <c r="F3445" t="s">
        <v>82</v>
      </c>
      <c r="G3445">
        <v>55.948290399999998</v>
      </c>
      <c r="H3445">
        <v>-3.1957165999999999</v>
      </c>
      <c r="I3445" t="s">
        <v>15</v>
      </c>
    </row>
    <row r="3446" spans="1:9" x14ac:dyDescent="0.3">
      <c r="A3446" t="s">
        <v>9922</v>
      </c>
      <c r="B3446" t="s">
        <v>9020</v>
      </c>
      <c r="C3446" t="s">
        <v>9021</v>
      </c>
      <c r="D3446" t="s">
        <v>9014</v>
      </c>
      <c r="E3446" t="s">
        <v>598</v>
      </c>
      <c r="F3446" t="s">
        <v>82</v>
      </c>
      <c r="G3446">
        <v>51.503850200000002</v>
      </c>
      <c r="H3446">
        <v>-0.1167733632104527</v>
      </c>
      <c r="I3446" t="s">
        <v>15</v>
      </c>
    </row>
    <row r="3447" spans="1:9" x14ac:dyDescent="0.3">
      <c r="A3447" t="s">
        <v>9923</v>
      </c>
      <c r="B3447" t="s">
        <v>9924</v>
      </c>
      <c r="F3447" t="s">
        <v>104</v>
      </c>
      <c r="G3447">
        <v>52.1124133</v>
      </c>
      <c r="H3447">
        <v>5.0717540999999997</v>
      </c>
      <c r="I3447" t="s">
        <v>25</v>
      </c>
    </row>
    <row r="3448" spans="1:9" x14ac:dyDescent="0.3">
      <c r="A3448" t="s">
        <v>9925</v>
      </c>
      <c r="B3448" t="s">
        <v>9926</v>
      </c>
      <c r="C3448" t="s">
        <v>9927</v>
      </c>
      <c r="D3448" t="s">
        <v>9928</v>
      </c>
      <c r="E3448" t="s">
        <v>9929</v>
      </c>
      <c r="F3448" t="s">
        <v>14</v>
      </c>
      <c r="G3448">
        <v>50.785032299999997</v>
      </c>
      <c r="H3448">
        <v>7.9984848</v>
      </c>
      <c r="I3448" t="s">
        <v>15</v>
      </c>
    </row>
    <row r="3449" spans="1:9" x14ac:dyDescent="0.3">
      <c r="A3449" t="s">
        <v>9930</v>
      </c>
      <c r="B3449" t="s">
        <v>9931</v>
      </c>
      <c r="F3449" t="s">
        <v>49</v>
      </c>
      <c r="G3449">
        <v>48.873887000000003</v>
      </c>
      <c r="H3449">
        <v>2.3359594000000001</v>
      </c>
      <c r="I3449" t="s">
        <v>50</v>
      </c>
    </row>
    <row r="3450" spans="1:9" x14ac:dyDescent="0.3">
      <c r="A3450" t="s">
        <v>9932</v>
      </c>
      <c r="B3450" t="s">
        <v>9933</v>
      </c>
      <c r="C3450" t="s">
        <v>9934</v>
      </c>
      <c r="D3450" t="s">
        <v>9935</v>
      </c>
      <c r="E3450" t="s">
        <v>9936</v>
      </c>
      <c r="F3450" t="s">
        <v>14</v>
      </c>
      <c r="G3450">
        <v>48.236900650000003</v>
      </c>
      <c r="H3450">
        <v>11.682548981766921</v>
      </c>
      <c r="I3450" t="s">
        <v>101</v>
      </c>
    </row>
    <row r="3451" spans="1:9" x14ac:dyDescent="0.3">
      <c r="A3451" t="s">
        <v>9937</v>
      </c>
      <c r="B3451" t="s">
        <v>9938</v>
      </c>
      <c r="F3451" t="s">
        <v>49</v>
      </c>
      <c r="G3451">
        <v>44.916983999999999</v>
      </c>
      <c r="H3451">
        <v>1.7914950000000001</v>
      </c>
      <c r="I3451" t="s">
        <v>50</v>
      </c>
    </row>
    <row r="3452" spans="1:9" x14ac:dyDescent="0.3">
      <c r="A3452" t="s">
        <v>9939</v>
      </c>
      <c r="B3452" t="s">
        <v>9940</v>
      </c>
      <c r="F3452" t="s">
        <v>14</v>
      </c>
      <c r="G3452">
        <v>48.148334900000002</v>
      </c>
      <c r="H3452">
        <v>11.5515328</v>
      </c>
      <c r="I3452" t="s">
        <v>25</v>
      </c>
    </row>
    <row r="3453" spans="1:9" x14ac:dyDescent="0.3">
      <c r="A3453" t="s">
        <v>9941</v>
      </c>
      <c r="B3453" t="s">
        <v>9942</v>
      </c>
      <c r="C3453" t="s">
        <v>9943</v>
      </c>
      <c r="D3453" t="s">
        <v>5460</v>
      </c>
      <c r="E3453" t="s">
        <v>453</v>
      </c>
      <c r="F3453" t="s">
        <v>14</v>
      </c>
      <c r="G3453">
        <v>48.148334900000002</v>
      </c>
      <c r="H3453">
        <v>11.5515328</v>
      </c>
      <c r="I3453" t="s">
        <v>101</v>
      </c>
    </row>
    <row r="3454" spans="1:9" x14ac:dyDescent="0.3">
      <c r="A3454" t="s">
        <v>9944</v>
      </c>
      <c r="B3454" t="s">
        <v>9945</v>
      </c>
      <c r="F3454" t="s">
        <v>14</v>
      </c>
      <c r="G3454">
        <v>51.515528500000002</v>
      </c>
      <c r="H3454">
        <v>7.4536999298432001</v>
      </c>
      <c r="I3454" t="s">
        <v>25</v>
      </c>
    </row>
    <row r="3455" spans="1:9" x14ac:dyDescent="0.3">
      <c r="A3455" t="s">
        <v>9946</v>
      </c>
      <c r="B3455" t="s">
        <v>9947</v>
      </c>
      <c r="F3455" t="s">
        <v>14</v>
      </c>
      <c r="G3455">
        <v>51.504349599999998</v>
      </c>
      <c r="H3455">
        <v>7.4970403000000001</v>
      </c>
      <c r="I3455" t="s">
        <v>25</v>
      </c>
    </row>
    <row r="3456" spans="1:9" x14ac:dyDescent="0.3">
      <c r="A3456" t="s">
        <v>9948</v>
      </c>
      <c r="B3456" t="s">
        <v>9949</v>
      </c>
      <c r="C3456" t="s">
        <v>9950</v>
      </c>
      <c r="D3456" t="s">
        <v>9951</v>
      </c>
      <c r="E3456" t="s">
        <v>8585</v>
      </c>
      <c r="F3456" t="s">
        <v>14</v>
      </c>
      <c r="G3456">
        <v>51.504349599999998</v>
      </c>
      <c r="H3456">
        <v>7.4970403000000001</v>
      </c>
      <c r="I3456" t="s">
        <v>101</v>
      </c>
    </row>
    <row r="3457" spans="1:9" x14ac:dyDescent="0.3">
      <c r="A3457" t="s">
        <v>9952</v>
      </c>
      <c r="B3457" t="s">
        <v>9953</v>
      </c>
      <c r="F3457" t="s">
        <v>14</v>
      </c>
      <c r="G3457">
        <v>51.491124850000013</v>
      </c>
      <c r="H3457">
        <v>6.7432738871253441</v>
      </c>
      <c r="I3457" t="s">
        <v>25</v>
      </c>
    </row>
    <row r="3458" spans="1:9" x14ac:dyDescent="0.3">
      <c r="A3458" t="s">
        <v>9954</v>
      </c>
      <c r="B3458" t="s">
        <v>9955</v>
      </c>
      <c r="C3458" t="s">
        <v>9956</v>
      </c>
      <c r="D3458" t="s">
        <v>9957</v>
      </c>
      <c r="E3458" t="s">
        <v>9958</v>
      </c>
      <c r="F3458" t="s">
        <v>21</v>
      </c>
      <c r="G3458">
        <v>48.122132000000001</v>
      </c>
      <c r="H3458">
        <v>16.319244000000001</v>
      </c>
      <c r="I3458" t="s">
        <v>88</v>
      </c>
    </row>
    <row r="3459" spans="1:9" x14ac:dyDescent="0.3">
      <c r="A3459" t="s">
        <v>9959</v>
      </c>
      <c r="B3459" t="s">
        <v>9960</v>
      </c>
      <c r="C3459" t="s">
        <v>9961</v>
      </c>
      <c r="D3459" t="s">
        <v>845</v>
      </c>
      <c r="E3459" t="s">
        <v>846</v>
      </c>
      <c r="F3459" t="s">
        <v>21</v>
      </c>
      <c r="G3459">
        <v>47.263382200000002</v>
      </c>
      <c r="H3459">
        <v>11.3955704</v>
      </c>
      <c r="I3459" t="s">
        <v>88</v>
      </c>
    </row>
    <row r="3460" spans="1:9" x14ac:dyDescent="0.3">
      <c r="A3460" t="s">
        <v>11705</v>
      </c>
      <c r="E3460" t="s">
        <v>11706</v>
      </c>
      <c r="G3460">
        <v>60.472023999999998</v>
      </c>
      <c r="H3460">
        <v>8.4689460000000008</v>
      </c>
      <c r="I3460" t="s">
        <v>11289</v>
      </c>
    </row>
    <row r="3461" spans="1:9" x14ac:dyDescent="0.3">
      <c r="A3461" t="s">
        <v>9962</v>
      </c>
      <c r="B3461" t="s">
        <v>9963</v>
      </c>
      <c r="C3461" t="s">
        <v>9964</v>
      </c>
      <c r="D3461" t="s">
        <v>9965</v>
      </c>
      <c r="E3461" t="s">
        <v>9966</v>
      </c>
      <c r="F3461" t="s">
        <v>14</v>
      </c>
      <c r="G3461">
        <v>53.498255999999998</v>
      </c>
      <c r="H3461">
        <v>8.5906459999999996</v>
      </c>
      <c r="I3461" t="s">
        <v>15</v>
      </c>
    </row>
    <row r="3462" spans="1:9" x14ac:dyDescent="0.3">
      <c r="A3462" t="s">
        <v>9967</v>
      </c>
      <c r="B3462" t="s">
        <v>9968</v>
      </c>
      <c r="C3462" t="s">
        <v>9969</v>
      </c>
      <c r="D3462" t="s">
        <v>9970</v>
      </c>
      <c r="E3462" t="s">
        <v>9971</v>
      </c>
      <c r="F3462" t="s">
        <v>14</v>
      </c>
      <c r="G3462">
        <v>50.135279300000001</v>
      </c>
      <c r="H3462">
        <v>8.5724678999999995</v>
      </c>
      <c r="I3462" t="s">
        <v>15</v>
      </c>
    </row>
    <row r="3463" spans="1:9" x14ac:dyDescent="0.3">
      <c r="A3463" t="s">
        <v>9972</v>
      </c>
      <c r="B3463" t="s">
        <v>9973</v>
      </c>
      <c r="F3463" t="s">
        <v>49</v>
      </c>
      <c r="G3463">
        <v>48.535729000000003</v>
      </c>
      <c r="H3463">
        <v>2.692933</v>
      </c>
      <c r="I3463" t="s">
        <v>50</v>
      </c>
    </row>
    <row r="3464" spans="1:9" x14ac:dyDescent="0.3">
      <c r="A3464" t="s">
        <v>9974</v>
      </c>
      <c r="B3464" t="s">
        <v>9975</v>
      </c>
      <c r="C3464" t="s">
        <v>9976</v>
      </c>
      <c r="D3464" t="s">
        <v>9977</v>
      </c>
      <c r="E3464" t="s">
        <v>9978</v>
      </c>
      <c r="F3464" t="s">
        <v>218</v>
      </c>
      <c r="G3464">
        <v>55.801476999999998</v>
      </c>
      <c r="H3464">
        <v>12.525855999999999</v>
      </c>
      <c r="I3464" t="s">
        <v>15</v>
      </c>
    </row>
    <row r="3465" spans="1:9" x14ac:dyDescent="0.3">
      <c r="A3465" t="s">
        <v>9979</v>
      </c>
      <c r="B3465" t="s">
        <v>9980</v>
      </c>
      <c r="F3465" t="s">
        <v>14</v>
      </c>
      <c r="G3465">
        <v>48.306102799999998</v>
      </c>
      <c r="H3465">
        <v>11.667521900000001</v>
      </c>
      <c r="I3465" t="s">
        <v>25</v>
      </c>
    </row>
    <row r="3466" spans="1:9" x14ac:dyDescent="0.3">
      <c r="A3466" t="s">
        <v>9981</v>
      </c>
      <c r="B3466" t="s">
        <v>9982</v>
      </c>
      <c r="C3466" t="s">
        <v>9983</v>
      </c>
      <c r="D3466" t="s">
        <v>9984</v>
      </c>
      <c r="E3466" t="s">
        <v>9985</v>
      </c>
      <c r="F3466" t="s">
        <v>14</v>
      </c>
      <c r="G3466">
        <v>51.330322799999998</v>
      </c>
      <c r="H3466">
        <v>12.3731946</v>
      </c>
      <c r="I3466" t="s">
        <v>15</v>
      </c>
    </row>
    <row r="3467" spans="1:9" x14ac:dyDescent="0.3">
      <c r="A3467" t="s">
        <v>11707</v>
      </c>
      <c r="E3467" t="s">
        <v>11708</v>
      </c>
      <c r="G3467">
        <v>43.3498503</v>
      </c>
      <c r="H3467">
        <v>-4.0501505</v>
      </c>
      <c r="I3467" t="s">
        <v>11289</v>
      </c>
    </row>
    <row r="3468" spans="1:9" x14ac:dyDescent="0.3">
      <c r="A3468" t="s">
        <v>9986</v>
      </c>
      <c r="B3468" t="s">
        <v>9987</v>
      </c>
      <c r="F3468" t="s">
        <v>4667</v>
      </c>
      <c r="G3468">
        <v>23.017220500000001</v>
      </c>
      <c r="H3468">
        <v>72.471524245431368</v>
      </c>
      <c r="I3468" t="s">
        <v>25</v>
      </c>
    </row>
    <row r="3469" spans="1:9" x14ac:dyDescent="0.3">
      <c r="A3469" t="s">
        <v>11709</v>
      </c>
      <c r="E3469" t="s">
        <v>11710</v>
      </c>
      <c r="G3469">
        <v>45.829235199999999</v>
      </c>
      <c r="H3469">
        <v>13.2627729</v>
      </c>
      <c r="I3469" t="s">
        <v>11289</v>
      </c>
    </row>
    <row r="3470" spans="1:9" x14ac:dyDescent="0.3">
      <c r="A3470" t="s">
        <v>9988</v>
      </c>
      <c r="B3470" t="s">
        <v>9989</v>
      </c>
      <c r="C3470" t="s">
        <v>9990</v>
      </c>
      <c r="D3470" t="s">
        <v>9991</v>
      </c>
      <c r="E3470" t="s">
        <v>9992</v>
      </c>
      <c r="F3470" t="s">
        <v>104</v>
      </c>
      <c r="G3470">
        <v>51.966459399999998</v>
      </c>
      <c r="H3470">
        <v>4.5957309999999998</v>
      </c>
      <c r="I3470" t="s">
        <v>15</v>
      </c>
    </row>
    <row r="3471" spans="1:9" x14ac:dyDescent="0.3">
      <c r="A3471" t="s">
        <v>9993</v>
      </c>
      <c r="B3471" t="s">
        <v>9994</v>
      </c>
      <c r="C3471" t="s">
        <v>9995</v>
      </c>
      <c r="D3471" t="s">
        <v>414</v>
      </c>
      <c r="E3471" t="s">
        <v>415</v>
      </c>
      <c r="F3471" t="s">
        <v>49</v>
      </c>
      <c r="G3471">
        <v>48.892688999999997</v>
      </c>
      <c r="H3471">
        <v>2.2429770000000002</v>
      </c>
      <c r="I3471" t="s">
        <v>15</v>
      </c>
    </row>
    <row r="3472" spans="1:9" x14ac:dyDescent="0.3">
      <c r="A3472" t="s">
        <v>9996</v>
      </c>
      <c r="B3472" t="s">
        <v>9997</v>
      </c>
      <c r="C3472" t="s">
        <v>9998</v>
      </c>
      <c r="D3472" t="s">
        <v>9999</v>
      </c>
      <c r="E3472" t="s">
        <v>5777</v>
      </c>
      <c r="F3472" t="s">
        <v>104</v>
      </c>
      <c r="G3472">
        <v>52.016671000000002</v>
      </c>
      <c r="H3472">
        <v>5.1073158999999997</v>
      </c>
      <c r="I3472" t="s">
        <v>15</v>
      </c>
    </row>
    <row r="3473" spans="1:9" x14ac:dyDescent="0.3">
      <c r="A3473" t="s">
        <v>10000</v>
      </c>
      <c r="B3473" t="s">
        <v>10001</v>
      </c>
      <c r="C3473" t="s">
        <v>10002</v>
      </c>
      <c r="D3473" t="s">
        <v>480</v>
      </c>
      <c r="E3473" t="s">
        <v>481</v>
      </c>
      <c r="F3473" t="s">
        <v>49</v>
      </c>
      <c r="G3473">
        <v>48.888317999999998</v>
      </c>
      <c r="H3473">
        <v>2.2452920000000001</v>
      </c>
      <c r="I3473" t="s">
        <v>15</v>
      </c>
    </row>
    <row r="3474" spans="1:9" x14ac:dyDescent="0.3">
      <c r="A3474" t="s">
        <v>10003</v>
      </c>
      <c r="B3474" t="s">
        <v>10004</v>
      </c>
      <c r="C3474" t="s">
        <v>10005</v>
      </c>
      <c r="D3474" t="s">
        <v>10006</v>
      </c>
      <c r="E3474" t="s">
        <v>10007</v>
      </c>
      <c r="F3474" t="s">
        <v>104</v>
      </c>
      <c r="G3474">
        <v>51.347655500000002</v>
      </c>
      <c r="H3474">
        <v>6.1377224999999997</v>
      </c>
      <c r="I3474" t="s">
        <v>15</v>
      </c>
    </row>
    <row r="3475" spans="1:9" x14ac:dyDescent="0.3">
      <c r="A3475" t="s">
        <v>10008</v>
      </c>
      <c r="B3475" t="s">
        <v>10009</v>
      </c>
      <c r="F3475" t="s">
        <v>49</v>
      </c>
      <c r="G3475">
        <v>43.611189000000003</v>
      </c>
      <c r="H3475">
        <v>1.456189</v>
      </c>
      <c r="I3475" t="s">
        <v>50</v>
      </c>
    </row>
    <row r="3476" spans="1:9" x14ac:dyDescent="0.3">
      <c r="A3476" t="s">
        <v>10010</v>
      </c>
      <c r="B3476" t="s">
        <v>10011</v>
      </c>
      <c r="F3476" t="s">
        <v>49</v>
      </c>
      <c r="G3476">
        <v>47.364000400000002</v>
      </c>
      <c r="H3476">
        <v>0.67709109999999995</v>
      </c>
      <c r="I3476" t="s">
        <v>50</v>
      </c>
    </row>
    <row r="3477" spans="1:9" x14ac:dyDescent="0.3">
      <c r="A3477" t="s">
        <v>10012</v>
      </c>
      <c r="B3477" t="s">
        <v>10013</v>
      </c>
      <c r="C3477" t="s">
        <v>10014</v>
      </c>
      <c r="D3477" t="s">
        <v>2659</v>
      </c>
      <c r="E3477" t="s">
        <v>10015</v>
      </c>
      <c r="F3477" t="s">
        <v>14</v>
      </c>
      <c r="G3477">
        <v>47.803377300000001</v>
      </c>
      <c r="H3477">
        <v>9.6224663793973644</v>
      </c>
      <c r="I3477" t="s">
        <v>15</v>
      </c>
    </row>
    <row r="3478" spans="1:9" x14ac:dyDescent="0.3">
      <c r="A3478" t="s">
        <v>10016</v>
      </c>
      <c r="B3478" t="s">
        <v>10017</v>
      </c>
      <c r="F3478" t="s">
        <v>113</v>
      </c>
      <c r="G3478">
        <v>40.531492</v>
      </c>
      <c r="H3478">
        <v>-3.6385158</v>
      </c>
      <c r="I3478" t="s">
        <v>114</v>
      </c>
    </row>
    <row r="3479" spans="1:9" x14ac:dyDescent="0.3">
      <c r="A3479" t="s">
        <v>10018</v>
      </c>
      <c r="B3479" t="s">
        <v>10019</v>
      </c>
      <c r="F3479" t="s">
        <v>260</v>
      </c>
      <c r="G3479">
        <v>50.87753</v>
      </c>
      <c r="H3479">
        <v>4.4356540000000004</v>
      </c>
      <c r="I3479" t="s">
        <v>25</v>
      </c>
    </row>
    <row r="3480" spans="1:9" x14ac:dyDescent="0.3">
      <c r="A3480" t="s">
        <v>10020</v>
      </c>
      <c r="B3480" t="s">
        <v>10021</v>
      </c>
      <c r="F3480" t="s">
        <v>113</v>
      </c>
      <c r="G3480">
        <v>43.292870999999998</v>
      </c>
      <c r="H3480">
        <v>-2.870752</v>
      </c>
      <c r="I3480" t="s">
        <v>114</v>
      </c>
    </row>
    <row r="3481" spans="1:9" x14ac:dyDescent="0.3">
      <c r="A3481" t="s">
        <v>10022</v>
      </c>
      <c r="B3481" t="s">
        <v>10023</v>
      </c>
      <c r="C3481" t="s">
        <v>10024</v>
      </c>
      <c r="D3481" t="s">
        <v>10025</v>
      </c>
      <c r="E3481" t="s">
        <v>10026</v>
      </c>
      <c r="F3481" t="s">
        <v>21</v>
      </c>
      <c r="G3481">
        <v>47.455081999999997</v>
      </c>
      <c r="H3481">
        <v>9.7332046000000005</v>
      </c>
      <c r="I3481" t="s">
        <v>88</v>
      </c>
    </row>
    <row r="3482" spans="1:9" x14ac:dyDescent="0.3">
      <c r="A3482" t="s">
        <v>11711</v>
      </c>
      <c r="E3482" t="s">
        <v>3717</v>
      </c>
      <c r="G3482">
        <v>51.527108410252197</v>
      </c>
      <c r="H3482">
        <v>6.7989294674230996</v>
      </c>
      <c r="I3482" t="s">
        <v>11294</v>
      </c>
    </row>
    <row r="3483" spans="1:9" x14ac:dyDescent="0.3">
      <c r="A3483" t="s">
        <v>10027</v>
      </c>
      <c r="B3483" t="s">
        <v>10028</v>
      </c>
      <c r="C3483" t="s">
        <v>10029</v>
      </c>
      <c r="D3483" t="s">
        <v>7964</v>
      </c>
      <c r="E3483" t="s">
        <v>158</v>
      </c>
      <c r="F3483" t="s">
        <v>113</v>
      </c>
      <c r="G3483">
        <v>40.422994000000003</v>
      </c>
      <c r="H3483">
        <v>-3.6683439999999998</v>
      </c>
      <c r="I3483" t="s">
        <v>15</v>
      </c>
    </row>
    <row r="3484" spans="1:9" x14ac:dyDescent="0.3">
      <c r="A3484" t="s">
        <v>10030</v>
      </c>
      <c r="B3484" t="s">
        <v>10031</v>
      </c>
      <c r="C3484" t="s">
        <v>10032</v>
      </c>
      <c r="D3484" t="s">
        <v>10033</v>
      </c>
      <c r="E3484" t="s">
        <v>327</v>
      </c>
      <c r="F3484" t="s">
        <v>260</v>
      </c>
      <c r="G3484">
        <v>50.816682800000002</v>
      </c>
      <c r="H3484">
        <v>4.3712812999999997</v>
      </c>
      <c r="I3484" t="s">
        <v>15</v>
      </c>
    </row>
    <row r="3485" spans="1:9" x14ac:dyDescent="0.3">
      <c r="A3485" t="s">
        <v>10034</v>
      </c>
      <c r="B3485" t="s">
        <v>10035</v>
      </c>
      <c r="F3485" t="s">
        <v>49</v>
      </c>
      <c r="G3485">
        <v>48.8278064</v>
      </c>
      <c r="H3485">
        <v>2.2641219000000001</v>
      </c>
      <c r="I3485" t="s">
        <v>50</v>
      </c>
    </row>
    <row r="3486" spans="1:9" x14ac:dyDescent="0.3">
      <c r="A3486" t="s">
        <v>10036</v>
      </c>
      <c r="B3486" t="s">
        <v>10037</v>
      </c>
      <c r="F3486" t="s">
        <v>113</v>
      </c>
      <c r="G3486">
        <v>39.974420000000002</v>
      </c>
      <c r="H3486">
        <v>-8.9303999999999994E-2</v>
      </c>
      <c r="I3486" t="s">
        <v>114</v>
      </c>
    </row>
    <row r="3487" spans="1:9" x14ac:dyDescent="0.3">
      <c r="A3487" t="s">
        <v>10038</v>
      </c>
      <c r="B3487" t="s">
        <v>10039</v>
      </c>
      <c r="C3487" t="s">
        <v>10040</v>
      </c>
      <c r="D3487" t="s">
        <v>10041</v>
      </c>
      <c r="E3487" t="s">
        <v>6817</v>
      </c>
      <c r="F3487" t="s">
        <v>104</v>
      </c>
      <c r="G3487">
        <v>51.908942600000003</v>
      </c>
      <c r="H3487">
        <v>4.3764731000000001</v>
      </c>
      <c r="I3487" t="s">
        <v>15</v>
      </c>
    </row>
    <row r="3488" spans="1:9" x14ac:dyDescent="0.3">
      <c r="A3488" t="s">
        <v>10042</v>
      </c>
      <c r="B3488" t="s">
        <v>7979</v>
      </c>
      <c r="C3488" t="s">
        <v>7980</v>
      </c>
      <c r="D3488" t="s">
        <v>4173</v>
      </c>
      <c r="E3488" t="s">
        <v>309</v>
      </c>
      <c r="F3488" t="s">
        <v>49</v>
      </c>
      <c r="G3488">
        <v>48.871676100000002</v>
      </c>
      <c r="H3488">
        <v>2.3289952</v>
      </c>
      <c r="I3488" t="s">
        <v>15</v>
      </c>
    </row>
    <row r="3489" spans="1:9" x14ac:dyDescent="0.3">
      <c r="A3489" t="s">
        <v>10043</v>
      </c>
      <c r="B3489" t="s">
        <v>10044</v>
      </c>
      <c r="F3489" t="s">
        <v>82</v>
      </c>
      <c r="G3489">
        <v>51.514816099999997</v>
      </c>
      <c r="H3489">
        <v>-0.1235229</v>
      </c>
      <c r="I3489" t="s">
        <v>37</v>
      </c>
    </row>
    <row r="3490" spans="1:9" x14ac:dyDescent="0.3">
      <c r="A3490" t="s">
        <v>10045</v>
      </c>
      <c r="B3490" t="s">
        <v>10046</v>
      </c>
      <c r="F3490" t="s">
        <v>113</v>
      </c>
      <c r="G3490" t="str">
        <f>"43.391809"</f>
        <v>43.391809</v>
      </c>
      <c r="H3490" t="str">
        <f>"-4.014250"</f>
        <v>-4.014250</v>
      </c>
      <c r="I3490" t="s">
        <v>114</v>
      </c>
    </row>
    <row r="3491" spans="1:9" x14ac:dyDescent="0.3">
      <c r="A3491" t="s">
        <v>10047</v>
      </c>
      <c r="B3491" t="s">
        <v>10048</v>
      </c>
      <c r="F3491" t="s">
        <v>49</v>
      </c>
      <c r="G3491">
        <v>48.306621999999997</v>
      </c>
      <c r="H3491">
        <v>4.0873520000000001</v>
      </c>
      <c r="I3491" t="s">
        <v>50</v>
      </c>
    </row>
    <row r="3492" spans="1:9" x14ac:dyDescent="0.3">
      <c r="A3492" t="s">
        <v>10049</v>
      </c>
      <c r="B3492" t="s">
        <v>10050</v>
      </c>
      <c r="F3492" t="s">
        <v>49</v>
      </c>
      <c r="G3492">
        <v>45.523772000000001</v>
      </c>
      <c r="H3492">
        <v>4.3056789999999996</v>
      </c>
      <c r="I3492" t="s">
        <v>25</v>
      </c>
    </row>
    <row r="3493" spans="1:9" x14ac:dyDescent="0.3">
      <c r="A3493" t="s">
        <v>10051</v>
      </c>
      <c r="B3493" t="s">
        <v>10052</v>
      </c>
      <c r="F3493" t="s">
        <v>49</v>
      </c>
      <c r="G3493" t="str">
        <f>"48.894567"</f>
        <v>48.894567</v>
      </c>
      <c r="H3493" t="str">
        <f>"2.235621"</f>
        <v>2.235621</v>
      </c>
      <c r="I3493" t="s">
        <v>50</v>
      </c>
    </row>
    <row r="3494" spans="1:9" x14ac:dyDescent="0.3">
      <c r="A3494" t="s">
        <v>10053</v>
      </c>
      <c r="B3494" t="s">
        <v>10054</v>
      </c>
      <c r="C3494" t="s">
        <v>10055</v>
      </c>
      <c r="D3494" t="s">
        <v>10056</v>
      </c>
      <c r="E3494" t="s">
        <v>10057</v>
      </c>
      <c r="F3494" t="s">
        <v>21</v>
      </c>
      <c r="G3494">
        <v>46.868858000000003</v>
      </c>
      <c r="H3494">
        <v>14.462173999999999</v>
      </c>
      <c r="I3494" t="s">
        <v>15</v>
      </c>
    </row>
    <row r="3495" spans="1:9" x14ac:dyDescent="0.3">
      <c r="A3495" t="s">
        <v>10058</v>
      </c>
      <c r="B3495" t="s">
        <v>10059</v>
      </c>
      <c r="F3495" t="s">
        <v>14</v>
      </c>
      <c r="G3495">
        <v>48.72702245</v>
      </c>
      <c r="H3495">
        <v>9.1166960272386515</v>
      </c>
      <c r="I3495" t="s">
        <v>25</v>
      </c>
    </row>
    <row r="3496" spans="1:9" x14ac:dyDescent="0.3">
      <c r="A3496" t="s">
        <v>10060</v>
      </c>
      <c r="B3496" t="s">
        <v>10061</v>
      </c>
      <c r="F3496" t="s">
        <v>113</v>
      </c>
      <c r="G3496" t="str">
        <f>"42.579702"</f>
        <v>42.579702</v>
      </c>
      <c r="H3496" t="str">
        <f>"-5.595309"</f>
        <v>-5.595309</v>
      </c>
      <c r="I3496" t="s">
        <v>114</v>
      </c>
    </row>
    <row r="3497" spans="1:9" x14ac:dyDescent="0.3">
      <c r="A3497" t="s">
        <v>10062</v>
      </c>
      <c r="B3497" t="s">
        <v>10063</v>
      </c>
      <c r="F3497" t="s">
        <v>14</v>
      </c>
      <c r="G3497">
        <v>48.096343849999997</v>
      </c>
      <c r="H3497">
        <v>8.7040595463570671</v>
      </c>
      <c r="I3497" t="s">
        <v>15</v>
      </c>
    </row>
    <row r="3498" spans="1:9" x14ac:dyDescent="0.3">
      <c r="A3498" t="s">
        <v>10064</v>
      </c>
      <c r="B3498" t="s">
        <v>10065</v>
      </c>
      <c r="C3498" t="s">
        <v>10066</v>
      </c>
      <c r="D3498" t="s">
        <v>10067</v>
      </c>
      <c r="E3498" t="s">
        <v>10068</v>
      </c>
      <c r="F3498" t="s">
        <v>104</v>
      </c>
      <c r="G3498">
        <v>52.639114200000002</v>
      </c>
      <c r="H3498">
        <v>6.2226724999999998</v>
      </c>
      <c r="I3498" t="s">
        <v>15</v>
      </c>
    </row>
    <row r="3499" spans="1:9" x14ac:dyDescent="0.3">
      <c r="A3499" t="s">
        <v>10069</v>
      </c>
      <c r="B3499" t="s">
        <v>10070</v>
      </c>
      <c r="F3499" t="s">
        <v>49</v>
      </c>
      <c r="G3499">
        <v>43.779505</v>
      </c>
      <c r="H3499">
        <v>2.049283</v>
      </c>
      <c r="I3499" t="s">
        <v>50</v>
      </c>
    </row>
    <row r="3500" spans="1:9" x14ac:dyDescent="0.3">
      <c r="A3500" t="s">
        <v>10071</v>
      </c>
      <c r="B3500" t="s">
        <v>10072</v>
      </c>
      <c r="C3500" t="s">
        <v>10073</v>
      </c>
      <c r="D3500" t="s">
        <v>10074</v>
      </c>
      <c r="E3500" t="s">
        <v>10075</v>
      </c>
      <c r="F3500" t="s">
        <v>14</v>
      </c>
      <c r="G3500">
        <v>51.016137000000001</v>
      </c>
      <c r="H3500">
        <v>11.034897000000001</v>
      </c>
      <c r="I3500" t="s">
        <v>15</v>
      </c>
    </row>
    <row r="3501" spans="1:9" x14ac:dyDescent="0.3">
      <c r="A3501" t="s">
        <v>10076</v>
      </c>
      <c r="B3501" t="s">
        <v>10077</v>
      </c>
      <c r="C3501" t="s">
        <v>10078</v>
      </c>
      <c r="D3501" t="s">
        <v>10079</v>
      </c>
      <c r="E3501" t="s">
        <v>10080</v>
      </c>
      <c r="F3501" t="s">
        <v>113</v>
      </c>
      <c r="G3501">
        <v>37.881076</v>
      </c>
      <c r="H3501">
        <v>-4.7870419999999996</v>
      </c>
      <c r="I3501" t="s">
        <v>15</v>
      </c>
    </row>
    <row r="3502" spans="1:9" x14ac:dyDescent="0.3">
      <c r="A3502" t="s">
        <v>11712</v>
      </c>
      <c r="E3502" t="s">
        <v>11713</v>
      </c>
      <c r="G3502">
        <v>50.158470000000001</v>
      </c>
      <c r="H3502">
        <v>19.4694</v>
      </c>
      <c r="I3502" t="s">
        <v>11289</v>
      </c>
    </row>
    <row r="3503" spans="1:9" x14ac:dyDescent="0.3">
      <c r="A3503" t="s">
        <v>11712</v>
      </c>
      <c r="E3503" t="s">
        <v>11713</v>
      </c>
      <c r="G3503">
        <v>50.159469999999999</v>
      </c>
      <c r="H3503">
        <v>19.4694</v>
      </c>
      <c r="I3503" t="s">
        <v>11289</v>
      </c>
    </row>
    <row r="3504" spans="1:9" x14ac:dyDescent="0.3">
      <c r="A3504" t="s">
        <v>10081</v>
      </c>
      <c r="B3504" t="s">
        <v>10082</v>
      </c>
      <c r="F3504" t="s">
        <v>113</v>
      </c>
      <c r="G3504">
        <v>43.520417449999997</v>
      </c>
      <c r="H3504">
        <v>-5.6080339743281922</v>
      </c>
      <c r="I3504" t="s">
        <v>114</v>
      </c>
    </row>
    <row r="3505" spans="1:9" x14ac:dyDescent="0.3">
      <c r="A3505" t="s">
        <v>10083</v>
      </c>
      <c r="B3505" t="s">
        <v>10084</v>
      </c>
      <c r="C3505" t="s">
        <v>10085</v>
      </c>
      <c r="D3505" t="s">
        <v>8317</v>
      </c>
      <c r="E3505" t="s">
        <v>1943</v>
      </c>
      <c r="F3505" t="s">
        <v>113</v>
      </c>
      <c r="G3505">
        <v>42.908019000000003</v>
      </c>
      <c r="H3505">
        <v>-2.6737760000000002</v>
      </c>
      <c r="I3505" t="s">
        <v>15</v>
      </c>
    </row>
    <row r="3506" spans="1:9" x14ac:dyDescent="0.3">
      <c r="A3506" t="s">
        <v>10086</v>
      </c>
      <c r="B3506" t="s">
        <v>10087</v>
      </c>
      <c r="C3506" t="s">
        <v>10088</v>
      </c>
      <c r="D3506" t="s">
        <v>10089</v>
      </c>
      <c r="E3506" t="s">
        <v>10090</v>
      </c>
      <c r="F3506" t="s">
        <v>14</v>
      </c>
      <c r="G3506">
        <v>51.130622899999999</v>
      </c>
      <c r="H3506">
        <v>10.670117100000001</v>
      </c>
      <c r="I3506" t="s">
        <v>15</v>
      </c>
    </row>
    <row r="3507" spans="1:9" x14ac:dyDescent="0.3">
      <c r="A3507" t="s">
        <v>10091</v>
      </c>
      <c r="B3507" t="s">
        <v>10092</v>
      </c>
      <c r="F3507" t="s">
        <v>14</v>
      </c>
      <c r="G3507">
        <v>49.85900505</v>
      </c>
      <c r="H3507">
        <v>8.6791957502457819</v>
      </c>
      <c r="I3507" t="s">
        <v>25</v>
      </c>
    </row>
    <row r="3508" spans="1:9" x14ac:dyDescent="0.3">
      <c r="A3508" t="s">
        <v>10093</v>
      </c>
      <c r="B3508" t="s">
        <v>10094</v>
      </c>
      <c r="C3508" t="s">
        <v>10095</v>
      </c>
      <c r="D3508" t="s">
        <v>10096</v>
      </c>
      <c r="E3508" t="s">
        <v>10097</v>
      </c>
      <c r="F3508" t="s">
        <v>113</v>
      </c>
      <c r="G3508">
        <v>39.020474100000001</v>
      </c>
      <c r="H3508">
        <v>-1.8771958</v>
      </c>
      <c r="I3508" t="s">
        <v>15</v>
      </c>
    </row>
    <row r="3509" spans="1:9" x14ac:dyDescent="0.3">
      <c r="A3509" t="s">
        <v>10098</v>
      </c>
      <c r="B3509" t="s">
        <v>10099</v>
      </c>
      <c r="F3509" t="s">
        <v>82</v>
      </c>
      <c r="G3509">
        <v>51.51339205</v>
      </c>
      <c r="H3509">
        <v>-0.1151636011792383</v>
      </c>
      <c r="I3509" t="s">
        <v>15</v>
      </c>
    </row>
    <row r="3510" spans="1:9" x14ac:dyDescent="0.3">
      <c r="A3510" t="s">
        <v>10100</v>
      </c>
      <c r="B3510" t="s">
        <v>10101</v>
      </c>
      <c r="F3510" t="s">
        <v>3573</v>
      </c>
      <c r="G3510">
        <v>36.855172000000003</v>
      </c>
      <c r="H3510">
        <v>30.776261000000002</v>
      </c>
      <c r="I3510" t="s">
        <v>25</v>
      </c>
    </row>
    <row r="3511" spans="1:9" x14ac:dyDescent="0.3">
      <c r="A3511" t="s">
        <v>10102</v>
      </c>
      <c r="B3511" t="s">
        <v>10103</v>
      </c>
      <c r="C3511" t="s">
        <v>10104</v>
      </c>
      <c r="D3511" t="s">
        <v>10105</v>
      </c>
      <c r="E3511" t="s">
        <v>1051</v>
      </c>
      <c r="F3511" t="s">
        <v>14</v>
      </c>
      <c r="G3511">
        <v>48.174764199999998</v>
      </c>
      <c r="H3511">
        <v>11.585335799999999</v>
      </c>
      <c r="I3511" t="s">
        <v>15</v>
      </c>
    </row>
    <row r="3512" spans="1:9" x14ac:dyDescent="0.3">
      <c r="A3512" t="s">
        <v>10106</v>
      </c>
      <c r="B3512" t="s">
        <v>10107</v>
      </c>
      <c r="C3512" t="s">
        <v>3093</v>
      </c>
      <c r="D3512" t="s">
        <v>3094</v>
      </c>
      <c r="E3512" t="s">
        <v>3095</v>
      </c>
      <c r="F3512" t="s">
        <v>14</v>
      </c>
      <c r="G3512">
        <v>53.868808649999998</v>
      </c>
      <c r="H3512">
        <v>8.7091895113281232</v>
      </c>
      <c r="I3512" t="s">
        <v>15</v>
      </c>
    </row>
    <row r="3513" spans="1:9" x14ac:dyDescent="0.3">
      <c r="A3513" t="s">
        <v>10108</v>
      </c>
      <c r="B3513" t="s">
        <v>7979</v>
      </c>
      <c r="C3513" t="s">
        <v>7980</v>
      </c>
      <c r="D3513" t="s">
        <v>4173</v>
      </c>
      <c r="E3513" t="s">
        <v>309</v>
      </c>
      <c r="F3513" t="s">
        <v>49</v>
      </c>
      <c r="G3513">
        <v>48.871676100000002</v>
      </c>
      <c r="H3513">
        <v>2.3289952</v>
      </c>
      <c r="I3513" t="s">
        <v>15</v>
      </c>
    </row>
    <row r="3514" spans="1:9" x14ac:dyDescent="0.3">
      <c r="A3514" t="s">
        <v>10109</v>
      </c>
      <c r="B3514" t="s">
        <v>10110</v>
      </c>
      <c r="C3514" t="s">
        <v>10111</v>
      </c>
      <c r="D3514" t="s">
        <v>845</v>
      </c>
      <c r="E3514" t="s">
        <v>846</v>
      </c>
      <c r="F3514" t="s">
        <v>21</v>
      </c>
      <c r="G3514">
        <v>47.278458000000001</v>
      </c>
      <c r="H3514">
        <v>11.429827</v>
      </c>
      <c r="I3514" t="s">
        <v>88</v>
      </c>
    </row>
    <row r="3515" spans="1:9" x14ac:dyDescent="0.3">
      <c r="A3515" t="s">
        <v>10112</v>
      </c>
      <c r="B3515" t="s">
        <v>10113</v>
      </c>
      <c r="F3515" t="s">
        <v>14</v>
      </c>
      <c r="G3515">
        <v>52.335613000000002</v>
      </c>
      <c r="H3515">
        <v>9.7767569000000005</v>
      </c>
      <c r="I3515" t="s">
        <v>25</v>
      </c>
    </row>
    <row r="3516" spans="1:9" x14ac:dyDescent="0.3">
      <c r="A3516" t="s">
        <v>10114</v>
      </c>
      <c r="B3516" t="s">
        <v>10115</v>
      </c>
      <c r="C3516" t="s">
        <v>10116</v>
      </c>
      <c r="D3516" t="s">
        <v>10117</v>
      </c>
      <c r="E3516" t="s">
        <v>2778</v>
      </c>
      <c r="F3516" t="s">
        <v>14</v>
      </c>
      <c r="G3516">
        <v>50.923144999999998</v>
      </c>
      <c r="H3516">
        <v>6.9915459999999996</v>
      </c>
      <c r="I3516" t="s">
        <v>101</v>
      </c>
    </row>
    <row r="3517" spans="1:9" x14ac:dyDescent="0.3">
      <c r="A3517" t="s">
        <v>10118</v>
      </c>
      <c r="B3517" t="s">
        <v>10119</v>
      </c>
      <c r="F3517" t="s">
        <v>14</v>
      </c>
      <c r="G3517">
        <v>48.132868500000001</v>
      </c>
      <c r="H3517">
        <v>11.521088799999999</v>
      </c>
      <c r="I3517" t="s">
        <v>25</v>
      </c>
    </row>
    <row r="3518" spans="1:9" x14ac:dyDescent="0.3">
      <c r="A3518" t="s">
        <v>10120</v>
      </c>
      <c r="B3518" t="s">
        <v>10121</v>
      </c>
      <c r="F3518" t="s">
        <v>49</v>
      </c>
      <c r="G3518">
        <v>45.793238000000002</v>
      </c>
      <c r="H3518">
        <v>4.7759017999999998</v>
      </c>
      <c r="I3518" t="s">
        <v>50</v>
      </c>
    </row>
    <row r="3519" spans="1:9" x14ac:dyDescent="0.3">
      <c r="A3519" t="s">
        <v>10122</v>
      </c>
      <c r="B3519" t="s">
        <v>10123</v>
      </c>
      <c r="C3519" t="s">
        <v>10124</v>
      </c>
      <c r="D3519" t="s">
        <v>10125</v>
      </c>
      <c r="F3519" t="s">
        <v>30</v>
      </c>
      <c r="G3519">
        <v>52.248841800000001</v>
      </c>
      <c r="H3519">
        <v>21.009412900000001</v>
      </c>
      <c r="I3519" t="s">
        <v>31</v>
      </c>
    </row>
    <row r="3520" spans="1:9" x14ac:dyDescent="0.3">
      <c r="A3520" t="s">
        <v>10126</v>
      </c>
      <c r="B3520" t="s">
        <v>10127</v>
      </c>
      <c r="F3520" t="s">
        <v>113</v>
      </c>
      <c r="G3520">
        <v>40.601762000000001</v>
      </c>
      <c r="H3520">
        <v>-3.7150459476097262</v>
      </c>
      <c r="I3520" t="s">
        <v>114</v>
      </c>
    </row>
    <row r="3521" spans="1:9" x14ac:dyDescent="0.3">
      <c r="A3521" t="s">
        <v>10128</v>
      </c>
      <c r="B3521" t="s">
        <v>10129</v>
      </c>
      <c r="F3521" t="s">
        <v>49</v>
      </c>
      <c r="G3521">
        <v>48.938985000000002</v>
      </c>
      <c r="H3521">
        <v>2.1769669999999999</v>
      </c>
      <c r="I3521" t="s">
        <v>50</v>
      </c>
    </row>
    <row r="3522" spans="1:9" x14ac:dyDescent="0.3">
      <c r="A3522" t="s">
        <v>10130</v>
      </c>
      <c r="B3522" t="s">
        <v>10131</v>
      </c>
      <c r="F3522" t="s">
        <v>113</v>
      </c>
      <c r="G3522">
        <v>41.698371199999997</v>
      </c>
      <c r="H3522">
        <v>2.7432350483033541</v>
      </c>
      <c r="I3522" t="s">
        <v>114</v>
      </c>
    </row>
    <row r="3523" spans="1:9" x14ac:dyDescent="0.3">
      <c r="A3523" t="s">
        <v>10132</v>
      </c>
      <c r="B3523" t="s">
        <v>10133</v>
      </c>
      <c r="F3523" t="s">
        <v>14</v>
      </c>
      <c r="G3523">
        <v>47.883780199999997</v>
      </c>
      <c r="H3523">
        <v>11.458987</v>
      </c>
      <c r="I3523" t="s">
        <v>25</v>
      </c>
    </row>
    <row r="3524" spans="1:9" x14ac:dyDescent="0.3">
      <c r="A3524" t="s">
        <v>10134</v>
      </c>
      <c r="B3524" t="s">
        <v>10135</v>
      </c>
      <c r="F3524" t="s">
        <v>113</v>
      </c>
      <c r="G3524">
        <v>40.558435000000003</v>
      </c>
      <c r="H3524">
        <v>-3.6189969999999998</v>
      </c>
      <c r="I3524" t="s">
        <v>114</v>
      </c>
    </row>
    <row r="3525" spans="1:9" x14ac:dyDescent="0.3">
      <c r="A3525" t="s">
        <v>10136</v>
      </c>
      <c r="B3525" t="s">
        <v>10137</v>
      </c>
      <c r="C3525" t="s">
        <v>10138</v>
      </c>
      <c r="D3525" t="s">
        <v>10139</v>
      </c>
      <c r="E3525" t="s">
        <v>10140</v>
      </c>
      <c r="F3525" t="s">
        <v>6839</v>
      </c>
      <c r="G3525">
        <v>54.741534000000001</v>
      </c>
      <c r="H3525">
        <v>25.221892</v>
      </c>
      <c r="I3525" t="s">
        <v>15</v>
      </c>
    </row>
    <row r="3526" spans="1:9" x14ac:dyDescent="0.3">
      <c r="A3526" t="s">
        <v>10141</v>
      </c>
      <c r="B3526" t="s">
        <v>10142</v>
      </c>
      <c r="F3526" t="s">
        <v>49</v>
      </c>
      <c r="G3526">
        <v>47.642944999999997</v>
      </c>
      <c r="H3526">
        <v>6.8456469999999996</v>
      </c>
      <c r="I3526" t="s">
        <v>50</v>
      </c>
    </row>
    <row r="3527" spans="1:9" x14ac:dyDescent="0.3">
      <c r="A3527" t="s">
        <v>10143</v>
      </c>
      <c r="B3527" t="s">
        <v>10144</v>
      </c>
      <c r="C3527" t="s">
        <v>10145</v>
      </c>
      <c r="D3527" t="s">
        <v>9372</v>
      </c>
      <c r="E3527" t="s">
        <v>10146</v>
      </c>
      <c r="F3527" t="s">
        <v>49</v>
      </c>
      <c r="G3527">
        <v>43.650838999999998</v>
      </c>
      <c r="H3527">
        <v>3.974478</v>
      </c>
      <c r="I3527" t="s">
        <v>15</v>
      </c>
    </row>
    <row r="3528" spans="1:9" x14ac:dyDescent="0.3">
      <c r="A3528" t="s">
        <v>10147</v>
      </c>
      <c r="B3528" t="s">
        <v>10148</v>
      </c>
      <c r="F3528" t="s">
        <v>82</v>
      </c>
      <c r="G3528">
        <v>51.524111699999999</v>
      </c>
      <c r="H3528">
        <v>-0.1341213</v>
      </c>
      <c r="I3528" t="s">
        <v>37</v>
      </c>
    </row>
    <row r="3529" spans="1:9" x14ac:dyDescent="0.3">
      <c r="A3529" t="s">
        <v>10149</v>
      </c>
      <c r="B3529" t="s">
        <v>10150</v>
      </c>
      <c r="F3529" t="s">
        <v>49</v>
      </c>
      <c r="G3529">
        <v>45.620882000000002</v>
      </c>
      <c r="H3529">
        <v>4.7064050000000002</v>
      </c>
      <c r="I3529" t="s">
        <v>50</v>
      </c>
    </row>
    <row r="3530" spans="1:9" x14ac:dyDescent="0.3">
      <c r="A3530" t="s">
        <v>10151</v>
      </c>
      <c r="B3530" t="s">
        <v>10152</v>
      </c>
      <c r="C3530" t="s">
        <v>10153</v>
      </c>
      <c r="D3530" t="s">
        <v>10154</v>
      </c>
      <c r="E3530" t="s">
        <v>4351</v>
      </c>
      <c r="F3530" t="s">
        <v>104</v>
      </c>
      <c r="G3530">
        <v>51.449703</v>
      </c>
      <c r="H3530">
        <v>5.4415269999999998</v>
      </c>
      <c r="I3530" t="s">
        <v>15</v>
      </c>
    </row>
    <row r="3531" spans="1:9" x14ac:dyDescent="0.3">
      <c r="A3531" t="s">
        <v>10155</v>
      </c>
      <c r="B3531" t="s">
        <v>10156</v>
      </c>
      <c r="F3531" t="s">
        <v>79</v>
      </c>
      <c r="G3531">
        <v>45.196511000000001</v>
      </c>
      <c r="H3531">
        <v>10.770237</v>
      </c>
      <c r="I3531" t="s">
        <v>25</v>
      </c>
    </row>
    <row r="3532" spans="1:9" x14ac:dyDescent="0.3">
      <c r="A3532" t="s">
        <v>10157</v>
      </c>
      <c r="B3532" t="s">
        <v>10158</v>
      </c>
      <c r="F3532" t="s">
        <v>49</v>
      </c>
      <c r="G3532">
        <v>48.89385</v>
      </c>
      <c r="H3532">
        <v>2.237727</v>
      </c>
      <c r="I3532" t="s">
        <v>50</v>
      </c>
    </row>
    <row r="3533" spans="1:9" x14ac:dyDescent="0.3">
      <c r="A3533" t="s">
        <v>10159</v>
      </c>
      <c r="B3533" t="s">
        <v>10160</v>
      </c>
      <c r="C3533" t="s">
        <v>10161</v>
      </c>
      <c r="D3533" t="s">
        <v>10162</v>
      </c>
      <c r="E3533" t="s">
        <v>10163</v>
      </c>
      <c r="F3533" t="s">
        <v>396</v>
      </c>
      <c r="G3533">
        <v>50.177515900000003</v>
      </c>
      <c r="H3533">
        <v>14.358579600000001</v>
      </c>
      <c r="I3533" t="s">
        <v>15</v>
      </c>
    </row>
    <row r="3534" spans="1:9" x14ac:dyDescent="0.3">
      <c r="A3534" t="s">
        <v>10164</v>
      </c>
      <c r="B3534" t="s">
        <v>10165</v>
      </c>
      <c r="C3534" t="s">
        <v>10166</v>
      </c>
      <c r="D3534" t="s">
        <v>10167</v>
      </c>
      <c r="E3534" t="s">
        <v>10168</v>
      </c>
      <c r="F3534" t="s">
        <v>385</v>
      </c>
      <c r="G3534">
        <v>48.7394502</v>
      </c>
      <c r="H3534">
        <v>19.1797249</v>
      </c>
      <c r="I3534" t="s">
        <v>15</v>
      </c>
    </row>
    <row r="3535" spans="1:9" x14ac:dyDescent="0.3">
      <c r="A3535" t="s">
        <v>10169</v>
      </c>
      <c r="B3535" t="s">
        <v>10170</v>
      </c>
      <c r="F3535" t="s">
        <v>82</v>
      </c>
      <c r="G3535" t="str">
        <f>"53.479071"</f>
        <v>53.479071</v>
      </c>
      <c r="H3535" t="str">
        <f>"-2.949348"</f>
        <v>-2.949348</v>
      </c>
      <c r="I3535" t="s">
        <v>37</v>
      </c>
    </row>
    <row r="3536" spans="1:9" x14ac:dyDescent="0.3">
      <c r="A3536" t="s">
        <v>10954</v>
      </c>
      <c r="C3536" t="s">
        <v>12337</v>
      </c>
      <c r="D3536" t="s">
        <v>12338</v>
      </c>
      <c r="E3536" t="s">
        <v>10954</v>
      </c>
      <c r="G3536">
        <v>48.425204800000003</v>
      </c>
      <c r="H3536">
        <v>9.9597958000000002</v>
      </c>
      <c r="I3536" t="s">
        <v>11881</v>
      </c>
    </row>
    <row r="3537" spans="1:9" x14ac:dyDescent="0.3">
      <c r="A3537" t="s">
        <v>10171</v>
      </c>
      <c r="B3537" t="s">
        <v>10172</v>
      </c>
      <c r="F3537" t="s">
        <v>260</v>
      </c>
      <c r="G3537">
        <v>50.850943899999997</v>
      </c>
      <c r="H3537">
        <v>4.358333</v>
      </c>
      <c r="I3537" t="s">
        <v>25</v>
      </c>
    </row>
    <row r="3538" spans="1:9" x14ac:dyDescent="0.3">
      <c r="A3538" t="s">
        <v>10173</v>
      </c>
      <c r="B3538" t="s">
        <v>10174</v>
      </c>
      <c r="C3538" t="s">
        <v>10175</v>
      </c>
      <c r="D3538" t="s">
        <v>10176</v>
      </c>
      <c r="E3538" t="s">
        <v>10177</v>
      </c>
      <c r="F3538" t="s">
        <v>14</v>
      </c>
      <c r="G3538">
        <v>50.1195764</v>
      </c>
      <c r="H3538">
        <v>8.965124676543212</v>
      </c>
      <c r="I3538" t="s">
        <v>101</v>
      </c>
    </row>
    <row r="3539" spans="1:9" x14ac:dyDescent="0.3">
      <c r="A3539" t="s">
        <v>10178</v>
      </c>
      <c r="B3539" t="s">
        <v>10179</v>
      </c>
      <c r="C3539" t="s">
        <v>10180</v>
      </c>
      <c r="D3539" t="s">
        <v>2719</v>
      </c>
      <c r="E3539" t="s">
        <v>4079</v>
      </c>
      <c r="F3539" t="s">
        <v>49</v>
      </c>
      <c r="G3539">
        <v>45.174063400000001</v>
      </c>
      <c r="H3539">
        <v>5.7034820000000002</v>
      </c>
      <c r="I3539" t="s">
        <v>15</v>
      </c>
    </row>
    <row r="3540" spans="1:9" x14ac:dyDescent="0.3">
      <c r="A3540" t="s">
        <v>10181</v>
      </c>
      <c r="B3540" t="s">
        <v>10182</v>
      </c>
      <c r="F3540" t="s">
        <v>14</v>
      </c>
      <c r="G3540">
        <v>53.825066700000001</v>
      </c>
      <c r="H3540">
        <v>8.767446373727541</v>
      </c>
      <c r="I3540" t="s">
        <v>15</v>
      </c>
    </row>
    <row r="3541" spans="1:9" x14ac:dyDescent="0.3">
      <c r="A3541" t="s">
        <v>10183</v>
      </c>
      <c r="B3541" t="s">
        <v>10184</v>
      </c>
      <c r="C3541" t="s">
        <v>10185</v>
      </c>
      <c r="D3541" t="s">
        <v>1206</v>
      </c>
      <c r="E3541" t="s">
        <v>471</v>
      </c>
      <c r="F3541" t="s">
        <v>21</v>
      </c>
      <c r="G3541">
        <v>48.200753800000001</v>
      </c>
      <c r="H3541">
        <v>16.374184899999999</v>
      </c>
      <c r="I3541" t="s">
        <v>15</v>
      </c>
    </row>
    <row r="3542" spans="1:9" x14ac:dyDescent="0.3">
      <c r="A3542" t="s">
        <v>11714</v>
      </c>
      <c r="E3542" t="s">
        <v>11715</v>
      </c>
      <c r="G3542">
        <v>48.040517700000002</v>
      </c>
      <c r="H3542">
        <v>13.6765409494395</v>
      </c>
      <c r="I3542" t="s">
        <v>11289</v>
      </c>
    </row>
    <row r="3543" spans="1:9" x14ac:dyDescent="0.3">
      <c r="A3543" t="s">
        <v>10186</v>
      </c>
      <c r="B3543" t="s">
        <v>10187</v>
      </c>
      <c r="C3543" t="s">
        <v>10188</v>
      </c>
      <c r="D3543" t="s">
        <v>10189</v>
      </c>
      <c r="E3543" t="s">
        <v>10190</v>
      </c>
      <c r="F3543" t="s">
        <v>79</v>
      </c>
      <c r="G3543">
        <v>45.382815000000001</v>
      </c>
      <c r="H3543">
        <v>11.704953</v>
      </c>
      <c r="I3543" t="s">
        <v>15</v>
      </c>
    </row>
    <row r="3544" spans="1:9" x14ac:dyDescent="0.3">
      <c r="A3544" t="s">
        <v>10191</v>
      </c>
      <c r="B3544" t="s">
        <v>10192</v>
      </c>
      <c r="C3544" t="s">
        <v>10193</v>
      </c>
      <c r="D3544" t="s">
        <v>10194</v>
      </c>
      <c r="E3544" t="s">
        <v>10195</v>
      </c>
      <c r="F3544" t="s">
        <v>82</v>
      </c>
      <c r="G3544">
        <v>50.7963515</v>
      </c>
      <c r="H3544">
        <v>0.27936747652733118</v>
      </c>
      <c r="I3544" t="s">
        <v>15</v>
      </c>
    </row>
    <row r="3545" spans="1:9" x14ac:dyDescent="0.3">
      <c r="A3545" t="s">
        <v>10196</v>
      </c>
      <c r="B3545" t="s">
        <v>10197</v>
      </c>
      <c r="C3545" t="s">
        <v>10198</v>
      </c>
      <c r="D3545" t="s">
        <v>10199</v>
      </c>
      <c r="E3545" t="s">
        <v>10200</v>
      </c>
      <c r="F3545" t="s">
        <v>30</v>
      </c>
      <c r="G3545">
        <v>51.303561000000002</v>
      </c>
      <c r="H3545">
        <v>22.425117</v>
      </c>
      <c r="I3545" t="s">
        <v>15</v>
      </c>
    </row>
    <row r="3546" spans="1:9" x14ac:dyDescent="0.3">
      <c r="A3546" t="s">
        <v>10201</v>
      </c>
      <c r="B3546" t="s">
        <v>10202</v>
      </c>
      <c r="C3546" t="s">
        <v>10203</v>
      </c>
      <c r="D3546" t="s">
        <v>10204</v>
      </c>
      <c r="F3546" t="s">
        <v>30</v>
      </c>
      <c r="G3546">
        <v>50.615847000000002</v>
      </c>
      <c r="H3546">
        <v>18.465553</v>
      </c>
      <c r="I3546" t="s">
        <v>31</v>
      </c>
    </row>
    <row r="3547" spans="1:9" x14ac:dyDescent="0.3">
      <c r="A3547" t="s">
        <v>10205</v>
      </c>
      <c r="B3547" t="s">
        <v>10206</v>
      </c>
      <c r="C3547" t="s">
        <v>10207</v>
      </c>
      <c r="D3547" t="s">
        <v>10208</v>
      </c>
      <c r="E3547" t="s">
        <v>10209</v>
      </c>
      <c r="F3547" t="s">
        <v>68</v>
      </c>
      <c r="G3547">
        <v>46.463476200000002</v>
      </c>
      <c r="H3547">
        <v>6.8414834000000004</v>
      </c>
      <c r="I3547" t="s">
        <v>15</v>
      </c>
    </row>
    <row r="3548" spans="1:9" x14ac:dyDescent="0.3">
      <c r="A3548" t="s">
        <v>10210</v>
      </c>
      <c r="B3548" t="s">
        <v>10211</v>
      </c>
      <c r="F3548" t="s">
        <v>14</v>
      </c>
      <c r="G3548">
        <v>51.437097100000003</v>
      </c>
      <c r="H3548">
        <v>7.0430602999999996</v>
      </c>
      <c r="I3548" t="s">
        <v>25</v>
      </c>
    </row>
    <row r="3549" spans="1:9" x14ac:dyDescent="0.3">
      <c r="A3549" t="s">
        <v>10212</v>
      </c>
      <c r="B3549" t="s">
        <v>10213</v>
      </c>
      <c r="C3549" t="s">
        <v>10214</v>
      </c>
      <c r="D3549" t="s">
        <v>2724</v>
      </c>
      <c r="E3549" t="s">
        <v>7042</v>
      </c>
      <c r="F3549" t="s">
        <v>14</v>
      </c>
      <c r="G3549">
        <v>51.212936300000003</v>
      </c>
      <c r="H3549">
        <v>6.7479180000000003</v>
      </c>
      <c r="I3549" t="s">
        <v>101</v>
      </c>
    </row>
    <row r="3550" spans="1:9" x14ac:dyDescent="0.3">
      <c r="A3550" t="s">
        <v>10215</v>
      </c>
      <c r="B3550" t="s">
        <v>2722</v>
      </c>
      <c r="C3550" t="s">
        <v>2723</v>
      </c>
      <c r="D3550" t="s">
        <v>2724</v>
      </c>
      <c r="E3550" t="s">
        <v>183</v>
      </c>
      <c r="F3550" t="s">
        <v>14</v>
      </c>
      <c r="G3550">
        <v>51.212936300000003</v>
      </c>
      <c r="H3550">
        <v>6.7479180000000003</v>
      </c>
      <c r="I3550" t="s">
        <v>15</v>
      </c>
    </row>
    <row r="3551" spans="1:9" x14ac:dyDescent="0.3">
      <c r="A3551" t="s">
        <v>10216</v>
      </c>
      <c r="B3551" t="s">
        <v>10217</v>
      </c>
      <c r="C3551" t="s">
        <v>10218</v>
      </c>
      <c r="D3551" t="s">
        <v>10219</v>
      </c>
      <c r="F3551" t="s">
        <v>30</v>
      </c>
      <c r="G3551">
        <v>52.262183</v>
      </c>
      <c r="H3551">
        <v>20.692474000000001</v>
      </c>
      <c r="I3551" t="s">
        <v>31</v>
      </c>
    </row>
    <row r="3552" spans="1:9" x14ac:dyDescent="0.3">
      <c r="A3552" t="s">
        <v>10220</v>
      </c>
      <c r="B3552" t="s">
        <v>10221</v>
      </c>
      <c r="C3552" t="s">
        <v>10222</v>
      </c>
      <c r="D3552" t="s">
        <v>10223</v>
      </c>
      <c r="E3552" t="s">
        <v>10224</v>
      </c>
      <c r="F3552" t="s">
        <v>82</v>
      </c>
      <c r="G3552">
        <v>51.644208999999996</v>
      </c>
      <c r="H3552">
        <v>-3.9900669999999998</v>
      </c>
      <c r="I3552" t="s">
        <v>15</v>
      </c>
    </row>
    <row r="3553" spans="1:9" x14ac:dyDescent="0.3">
      <c r="A3553" t="s">
        <v>10225</v>
      </c>
      <c r="B3553" t="s">
        <v>10226</v>
      </c>
      <c r="C3553" t="s">
        <v>10227</v>
      </c>
      <c r="D3553" t="s">
        <v>4920</v>
      </c>
      <c r="E3553" t="s">
        <v>3306</v>
      </c>
      <c r="F3553" t="s">
        <v>14</v>
      </c>
      <c r="G3553">
        <v>50.986319000000002</v>
      </c>
      <c r="H3553">
        <v>6.8901690000000002</v>
      </c>
      <c r="I3553" t="s">
        <v>15</v>
      </c>
    </row>
    <row r="3554" spans="1:9" x14ac:dyDescent="0.3">
      <c r="A3554" t="s">
        <v>10228</v>
      </c>
      <c r="B3554" t="s">
        <v>10229</v>
      </c>
      <c r="F3554" t="s">
        <v>113</v>
      </c>
      <c r="G3554">
        <v>40.428643899999997</v>
      </c>
      <c r="H3554">
        <v>-3.6874406</v>
      </c>
      <c r="I3554" t="s">
        <v>114</v>
      </c>
    </row>
    <row r="3555" spans="1:9" x14ac:dyDescent="0.3">
      <c r="A3555" t="s">
        <v>10230</v>
      </c>
      <c r="B3555" t="s">
        <v>10231</v>
      </c>
      <c r="C3555" t="s">
        <v>10232</v>
      </c>
      <c r="D3555" t="s">
        <v>7869</v>
      </c>
      <c r="E3555" t="s">
        <v>1051</v>
      </c>
      <c r="F3555" t="s">
        <v>14</v>
      </c>
      <c r="G3555">
        <v>48.1810434</v>
      </c>
      <c r="H3555">
        <v>11.585905</v>
      </c>
      <c r="I3555" t="s">
        <v>15</v>
      </c>
    </row>
    <row r="3556" spans="1:9" x14ac:dyDescent="0.3">
      <c r="A3556" t="s">
        <v>10233</v>
      </c>
      <c r="B3556" t="s">
        <v>10231</v>
      </c>
      <c r="C3556" t="s">
        <v>10232</v>
      </c>
      <c r="D3556" t="s">
        <v>7869</v>
      </c>
      <c r="E3556" t="s">
        <v>1051</v>
      </c>
      <c r="F3556" t="s">
        <v>14</v>
      </c>
      <c r="G3556">
        <v>48.1810434</v>
      </c>
      <c r="H3556">
        <v>11.585905</v>
      </c>
      <c r="I3556" t="s">
        <v>15</v>
      </c>
    </row>
    <row r="3557" spans="1:9" x14ac:dyDescent="0.3">
      <c r="A3557" t="s">
        <v>10234</v>
      </c>
      <c r="B3557" t="s">
        <v>10235</v>
      </c>
      <c r="F3557" t="s">
        <v>34</v>
      </c>
      <c r="G3557" t="str">
        <f>"41.157134"</f>
        <v>41.157134</v>
      </c>
      <c r="H3557" t="str">
        <f>"-8.636833"</f>
        <v>-8.636833</v>
      </c>
      <c r="I3557" t="s">
        <v>114</v>
      </c>
    </row>
    <row r="3558" spans="1:9" x14ac:dyDescent="0.3">
      <c r="A3558" t="s">
        <v>10236</v>
      </c>
      <c r="B3558" t="s">
        <v>10237</v>
      </c>
      <c r="C3558" t="s">
        <v>10238</v>
      </c>
      <c r="D3558" t="s">
        <v>4744</v>
      </c>
      <c r="E3558" t="s">
        <v>10239</v>
      </c>
      <c r="F3558" t="s">
        <v>49</v>
      </c>
      <c r="G3558">
        <v>43.623275999999997</v>
      </c>
      <c r="H3558">
        <v>1.381559</v>
      </c>
      <c r="I3558" t="s">
        <v>15</v>
      </c>
    </row>
    <row r="3559" spans="1:9" x14ac:dyDescent="0.3">
      <c r="A3559" t="s">
        <v>10240</v>
      </c>
      <c r="B3559" t="s">
        <v>10241</v>
      </c>
      <c r="F3559" t="s">
        <v>113</v>
      </c>
      <c r="G3559">
        <v>42.314174999999999</v>
      </c>
      <c r="H3559">
        <v>-3.5861610000000002</v>
      </c>
      <c r="I3559" t="s">
        <v>114</v>
      </c>
    </row>
    <row r="3560" spans="1:9" x14ac:dyDescent="0.3">
      <c r="A3560" t="s">
        <v>10242</v>
      </c>
      <c r="B3560" t="s">
        <v>10243</v>
      </c>
      <c r="F3560" t="s">
        <v>113</v>
      </c>
      <c r="G3560">
        <v>37.380662000000001</v>
      </c>
      <c r="H3560">
        <v>-5.990837</v>
      </c>
      <c r="I3560" t="s">
        <v>25</v>
      </c>
    </row>
    <row r="3561" spans="1:9" x14ac:dyDescent="0.3">
      <c r="A3561" t="s">
        <v>10244</v>
      </c>
      <c r="B3561" t="s">
        <v>10245</v>
      </c>
      <c r="F3561" t="s">
        <v>113</v>
      </c>
      <c r="G3561">
        <v>37.333449999999999</v>
      </c>
      <c r="H3561">
        <v>-6.0734149999999998</v>
      </c>
      <c r="I3561" t="s">
        <v>114</v>
      </c>
    </row>
    <row r="3562" spans="1:9" x14ac:dyDescent="0.3">
      <c r="A3562" t="s">
        <v>10246</v>
      </c>
      <c r="B3562" t="s">
        <v>10247</v>
      </c>
      <c r="C3562" t="s">
        <v>10248</v>
      </c>
      <c r="D3562" t="s">
        <v>10249</v>
      </c>
      <c r="E3562" t="s">
        <v>10250</v>
      </c>
      <c r="F3562" t="s">
        <v>14</v>
      </c>
      <c r="G3562">
        <v>49.927079599999999</v>
      </c>
      <c r="H3562">
        <v>11.587226615128669</v>
      </c>
      <c r="I3562" t="s">
        <v>101</v>
      </c>
    </row>
    <row r="3563" spans="1:9" x14ac:dyDescent="0.3">
      <c r="A3563" t="s">
        <v>10251</v>
      </c>
      <c r="B3563" t="s">
        <v>10252</v>
      </c>
      <c r="C3563" t="s">
        <v>10253</v>
      </c>
      <c r="D3563" t="s">
        <v>3111</v>
      </c>
      <c r="E3563" t="s">
        <v>3112</v>
      </c>
      <c r="F3563" t="s">
        <v>14</v>
      </c>
      <c r="G3563">
        <v>51.430657850000003</v>
      </c>
      <c r="H3563">
        <v>6.8016118621712369</v>
      </c>
      <c r="I3563" t="s">
        <v>101</v>
      </c>
    </row>
    <row r="3564" spans="1:9" x14ac:dyDescent="0.3">
      <c r="A3564" t="s">
        <v>10254</v>
      </c>
      <c r="B3564" t="s">
        <v>10255</v>
      </c>
      <c r="C3564" t="s">
        <v>10256</v>
      </c>
      <c r="D3564" t="s">
        <v>10257</v>
      </c>
      <c r="E3564" t="s">
        <v>3680</v>
      </c>
      <c r="F3564" t="s">
        <v>14</v>
      </c>
      <c r="G3564">
        <v>51.311601400000001</v>
      </c>
      <c r="H3564">
        <v>9.4748839</v>
      </c>
      <c r="I3564" t="s">
        <v>101</v>
      </c>
    </row>
    <row r="3565" spans="1:9" x14ac:dyDescent="0.3">
      <c r="A3565" t="s">
        <v>10258</v>
      </c>
      <c r="B3565" t="s">
        <v>10259</v>
      </c>
      <c r="C3565" t="s">
        <v>10260</v>
      </c>
      <c r="D3565" t="s">
        <v>3674</v>
      </c>
      <c r="E3565" t="s">
        <v>3675</v>
      </c>
      <c r="F3565" t="s">
        <v>14</v>
      </c>
      <c r="G3565">
        <v>52.407073199999999</v>
      </c>
      <c r="H3565">
        <v>12.9739413</v>
      </c>
      <c r="I3565" t="s">
        <v>101</v>
      </c>
    </row>
    <row r="3566" spans="1:9" x14ac:dyDescent="0.3">
      <c r="A3566" t="s">
        <v>10261</v>
      </c>
      <c r="B3566" t="s">
        <v>10262</v>
      </c>
      <c r="C3566" t="s">
        <v>10263</v>
      </c>
      <c r="D3566" t="s">
        <v>3597</v>
      </c>
      <c r="E3566" t="s">
        <v>3598</v>
      </c>
      <c r="F3566" t="s">
        <v>14</v>
      </c>
      <c r="G3566">
        <v>54.075775</v>
      </c>
      <c r="H3566">
        <v>12.115917</v>
      </c>
      <c r="I3566" t="s">
        <v>101</v>
      </c>
    </row>
    <row r="3567" spans="1:9" x14ac:dyDescent="0.3">
      <c r="A3567" t="s">
        <v>10264</v>
      </c>
      <c r="B3567" t="s">
        <v>10265</v>
      </c>
      <c r="F3567" t="s">
        <v>113</v>
      </c>
      <c r="G3567">
        <v>41.119278899999998</v>
      </c>
      <c r="H3567">
        <v>1.2599244999999999</v>
      </c>
      <c r="I3567" t="s">
        <v>114</v>
      </c>
    </row>
    <row r="3568" spans="1:9" x14ac:dyDescent="0.3">
      <c r="A3568" t="s">
        <v>10266</v>
      </c>
      <c r="B3568" t="s">
        <v>10267</v>
      </c>
      <c r="F3568" t="s">
        <v>49</v>
      </c>
      <c r="G3568">
        <v>47.742003750000002</v>
      </c>
      <c r="H3568">
        <v>-3.384404856629891</v>
      </c>
      <c r="I3568" t="s">
        <v>50</v>
      </c>
    </row>
    <row r="3569" spans="1:9" x14ac:dyDescent="0.3">
      <c r="A3569" t="s">
        <v>10268</v>
      </c>
      <c r="B3569" t="s">
        <v>10269</v>
      </c>
      <c r="F3569" t="s">
        <v>49</v>
      </c>
      <c r="G3569">
        <v>41.907407999999997</v>
      </c>
      <c r="H3569">
        <v>8.678058</v>
      </c>
      <c r="I3569" t="s">
        <v>50</v>
      </c>
    </row>
    <row r="3570" spans="1:9" x14ac:dyDescent="0.3">
      <c r="A3570" t="s">
        <v>10270</v>
      </c>
      <c r="B3570" t="s">
        <v>10271</v>
      </c>
      <c r="F3570" t="s">
        <v>49</v>
      </c>
      <c r="G3570">
        <v>48.867209799999998</v>
      </c>
      <c r="H3570">
        <v>2.2920402000000002</v>
      </c>
      <c r="I3570" t="s">
        <v>50</v>
      </c>
    </row>
    <row r="3571" spans="1:9" x14ac:dyDescent="0.3">
      <c r="A3571" t="s">
        <v>10272</v>
      </c>
      <c r="B3571" t="s">
        <v>10273</v>
      </c>
      <c r="F3571" t="s">
        <v>82</v>
      </c>
      <c r="G3571">
        <v>52.481538999999998</v>
      </c>
      <c r="H3571">
        <v>-1.9069297634747511</v>
      </c>
      <c r="I3571" t="s">
        <v>37</v>
      </c>
    </row>
    <row r="3572" spans="1:9" x14ac:dyDescent="0.3">
      <c r="A3572" t="s">
        <v>10274</v>
      </c>
      <c r="B3572" t="s">
        <v>10275</v>
      </c>
      <c r="F3572" t="s">
        <v>82</v>
      </c>
      <c r="G3572" t="str">
        <f>"52.941484"</f>
        <v>52.941484</v>
      </c>
      <c r="H3572" t="str">
        <f>"-1.190472"</f>
        <v>-1.190472</v>
      </c>
      <c r="I3572" t="s">
        <v>37</v>
      </c>
    </row>
    <row r="3573" spans="1:9" x14ac:dyDescent="0.3">
      <c r="A3573" t="s">
        <v>10276</v>
      </c>
      <c r="B3573" t="s">
        <v>10277</v>
      </c>
      <c r="C3573" t="s">
        <v>10278</v>
      </c>
      <c r="D3573" t="s">
        <v>10279</v>
      </c>
      <c r="F3573" t="s">
        <v>30</v>
      </c>
      <c r="G3573">
        <v>50.260816300000002</v>
      </c>
      <c r="H3573">
        <v>19.028534199999999</v>
      </c>
      <c r="I3573" t="s">
        <v>31</v>
      </c>
    </row>
    <row r="3574" spans="1:9" x14ac:dyDescent="0.3">
      <c r="A3574" t="s">
        <v>10280</v>
      </c>
      <c r="B3574" t="s">
        <v>10281</v>
      </c>
      <c r="F3574" t="s">
        <v>82</v>
      </c>
      <c r="G3574">
        <v>55.151112400000002</v>
      </c>
      <c r="H3574">
        <v>-6.6766454282597563</v>
      </c>
      <c r="I3574" t="s">
        <v>37</v>
      </c>
    </row>
    <row r="3575" spans="1:9" x14ac:dyDescent="0.3">
      <c r="A3575" t="s">
        <v>10282</v>
      </c>
      <c r="B3575" t="s">
        <v>10283</v>
      </c>
      <c r="C3575" t="s">
        <v>10284</v>
      </c>
      <c r="D3575" t="s">
        <v>10285</v>
      </c>
      <c r="F3575" t="s">
        <v>30</v>
      </c>
      <c r="G3575">
        <v>52.240882999999997</v>
      </c>
      <c r="H3575">
        <v>21.017806</v>
      </c>
      <c r="I3575" t="s">
        <v>31</v>
      </c>
    </row>
    <row r="3576" spans="1:9" x14ac:dyDescent="0.3">
      <c r="A3576" t="s">
        <v>11716</v>
      </c>
      <c r="E3576" t="s">
        <v>4380</v>
      </c>
      <c r="G3576">
        <v>48.140926800000003</v>
      </c>
      <c r="H3576">
        <v>16.476377800000002</v>
      </c>
      <c r="I3576" t="s">
        <v>11289</v>
      </c>
    </row>
    <row r="3577" spans="1:9" x14ac:dyDescent="0.3">
      <c r="A3577" t="s">
        <v>11716</v>
      </c>
      <c r="E3577" t="s">
        <v>4380</v>
      </c>
      <c r="G3577">
        <v>48.1419268</v>
      </c>
      <c r="H3577">
        <v>16.476377800000002</v>
      </c>
      <c r="I3577" t="s">
        <v>11289</v>
      </c>
    </row>
    <row r="3578" spans="1:9" x14ac:dyDescent="0.3">
      <c r="A3578" t="s">
        <v>11716</v>
      </c>
      <c r="E3578" t="s">
        <v>4826</v>
      </c>
      <c r="G3578">
        <v>48.309939999999997</v>
      </c>
      <c r="H3578">
        <v>14.285830000000001</v>
      </c>
      <c r="I3578" t="s">
        <v>11289</v>
      </c>
    </row>
    <row r="3579" spans="1:9" x14ac:dyDescent="0.3">
      <c r="A3579" t="s">
        <v>11716</v>
      </c>
      <c r="E3579" t="s">
        <v>4826</v>
      </c>
      <c r="G3579">
        <v>48.310940000000002</v>
      </c>
      <c r="H3579">
        <v>14.285830000000001</v>
      </c>
      <c r="I3579" t="s">
        <v>11289</v>
      </c>
    </row>
    <row r="3580" spans="1:9" x14ac:dyDescent="0.3">
      <c r="A3580" t="s">
        <v>11716</v>
      </c>
      <c r="E3580" t="s">
        <v>11475</v>
      </c>
      <c r="G3580">
        <v>51.221340400000003</v>
      </c>
      <c r="H3580">
        <v>4.4051485000000001</v>
      </c>
      <c r="I3580" t="s">
        <v>11289</v>
      </c>
    </row>
    <row r="3581" spans="1:9" x14ac:dyDescent="0.3">
      <c r="A3581" t="s">
        <v>11716</v>
      </c>
      <c r="E3581" t="s">
        <v>11475</v>
      </c>
      <c r="G3581">
        <v>51.235340399999998</v>
      </c>
      <c r="H3581">
        <v>4.4051485000000001</v>
      </c>
      <c r="I3581" t="s">
        <v>11289</v>
      </c>
    </row>
    <row r="3582" spans="1:9" x14ac:dyDescent="0.3">
      <c r="A3582" t="s">
        <v>11716</v>
      </c>
      <c r="E3582" t="s">
        <v>11475</v>
      </c>
      <c r="G3582">
        <v>51.226340399999998</v>
      </c>
      <c r="H3582">
        <v>4.4051485000000001</v>
      </c>
      <c r="I3582" t="s">
        <v>11289</v>
      </c>
    </row>
    <row r="3583" spans="1:9" x14ac:dyDescent="0.3">
      <c r="A3583" t="s">
        <v>11716</v>
      </c>
      <c r="E3583" t="s">
        <v>11475</v>
      </c>
      <c r="G3583">
        <v>51.2283404</v>
      </c>
      <c r="H3583">
        <v>4.4051485000000001</v>
      </c>
      <c r="I3583" t="s">
        <v>11289</v>
      </c>
    </row>
    <row r="3584" spans="1:9" x14ac:dyDescent="0.3">
      <c r="A3584" t="s">
        <v>11716</v>
      </c>
      <c r="E3584" t="s">
        <v>11475</v>
      </c>
      <c r="G3584">
        <v>51.229340399999998</v>
      </c>
      <c r="H3584">
        <v>4.4051485000000001</v>
      </c>
      <c r="I3584" t="s">
        <v>11289</v>
      </c>
    </row>
    <row r="3585" spans="1:9" x14ac:dyDescent="0.3">
      <c r="A3585" t="s">
        <v>11716</v>
      </c>
      <c r="E3585" t="s">
        <v>11475</v>
      </c>
      <c r="G3585">
        <v>51.233340400000003</v>
      </c>
      <c r="H3585">
        <v>4.4051485000000001</v>
      </c>
      <c r="I3585" t="s">
        <v>11289</v>
      </c>
    </row>
    <row r="3586" spans="1:9" x14ac:dyDescent="0.3">
      <c r="A3586" t="s">
        <v>11716</v>
      </c>
      <c r="E3586" t="s">
        <v>11475</v>
      </c>
      <c r="G3586">
        <v>51.234340400000001</v>
      </c>
      <c r="H3586">
        <v>4.4051485000000001</v>
      </c>
      <c r="I3586" t="s">
        <v>11289</v>
      </c>
    </row>
    <row r="3587" spans="1:9" x14ac:dyDescent="0.3">
      <c r="A3587" t="s">
        <v>11716</v>
      </c>
      <c r="E3587" t="s">
        <v>11717</v>
      </c>
      <c r="G3587">
        <v>42.504792600000002</v>
      </c>
      <c r="H3587">
        <v>27.462636100000001</v>
      </c>
      <c r="I3587" t="s">
        <v>11289</v>
      </c>
    </row>
    <row r="3588" spans="1:9" x14ac:dyDescent="0.3">
      <c r="A3588" t="s">
        <v>11716</v>
      </c>
      <c r="E3588" t="s">
        <v>11717</v>
      </c>
      <c r="G3588">
        <v>42.505792599999999</v>
      </c>
      <c r="H3588">
        <v>27.462636100000001</v>
      </c>
      <c r="I3588" t="s">
        <v>11289</v>
      </c>
    </row>
    <row r="3589" spans="1:9" x14ac:dyDescent="0.3">
      <c r="A3589" t="s">
        <v>11716</v>
      </c>
      <c r="E3589" t="s">
        <v>11718</v>
      </c>
      <c r="G3589">
        <v>50.241645300000002</v>
      </c>
      <c r="H3589">
        <v>14.3106451</v>
      </c>
      <c r="I3589" t="s">
        <v>11289</v>
      </c>
    </row>
    <row r="3590" spans="1:9" x14ac:dyDescent="0.3">
      <c r="A3590" t="s">
        <v>11716</v>
      </c>
      <c r="E3590" t="s">
        <v>11718</v>
      </c>
      <c r="G3590">
        <v>50.2426453</v>
      </c>
      <c r="H3590">
        <v>14.3106451</v>
      </c>
      <c r="I3590" t="s">
        <v>11289</v>
      </c>
    </row>
    <row r="3591" spans="1:9" x14ac:dyDescent="0.3">
      <c r="A3591" t="s">
        <v>11716</v>
      </c>
      <c r="E3591" t="s">
        <v>11719</v>
      </c>
      <c r="G3591">
        <v>50.598426199999999</v>
      </c>
      <c r="H3591">
        <v>13.610242100000001</v>
      </c>
      <c r="I3591" t="s">
        <v>11289</v>
      </c>
    </row>
    <row r="3592" spans="1:9" x14ac:dyDescent="0.3">
      <c r="A3592" t="s">
        <v>11716</v>
      </c>
      <c r="E3592" t="s">
        <v>11719</v>
      </c>
      <c r="G3592">
        <v>50.600426200000001</v>
      </c>
      <c r="H3592">
        <v>13.610242100000001</v>
      </c>
      <c r="I3592" t="s">
        <v>11289</v>
      </c>
    </row>
    <row r="3593" spans="1:9" x14ac:dyDescent="0.3">
      <c r="A3593" t="s">
        <v>11716</v>
      </c>
      <c r="E3593" t="s">
        <v>11720</v>
      </c>
      <c r="G3593">
        <v>60.393191899999998</v>
      </c>
      <c r="H3593">
        <v>25.665273899999999</v>
      </c>
      <c r="I3593" t="s">
        <v>11289</v>
      </c>
    </row>
    <row r="3594" spans="1:9" x14ac:dyDescent="0.3">
      <c r="A3594" t="s">
        <v>11716</v>
      </c>
      <c r="E3594" t="s">
        <v>11720</v>
      </c>
      <c r="G3594">
        <v>60.3951919</v>
      </c>
      <c r="H3594">
        <v>25.665273899999999</v>
      </c>
      <c r="I3594" t="s">
        <v>11289</v>
      </c>
    </row>
    <row r="3595" spans="1:9" x14ac:dyDescent="0.3">
      <c r="A3595" t="s">
        <v>11716</v>
      </c>
      <c r="E3595" t="s">
        <v>11720</v>
      </c>
      <c r="G3595">
        <v>60.396191899999998</v>
      </c>
      <c r="H3595">
        <v>25.665273899999999</v>
      </c>
      <c r="I3595" t="s">
        <v>11289</v>
      </c>
    </row>
    <row r="3596" spans="1:9" x14ac:dyDescent="0.3">
      <c r="A3596" t="s">
        <v>11716</v>
      </c>
      <c r="E3596" t="s">
        <v>11721</v>
      </c>
      <c r="G3596">
        <v>61.118233799999999</v>
      </c>
      <c r="H3596">
        <v>28.508160199999999</v>
      </c>
      <c r="I3596" t="s">
        <v>11289</v>
      </c>
    </row>
    <row r="3597" spans="1:9" x14ac:dyDescent="0.3">
      <c r="A3597" t="s">
        <v>11716</v>
      </c>
      <c r="E3597" t="s">
        <v>11721</v>
      </c>
      <c r="G3597">
        <v>61.119233800000003</v>
      </c>
      <c r="H3597">
        <v>28.508160199999999</v>
      </c>
      <c r="I3597" t="s">
        <v>11289</v>
      </c>
    </row>
    <row r="3598" spans="1:9" x14ac:dyDescent="0.3">
      <c r="A3598" t="s">
        <v>11716</v>
      </c>
      <c r="E3598" t="s">
        <v>11722</v>
      </c>
      <c r="G3598">
        <v>65.012088800000001</v>
      </c>
      <c r="H3598">
        <v>25.4650772</v>
      </c>
      <c r="I3598" t="s">
        <v>11289</v>
      </c>
    </row>
    <row r="3599" spans="1:9" x14ac:dyDescent="0.3">
      <c r="A3599" t="s">
        <v>11716</v>
      </c>
      <c r="E3599" t="s">
        <v>11722</v>
      </c>
      <c r="G3599">
        <v>65.013088800000006</v>
      </c>
      <c r="H3599">
        <v>25.4650772</v>
      </c>
      <c r="I3599" t="s">
        <v>11289</v>
      </c>
    </row>
    <row r="3600" spans="1:9" x14ac:dyDescent="0.3">
      <c r="A3600" t="s">
        <v>11716</v>
      </c>
      <c r="E3600" t="s">
        <v>11723</v>
      </c>
      <c r="G3600">
        <v>48.172561299999998</v>
      </c>
      <c r="H3600">
        <v>12.8310753</v>
      </c>
      <c r="I3600" t="s">
        <v>11289</v>
      </c>
    </row>
    <row r="3601" spans="1:9" x14ac:dyDescent="0.3">
      <c r="A3601" t="s">
        <v>11716</v>
      </c>
      <c r="E3601" t="s">
        <v>11723</v>
      </c>
      <c r="G3601">
        <v>48.173561300000003</v>
      </c>
      <c r="H3601">
        <v>12.8310753</v>
      </c>
      <c r="I3601" t="s">
        <v>11289</v>
      </c>
    </row>
    <row r="3602" spans="1:9" x14ac:dyDescent="0.3">
      <c r="A3602" t="s">
        <v>11716</v>
      </c>
      <c r="E3602" t="s">
        <v>11723</v>
      </c>
      <c r="G3602">
        <v>48.174561300000001</v>
      </c>
      <c r="H3602">
        <v>12.8310753</v>
      </c>
      <c r="I3602" t="s">
        <v>11289</v>
      </c>
    </row>
    <row r="3603" spans="1:9" x14ac:dyDescent="0.3">
      <c r="A3603" t="s">
        <v>11716</v>
      </c>
      <c r="E3603" t="s">
        <v>872</v>
      </c>
      <c r="G3603">
        <v>48.7667395</v>
      </c>
      <c r="H3603">
        <v>11.4226498</v>
      </c>
      <c r="I3603" t="s">
        <v>11289</v>
      </c>
    </row>
    <row r="3604" spans="1:9" x14ac:dyDescent="0.3">
      <c r="A3604" t="s">
        <v>11716</v>
      </c>
      <c r="E3604" t="s">
        <v>872</v>
      </c>
      <c r="G3604">
        <v>48.768739500000002</v>
      </c>
      <c r="H3604">
        <v>11.4226498</v>
      </c>
      <c r="I3604" t="s">
        <v>11289</v>
      </c>
    </row>
    <row r="3605" spans="1:9" x14ac:dyDescent="0.3">
      <c r="A3605" t="s">
        <v>11716</v>
      </c>
      <c r="E3605" t="s">
        <v>11724</v>
      </c>
      <c r="G3605">
        <v>49.477401800000003</v>
      </c>
      <c r="H3605">
        <v>8.4447451000000004</v>
      </c>
      <c r="I3605" t="s">
        <v>11289</v>
      </c>
    </row>
    <row r="3606" spans="1:9" x14ac:dyDescent="0.3">
      <c r="A3606" t="s">
        <v>11716</v>
      </c>
      <c r="E3606" t="s">
        <v>11724</v>
      </c>
      <c r="G3606">
        <v>49.4784018</v>
      </c>
      <c r="H3606">
        <v>8.4447451000000004</v>
      </c>
      <c r="I3606" t="s">
        <v>11289</v>
      </c>
    </row>
    <row r="3607" spans="1:9" x14ac:dyDescent="0.3">
      <c r="A3607" t="s">
        <v>11716</v>
      </c>
      <c r="E3607" t="s">
        <v>11724</v>
      </c>
      <c r="G3607">
        <v>49.479401799999998</v>
      </c>
      <c r="H3607">
        <v>8.4447451000000004</v>
      </c>
      <c r="I3607" t="s">
        <v>11289</v>
      </c>
    </row>
    <row r="3608" spans="1:9" x14ac:dyDescent="0.3">
      <c r="A3608" t="s">
        <v>11716</v>
      </c>
      <c r="E3608" t="s">
        <v>11724</v>
      </c>
      <c r="G3608">
        <v>49.480401800000003</v>
      </c>
      <c r="H3608">
        <v>8.4447451000000004</v>
      </c>
      <c r="I3608" t="s">
        <v>11289</v>
      </c>
    </row>
    <row r="3609" spans="1:9" x14ac:dyDescent="0.3">
      <c r="A3609" t="s">
        <v>11716</v>
      </c>
      <c r="E3609" t="s">
        <v>11724</v>
      </c>
      <c r="G3609">
        <v>49.4814018</v>
      </c>
      <c r="H3609">
        <v>8.4447451000000004</v>
      </c>
      <c r="I3609" t="s">
        <v>11289</v>
      </c>
    </row>
    <row r="3610" spans="1:9" x14ac:dyDescent="0.3">
      <c r="A3610" t="s">
        <v>11716</v>
      </c>
      <c r="E3610" t="s">
        <v>11629</v>
      </c>
      <c r="G3610">
        <v>50.825562400000003</v>
      </c>
      <c r="H3610">
        <v>6.9725384999999998</v>
      </c>
      <c r="I3610" t="s">
        <v>11289</v>
      </c>
    </row>
    <row r="3611" spans="1:9" x14ac:dyDescent="0.3">
      <c r="A3611" t="s">
        <v>11716</v>
      </c>
      <c r="E3611" t="s">
        <v>11629</v>
      </c>
      <c r="G3611">
        <v>50.8265624</v>
      </c>
      <c r="H3611">
        <v>6.9725384999999998</v>
      </c>
      <c r="I3611" t="s">
        <v>11289</v>
      </c>
    </row>
    <row r="3612" spans="1:9" x14ac:dyDescent="0.3">
      <c r="A3612" t="s">
        <v>11716</v>
      </c>
      <c r="E3612" t="s">
        <v>11629</v>
      </c>
      <c r="G3612">
        <v>50.827562399999998</v>
      </c>
      <c r="H3612">
        <v>6.9725384999999998</v>
      </c>
      <c r="I3612" t="s">
        <v>11289</v>
      </c>
    </row>
    <row r="3613" spans="1:9" x14ac:dyDescent="0.3">
      <c r="A3613" t="s">
        <v>11716</v>
      </c>
      <c r="E3613" t="s">
        <v>11725</v>
      </c>
      <c r="G3613">
        <v>50.830525799999997</v>
      </c>
      <c r="H3613">
        <v>7.0123486000000002</v>
      </c>
      <c r="I3613" t="s">
        <v>11289</v>
      </c>
    </row>
    <row r="3614" spans="1:9" x14ac:dyDescent="0.3">
      <c r="A3614" t="s">
        <v>11716</v>
      </c>
      <c r="E3614" t="s">
        <v>11725</v>
      </c>
      <c r="G3614">
        <v>50.831525800000001</v>
      </c>
      <c r="H3614">
        <v>7.0123486000000002</v>
      </c>
      <c r="I3614" t="s">
        <v>11289</v>
      </c>
    </row>
    <row r="3615" spans="1:9" x14ac:dyDescent="0.3">
      <c r="A3615" t="s">
        <v>11716</v>
      </c>
      <c r="E3615" t="s">
        <v>11726</v>
      </c>
      <c r="G3615">
        <v>50.937531</v>
      </c>
      <c r="H3615">
        <v>6.9602785999999996</v>
      </c>
      <c r="I3615" t="s">
        <v>11289</v>
      </c>
    </row>
    <row r="3616" spans="1:9" x14ac:dyDescent="0.3">
      <c r="A3616" t="s">
        <v>11716</v>
      </c>
      <c r="E3616" t="s">
        <v>11726</v>
      </c>
      <c r="G3616">
        <v>50.938530999999998</v>
      </c>
      <c r="H3616">
        <v>6.9602785999999996</v>
      </c>
      <c r="I3616" t="s">
        <v>11289</v>
      </c>
    </row>
    <row r="3617" spans="1:9" x14ac:dyDescent="0.3">
      <c r="A3617" t="s">
        <v>11716</v>
      </c>
      <c r="E3617" t="s">
        <v>11727</v>
      </c>
      <c r="G3617">
        <v>51.093685100000002</v>
      </c>
      <c r="H3617">
        <v>6.8289112000000003</v>
      </c>
      <c r="I3617" t="s">
        <v>11289</v>
      </c>
    </row>
    <row r="3618" spans="1:9" x14ac:dyDescent="0.3">
      <c r="A3618" t="s">
        <v>11716</v>
      </c>
      <c r="E3618" t="s">
        <v>11727</v>
      </c>
      <c r="G3618">
        <v>51.0946851</v>
      </c>
      <c r="H3618">
        <v>6.8289112000000003</v>
      </c>
      <c r="I3618" t="s">
        <v>11289</v>
      </c>
    </row>
    <row r="3619" spans="1:9" x14ac:dyDescent="0.3">
      <c r="A3619" t="s">
        <v>11716</v>
      </c>
      <c r="E3619" t="s">
        <v>11728</v>
      </c>
      <c r="G3619">
        <v>51.201694600000003</v>
      </c>
      <c r="H3619">
        <v>12.387037899999999</v>
      </c>
      <c r="I3619" t="s">
        <v>11289</v>
      </c>
    </row>
    <row r="3620" spans="1:9" x14ac:dyDescent="0.3">
      <c r="A3620" t="s">
        <v>11716</v>
      </c>
      <c r="E3620" t="s">
        <v>11729</v>
      </c>
      <c r="G3620">
        <v>51.200694599999999</v>
      </c>
      <c r="H3620">
        <v>12.387037899999999</v>
      </c>
      <c r="I3620" t="s">
        <v>11289</v>
      </c>
    </row>
    <row r="3621" spans="1:9" x14ac:dyDescent="0.3">
      <c r="A3621" t="s">
        <v>11716</v>
      </c>
      <c r="E3621" t="s">
        <v>11377</v>
      </c>
      <c r="G3621">
        <v>51.325265899999998</v>
      </c>
      <c r="H3621">
        <v>12.0242284</v>
      </c>
      <c r="I3621" t="s">
        <v>11289</v>
      </c>
    </row>
    <row r="3622" spans="1:9" x14ac:dyDescent="0.3">
      <c r="A3622" t="s">
        <v>11716</v>
      </c>
      <c r="E3622" t="s">
        <v>11377</v>
      </c>
      <c r="G3622">
        <v>51.326265900000003</v>
      </c>
      <c r="H3622">
        <v>12.0242284</v>
      </c>
      <c r="I3622" t="s">
        <v>11289</v>
      </c>
    </row>
    <row r="3623" spans="1:9" x14ac:dyDescent="0.3">
      <c r="A3623" t="s">
        <v>11716</v>
      </c>
      <c r="E3623" t="s">
        <v>11377</v>
      </c>
      <c r="G3623">
        <v>51.328265899999998</v>
      </c>
      <c r="H3623">
        <v>12.0242284</v>
      </c>
      <c r="I3623" t="s">
        <v>11289</v>
      </c>
    </row>
    <row r="3624" spans="1:9" x14ac:dyDescent="0.3">
      <c r="A3624" t="s">
        <v>11716</v>
      </c>
      <c r="E3624" t="s">
        <v>11730</v>
      </c>
      <c r="G3624">
        <v>51.518765100000003</v>
      </c>
      <c r="H3624">
        <v>7.0838410999999999</v>
      </c>
      <c r="I3624" t="s">
        <v>11289</v>
      </c>
    </row>
    <row r="3625" spans="1:9" x14ac:dyDescent="0.3">
      <c r="A3625" t="s">
        <v>11716</v>
      </c>
      <c r="E3625" t="s">
        <v>11730</v>
      </c>
      <c r="G3625">
        <v>51.520765099999998</v>
      </c>
      <c r="H3625">
        <v>7.0838410999999999</v>
      </c>
      <c r="I3625" t="s">
        <v>11289</v>
      </c>
    </row>
    <row r="3626" spans="1:9" x14ac:dyDescent="0.3">
      <c r="A3626" t="s">
        <v>11716</v>
      </c>
      <c r="E3626" t="s">
        <v>11731</v>
      </c>
      <c r="G3626">
        <v>51.6265334</v>
      </c>
      <c r="H3626">
        <v>12.3133061</v>
      </c>
      <c r="I3626" t="s">
        <v>11289</v>
      </c>
    </row>
    <row r="3627" spans="1:9" x14ac:dyDescent="0.3">
      <c r="A3627" t="s">
        <v>11716</v>
      </c>
      <c r="E3627" t="s">
        <v>11731</v>
      </c>
      <c r="G3627">
        <v>51.627533399999997</v>
      </c>
      <c r="H3627">
        <v>12.3133061</v>
      </c>
      <c r="I3627" t="s">
        <v>11289</v>
      </c>
    </row>
    <row r="3628" spans="1:9" x14ac:dyDescent="0.3">
      <c r="A3628" t="s">
        <v>11716</v>
      </c>
      <c r="E3628" t="s">
        <v>3347</v>
      </c>
      <c r="G3628">
        <v>51.660123400000003</v>
      </c>
      <c r="H3628">
        <v>7.1060217999999997</v>
      </c>
      <c r="I3628" t="s">
        <v>11289</v>
      </c>
    </row>
    <row r="3629" spans="1:9" x14ac:dyDescent="0.3">
      <c r="A3629" t="s">
        <v>11716</v>
      </c>
      <c r="E3629" t="s">
        <v>3347</v>
      </c>
      <c r="G3629">
        <v>51.661123400000001</v>
      </c>
      <c r="H3629">
        <v>7.1060217999999997</v>
      </c>
      <c r="I3629" t="s">
        <v>11289</v>
      </c>
    </row>
    <row r="3630" spans="1:9" x14ac:dyDescent="0.3">
      <c r="A3630" t="s">
        <v>11716</v>
      </c>
      <c r="E3630" t="s">
        <v>2145</v>
      </c>
      <c r="G3630">
        <v>53.551084600000003</v>
      </c>
      <c r="H3630">
        <v>9.9936819000000003</v>
      </c>
      <c r="I3630" t="s">
        <v>11289</v>
      </c>
    </row>
    <row r="3631" spans="1:9" x14ac:dyDescent="0.3">
      <c r="A3631" t="s">
        <v>11716</v>
      </c>
      <c r="E3631" t="s">
        <v>2145</v>
      </c>
      <c r="G3631">
        <v>53.552084600000001</v>
      </c>
      <c r="H3631">
        <v>9.9936819000000003</v>
      </c>
      <c r="I3631" t="s">
        <v>11289</v>
      </c>
    </row>
    <row r="3632" spans="1:9" x14ac:dyDescent="0.3">
      <c r="A3632" t="s">
        <v>11716</v>
      </c>
      <c r="E3632" t="s">
        <v>2145</v>
      </c>
      <c r="G3632">
        <v>53.553084599999998</v>
      </c>
      <c r="H3632">
        <v>9.9936819000000003</v>
      </c>
      <c r="I3632" t="s">
        <v>11289</v>
      </c>
    </row>
    <row r="3633" spans="1:9" x14ac:dyDescent="0.3">
      <c r="A3633" t="s">
        <v>11716</v>
      </c>
      <c r="E3633" t="s">
        <v>11732</v>
      </c>
      <c r="G3633">
        <v>53.592861800000001</v>
      </c>
      <c r="H3633">
        <v>9.4709494000000003</v>
      </c>
      <c r="I3633" t="s">
        <v>11289</v>
      </c>
    </row>
    <row r="3634" spans="1:9" x14ac:dyDescent="0.3">
      <c r="A3634" t="s">
        <v>11716</v>
      </c>
      <c r="E3634" t="s">
        <v>11732</v>
      </c>
      <c r="G3634">
        <v>53.593861799999999</v>
      </c>
      <c r="H3634">
        <v>9.4709494000000003</v>
      </c>
      <c r="I3634" t="s">
        <v>11289</v>
      </c>
    </row>
    <row r="3635" spans="1:9" x14ac:dyDescent="0.3">
      <c r="A3635" t="s">
        <v>11716</v>
      </c>
      <c r="E3635" t="s">
        <v>11733</v>
      </c>
      <c r="G3635">
        <v>53.898890199999997</v>
      </c>
      <c r="H3635">
        <v>9.1338852999999993</v>
      </c>
      <c r="I3635" t="s">
        <v>11289</v>
      </c>
    </row>
    <row r="3636" spans="1:9" x14ac:dyDescent="0.3">
      <c r="A3636" t="s">
        <v>11716</v>
      </c>
      <c r="E3636" t="s">
        <v>11733</v>
      </c>
      <c r="G3636">
        <v>53.899890200000002</v>
      </c>
      <c r="H3636">
        <v>9.1338852999999993</v>
      </c>
      <c r="I3636" t="s">
        <v>11289</v>
      </c>
    </row>
    <row r="3637" spans="1:9" x14ac:dyDescent="0.3">
      <c r="A3637" t="s">
        <v>11716</v>
      </c>
      <c r="E3637" t="s">
        <v>11733</v>
      </c>
      <c r="G3637">
        <v>53.900890199999999</v>
      </c>
      <c r="H3637">
        <v>9.1338852999999993</v>
      </c>
      <c r="I3637" t="s">
        <v>11289</v>
      </c>
    </row>
    <row r="3638" spans="1:9" x14ac:dyDescent="0.3">
      <c r="A3638" t="s">
        <v>11716</v>
      </c>
      <c r="E3638" t="s">
        <v>11733</v>
      </c>
      <c r="G3638">
        <v>54.195176400000001</v>
      </c>
      <c r="H3638">
        <v>9.1019015000000003</v>
      </c>
      <c r="I3638" t="s">
        <v>11289</v>
      </c>
    </row>
    <row r="3639" spans="1:9" x14ac:dyDescent="0.3">
      <c r="A3639" t="s">
        <v>11716</v>
      </c>
      <c r="E3639" t="s">
        <v>11733</v>
      </c>
      <c r="G3639">
        <v>54.196176399999999</v>
      </c>
      <c r="H3639">
        <v>9.1019015000000003</v>
      </c>
      <c r="I3639" t="s">
        <v>11289</v>
      </c>
    </row>
    <row r="3640" spans="1:9" x14ac:dyDescent="0.3">
      <c r="A3640" t="s">
        <v>11716</v>
      </c>
      <c r="E3640" t="s">
        <v>11734</v>
      </c>
      <c r="G3640">
        <v>47.915984600000002</v>
      </c>
      <c r="H3640">
        <v>21.0427447</v>
      </c>
      <c r="I3640" t="s">
        <v>11289</v>
      </c>
    </row>
    <row r="3641" spans="1:9" x14ac:dyDescent="0.3">
      <c r="A3641" t="s">
        <v>11716</v>
      </c>
      <c r="E3641" t="s">
        <v>11734</v>
      </c>
      <c r="G3641">
        <v>47.916984599999999</v>
      </c>
      <c r="H3641">
        <v>21.0427447</v>
      </c>
      <c r="I3641" t="s">
        <v>11289</v>
      </c>
    </row>
    <row r="3642" spans="1:9" x14ac:dyDescent="0.3">
      <c r="A3642" t="s">
        <v>11716</v>
      </c>
      <c r="E3642" t="s">
        <v>11735</v>
      </c>
      <c r="G3642">
        <v>48.248943699999998</v>
      </c>
      <c r="H3642">
        <v>20.618977099999999</v>
      </c>
      <c r="I3642" t="s">
        <v>11289</v>
      </c>
    </row>
    <row r="3643" spans="1:9" x14ac:dyDescent="0.3">
      <c r="A3643" t="s">
        <v>11716</v>
      </c>
      <c r="E3643" t="s">
        <v>11735</v>
      </c>
      <c r="G3643">
        <v>48.249943700000003</v>
      </c>
      <c r="H3643">
        <v>20.618977099999999</v>
      </c>
      <c r="I3643" t="s">
        <v>11289</v>
      </c>
    </row>
    <row r="3644" spans="1:9" x14ac:dyDescent="0.3">
      <c r="A3644" t="s">
        <v>11716</v>
      </c>
      <c r="E3644" t="s">
        <v>11735</v>
      </c>
      <c r="G3644">
        <v>48.250943700000001</v>
      </c>
      <c r="H3644">
        <v>20.618977099999999</v>
      </c>
      <c r="I3644" t="s">
        <v>11289</v>
      </c>
    </row>
    <row r="3645" spans="1:9" x14ac:dyDescent="0.3">
      <c r="A3645" t="s">
        <v>11716</v>
      </c>
      <c r="E3645" t="s">
        <v>11736</v>
      </c>
      <c r="G3645">
        <v>37.957155499999999</v>
      </c>
      <c r="H3645">
        <v>-8.8608907000000006</v>
      </c>
      <c r="I3645" t="s">
        <v>11289</v>
      </c>
    </row>
    <row r="3646" spans="1:9" x14ac:dyDescent="0.3">
      <c r="A3646" t="s">
        <v>11716</v>
      </c>
      <c r="E3646" t="s">
        <v>11736</v>
      </c>
      <c r="G3646">
        <v>37.958155499999997</v>
      </c>
      <c r="H3646">
        <v>-8.8608907000000006</v>
      </c>
      <c r="I3646" t="s">
        <v>11289</v>
      </c>
    </row>
    <row r="3647" spans="1:9" x14ac:dyDescent="0.3">
      <c r="A3647" t="s">
        <v>11716</v>
      </c>
      <c r="E3647" t="s">
        <v>11737</v>
      </c>
      <c r="G3647">
        <v>40.753838500000001</v>
      </c>
      <c r="H3647">
        <v>-8.5709856000000002</v>
      </c>
      <c r="I3647" t="s">
        <v>11289</v>
      </c>
    </row>
    <row r="3648" spans="1:9" x14ac:dyDescent="0.3">
      <c r="A3648" t="s">
        <v>11716</v>
      </c>
      <c r="E3648" t="s">
        <v>11737</v>
      </c>
      <c r="G3648">
        <v>40.754838499999998</v>
      </c>
      <c r="H3648">
        <v>-8.5709856000000002</v>
      </c>
      <c r="I3648" t="s">
        <v>11289</v>
      </c>
    </row>
    <row r="3649" spans="1:9" x14ac:dyDescent="0.3">
      <c r="A3649" t="s">
        <v>11716</v>
      </c>
      <c r="E3649" t="s">
        <v>11738</v>
      </c>
      <c r="G3649">
        <v>44.937663999999998</v>
      </c>
      <c r="H3649">
        <v>26.012861600000001</v>
      </c>
      <c r="I3649" t="s">
        <v>11289</v>
      </c>
    </row>
    <row r="3650" spans="1:9" x14ac:dyDescent="0.3">
      <c r="A3650" t="s">
        <v>11716</v>
      </c>
      <c r="E3650" t="s">
        <v>11738</v>
      </c>
      <c r="G3650">
        <v>44.938664000000003</v>
      </c>
      <c r="H3650">
        <v>26.012861600000001</v>
      </c>
      <c r="I3650" t="s">
        <v>11289</v>
      </c>
    </row>
    <row r="3651" spans="1:9" x14ac:dyDescent="0.3">
      <c r="A3651" t="s">
        <v>11716</v>
      </c>
      <c r="E3651" t="s">
        <v>11739</v>
      </c>
      <c r="G3651">
        <v>48.148596499999996</v>
      </c>
      <c r="H3651">
        <v>17.107747799999999</v>
      </c>
      <c r="I3651" t="s">
        <v>11289</v>
      </c>
    </row>
    <row r="3652" spans="1:9" x14ac:dyDescent="0.3">
      <c r="A3652" t="s">
        <v>11716</v>
      </c>
      <c r="E3652" t="s">
        <v>11739</v>
      </c>
      <c r="G3652">
        <v>48.150596499999999</v>
      </c>
      <c r="H3652">
        <v>17.107747799999999</v>
      </c>
      <c r="I3652" t="s">
        <v>11289</v>
      </c>
    </row>
    <row r="3653" spans="1:9" x14ac:dyDescent="0.3">
      <c r="A3653" t="s">
        <v>11716</v>
      </c>
      <c r="E3653" t="s">
        <v>11739</v>
      </c>
      <c r="G3653">
        <v>48.151596499999997</v>
      </c>
      <c r="H3653">
        <v>17.107747799999999</v>
      </c>
      <c r="I3653" t="s">
        <v>11289</v>
      </c>
    </row>
    <row r="3654" spans="1:9" x14ac:dyDescent="0.3">
      <c r="A3654" t="s">
        <v>11716</v>
      </c>
      <c r="E3654" t="s">
        <v>11740</v>
      </c>
      <c r="G3654">
        <v>57.708869999999997</v>
      </c>
      <c r="H3654">
        <v>11.97456</v>
      </c>
      <c r="I3654" t="s">
        <v>11289</v>
      </c>
    </row>
    <row r="3655" spans="1:9" x14ac:dyDescent="0.3">
      <c r="A3655" t="s">
        <v>11716</v>
      </c>
      <c r="E3655" t="s">
        <v>11740</v>
      </c>
      <c r="G3655">
        <v>57.71087</v>
      </c>
      <c r="H3655">
        <v>11.97456</v>
      </c>
      <c r="I3655" t="s">
        <v>11289</v>
      </c>
    </row>
    <row r="3656" spans="1:9" x14ac:dyDescent="0.3">
      <c r="A3656" t="s">
        <v>11716</v>
      </c>
      <c r="E3656" t="s">
        <v>11741</v>
      </c>
      <c r="G3656">
        <v>58.067838799999997</v>
      </c>
      <c r="H3656">
        <v>11.8294345</v>
      </c>
      <c r="I3656" t="s">
        <v>11289</v>
      </c>
    </row>
    <row r="3657" spans="1:9" x14ac:dyDescent="0.3">
      <c r="A3657" t="s">
        <v>11716</v>
      </c>
      <c r="E3657" t="s">
        <v>11741</v>
      </c>
      <c r="G3657">
        <v>58.068838800000002</v>
      </c>
      <c r="H3657">
        <v>11.8294345</v>
      </c>
      <c r="I3657" t="s">
        <v>11289</v>
      </c>
    </row>
    <row r="3658" spans="1:9" x14ac:dyDescent="0.3">
      <c r="A3658" t="s">
        <v>11716</v>
      </c>
      <c r="E3658" t="s">
        <v>11742</v>
      </c>
      <c r="G3658">
        <v>51.079017999999998</v>
      </c>
      <c r="H3658">
        <v>-1.862598</v>
      </c>
      <c r="I3658" t="s">
        <v>11289</v>
      </c>
    </row>
    <row r="3659" spans="1:9" x14ac:dyDescent="0.3">
      <c r="A3659" t="s">
        <v>11716</v>
      </c>
      <c r="E3659" t="s">
        <v>11742</v>
      </c>
      <c r="G3659">
        <v>51.080018000000003</v>
      </c>
      <c r="H3659">
        <v>-1.862598</v>
      </c>
      <c r="I3659" t="s">
        <v>11289</v>
      </c>
    </row>
    <row r="3660" spans="1:9" x14ac:dyDescent="0.3">
      <c r="A3660" t="s">
        <v>11716</v>
      </c>
      <c r="E3660" t="s">
        <v>11743</v>
      </c>
      <c r="G3660">
        <v>51.399752900000003</v>
      </c>
      <c r="H3660">
        <v>-3.2825858999999999</v>
      </c>
      <c r="I3660" t="s">
        <v>11289</v>
      </c>
    </row>
    <row r="3661" spans="1:9" x14ac:dyDescent="0.3">
      <c r="A3661" t="s">
        <v>11716</v>
      </c>
      <c r="E3661" t="s">
        <v>11743</v>
      </c>
      <c r="G3661">
        <v>51.400752900000001</v>
      </c>
      <c r="H3661">
        <v>-3.2825858999999999</v>
      </c>
      <c r="I3661" t="s">
        <v>11289</v>
      </c>
    </row>
    <row r="3662" spans="1:9" x14ac:dyDescent="0.3">
      <c r="A3662" t="s">
        <v>11716</v>
      </c>
      <c r="E3662" t="s">
        <v>11744</v>
      </c>
      <c r="G3662">
        <v>51.584150999999999</v>
      </c>
      <c r="H3662">
        <v>-2.9976639999999999</v>
      </c>
      <c r="I3662" t="s">
        <v>11289</v>
      </c>
    </row>
    <row r="3663" spans="1:9" x14ac:dyDescent="0.3">
      <c r="A3663" t="s">
        <v>11716</v>
      </c>
      <c r="E3663" t="s">
        <v>11744</v>
      </c>
      <c r="G3663">
        <v>51.585151000000003</v>
      </c>
      <c r="H3663">
        <v>-2.9976639999999999</v>
      </c>
      <c r="I3663" t="s">
        <v>11289</v>
      </c>
    </row>
    <row r="3664" spans="1:9" x14ac:dyDescent="0.3">
      <c r="A3664" t="s">
        <v>11716</v>
      </c>
      <c r="E3664" t="s">
        <v>11745</v>
      </c>
      <c r="G3664">
        <v>53.7676236</v>
      </c>
      <c r="H3664">
        <v>-0.32741979999999998</v>
      </c>
      <c r="I3664" t="s">
        <v>11289</v>
      </c>
    </row>
    <row r="3665" spans="1:9" x14ac:dyDescent="0.3">
      <c r="A3665" t="s">
        <v>11716</v>
      </c>
      <c r="E3665" t="s">
        <v>11745</v>
      </c>
      <c r="G3665">
        <v>53.768623599999998</v>
      </c>
      <c r="H3665">
        <v>-0.32741979999999998</v>
      </c>
      <c r="I3665" t="s">
        <v>11289</v>
      </c>
    </row>
    <row r="3666" spans="1:9" x14ac:dyDescent="0.3">
      <c r="A3666" t="s">
        <v>11716</v>
      </c>
      <c r="E3666" t="s">
        <v>11746</v>
      </c>
      <c r="G3666">
        <v>56.009715200000002</v>
      </c>
      <c r="H3666">
        <v>-3.7227698</v>
      </c>
      <c r="I3666" t="s">
        <v>11289</v>
      </c>
    </row>
    <row r="3667" spans="1:9" x14ac:dyDescent="0.3">
      <c r="A3667" t="s">
        <v>11716</v>
      </c>
      <c r="E3667" t="s">
        <v>11746</v>
      </c>
      <c r="G3667">
        <v>56.0107152</v>
      </c>
      <c r="H3667">
        <v>-3.7227698</v>
      </c>
      <c r="I3667" t="s">
        <v>11289</v>
      </c>
    </row>
    <row r="3668" spans="1:9" x14ac:dyDescent="0.3">
      <c r="A3668" t="s">
        <v>11716</v>
      </c>
      <c r="E3668" t="s">
        <v>11747</v>
      </c>
      <c r="G3668">
        <v>46.682389999999998</v>
      </c>
      <c r="H3668">
        <v>13.72339</v>
      </c>
      <c r="I3668" t="s">
        <v>11289</v>
      </c>
    </row>
    <row r="3669" spans="1:9" x14ac:dyDescent="0.3">
      <c r="A3669" t="s">
        <v>11716</v>
      </c>
      <c r="E3669" t="s">
        <v>11748</v>
      </c>
      <c r="G3669">
        <v>46.748078399999997</v>
      </c>
      <c r="H3669">
        <v>14.5309443</v>
      </c>
      <c r="I3669" t="s">
        <v>11289</v>
      </c>
    </row>
    <row r="3670" spans="1:9" x14ac:dyDescent="0.3">
      <c r="A3670" t="s">
        <v>11716</v>
      </c>
      <c r="E3670" t="s">
        <v>11749</v>
      </c>
      <c r="G3670">
        <v>50.466085499999998</v>
      </c>
      <c r="H3670">
        <v>4.6687026999999999</v>
      </c>
      <c r="I3670" t="s">
        <v>11289</v>
      </c>
    </row>
    <row r="3671" spans="1:9" x14ac:dyDescent="0.3">
      <c r="A3671" t="s">
        <v>11716</v>
      </c>
      <c r="E3671" t="s">
        <v>11750</v>
      </c>
      <c r="G3671">
        <v>50.470554399999997</v>
      </c>
      <c r="H3671">
        <v>3.8169700999999998</v>
      </c>
      <c r="I3671" t="s">
        <v>11289</v>
      </c>
    </row>
    <row r="3672" spans="1:9" x14ac:dyDescent="0.3">
      <c r="A3672" t="s">
        <v>11716</v>
      </c>
      <c r="E3672" t="s">
        <v>11751</v>
      </c>
      <c r="G3672">
        <v>51.0657584</v>
      </c>
      <c r="H3672">
        <v>5.0883599000000004</v>
      </c>
      <c r="I3672" t="s">
        <v>11289</v>
      </c>
    </row>
    <row r="3673" spans="1:9" x14ac:dyDescent="0.3">
      <c r="A3673" t="s">
        <v>11716</v>
      </c>
      <c r="E3673" t="s">
        <v>11752</v>
      </c>
      <c r="G3673">
        <v>42.054505300000002</v>
      </c>
      <c r="H3673">
        <v>25.5945249</v>
      </c>
      <c r="I3673" t="s">
        <v>11289</v>
      </c>
    </row>
    <row r="3674" spans="1:9" x14ac:dyDescent="0.3">
      <c r="A3674" t="s">
        <v>11716</v>
      </c>
      <c r="E3674" t="s">
        <v>11753</v>
      </c>
      <c r="G3674">
        <v>45.327063099999997</v>
      </c>
      <c r="H3674">
        <v>14.442176</v>
      </c>
      <c r="I3674" t="s">
        <v>11289</v>
      </c>
    </row>
    <row r="3675" spans="1:9" x14ac:dyDescent="0.3">
      <c r="A3675" t="s">
        <v>11716</v>
      </c>
      <c r="E3675" t="s">
        <v>11754</v>
      </c>
      <c r="G3675">
        <v>45.479281100000001</v>
      </c>
      <c r="H3675">
        <v>16.776326699999998</v>
      </c>
      <c r="I3675" t="s">
        <v>11289</v>
      </c>
    </row>
    <row r="3676" spans="1:9" x14ac:dyDescent="0.3">
      <c r="A3676" t="s">
        <v>11716</v>
      </c>
      <c r="E3676" t="s">
        <v>11755</v>
      </c>
      <c r="G3676">
        <v>49.821922600000001</v>
      </c>
      <c r="H3676">
        <v>18.262524299999999</v>
      </c>
      <c r="I3676" t="s">
        <v>11289</v>
      </c>
    </row>
    <row r="3677" spans="1:9" x14ac:dyDescent="0.3">
      <c r="A3677" t="s">
        <v>11716</v>
      </c>
      <c r="E3677" t="s">
        <v>11756</v>
      </c>
      <c r="G3677">
        <v>50.662116400000002</v>
      </c>
      <c r="H3677">
        <v>14.053145600000001</v>
      </c>
      <c r="I3677" t="s">
        <v>11289</v>
      </c>
    </row>
    <row r="3678" spans="1:9" x14ac:dyDescent="0.3">
      <c r="A3678" t="s">
        <v>11716</v>
      </c>
      <c r="E3678" t="s">
        <v>11506</v>
      </c>
      <c r="G3678">
        <v>55.568929799999999</v>
      </c>
      <c r="H3678">
        <v>9.7495170000000009</v>
      </c>
      <c r="I3678" t="s">
        <v>11289</v>
      </c>
    </row>
    <row r="3679" spans="1:9" x14ac:dyDescent="0.3">
      <c r="A3679" t="s">
        <v>11716</v>
      </c>
      <c r="E3679" t="s">
        <v>11757</v>
      </c>
      <c r="G3679">
        <v>55.686428999999997</v>
      </c>
      <c r="H3679">
        <v>11.089188</v>
      </c>
      <c r="I3679" t="s">
        <v>11289</v>
      </c>
    </row>
    <row r="3680" spans="1:9" x14ac:dyDescent="0.3">
      <c r="A3680" t="s">
        <v>11716</v>
      </c>
      <c r="E3680" t="s">
        <v>11758</v>
      </c>
      <c r="G3680">
        <v>55.835591999999998</v>
      </c>
      <c r="H3680">
        <v>12.062436</v>
      </c>
      <c r="I3680" t="s">
        <v>11289</v>
      </c>
    </row>
    <row r="3681" spans="1:9" x14ac:dyDescent="0.3">
      <c r="A3681" t="s">
        <v>11716</v>
      </c>
      <c r="E3681" t="s">
        <v>11759</v>
      </c>
      <c r="G3681">
        <v>60.906925299999997</v>
      </c>
      <c r="H3681">
        <v>26.6243555</v>
      </c>
      <c r="I3681" t="s">
        <v>11289</v>
      </c>
    </row>
    <row r="3682" spans="1:9" x14ac:dyDescent="0.3">
      <c r="A3682" t="s">
        <v>11716</v>
      </c>
      <c r="E3682" t="s">
        <v>11760</v>
      </c>
      <c r="G3682">
        <v>60.941260800000002</v>
      </c>
      <c r="H3682">
        <v>26.6195357</v>
      </c>
      <c r="I3682" t="s">
        <v>11289</v>
      </c>
    </row>
    <row r="3683" spans="1:9" x14ac:dyDescent="0.3">
      <c r="A3683" t="s">
        <v>11716</v>
      </c>
      <c r="E3683" t="s">
        <v>11761</v>
      </c>
      <c r="G3683">
        <v>61.054992900000002</v>
      </c>
      <c r="H3683">
        <v>28.1896627</v>
      </c>
      <c r="I3683" t="s">
        <v>11289</v>
      </c>
    </row>
    <row r="3684" spans="1:9" x14ac:dyDescent="0.3">
      <c r="A3684" t="s">
        <v>11716</v>
      </c>
      <c r="E3684" t="s">
        <v>11591</v>
      </c>
      <c r="G3684">
        <v>61.313710200000003</v>
      </c>
      <c r="H3684">
        <v>22.1413063</v>
      </c>
      <c r="I3684" t="s">
        <v>11289</v>
      </c>
    </row>
    <row r="3685" spans="1:9" x14ac:dyDescent="0.3">
      <c r="A3685" t="s">
        <v>11716</v>
      </c>
      <c r="E3685" t="s">
        <v>11762</v>
      </c>
      <c r="G3685">
        <v>60.971739999999997</v>
      </c>
      <c r="H3685">
        <v>24.538087000000001</v>
      </c>
      <c r="I3685" t="s">
        <v>11289</v>
      </c>
    </row>
    <row r="3686" spans="1:9" x14ac:dyDescent="0.3">
      <c r="A3686" t="s">
        <v>11716</v>
      </c>
      <c r="E3686" t="s">
        <v>11763</v>
      </c>
      <c r="G3686">
        <v>64.130654699999994</v>
      </c>
      <c r="H3686">
        <v>28.390497799999999</v>
      </c>
      <c r="I3686" t="s">
        <v>11289</v>
      </c>
    </row>
    <row r="3687" spans="1:9" x14ac:dyDescent="0.3">
      <c r="A3687" t="s">
        <v>11716</v>
      </c>
      <c r="E3687" t="s">
        <v>11764</v>
      </c>
      <c r="G3687">
        <v>48.172511800000002</v>
      </c>
      <c r="H3687">
        <v>12.7179825</v>
      </c>
      <c r="I3687" t="s">
        <v>11289</v>
      </c>
    </row>
    <row r="3688" spans="1:9" x14ac:dyDescent="0.3">
      <c r="A3688" t="s">
        <v>11716</v>
      </c>
      <c r="E3688" t="s">
        <v>11765</v>
      </c>
      <c r="G3688">
        <v>48.424250299999997</v>
      </c>
      <c r="H3688">
        <v>10.876347000000001</v>
      </c>
      <c r="I3688" t="s">
        <v>11289</v>
      </c>
    </row>
    <row r="3689" spans="1:9" x14ac:dyDescent="0.3">
      <c r="A3689" t="s">
        <v>11716</v>
      </c>
      <c r="E3689" t="s">
        <v>11766</v>
      </c>
      <c r="G3689">
        <v>48.765101799999997</v>
      </c>
      <c r="H3689">
        <v>11.6898582</v>
      </c>
      <c r="I3689" t="s">
        <v>11289</v>
      </c>
    </row>
    <row r="3690" spans="1:9" x14ac:dyDescent="0.3">
      <c r="A3690" t="s">
        <v>11716</v>
      </c>
      <c r="E3690" t="s">
        <v>11767</v>
      </c>
      <c r="G3690">
        <v>48.803006199999999</v>
      </c>
      <c r="H3690">
        <v>11.767073399999999</v>
      </c>
      <c r="I3690" t="s">
        <v>11289</v>
      </c>
    </row>
    <row r="3691" spans="1:9" x14ac:dyDescent="0.3">
      <c r="A3691" t="s">
        <v>11716</v>
      </c>
      <c r="E3691" t="s">
        <v>2489</v>
      </c>
      <c r="G3691">
        <v>49.0068901</v>
      </c>
      <c r="H3691">
        <v>8.4036527000000003</v>
      </c>
      <c r="I3691" t="s">
        <v>11289</v>
      </c>
    </row>
    <row r="3692" spans="1:9" x14ac:dyDescent="0.3">
      <c r="A3692" t="s">
        <v>11716</v>
      </c>
      <c r="E3692" t="s">
        <v>11768</v>
      </c>
      <c r="G3692">
        <v>49.606031100000003</v>
      </c>
      <c r="H3692">
        <v>8.2374556000000005</v>
      </c>
      <c r="I3692" t="s">
        <v>11289</v>
      </c>
    </row>
    <row r="3693" spans="1:9" x14ac:dyDescent="0.3">
      <c r="A3693" t="s">
        <v>11716</v>
      </c>
      <c r="E3693" t="s">
        <v>2269</v>
      </c>
      <c r="G3693">
        <v>50.110922100000003</v>
      </c>
      <c r="H3693">
        <v>8.6821266999999995</v>
      </c>
      <c r="I3693" t="s">
        <v>11289</v>
      </c>
    </row>
    <row r="3694" spans="1:9" x14ac:dyDescent="0.3">
      <c r="A3694" t="s">
        <v>11716</v>
      </c>
      <c r="E3694" t="s">
        <v>11769</v>
      </c>
      <c r="G3694">
        <v>50.426057</v>
      </c>
      <c r="H3694">
        <v>7.4086635999999997</v>
      </c>
      <c r="I3694" t="s">
        <v>11289</v>
      </c>
    </row>
    <row r="3695" spans="1:9" x14ac:dyDescent="0.3">
      <c r="A3695" t="s">
        <v>11716</v>
      </c>
      <c r="E3695" t="s">
        <v>11770</v>
      </c>
      <c r="G3695">
        <v>50.853458099999997</v>
      </c>
      <c r="H3695">
        <v>6.9786694999999996</v>
      </c>
      <c r="I3695" t="s">
        <v>11289</v>
      </c>
    </row>
    <row r="3696" spans="1:9" x14ac:dyDescent="0.3">
      <c r="A3696" t="s">
        <v>11716</v>
      </c>
      <c r="E3696" t="s">
        <v>11771</v>
      </c>
      <c r="G3696">
        <v>50.862115899999999</v>
      </c>
      <c r="H3696">
        <v>6.8437882999999999</v>
      </c>
      <c r="I3696" t="s">
        <v>11289</v>
      </c>
    </row>
    <row r="3697" spans="1:9" x14ac:dyDescent="0.3">
      <c r="A3697" t="s">
        <v>11716</v>
      </c>
      <c r="E3697" t="s">
        <v>11772</v>
      </c>
      <c r="G3697">
        <v>50.927053999999998</v>
      </c>
      <c r="H3697">
        <v>11.589237199999999</v>
      </c>
      <c r="I3697" t="s">
        <v>11289</v>
      </c>
    </row>
    <row r="3698" spans="1:9" x14ac:dyDescent="0.3">
      <c r="A3698" t="s">
        <v>11716</v>
      </c>
      <c r="E3698" t="s">
        <v>11773</v>
      </c>
      <c r="G3698">
        <v>51.045924800000002</v>
      </c>
      <c r="H3698">
        <v>7.0192195999999996</v>
      </c>
      <c r="I3698" t="s">
        <v>11289</v>
      </c>
    </row>
    <row r="3699" spans="1:9" x14ac:dyDescent="0.3">
      <c r="A3699" t="s">
        <v>11716</v>
      </c>
      <c r="E3699" t="s">
        <v>11774</v>
      </c>
      <c r="G3699">
        <v>51.299298100000001</v>
      </c>
      <c r="H3699">
        <v>13.3899305</v>
      </c>
      <c r="I3699" t="s">
        <v>11289</v>
      </c>
    </row>
    <row r="3700" spans="1:9" x14ac:dyDescent="0.3">
      <c r="A3700" t="s">
        <v>11716</v>
      </c>
      <c r="E3700" t="s">
        <v>11775</v>
      </c>
      <c r="G3700">
        <v>51.354787799999997</v>
      </c>
      <c r="H3700">
        <v>6.6428946</v>
      </c>
      <c r="I3700" t="s">
        <v>11289</v>
      </c>
    </row>
    <row r="3701" spans="1:9" x14ac:dyDescent="0.3">
      <c r="A3701" t="s">
        <v>11716</v>
      </c>
      <c r="E3701" t="s">
        <v>11776</v>
      </c>
      <c r="G3701">
        <v>51.391074500000002</v>
      </c>
      <c r="H3701">
        <v>11.9851505</v>
      </c>
      <c r="I3701" t="s">
        <v>11289</v>
      </c>
    </row>
    <row r="3702" spans="1:9" x14ac:dyDescent="0.3">
      <c r="A3702" t="s">
        <v>11716</v>
      </c>
      <c r="E3702" t="s">
        <v>3717</v>
      </c>
      <c r="G3702">
        <v>51.487842899999997</v>
      </c>
      <c r="H3702">
        <v>6.863308</v>
      </c>
      <c r="I3702" t="s">
        <v>11289</v>
      </c>
    </row>
    <row r="3703" spans="1:9" x14ac:dyDescent="0.3">
      <c r="A3703" t="s">
        <v>11716</v>
      </c>
      <c r="E3703" t="s">
        <v>11777</v>
      </c>
      <c r="G3703">
        <v>51.546079800000001</v>
      </c>
      <c r="H3703">
        <v>6.5899096999999998</v>
      </c>
      <c r="I3703" t="s">
        <v>11289</v>
      </c>
    </row>
    <row r="3704" spans="1:9" x14ac:dyDescent="0.3">
      <c r="A3704" t="s">
        <v>11716</v>
      </c>
      <c r="E3704" t="s">
        <v>210</v>
      </c>
      <c r="G3704">
        <v>51.5632625</v>
      </c>
      <c r="H3704">
        <v>7.3150145000000002</v>
      </c>
      <c r="I3704" t="s">
        <v>11289</v>
      </c>
    </row>
    <row r="3705" spans="1:9" x14ac:dyDescent="0.3">
      <c r="A3705" t="s">
        <v>11716</v>
      </c>
      <c r="E3705" t="s">
        <v>11778</v>
      </c>
      <c r="G3705">
        <v>51.791638499999998</v>
      </c>
      <c r="H3705">
        <v>11.7401</v>
      </c>
      <c r="I3705" t="s">
        <v>11289</v>
      </c>
    </row>
    <row r="3706" spans="1:9" x14ac:dyDescent="0.3">
      <c r="A3706" t="s">
        <v>11716</v>
      </c>
      <c r="E3706" t="s">
        <v>11779</v>
      </c>
      <c r="G3706">
        <v>51.873514700000001</v>
      </c>
      <c r="H3706">
        <v>12.5979522</v>
      </c>
      <c r="I3706" t="s">
        <v>11289</v>
      </c>
    </row>
    <row r="3707" spans="1:9" x14ac:dyDescent="0.3">
      <c r="A3707" t="s">
        <v>11716</v>
      </c>
      <c r="E3707" t="s">
        <v>11780</v>
      </c>
      <c r="G3707">
        <v>52.276772100000002</v>
      </c>
      <c r="H3707">
        <v>7.7189946000000003</v>
      </c>
      <c r="I3707" t="s">
        <v>11289</v>
      </c>
    </row>
    <row r="3708" spans="1:9" x14ac:dyDescent="0.3">
      <c r="A3708" t="s">
        <v>11716</v>
      </c>
      <c r="E3708" t="s">
        <v>11781</v>
      </c>
      <c r="G3708">
        <v>52.292354899999999</v>
      </c>
      <c r="H3708">
        <v>8.9160538999999996</v>
      </c>
      <c r="I3708" t="s">
        <v>11289</v>
      </c>
    </row>
    <row r="3709" spans="1:9" x14ac:dyDescent="0.3">
      <c r="A3709" t="s">
        <v>11716</v>
      </c>
      <c r="E3709" t="s">
        <v>11782</v>
      </c>
      <c r="G3709">
        <v>52.321644499999998</v>
      </c>
      <c r="H3709">
        <v>7.3436252</v>
      </c>
      <c r="I3709" t="s">
        <v>11289</v>
      </c>
    </row>
    <row r="3710" spans="1:9" x14ac:dyDescent="0.3">
      <c r="A3710" t="s">
        <v>11716</v>
      </c>
      <c r="E3710" t="s">
        <v>11421</v>
      </c>
      <c r="G3710">
        <v>52.540307900000002</v>
      </c>
      <c r="H3710">
        <v>7.3292862000000003</v>
      </c>
      <c r="I3710" t="s">
        <v>11289</v>
      </c>
    </row>
    <row r="3711" spans="1:9" x14ac:dyDescent="0.3">
      <c r="A3711" t="s">
        <v>11716</v>
      </c>
      <c r="E3711" t="s">
        <v>11302</v>
      </c>
      <c r="G3711">
        <v>52.853520899999999</v>
      </c>
      <c r="H3711">
        <v>7.6718859999999998</v>
      </c>
      <c r="I3711" t="s">
        <v>11289</v>
      </c>
    </row>
    <row r="3712" spans="1:9" x14ac:dyDescent="0.3">
      <c r="A3712" t="s">
        <v>11716</v>
      </c>
      <c r="E3712" t="s">
        <v>11783</v>
      </c>
      <c r="G3712">
        <v>53.063469499999997</v>
      </c>
      <c r="H3712">
        <v>14.273463899999999</v>
      </c>
      <c r="I3712" t="s">
        <v>11289</v>
      </c>
    </row>
    <row r="3713" spans="1:9" x14ac:dyDescent="0.3">
      <c r="A3713" t="s">
        <v>11716</v>
      </c>
      <c r="E3713" t="s">
        <v>1137</v>
      </c>
      <c r="G3713">
        <v>53.079296200000002</v>
      </c>
      <c r="H3713">
        <v>8.8016936000000001</v>
      </c>
      <c r="I3713" t="s">
        <v>11289</v>
      </c>
    </row>
    <row r="3714" spans="1:9" x14ac:dyDescent="0.3">
      <c r="A3714" t="s">
        <v>11716</v>
      </c>
      <c r="E3714" t="s">
        <v>11784</v>
      </c>
      <c r="G3714">
        <v>53.532340300000001</v>
      </c>
      <c r="H3714">
        <v>8.1068721999999998</v>
      </c>
      <c r="I3714" t="s">
        <v>11289</v>
      </c>
    </row>
    <row r="3715" spans="1:9" x14ac:dyDescent="0.3">
      <c r="A3715" t="s">
        <v>11716</v>
      </c>
      <c r="E3715" t="s">
        <v>11785</v>
      </c>
      <c r="G3715">
        <v>37.9282447</v>
      </c>
      <c r="H3715">
        <v>23.143331100000001</v>
      </c>
      <c r="I3715" t="s">
        <v>11289</v>
      </c>
    </row>
    <row r="3716" spans="1:9" x14ac:dyDescent="0.3">
      <c r="A3716" t="s">
        <v>11716</v>
      </c>
      <c r="E3716" t="s">
        <v>11786</v>
      </c>
      <c r="G3716">
        <v>38.041274899999998</v>
      </c>
      <c r="H3716">
        <v>23.541812499999999</v>
      </c>
      <c r="I3716" t="s">
        <v>11289</v>
      </c>
    </row>
    <row r="3717" spans="1:9" x14ac:dyDescent="0.3">
      <c r="A3717" t="s">
        <v>11716</v>
      </c>
      <c r="E3717" t="s">
        <v>11787</v>
      </c>
      <c r="G3717">
        <v>38.061906299999997</v>
      </c>
      <c r="H3717">
        <v>23.591060299999999</v>
      </c>
      <c r="I3717" t="s">
        <v>11289</v>
      </c>
    </row>
    <row r="3718" spans="1:9" x14ac:dyDescent="0.3">
      <c r="A3718" t="s">
        <v>11716</v>
      </c>
      <c r="E3718" t="s">
        <v>11788</v>
      </c>
      <c r="G3718">
        <v>38.308064799999997</v>
      </c>
      <c r="H3718">
        <v>23.639117200000001</v>
      </c>
      <c r="I3718" t="s">
        <v>11289</v>
      </c>
    </row>
    <row r="3719" spans="1:9" x14ac:dyDescent="0.3">
      <c r="A3719" t="s">
        <v>11716</v>
      </c>
      <c r="E3719" t="s">
        <v>11789</v>
      </c>
      <c r="G3719">
        <v>40.640062899999997</v>
      </c>
      <c r="H3719">
        <v>22.944419100000001</v>
      </c>
      <c r="I3719" t="s">
        <v>11289</v>
      </c>
    </row>
    <row r="3720" spans="1:9" x14ac:dyDescent="0.3">
      <c r="A3720" t="s">
        <v>11716</v>
      </c>
      <c r="E3720" t="s">
        <v>11790</v>
      </c>
      <c r="G3720">
        <v>40.962417899999998</v>
      </c>
      <c r="H3720">
        <v>24.508269599999998</v>
      </c>
      <c r="I3720" t="s">
        <v>11289</v>
      </c>
    </row>
    <row r="3721" spans="1:9" x14ac:dyDescent="0.3">
      <c r="A3721" t="s">
        <v>11716</v>
      </c>
      <c r="E3721" t="s">
        <v>11791</v>
      </c>
      <c r="G3721">
        <v>47.161605600000001</v>
      </c>
      <c r="H3721">
        <v>18.133739299999998</v>
      </c>
      <c r="I3721" t="s">
        <v>11289</v>
      </c>
    </row>
    <row r="3722" spans="1:9" x14ac:dyDescent="0.3">
      <c r="A3722" t="s">
        <v>11716</v>
      </c>
      <c r="E3722" t="s">
        <v>11792</v>
      </c>
      <c r="G3722">
        <v>47.308332499999999</v>
      </c>
      <c r="H3722">
        <v>18.909670899999998</v>
      </c>
      <c r="I3722" t="s">
        <v>11289</v>
      </c>
    </row>
    <row r="3723" spans="1:9" x14ac:dyDescent="0.3">
      <c r="A3723" t="s">
        <v>11716</v>
      </c>
      <c r="E3723" t="s">
        <v>11793</v>
      </c>
      <c r="G3723">
        <v>47.498911999999997</v>
      </c>
      <c r="H3723">
        <v>19.040234999999999</v>
      </c>
      <c r="I3723" t="s">
        <v>11289</v>
      </c>
    </row>
    <row r="3724" spans="1:9" x14ac:dyDescent="0.3">
      <c r="A3724" t="s">
        <v>11716</v>
      </c>
      <c r="E3724" t="s">
        <v>11794</v>
      </c>
      <c r="G3724">
        <v>51.826784099999998</v>
      </c>
      <c r="H3724">
        <v>-8.2321121000000002</v>
      </c>
      <c r="I3724" t="s">
        <v>11289</v>
      </c>
    </row>
    <row r="3725" spans="1:9" x14ac:dyDescent="0.3">
      <c r="A3725" t="s">
        <v>11716</v>
      </c>
      <c r="E3725" t="s">
        <v>11795</v>
      </c>
      <c r="G3725">
        <v>52.137271900000002</v>
      </c>
      <c r="H3725">
        <v>-8.2812256000000009</v>
      </c>
      <c r="I3725" t="s">
        <v>11289</v>
      </c>
    </row>
    <row r="3726" spans="1:9" x14ac:dyDescent="0.3">
      <c r="A3726" t="s">
        <v>11716</v>
      </c>
      <c r="E3726" t="s">
        <v>11796</v>
      </c>
      <c r="G3726">
        <v>55.072724200000003</v>
      </c>
      <c r="H3726">
        <v>24.279333699999999</v>
      </c>
      <c r="I3726" t="s">
        <v>11289</v>
      </c>
    </row>
    <row r="3727" spans="1:9" x14ac:dyDescent="0.3">
      <c r="A3727" t="s">
        <v>11716</v>
      </c>
      <c r="E3727" t="s">
        <v>11797</v>
      </c>
      <c r="G3727">
        <v>56.309243899999998</v>
      </c>
      <c r="H3727">
        <v>22.341467999999999</v>
      </c>
      <c r="I3727" t="s">
        <v>11289</v>
      </c>
    </row>
    <row r="3728" spans="1:9" x14ac:dyDescent="0.3">
      <c r="A3728" t="s">
        <v>11716</v>
      </c>
      <c r="E3728" t="s">
        <v>11798</v>
      </c>
      <c r="G3728">
        <v>38.856232800000001</v>
      </c>
      <c r="H3728">
        <v>-9.0709315000000004</v>
      </c>
      <c r="I3728" t="s">
        <v>11289</v>
      </c>
    </row>
    <row r="3729" spans="1:9" x14ac:dyDescent="0.3">
      <c r="A3729" t="s">
        <v>11716</v>
      </c>
      <c r="E3729" t="s">
        <v>11799</v>
      </c>
      <c r="G3729">
        <v>44.341051999999998</v>
      </c>
      <c r="H3729">
        <v>28.645542800000001</v>
      </c>
      <c r="I3729" t="s">
        <v>11289</v>
      </c>
    </row>
    <row r="3730" spans="1:9" x14ac:dyDescent="0.3">
      <c r="A3730" t="s">
        <v>11716</v>
      </c>
      <c r="E3730" t="s">
        <v>11800</v>
      </c>
      <c r="G3730">
        <v>45.099675300000001</v>
      </c>
      <c r="H3730">
        <v>24.369317899999999</v>
      </c>
      <c r="I3730" t="s">
        <v>11289</v>
      </c>
    </row>
    <row r="3731" spans="1:9" x14ac:dyDescent="0.3">
      <c r="A3731" t="s">
        <v>11716</v>
      </c>
      <c r="E3731" t="s">
        <v>11801</v>
      </c>
      <c r="G3731">
        <v>45.730658699999999</v>
      </c>
      <c r="H3731">
        <v>24.7009227</v>
      </c>
      <c r="I3731" t="s">
        <v>11289</v>
      </c>
    </row>
    <row r="3732" spans="1:9" x14ac:dyDescent="0.3">
      <c r="A3732" t="s">
        <v>11716</v>
      </c>
      <c r="E3732" t="s">
        <v>11802</v>
      </c>
      <c r="G3732">
        <v>46.264701199999998</v>
      </c>
      <c r="H3732">
        <v>26.782586999999999</v>
      </c>
      <c r="I3732" t="s">
        <v>11289</v>
      </c>
    </row>
    <row r="3733" spans="1:9" x14ac:dyDescent="0.3">
      <c r="A3733" t="s">
        <v>11716</v>
      </c>
      <c r="E3733" t="s">
        <v>11803</v>
      </c>
      <c r="G3733">
        <v>46.538586199999997</v>
      </c>
      <c r="H3733">
        <v>24.551439200000001</v>
      </c>
      <c r="I3733" t="s">
        <v>11289</v>
      </c>
    </row>
    <row r="3734" spans="1:9" x14ac:dyDescent="0.3">
      <c r="A3734" t="s">
        <v>11716</v>
      </c>
      <c r="E3734" t="s">
        <v>11804</v>
      </c>
      <c r="G3734">
        <v>48.151392399999999</v>
      </c>
      <c r="H3734">
        <v>17.8756083</v>
      </c>
      <c r="I3734" t="s">
        <v>11289</v>
      </c>
    </row>
    <row r="3735" spans="1:9" x14ac:dyDescent="0.3">
      <c r="A3735" t="s">
        <v>11716</v>
      </c>
      <c r="E3735" t="s">
        <v>11805</v>
      </c>
      <c r="G3735">
        <v>48.716385699999996</v>
      </c>
      <c r="H3735">
        <v>21.261074600000001</v>
      </c>
      <c r="I3735" t="s">
        <v>11289</v>
      </c>
    </row>
    <row r="3736" spans="1:9" x14ac:dyDescent="0.3">
      <c r="A3736" t="s">
        <v>11716</v>
      </c>
      <c r="E3736" t="s">
        <v>11806</v>
      </c>
      <c r="G3736">
        <v>48.719062399999999</v>
      </c>
      <c r="H3736">
        <v>18.542056299999999</v>
      </c>
      <c r="I3736" t="s">
        <v>11289</v>
      </c>
    </row>
    <row r="3737" spans="1:9" x14ac:dyDescent="0.3">
      <c r="A3737" t="s">
        <v>11716</v>
      </c>
      <c r="E3737" t="s">
        <v>11807</v>
      </c>
      <c r="G3737">
        <v>46.056946500000002</v>
      </c>
      <c r="H3737">
        <v>14.505751500000001</v>
      </c>
      <c r="I3737" t="s">
        <v>11289</v>
      </c>
    </row>
    <row r="3738" spans="1:9" x14ac:dyDescent="0.3">
      <c r="A3738" t="s">
        <v>11716</v>
      </c>
      <c r="E3738" t="s">
        <v>11808</v>
      </c>
      <c r="G3738">
        <v>46.141728800000003</v>
      </c>
      <c r="H3738">
        <v>15.084489400000001</v>
      </c>
      <c r="I3738" t="s">
        <v>11289</v>
      </c>
    </row>
    <row r="3739" spans="1:9" x14ac:dyDescent="0.3">
      <c r="A3739" t="s">
        <v>11716</v>
      </c>
      <c r="E3739" t="s">
        <v>11809</v>
      </c>
      <c r="G3739">
        <v>56.483968900000001</v>
      </c>
      <c r="H3739">
        <v>16.575231899999999</v>
      </c>
      <c r="I3739" t="s">
        <v>11289</v>
      </c>
    </row>
    <row r="3740" spans="1:9" x14ac:dyDescent="0.3">
      <c r="A3740" t="s">
        <v>11716</v>
      </c>
      <c r="E3740" t="s">
        <v>11810</v>
      </c>
      <c r="G3740">
        <v>56.674374800000002</v>
      </c>
      <c r="H3740">
        <v>12.8577885</v>
      </c>
      <c r="I3740" t="s">
        <v>11289</v>
      </c>
    </row>
    <row r="3741" spans="1:9" x14ac:dyDescent="0.3">
      <c r="A3741" t="s">
        <v>11716</v>
      </c>
      <c r="E3741" t="s">
        <v>11811</v>
      </c>
      <c r="G3741">
        <v>56.879004399999999</v>
      </c>
      <c r="H3741">
        <v>14.8058523</v>
      </c>
      <c r="I3741" t="s">
        <v>11289</v>
      </c>
    </row>
    <row r="3742" spans="1:9" x14ac:dyDescent="0.3">
      <c r="A3742" t="s">
        <v>11716</v>
      </c>
      <c r="E3742" t="s">
        <v>11812</v>
      </c>
      <c r="G3742">
        <v>58.275573000000001</v>
      </c>
      <c r="H3742">
        <v>11.435558</v>
      </c>
      <c r="I3742" t="s">
        <v>11289</v>
      </c>
    </row>
    <row r="3743" spans="1:9" x14ac:dyDescent="0.3">
      <c r="A3743" t="s">
        <v>11716</v>
      </c>
      <c r="E3743" t="s">
        <v>11813</v>
      </c>
      <c r="G3743">
        <v>58.902926000000001</v>
      </c>
      <c r="H3743">
        <v>17.946528799999999</v>
      </c>
      <c r="I3743" t="s">
        <v>11289</v>
      </c>
    </row>
    <row r="3744" spans="1:9" x14ac:dyDescent="0.3">
      <c r="A3744" t="s">
        <v>11716</v>
      </c>
      <c r="E3744" t="s">
        <v>11814</v>
      </c>
      <c r="G3744">
        <v>59.795869400000001</v>
      </c>
      <c r="H3744">
        <v>13.1094255</v>
      </c>
      <c r="I3744" t="s">
        <v>11289</v>
      </c>
    </row>
    <row r="3745" spans="1:9" x14ac:dyDescent="0.3">
      <c r="A3745" t="s">
        <v>11716</v>
      </c>
      <c r="E3745" t="s">
        <v>11815</v>
      </c>
      <c r="G3745">
        <v>59.989144000000003</v>
      </c>
      <c r="H3745">
        <v>15.816641799999999</v>
      </c>
      <c r="I3745" t="s">
        <v>11289</v>
      </c>
    </row>
    <row r="3746" spans="1:9" x14ac:dyDescent="0.3">
      <c r="A3746" t="s">
        <v>11716</v>
      </c>
      <c r="E3746" t="s">
        <v>11816</v>
      </c>
      <c r="G3746">
        <v>60.034370000000003</v>
      </c>
      <c r="H3746">
        <v>13.694508000000001</v>
      </c>
      <c r="I3746" t="s">
        <v>11289</v>
      </c>
    </row>
    <row r="3747" spans="1:9" x14ac:dyDescent="0.3">
      <c r="A3747" t="s">
        <v>11716</v>
      </c>
      <c r="E3747" t="s">
        <v>11817</v>
      </c>
      <c r="G3747">
        <v>60.130955800000002</v>
      </c>
      <c r="H3747">
        <v>16.215944400000001</v>
      </c>
      <c r="I3747" t="s">
        <v>11289</v>
      </c>
    </row>
    <row r="3748" spans="1:9" x14ac:dyDescent="0.3">
      <c r="A3748" t="s">
        <v>11716</v>
      </c>
      <c r="E3748" t="s">
        <v>11818</v>
      </c>
      <c r="G3748">
        <v>60.484304000000002</v>
      </c>
      <c r="H3748">
        <v>15.433968999999999</v>
      </c>
      <c r="I3748" t="s">
        <v>11289</v>
      </c>
    </row>
    <row r="3749" spans="1:9" x14ac:dyDescent="0.3">
      <c r="A3749" t="s">
        <v>11716</v>
      </c>
      <c r="E3749" t="s">
        <v>11819</v>
      </c>
      <c r="G3749">
        <v>62.390810999999999</v>
      </c>
      <c r="H3749">
        <v>17.306927000000002</v>
      </c>
      <c r="I3749" t="s">
        <v>11289</v>
      </c>
    </row>
    <row r="3750" spans="1:9" x14ac:dyDescent="0.3">
      <c r="A3750" t="s">
        <v>11716</v>
      </c>
      <c r="E3750" t="s">
        <v>11820</v>
      </c>
      <c r="G3750">
        <v>46.294727700000003</v>
      </c>
      <c r="H3750">
        <v>7.8821203999999998</v>
      </c>
      <c r="I3750" t="s">
        <v>11289</v>
      </c>
    </row>
    <row r="3751" spans="1:9" x14ac:dyDescent="0.3">
      <c r="A3751" t="s">
        <v>11716</v>
      </c>
      <c r="E3751" t="s">
        <v>11821</v>
      </c>
      <c r="G3751">
        <v>47.050860999999998</v>
      </c>
      <c r="H3751">
        <v>7.0373624000000001</v>
      </c>
      <c r="I3751" t="s">
        <v>11289</v>
      </c>
    </row>
    <row r="3752" spans="1:9" x14ac:dyDescent="0.3">
      <c r="A3752" t="s">
        <v>11716</v>
      </c>
      <c r="E3752" t="s">
        <v>11822</v>
      </c>
      <c r="G3752">
        <v>47.391444300000003</v>
      </c>
      <c r="H3752">
        <v>8.1721544999999995</v>
      </c>
      <c r="I3752" t="s">
        <v>11289</v>
      </c>
    </row>
    <row r="3753" spans="1:9" x14ac:dyDescent="0.3">
      <c r="A3753" t="s">
        <v>11716</v>
      </c>
      <c r="E3753" t="s">
        <v>11823</v>
      </c>
      <c r="G3753">
        <v>47.5183198</v>
      </c>
      <c r="H3753">
        <v>7.6919889000000001</v>
      </c>
      <c r="I3753" t="s">
        <v>11289</v>
      </c>
    </row>
    <row r="3754" spans="1:9" x14ac:dyDescent="0.3">
      <c r="A3754" t="s">
        <v>11716</v>
      </c>
      <c r="E3754" t="s">
        <v>11824</v>
      </c>
      <c r="G3754">
        <v>47.540329999999997</v>
      </c>
      <c r="H3754">
        <v>8.0443899999999999</v>
      </c>
      <c r="I3754" t="s">
        <v>11289</v>
      </c>
    </row>
    <row r="3755" spans="1:9" x14ac:dyDescent="0.3">
      <c r="A3755" t="s">
        <v>11716</v>
      </c>
      <c r="E3755" t="s">
        <v>11825</v>
      </c>
      <c r="G3755">
        <v>50.826813899999998</v>
      </c>
      <c r="H3755">
        <v>-1.3502269</v>
      </c>
      <c r="I3755" t="s">
        <v>11289</v>
      </c>
    </row>
    <row r="3756" spans="1:9" x14ac:dyDescent="0.3">
      <c r="A3756" t="s">
        <v>11716</v>
      </c>
      <c r="E3756" t="s">
        <v>11826</v>
      </c>
      <c r="G3756">
        <v>51.486710600000002</v>
      </c>
      <c r="H3756">
        <v>0.24331220000000001</v>
      </c>
      <c r="I3756" t="s">
        <v>11289</v>
      </c>
    </row>
    <row r="3757" spans="1:9" x14ac:dyDescent="0.3">
      <c r="A3757" t="s">
        <v>11716</v>
      </c>
      <c r="E3757" t="s">
        <v>11827</v>
      </c>
      <c r="G3757">
        <v>51.487082399999998</v>
      </c>
      <c r="H3757">
        <v>0.28059129999999999</v>
      </c>
      <c r="I3757" t="s">
        <v>11289</v>
      </c>
    </row>
    <row r="3758" spans="1:9" x14ac:dyDescent="0.3">
      <c r="A3758" t="s">
        <v>11716</v>
      </c>
      <c r="E3758" t="s">
        <v>11828</v>
      </c>
      <c r="G3758">
        <v>51.5467364</v>
      </c>
      <c r="H3758">
        <v>-3.7011935999999999</v>
      </c>
      <c r="I3758" t="s">
        <v>11289</v>
      </c>
    </row>
    <row r="3759" spans="1:9" x14ac:dyDescent="0.3">
      <c r="A3759" t="s">
        <v>11716</v>
      </c>
      <c r="E3759" t="s">
        <v>11829</v>
      </c>
      <c r="G3759">
        <v>51.589658999999997</v>
      </c>
      <c r="H3759">
        <v>-2.9144459999999999</v>
      </c>
      <c r="I3759" t="s">
        <v>11289</v>
      </c>
    </row>
    <row r="3760" spans="1:9" x14ac:dyDescent="0.3">
      <c r="A3760" t="s">
        <v>11716</v>
      </c>
      <c r="E3760" t="s">
        <v>11830</v>
      </c>
      <c r="G3760">
        <v>51.676245600000001</v>
      </c>
      <c r="H3760">
        <v>-4.9183700000000004</v>
      </c>
      <c r="I3760" t="s">
        <v>11289</v>
      </c>
    </row>
    <row r="3761" spans="1:9" x14ac:dyDescent="0.3">
      <c r="A3761" t="s">
        <v>11716</v>
      </c>
      <c r="E3761" t="s">
        <v>11831</v>
      </c>
      <c r="G3761">
        <v>51.680886000000001</v>
      </c>
      <c r="H3761">
        <v>-4.1602480000000002</v>
      </c>
      <c r="I3761" t="s">
        <v>11289</v>
      </c>
    </row>
    <row r="3762" spans="1:9" x14ac:dyDescent="0.3">
      <c r="A3762" t="s">
        <v>11716</v>
      </c>
      <c r="E3762" t="s">
        <v>11832</v>
      </c>
      <c r="G3762">
        <v>51.694293000000002</v>
      </c>
      <c r="H3762">
        <v>-3.8987949999999998</v>
      </c>
      <c r="I3762" t="s">
        <v>11289</v>
      </c>
    </row>
    <row r="3763" spans="1:9" x14ac:dyDescent="0.3">
      <c r="A3763" t="s">
        <v>11716</v>
      </c>
      <c r="E3763" t="s">
        <v>11833</v>
      </c>
      <c r="G3763">
        <v>51.934730999999999</v>
      </c>
      <c r="H3763">
        <v>1.260297</v>
      </c>
      <c r="I3763" t="s">
        <v>11289</v>
      </c>
    </row>
    <row r="3764" spans="1:9" x14ac:dyDescent="0.3">
      <c r="A3764" t="s">
        <v>11716</v>
      </c>
      <c r="E3764" t="s">
        <v>11834</v>
      </c>
      <c r="G3764">
        <v>52.412855999999998</v>
      </c>
      <c r="H3764">
        <v>0.75165700000000002</v>
      </c>
      <c r="I3764" t="s">
        <v>11289</v>
      </c>
    </row>
    <row r="3765" spans="1:9" x14ac:dyDescent="0.3">
      <c r="A3765" t="s">
        <v>11716</v>
      </c>
      <c r="E3765" t="s">
        <v>11835</v>
      </c>
      <c r="G3765">
        <v>53.193392000000003</v>
      </c>
      <c r="H3765">
        <v>-2.8930750000000001</v>
      </c>
      <c r="I3765" t="s">
        <v>11289</v>
      </c>
    </row>
    <row r="3766" spans="1:9" x14ac:dyDescent="0.3">
      <c r="A3766" t="s">
        <v>11716</v>
      </c>
      <c r="E3766" t="s">
        <v>11836</v>
      </c>
      <c r="G3766">
        <v>53.276607800000001</v>
      </c>
      <c r="H3766">
        <v>-2.8434140999999999</v>
      </c>
      <c r="I3766" t="s">
        <v>11289</v>
      </c>
    </row>
    <row r="3767" spans="1:9" x14ac:dyDescent="0.3">
      <c r="A3767" t="s">
        <v>11716</v>
      </c>
      <c r="E3767" t="s">
        <v>11837</v>
      </c>
      <c r="G3767">
        <v>53.342078000000001</v>
      </c>
      <c r="H3767">
        <v>-2.729673</v>
      </c>
      <c r="I3767" t="s">
        <v>11289</v>
      </c>
    </row>
    <row r="3768" spans="1:9" x14ac:dyDescent="0.3">
      <c r="A3768" t="s">
        <v>11716</v>
      </c>
      <c r="E3768" t="s">
        <v>11838</v>
      </c>
      <c r="G3768">
        <v>53.456307000000002</v>
      </c>
      <c r="H3768">
        <v>-2.7370950000000001</v>
      </c>
      <c r="I3768" t="s">
        <v>11289</v>
      </c>
    </row>
    <row r="3769" spans="1:9" x14ac:dyDescent="0.3">
      <c r="A3769" t="s">
        <v>11716</v>
      </c>
      <c r="E3769" t="s">
        <v>11839</v>
      </c>
      <c r="G3769">
        <v>53.630955</v>
      </c>
      <c r="H3769">
        <v>-0.26518599999999998</v>
      </c>
      <c r="I3769" t="s">
        <v>11289</v>
      </c>
    </row>
    <row r="3770" spans="1:9" x14ac:dyDescent="0.3">
      <c r="A3770" t="s">
        <v>11716</v>
      </c>
      <c r="E3770" t="s">
        <v>11840</v>
      </c>
      <c r="G3770">
        <v>53.639527000000001</v>
      </c>
      <c r="H3770">
        <v>-0.27423389999999997</v>
      </c>
      <c r="I3770" t="s">
        <v>11289</v>
      </c>
    </row>
    <row r="3771" spans="1:9" x14ac:dyDescent="0.3">
      <c r="A3771" t="s">
        <v>11716</v>
      </c>
      <c r="E3771" t="s">
        <v>11841</v>
      </c>
      <c r="G3771">
        <v>53.723466000000002</v>
      </c>
      <c r="H3771">
        <v>-1.3459680000000001</v>
      </c>
      <c r="I3771" t="s">
        <v>11289</v>
      </c>
    </row>
    <row r="3772" spans="1:9" x14ac:dyDescent="0.3">
      <c r="A3772" t="s">
        <v>11716</v>
      </c>
      <c r="E3772" t="s">
        <v>11842</v>
      </c>
      <c r="G3772">
        <v>54.570455099999997</v>
      </c>
      <c r="H3772">
        <v>-1.3289820999999999</v>
      </c>
      <c r="I3772" t="s">
        <v>11289</v>
      </c>
    </row>
    <row r="3773" spans="1:9" x14ac:dyDescent="0.3">
      <c r="A3773" t="s">
        <v>11716</v>
      </c>
      <c r="E3773" t="s">
        <v>11843</v>
      </c>
      <c r="G3773">
        <v>54.612537000000003</v>
      </c>
      <c r="H3773">
        <v>-1.290961</v>
      </c>
      <c r="I3773" t="s">
        <v>11289</v>
      </c>
    </row>
    <row r="3774" spans="1:9" x14ac:dyDescent="0.3">
      <c r="A3774" t="s">
        <v>11716</v>
      </c>
      <c r="E3774" t="s">
        <v>11844</v>
      </c>
      <c r="G3774">
        <v>55.711115999999997</v>
      </c>
      <c r="H3774">
        <v>-4.7231529999999999</v>
      </c>
      <c r="I3774" t="s">
        <v>11289</v>
      </c>
    </row>
    <row r="3775" spans="1:9" x14ac:dyDescent="0.3">
      <c r="A3775" t="s">
        <v>11716</v>
      </c>
      <c r="E3775" t="s">
        <v>11845</v>
      </c>
      <c r="G3775">
        <v>55.956476000000002</v>
      </c>
      <c r="H3775">
        <v>-4.7719829999999996</v>
      </c>
      <c r="I3775" t="s">
        <v>11289</v>
      </c>
    </row>
    <row r="3776" spans="1:9" x14ac:dyDescent="0.3">
      <c r="A3776" t="s">
        <v>11716</v>
      </c>
      <c r="E3776" t="s">
        <v>11846</v>
      </c>
      <c r="G3776">
        <v>56.102820000000001</v>
      </c>
      <c r="H3776">
        <v>-3.2576839</v>
      </c>
      <c r="I3776" t="s">
        <v>11289</v>
      </c>
    </row>
    <row r="3777" spans="1:9" x14ac:dyDescent="0.3">
      <c r="A3777" t="s">
        <v>10286</v>
      </c>
      <c r="B3777" t="s">
        <v>10287</v>
      </c>
      <c r="C3777" t="s">
        <v>10288</v>
      </c>
      <c r="D3777" t="s">
        <v>10289</v>
      </c>
      <c r="E3777" t="s">
        <v>10290</v>
      </c>
      <c r="F3777" t="s">
        <v>21</v>
      </c>
      <c r="G3777">
        <v>48.278578000000003</v>
      </c>
      <c r="H3777">
        <v>16.481933000000001</v>
      </c>
      <c r="I3777" t="s">
        <v>88</v>
      </c>
    </row>
    <row r="3778" spans="1:9" x14ac:dyDescent="0.3">
      <c r="A3778" t="s">
        <v>10291</v>
      </c>
      <c r="B3778" t="s">
        <v>10292</v>
      </c>
      <c r="F3778" t="s">
        <v>113</v>
      </c>
      <c r="G3778" t="str">
        <f>"43.522178"</f>
        <v>43.522178</v>
      </c>
      <c r="H3778" t="str">
        <f>"-5.612313"</f>
        <v>-5.612313</v>
      </c>
      <c r="I3778" t="s">
        <v>114</v>
      </c>
    </row>
    <row r="3779" spans="1:9" x14ac:dyDescent="0.3">
      <c r="A3779" t="s">
        <v>10293</v>
      </c>
      <c r="B3779" t="s">
        <v>10294</v>
      </c>
      <c r="F3779" t="s">
        <v>49</v>
      </c>
      <c r="G3779">
        <v>43.611310799999998</v>
      </c>
      <c r="H3779">
        <v>3.9139054999999998</v>
      </c>
      <c r="I3779" t="s">
        <v>50</v>
      </c>
    </row>
    <row r="3780" spans="1:9" x14ac:dyDescent="0.3">
      <c r="A3780" t="s">
        <v>10295</v>
      </c>
      <c r="B3780" t="s">
        <v>10296</v>
      </c>
      <c r="F3780" t="s">
        <v>113</v>
      </c>
      <c r="G3780">
        <v>41.878818000000003</v>
      </c>
      <c r="H3780">
        <v>2.519676</v>
      </c>
      <c r="I3780" t="s">
        <v>114</v>
      </c>
    </row>
    <row r="3781" spans="1:9" x14ac:dyDescent="0.3">
      <c r="A3781" t="s">
        <v>10297</v>
      </c>
      <c r="B3781" t="s">
        <v>10298</v>
      </c>
      <c r="F3781" t="s">
        <v>14</v>
      </c>
      <c r="G3781">
        <v>50.7222182</v>
      </c>
      <c r="H3781">
        <v>10.827652799999999</v>
      </c>
      <c r="I3781" t="s">
        <v>15</v>
      </c>
    </row>
    <row r="3782" spans="1:9" x14ac:dyDescent="0.3">
      <c r="A3782" t="s">
        <v>10299</v>
      </c>
      <c r="B3782" t="s">
        <v>10300</v>
      </c>
      <c r="F3782" t="s">
        <v>396</v>
      </c>
      <c r="G3782">
        <v>50.661433299999999</v>
      </c>
      <c r="H3782">
        <v>14.038967400000001</v>
      </c>
      <c r="I3782" t="s">
        <v>25</v>
      </c>
    </row>
    <row r="3783" spans="1:9" x14ac:dyDescent="0.3">
      <c r="A3783" t="s">
        <v>10301</v>
      </c>
      <c r="B3783" t="s">
        <v>10302</v>
      </c>
      <c r="F3783" t="s">
        <v>49</v>
      </c>
      <c r="G3783">
        <v>48.626303999999998</v>
      </c>
      <c r="H3783">
        <v>2.2516210000000001</v>
      </c>
      <c r="I3783" t="s">
        <v>50</v>
      </c>
    </row>
    <row r="3784" spans="1:9" x14ac:dyDescent="0.3">
      <c r="A3784" t="s">
        <v>10303</v>
      </c>
      <c r="B3784" t="s">
        <v>12463</v>
      </c>
      <c r="F3784" t="s">
        <v>82</v>
      </c>
      <c r="G3784" t="str">
        <f>"52.039429"</f>
        <v>52.039429</v>
      </c>
      <c r="H3784" t="str">
        <f>"-0.528332"</f>
        <v>-0.528332</v>
      </c>
      <c r="I3784" t="s">
        <v>37</v>
      </c>
    </row>
    <row r="3785" spans="1:9" x14ac:dyDescent="0.3">
      <c r="A3785" t="s">
        <v>10304</v>
      </c>
      <c r="B3785" t="s">
        <v>10305</v>
      </c>
      <c r="C3785" t="s">
        <v>10306</v>
      </c>
      <c r="D3785" t="s">
        <v>10307</v>
      </c>
      <c r="E3785" t="s">
        <v>10308</v>
      </c>
      <c r="F3785" t="s">
        <v>34</v>
      </c>
      <c r="G3785">
        <v>38.699855999999997</v>
      </c>
      <c r="H3785">
        <v>-9.422148</v>
      </c>
      <c r="I3785" t="s">
        <v>15</v>
      </c>
    </row>
    <row r="3786" spans="1:9" x14ac:dyDescent="0.3">
      <c r="A3786" t="s">
        <v>10309</v>
      </c>
      <c r="B3786" t="s">
        <v>10310</v>
      </c>
      <c r="F3786" t="s">
        <v>2138</v>
      </c>
      <c r="G3786" t="str">
        <f>"44.862758"</f>
        <v>44.862758</v>
      </c>
      <c r="H3786" t="str">
        <f>"13.833925"</f>
        <v>13.833925</v>
      </c>
      <c r="I3786" t="s">
        <v>15</v>
      </c>
    </row>
    <row r="3787" spans="1:9" x14ac:dyDescent="0.3">
      <c r="A3787" t="s">
        <v>10311</v>
      </c>
      <c r="B3787" t="s">
        <v>10312</v>
      </c>
      <c r="C3787" t="s">
        <v>10313</v>
      </c>
      <c r="D3787" t="s">
        <v>291</v>
      </c>
      <c r="E3787" t="s">
        <v>292</v>
      </c>
      <c r="F3787" t="s">
        <v>49</v>
      </c>
      <c r="G3787">
        <v>43.469893999999996</v>
      </c>
      <c r="H3787">
        <v>5.6082299999999998</v>
      </c>
      <c r="I3787" t="s">
        <v>15</v>
      </c>
    </row>
    <row r="3788" spans="1:9" x14ac:dyDescent="0.3">
      <c r="A3788" t="s">
        <v>10314</v>
      </c>
      <c r="B3788" t="s">
        <v>10315</v>
      </c>
      <c r="C3788" t="s">
        <v>10316</v>
      </c>
      <c r="D3788" t="s">
        <v>10317</v>
      </c>
      <c r="E3788" t="s">
        <v>10318</v>
      </c>
      <c r="F3788" t="s">
        <v>21</v>
      </c>
      <c r="G3788">
        <v>47.302956999999999</v>
      </c>
      <c r="H3788">
        <v>11.518261000000001</v>
      </c>
      <c r="I3788" t="s">
        <v>88</v>
      </c>
    </row>
    <row r="3789" spans="1:9" x14ac:dyDescent="0.3">
      <c r="A3789" t="s">
        <v>10319</v>
      </c>
      <c r="B3789" t="s">
        <v>10320</v>
      </c>
      <c r="C3789" t="s">
        <v>10321</v>
      </c>
      <c r="D3789" t="s">
        <v>10322</v>
      </c>
      <c r="E3789" t="s">
        <v>190</v>
      </c>
      <c r="F3789" t="s">
        <v>14</v>
      </c>
      <c r="G3789">
        <v>52.531084499999999</v>
      </c>
      <c r="H3789">
        <v>13.1313061</v>
      </c>
      <c r="I3789" t="s">
        <v>15</v>
      </c>
    </row>
    <row r="3790" spans="1:9" x14ac:dyDescent="0.3">
      <c r="A3790" t="s">
        <v>10323</v>
      </c>
      <c r="B3790" t="s">
        <v>10324</v>
      </c>
      <c r="C3790" t="s">
        <v>10325</v>
      </c>
      <c r="D3790" t="s">
        <v>10326</v>
      </c>
      <c r="E3790" t="s">
        <v>10327</v>
      </c>
      <c r="F3790" t="s">
        <v>14</v>
      </c>
      <c r="G3790">
        <v>48.851514999999999</v>
      </c>
      <c r="H3790">
        <v>10.35790326384422</v>
      </c>
      <c r="I3790" t="s">
        <v>101</v>
      </c>
    </row>
    <row r="3791" spans="1:9" x14ac:dyDescent="0.3">
      <c r="A3791" t="s">
        <v>10328</v>
      </c>
      <c r="B3791" t="s">
        <v>10329</v>
      </c>
      <c r="C3791" t="s">
        <v>10330</v>
      </c>
      <c r="D3791" t="s">
        <v>10331</v>
      </c>
      <c r="E3791" t="s">
        <v>933</v>
      </c>
      <c r="F3791" t="s">
        <v>934</v>
      </c>
      <c r="G3791">
        <v>60.28173365</v>
      </c>
      <c r="H3791">
        <v>24.877381757042869</v>
      </c>
      <c r="I3791" t="s">
        <v>15</v>
      </c>
    </row>
    <row r="3792" spans="1:9" x14ac:dyDescent="0.3">
      <c r="A3792" t="s">
        <v>10332</v>
      </c>
      <c r="B3792" t="s">
        <v>10333</v>
      </c>
      <c r="C3792" t="s">
        <v>10334</v>
      </c>
      <c r="D3792" t="s">
        <v>10335</v>
      </c>
      <c r="E3792" t="s">
        <v>10336</v>
      </c>
      <c r="F3792" t="s">
        <v>14</v>
      </c>
      <c r="G3792">
        <v>50.969712250000001</v>
      </c>
      <c r="H3792">
        <v>8.0474199369586668</v>
      </c>
      <c r="I3792" t="s">
        <v>15</v>
      </c>
    </row>
    <row r="3793" spans="1:9" x14ac:dyDescent="0.3">
      <c r="A3793" t="s">
        <v>10337</v>
      </c>
      <c r="B3793" t="s">
        <v>10338</v>
      </c>
      <c r="F3793" t="s">
        <v>113</v>
      </c>
      <c r="G3793">
        <v>38.987670000000001</v>
      </c>
      <c r="H3793">
        <v>-3.9085040000000002</v>
      </c>
      <c r="I3793" t="s">
        <v>114</v>
      </c>
    </row>
    <row r="3794" spans="1:9" x14ac:dyDescent="0.3">
      <c r="A3794" t="s">
        <v>12339</v>
      </c>
      <c r="C3794" t="s">
        <v>12340</v>
      </c>
      <c r="D3794" t="s">
        <v>12341</v>
      </c>
      <c r="E3794" t="s">
        <v>12339</v>
      </c>
      <c r="G3794">
        <v>49.250886999999999</v>
      </c>
      <c r="H3794">
        <v>1.174215</v>
      </c>
      <c r="I3794" t="s">
        <v>11881</v>
      </c>
    </row>
    <row r="3795" spans="1:9" x14ac:dyDescent="0.3">
      <c r="A3795" t="s">
        <v>10339</v>
      </c>
      <c r="B3795" t="s">
        <v>10340</v>
      </c>
      <c r="F3795" t="s">
        <v>49</v>
      </c>
      <c r="G3795">
        <v>43.618210500000004</v>
      </c>
      <c r="H3795">
        <v>3.8240240000000001</v>
      </c>
      <c r="I3795" t="s">
        <v>50</v>
      </c>
    </row>
    <row r="3796" spans="1:9" x14ac:dyDescent="0.3">
      <c r="A3796" t="s">
        <v>10341</v>
      </c>
      <c r="B3796" t="s">
        <v>10342</v>
      </c>
      <c r="C3796" t="s">
        <v>10343</v>
      </c>
      <c r="D3796" t="s">
        <v>10344</v>
      </c>
      <c r="E3796" t="s">
        <v>10345</v>
      </c>
      <c r="F3796" t="s">
        <v>49</v>
      </c>
      <c r="G3796">
        <v>48.794616900000001</v>
      </c>
      <c r="H3796">
        <v>2.2755828</v>
      </c>
      <c r="I3796" t="s">
        <v>15</v>
      </c>
    </row>
    <row r="3797" spans="1:9" x14ac:dyDescent="0.3">
      <c r="A3797" t="s">
        <v>10346</v>
      </c>
      <c r="B3797" t="s">
        <v>10347</v>
      </c>
      <c r="F3797" t="s">
        <v>49</v>
      </c>
      <c r="G3797">
        <v>48.820605</v>
      </c>
      <c r="H3797">
        <v>2.2337340000000001</v>
      </c>
      <c r="I3797" t="s">
        <v>50</v>
      </c>
    </row>
    <row r="3798" spans="1:9" x14ac:dyDescent="0.3">
      <c r="A3798" t="s">
        <v>10348</v>
      </c>
      <c r="B3798" t="s">
        <v>10349</v>
      </c>
      <c r="F3798" t="s">
        <v>49</v>
      </c>
      <c r="G3798">
        <v>48.591951000000002</v>
      </c>
      <c r="H3798">
        <v>2.248901</v>
      </c>
      <c r="I3798" t="s">
        <v>25</v>
      </c>
    </row>
    <row r="3799" spans="1:9" x14ac:dyDescent="0.3">
      <c r="A3799" t="s">
        <v>10350</v>
      </c>
      <c r="B3799" t="s">
        <v>10351</v>
      </c>
      <c r="C3799" t="s">
        <v>10352</v>
      </c>
      <c r="D3799" t="s">
        <v>1222</v>
      </c>
      <c r="E3799" t="s">
        <v>4099</v>
      </c>
      <c r="F3799" t="s">
        <v>49</v>
      </c>
      <c r="G3799">
        <v>44.843395999999998</v>
      </c>
      <c r="H3799">
        <v>-0.561033</v>
      </c>
      <c r="I3799" t="s">
        <v>15</v>
      </c>
    </row>
    <row r="3800" spans="1:9" x14ac:dyDescent="0.3">
      <c r="A3800" t="s">
        <v>10353</v>
      </c>
      <c r="B3800" t="s">
        <v>10354</v>
      </c>
      <c r="F3800" t="s">
        <v>49</v>
      </c>
      <c r="G3800">
        <v>44.806587299999997</v>
      </c>
      <c r="H3800">
        <v>-0.55976519999999996</v>
      </c>
      <c r="I3800" t="s">
        <v>50</v>
      </c>
    </row>
    <row r="3801" spans="1:9" x14ac:dyDescent="0.3">
      <c r="A3801" t="s">
        <v>10355</v>
      </c>
      <c r="B3801" t="s">
        <v>10356</v>
      </c>
      <c r="C3801" t="s">
        <v>10357</v>
      </c>
      <c r="D3801" t="s">
        <v>10358</v>
      </c>
      <c r="E3801" t="s">
        <v>10359</v>
      </c>
      <c r="F3801" t="s">
        <v>49</v>
      </c>
      <c r="G3801">
        <v>49.142820999999998</v>
      </c>
      <c r="H3801">
        <v>5.3297109999999996</v>
      </c>
      <c r="I3801" t="s">
        <v>15</v>
      </c>
    </row>
    <row r="3802" spans="1:9" x14ac:dyDescent="0.3">
      <c r="A3802" t="s">
        <v>10360</v>
      </c>
      <c r="B3802" t="s">
        <v>10361</v>
      </c>
      <c r="C3802" t="s">
        <v>10362</v>
      </c>
      <c r="D3802" t="s">
        <v>10363</v>
      </c>
      <c r="E3802" t="s">
        <v>2743</v>
      </c>
      <c r="F3802" t="s">
        <v>248</v>
      </c>
      <c r="G3802">
        <v>60.346792100000002</v>
      </c>
      <c r="H3802">
        <v>5.3693252999999999</v>
      </c>
      <c r="I3802" t="s">
        <v>15</v>
      </c>
    </row>
    <row r="3803" spans="1:9" x14ac:dyDescent="0.3">
      <c r="A3803" t="s">
        <v>10364</v>
      </c>
      <c r="B3803" t="s">
        <v>10365</v>
      </c>
      <c r="F3803" t="s">
        <v>113</v>
      </c>
      <c r="G3803">
        <v>41.231118000000002</v>
      </c>
      <c r="H3803">
        <v>1.757307</v>
      </c>
      <c r="I3803" t="s">
        <v>114</v>
      </c>
    </row>
    <row r="3804" spans="1:9" x14ac:dyDescent="0.3">
      <c r="A3804" t="s">
        <v>10366</v>
      </c>
      <c r="B3804" t="s">
        <v>10367</v>
      </c>
      <c r="F3804" t="s">
        <v>260</v>
      </c>
      <c r="G3804">
        <v>51.098160999999998</v>
      </c>
      <c r="H3804">
        <v>4.6119130000000004</v>
      </c>
      <c r="I3804" t="s">
        <v>25</v>
      </c>
    </row>
    <row r="3805" spans="1:9" x14ac:dyDescent="0.3">
      <c r="A3805" t="s">
        <v>10368</v>
      </c>
      <c r="B3805" t="s">
        <v>10369</v>
      </c>
      <c r="C3805" t="s">
        <v>10370</v>
      </c>
      <c r="D3805" t="s">
        <v>6049</v>
      </c>
      <c r="E3805" t="s">
        <v>10371</v>
      </c>
      <c r="F3805" t="s">
        <v>68</v>
      </c>
      <c r="G3805">
        <v>47.526834000000001</v>
      </c>
      <c r="H3805">
        <v>7.6524530000000004</v>
      </c>
      <c r="I3805" t="s">
        <v>15</v>
      </c>
    </row>
    <row r="3806" spans="1:9" x14ac:dyDescent="0.3">
      <c r="A3806" t="s">
        <v>10372</v>
      </c>
      <c r="B3806" t="s">
        <v>10373</v>
      </c>
      <c r="C3806" t="s">
        <v>10374</v>
      </c>
      <c r="D3806" t="s">
        <v>10375</v>
      </c>
      <c r="E3806" t="s">
        <v>10376</v>
      </c>
      <c r="F3806" t="s">
        <v>248</v>
      </c>
      <c r="G3806">
        <v>60.412722100000003</v>
      </c>
      <c r="H3806">
        <v>5.4487120999999998</v>
      </c>
      <c r="I3806" t="s">
        <v>15</v>
      </c>
    </row>
    <row r="3807" spans="1:9" x14ac:dyDescent="0.3">
      <c r="A3807" t="s">
        <v>10377</v>
      </c>
      <c r="B3807" t="s">
        <v>10378</v>
      </c>
      <c r="F3807" t="s">
        <v>68</v>
      </c>
      <c r="G3807">
        <v>47.188442999999999</v>
      </c>
      <c r="H3807">
        <v>8.5138010000000008</v>
      </c>
      <c r="I3807" t="s">
        <v>25</v>
      </c>
    </row>
    <row r="3808" spans="1:9" x14ac:dyDescent="0.3">
      <c r="A3808" t="s">
        <v>10379</v>
      </c>
      <c r="B3808" t="s">
        <v>10380</v>
      </c>
      <c r="C3808" t="s">
        <v>10381</v>
      </c>
      <c r="D3808" t="s">
        <v>10382</v>
      </c>
      <c r="E3808" t="s">
        <v>5175</v>
      </c>
      <c r="F3808" t="s">
        <v>82</v>
      </c>
      <c r="G3808">
        <v>53.538922650000004</v>
      </c>
      <c r="H3808">
        <v>-2.112460590113943</v>
      </c>
      <c r="I3808" t="s">
        <v>15</v>
      </c>
    </row>
    <row r="3809" spans="1:9" x14ac:dyDescent="0.3">
      <c r="A3809" t="s">
        <v>10383</v>
      </c>
      <c r="B3809" t="s">
        <v>10384</v>
      </c>
      <c r="F3809" t="s">
        <v>49</v>
      </c>
      <c r="G3809">
        <v>48.883707700000002</v>
      </c>
      <c r="H3809">
        <v>2.2944341000000001</v>
      </c>
      <c r="I3809" t="s">
        <v>50</v>
      </c>
    </row>
    <row r="3810" spans="1:9" x14ac:dyDescent="0.3">
      <c r="A3810" t="s">
        <v>10385</v>
      </c>
      <c r="B3810" t="s">
        <v>10386</v>
      </c>
      <c r="F3810" t="s">
        <v>404</v>
      </c>
      <c r="G3810">
        <v>57.705367699999996</v>
      </c>
      <c r="H3810">
        <v>11.9657062</v>
      </c>
      <c r="I3810" t="s">
        <v>25</v>
      </c>
    </row>
    <row r="3811" spans="1:9" x14ac:dyDescent="0.3">
      <c r="A3811" t="s">
        <v>10387</v>
      </c>
      <c r="B3811" t="s">
        <v>10388</v>
      </c>
      <c r="F3811" t="s">
        <v>14</v>
      </c>
      <c r="G3811">
        <v>50.087800600000001</v>
      </c>
      <c r="H3811">
        <v>8.7455099999999995</v>
      </c>
      <c r="I3811" t="s">
        <v>25</v>
      </c>
    </row>
    <row r="3812" spans="1:9" x14ac:dyDescent="0.3">
      <c r="A3812" t="s">
        <v>10389</v>
      </c>
      <c r="B3812" t="s">
        <v>10390</v>
      </c>
      <c r="C3812" t="s">
        <v>10391</v>
      </c>
      <c r="D3812" t="s">
        <v>7041</v>
      </c>
      <c r="E3812" t="s">
        <v>7042</v>
      </c>
      <c r="F3812" t="s">
        <v>14</v>
      </c>
      <c r="G3812">
        <v>51.240047850000003</v>
      </c>
      <c r="H3812">
        <v>6.8148814452626851</v>
      </c>
      <c r="I3812" t="s">
        <v>101</v>
      </c>
    </row>
    <row r="3813" spans="1:9" x14ac:dyDescent="0.3">
      <c r="A3813" t="s">
        <v>10392</v>
      </c>
      <c r="B3813" t="s">
        <v>10393</v>
      </c>
      <c r="F3813" t="s">
        <v>104</v>
      </c>
      <c r="G3813">
        <v>51.348876599999997</v>
      </c>
      <c r="H3813">
        <v>5.4906747999999999</v>
      </c>
      <c r="I3813" t="s">
        <v>25</v>
      </c>
    </row>
    <row r="3814" spans="1:9" x14ac:dyDescent="0.3">
      <c r="A3814" t="s">
        <v>10394</v>
      </c>
      <c r="B3814" t="s">
        <v>10395</v>
      </c>
      <c r="C3814" t="s">
        <v>10396</v>
      </c>
      <c r="D3814" t="s">
        <v>10397</v>
      </c>
      <c r="E3814" t="s">
        <v>4351</v>
      </c>
      <c r="F3814" t="s">
        <v>104</v>
      </c>
      <c r="G3814">
        <v>51.427639200000002</v>
      </c>
      <c r="H3814">
        <v>5.4294903999999997</v>
      </c>
      <c r="I3814" t="s">
        <v>15</v>
      </c>
    </row>
    <row r="3815" spans="1:9" x14ac:dyDescent="0.3">
      <c r="A3815" t="s">
        <v>10398</v>
      </c>
      <c r="B3815" t="s">
        <v>10399</v>
      </c>
      <c r="F3815" t="s">
        <v>49</v>
      </c>
      <c r="G3815">
        <v>48.916657299999997</v>
      </c>
      <c r="H3815">
        <v>2.3093804000000002</v>
      </c>
      <c r="I3815" t="s">
        <v>50</v>
      </c>
    </row>
    <row r="3816" spans="1:9" x14ac:dyDescent="0.3">
      <c r="A3816" t="s">
        <v>10400</v>
      </c>
      <c r="B3816" t="s">
        <v>10401</v>
      </c>
      <c r="F3816" t="s">
        <v>79</v>
      </c>
      <c r="G3816">
        <v>45.521692000000002</v>
      </c>
      <c r="H3816">
        <v>9.2243929999999992</v>
      </c>
      <c r="I3816" t="s">
        <v>15</v>
      </c>
    </row>
    <row r="3817" spans="1:9" x14ac:dyDescent="0.3">
      <c r="A3817" t="s">
        <v>12342</v>
      </c>
      <c r="C3817" t="s">
        <v>12343</v>
      </c>
      <c r="D3817" t="s">
        <v>12344</v>
      </c>
      <c r="E3817" t="s">
        <v>12342</v>
      </c>
      <c r="G3817">
        <v>51.412140100000002</v>
      </c>
      <c r="H3817">
        <v>5.4273733000000002</v>
      </c>
      <c r="I3817" t="s">
        <v>11881</v>
      </c>
    </row>
    <row r="3818" spans="1:9" x14ac:dyDescent="0.3">
      <c r="A3818" t="s">
        <v>11847</v>
      </c>
      <c r="E3818" t="s">
        <v>11848</v>
      </c>
      <c r="G3818">
        <v>45.143732900000003</v>
      </c>
      <c r="H3818">
        <v>7.6232892000000003</v>
      </c>
      <c r="I3818" t="s">
        <v>11289</v>
      </c>
    </row>
    <row r="3819" spans="1:9" x14ac:dyDescent="0.3">
      <c r="A3819" t="s">
        <v>10402</v>
      </c>
      <c r="B3819" t="s">
        <v>10403</v>
      </c>
      <c r="C3819" t="s">
        <v>10404</v>
      </c>
      <c r="D3819" t="s">
        <v>10405</v>
      </c>
      <c r="E3819" t="s">
        <v>10406</v>
      </c>
      <c r="F3819" t="s">
        <v>49</v>
      </c>
      <c r="G3819">
        <v>46.664302999999997</v>
      </c>
      <c r="H3819">
        <v>-1.423451</v>
      </c>
      <c r="I3819" t="s">
        <v>15</v>
      </c>
    </row>
    <row r="3820" spans="1:9" x14ac:dyDescent="0.3">
      <c r="A3820" t="s">
        <v>10407</v>
      </c>
      <c r="B3820" t="s">
        <v>10408</v>
      </c>
      <c r="C3820" t="s">
        <v>10409</v>
      </c>
      <c r="D3820" t="s">
        <v>10410</v>
      </c>
      <c r="E3820" t="s">
        <v>10411</v>
      </c>
      <c r="F3820" t="s">
        <v>14</v>
      </c>
      <c r="G3820">
        <v>48.852172150000001</v>
      </c>
      <c r="H3820">
        <v>9.3002419429948446</v>
      </c>
      <c r="I3820" t="s">
        <v>15</v>
      </c>
    </row>
    <row r="3821" spans="1:9" x14ac:dyDescent="0.3">
      <c r="A3821" t="s">
        <v>10412</v>
      </c>
      <c r="B3821" t="s">
        <v>10413</v>
      </c>
      <c r="F3821" t="s">
        <v>79</v>
      </c>
      <c r="G3821">
        <v>45.221834700000002</v>
      </c>
      <c r="H3821">
        <v>11.67020195026044</v>
      </c>
      <c r="I3821" t="s">
        <v>15</v>
      </c>
    </row>
    <row r="3822" spans="1:9" x14ac:dyDescent="0.3">
      <c r="A3822" t="s">
        <v>10414</v>
      </c>
      <c r="B3822" t="s">
        <v>10415</v>
      </c>
      <c r="C3822" t="s">
        <v>10416</v>
      </c>
      <c r="D3822" t="s">
        <v>10417</v>
      </c>
      <c r="E3822" t="s">
        <v>10418</v>
      </c>
      <c r="F3822" t="s">
        <v>14</v>
      </c>
      <c r="G3822">
        <v>48.7996379</v>
      </c>
      <c r="H3822">
        <v>11.763488199999999</v>
      </c>
      <c r="I3822" t="s">
        <v>15</v>
      </c>
    </row>
    <row r="3823" spans="1:9" x14ac:dyDescent="0.3">
      <c r="A3823" t="s">
        <v>10419</v>
      </c>
      <c r="B3823" t="s">
        <v>10420</v>
      </c>
      <c r="C3823" t="s">
        <v>10421</v>
      </c>
      <c r="D3823" t="s">
        <v>10422</v>
      </c>
      <c r="E3823" t="s">
        <v>10423</v>
      </c>
      <c r="F3823" t="s">
        <v>104</v>
      </c>
      <c r="G3823">
        <v>52.375040400000003</v>
      </c>
      <c r="H3823">
        <v>5.2184947196466958</v>
      </c>
      <c r="I3823" t="s">
        <v>1059</v>
      </c>
    </row>
    <row r="3824" spans="1:9" x14ac:dyDescent="0.3">
      <c r="A3824" t="s">
        <v>10424</v>
      </c>
      <c r="B3824" t="s">
        <v>10425</v>
      </c>
      <c r="F3824" t="s">
        <v>79</v>
      </c>
      <c r="G3824">
        <v>43.081842999999999</v>
      </c>
      <c r="H3824">
        <v>12.441326</v>
      </c>
      <c r="I3824" t="s">
        <v>25</v>
      </c>
    </row>
    <row r="3825" spans="1:9" x14ac:dyDescent="0.3">
      <c r="A3825" t="s">
        <v>10426</v>
      </c>
      <c r="B3825" t="s">
        <v>10427</v>
      </c>
      <c r="C3825" t="s">
        <v>10428</v>
      </c>
      <c r="D3825" t="s">
        <v>10429</v>
      </c>
      <c r="E3825" t="s">
        <v>10430</v>
      </c>
      <c r="F3825" t="s">
        <v>49</v>
      </c>
      <c r="G3825">
        <v>48.916657299999997</v>
      </c>
      <c r="H3825">
        <v>2.3093804000000002</v>
      </c>
      <c r="I3825" t="s">
        <v>15</v>
      </c>
    </row>
    <row r="3826" spans="1:9" x14ac:dyDescent="0.3">
      <c r="A3826" t="s">
        <v>10431</v>
      </c>
      <c r="B3826" t="s">
        <v>10432</v>
      </c>
      <c r="C3826" t="s">
        <v>10433</v>
      </c>
      <c r="D3826" t="s">
        <v>10434</v>
      </c>
      <c r="E3826" t="s">
        <v>2269</v>
      </c>
      <c r="F3826" t="s">
        <v>14</v>
      </c>
      <c r="G3826">
        <v>50.082715899999997</v>
      </c>
      <c r="H3826">
        <v>8.6266145000000005</v>
      </c>
      <c r="I3826" t="s">
        <v>101</v>
      </c>
    </row>
    <row r="3827" spans="1:9" x14ac:dyDescent="0.3">
      <c r="A3827" t="s">
        <v>10435</v>
      </c>
      <c r="B3827" t="s">
        <v>10436</v>
      </c>
      <c r="F3827" t="s">
        <v>21</v>
      </c>
      <c r="G3827">
        <v>48.196917800000001</v>
      </c>
      <c r="H3827">
        <v>16.337937799999999</v>
      </c>
      <c r="I3827" t="s">
        <v>25</v>
      </c>
    </row>
    <row r="3828" spans="1:9" x14ac:dyDescent="0.3">
      <c r="A3828" t="s">
        <v>10437</v>
      </c>
      <c r="B3828" t="s">
        <v>10438</v>
      </c>
      <c r="C3828" t="s">
        <v>10439</v>
      </c>
      <c r="D3828" t="s">
        <v>1206</v>
      </c>
      <c r="E3828" t="s">
        <v>471</v>
      </c>
      <c r="F3828" t="s">
        <v>21</v>
      </c>
      <c r="G3828">
        <v>48.211452000000001</v>
      </c>
      <c r="H3828">
        <v>16.366825899999998</v>
      </c>
      <c r="I3828" t="s">
        <v>15</v>
      </c>
    </row>
    <row r="3829" spans="1:9" x14ac:dyDescent="0.3">
      <c r="A3829" t="s">
        <v>10440</v>
      </c>
      <c r="B3829" t="s">
        <v>10441</v>
      </c>
      <c r="C3829" t="s">
        <v>10442</v>
      </c>
      <c r="D3829" t="s">
        <v>10443</v>
      </c>
      <c r="E3829" t="s">
        <v>10444</v>
      </c>
      <c r="F3829" t="s">
        <v>49</v>
      </c>
      <c r="G3829">
        <v>46.974920400000002</v>
      </c>
      <c r="H3829">
        <v>-1.3367707</v>
      </c>
      <c r="I3829" t="s">
        <v>15</v>
      </c>
    </row>
    <row r="3830" spans="1:9" x14ac:dyDescent="0.3">
      <c r="A3830" t="s">
        <v>10445</v>
      </c>
      <c r="B3830" t="s">
        <v>10441</v>
      </c>
      <c r="C3830" t="s">
        <v>10442</v>
      </c>
      <c r="D3830" t="s">
        <v>10443</v>
      </c>
      <c r="E3830" t="s">
        <v>10444</v>
      </c>
      <c r="F3830" t="s">
        <v>49</v>
      </c>
      <c r="G3830">
        <v>46.974920400000002</v>
      </c>
      <c r="H3830">
        <v>-1.3367707</v>
      </c>
      <c r="I3830" t="s">
        <v>15</v>
      </c>
    </row>
    <row r="3831" spans="1:9" x14ac:dyDescent="0.3">
      <c r="A3831" t="s">
        <v>10446</v>
      </c>
      <c r="B3831" t="s">
        <v>10447</v>
      </c>
      <c r="C3831" t="s">
        <v>10448</v>
      </c>
      <c r="D3831" t="s">
        <v>10449</v>
      </c>
      <c r="E3831" t="s">
        <v>2736</v>
      </c>
      <c r="F3831" t="s">
        <v>104</v>
      </c>
      <c r="G3831">
        <v>52.394610700000001</v>
      </c>
      <c r="H3831">
        <v>4.8249873000000001</v>
      </c>
      <c r="I3831" t="s">
        <v>15</v>
      </c>
    </row>
    <row r="3832" spans="1:9" x14ac:dyDescent="0.3">
      <c r="A3832" t="s">
        <v>10450</v>
      </c>
      <c r="B3832" t="s">
        <v>10451</v>
      </c>
      <c r="C3832" t="s">
        <v>10452</v>
      </c>
      <c r="D3832" t="s">
        <v>10453</v>
      </c>
      <c r="E3832" t="s">
        <v>309</v>
      </c>
      <c r="F3832" t="s">
        <v>49</v>
      </c>
      <c r="G3832">
        <v>48.841341900000003</v>
      </c>
      <c r="H3832">
        <v>2.3681814999999999</v>
      </c>
      <c r="I3832" t="s">
        <v>15</v>
      </c>
    </row>
    <row r="3833" spans="1:9" x14ac:dyDescent="0.3">
      <c r="A3833" t="s">
        <v>10454</v>
      </c>
      <c r="B3833" t="s">
        <v>10455</v>
      </c>
      <c r="C3833" t="s">
        <v>10456</v>
      </c>
      <c r="D3833" t="s">
        <v>3734</v>
      </c>
      <c r="E3833" t="s">
        <v>3735</v>
      </c>
      <c r="F3833" t="s">
        <v>248</v>
      </c>
      <c r="G3833">
        <v>59.911580700000002</v>
      </c>
      <c r="H3833">
        <v>10.6305721</v>
      </c>
      <c r="I3833" t="s">
        <v>15</v>
      </c>
    </row>
    <row r="3834" spans="1:9" x14ac:dyDescent="0.3">
      <c r="A3834" t="s">
        <v>10457</v>
      </c>
      <c r="B3834" t="s">
        <v>10458</v>
      </c>
      <c r="F3834" t="s">
        <v>104</v>
      </c>
      <c r="G3834">
        <v>51.888759299999997</v>
      </c>
      <c r="H3834">
        <v>4.4588020999999998</v>
      </c>
      <c r="I3834" t="s">
        <v>25</v>
      </c>
    </row>
    <row r="3835" spans="1:9" x14ac:dyDescent="0.3">
      <c r="A3835" t="s">
        <v>10459</v>
      </c>
      <c r="B3835" t="s">
        <v>10460</v>
      </c>
      <c r="F3835" t="s">
        <v>104</v>
      </c>
      <c r="G3835">
        <v>51.576930400000002</v>
      </c>
      <c r="H3835">
        <v>5.1305370999999997</v>
      </c>
      <c r="I3835" t="s">
        <v>1059</v>
      </c>
    </row>
    <row r="3836" spans="1:9" x14ac:dyDescent="0.3">
      <c r="A3836" t="s">
        <v>10461</v>
      </c>
      <c r="B3836" t="s">
        <v>6540</v>
      </c>
      <c r="C3836" t="s">
        <v>6541</v>
      </c>
      <c r="D3836" t="s">
        <v>6542</v>
      </c>
      <c r="E3836" t="s">
        <v>1178</v>
      </c>
      <c r="F3836" t="s">
        <v>68</v>
      </c>
      <c r="G3836">
        <v>47.381197499999999</v>
      </c>
      <c r="H3836">
        <v>8.5181692000000009</v>
      </c>
      <c r="I3836" t="s">
        <v>15</v>
      </c>
    </row>
    <row r="3837" spans="1:9" x14ac:dyDescent="0.3">
      <c r="A3837" t="s">
        <v>12345</v>
      </c>
      <c r="C3837" t="s">
        <v>12346</v>
      </c>
      <c r="D3837" t="s">
        <v>12347</v>
      </c>
      <c r="E3837" t="s">
        <v>12348</v>
      </c>
      <c r="G3837">
        <v>48.762385999999999</v>
      </c>
      <c r="H3837">
        <v>2.1350509999999998</v>
      </c>
      <c r="I3837" t="s">
        <v>11881</v>
      </c>
    </row>
    <row r="3838" spans="1:9" x14ac:dyDescent="0.3">
      <c r="A3838" t="s">
        <v>10462</v>
      </c>
      <c r="B3838" t="s">
        <v>10463</v>
      </c>
      <c r="C3838" t="s">
        <v>10464</v>
      </c>
      <c r="D3838" t="s">
        <v>4781</v>
      </c>
      <c r="E3838" t="s">
        <v>309</v>
      </c>
      <c r="F3838" t="s">
        <v>49</v>
      </c>
      <c r="G3838">
        <v>48.870130000000003</v>
      </c>
      <c r="H3838">
        <v>2.309885</v>
      </c>
      <c r="I3838" t="s">
        <v>15</v>
      </c>
    </row>
    <row r="3839" spans="1:9" x14ac:dyDescent="0.3">
      <c r="A3839" t="s">
        <v>10465</v>
      </c>
      <c r="B3839" t="s">
        <v>10466</v>
      </c>
      <c r="C3839" t="s">
        <v>10467</v>
      </c>
      <c r="D3839" t="s">
        <v>10468</v>
      </c>
      <c r="E3839" t="s">
        <v>10469</v>
      </c>
      <c r="F3839" t="s">
        <v>49</v>
      </c>
      <c r="G3839">
        <v>47.275598000000002</v>
      </c>
      <c r="H3839">
        <v>0.71109599999999995</v>
      </c>
      <c r="I3839" t="s">
        <v>15</v>
      </c>
    </row>
    <row r="3840" spans="1:9" x14ac:dyDescent="0.3">
      <c r="A3840" t="s">
        <v>10470</v>
      </c>
      <c r="B3840" t="s">
        <v>10471</v>
      </c>
      <c r="C3840" t="s">
        <v>10472</v>
      </c>
      <c r="D3840" t="s">
        <v>10473</v>
      </c>
      <c r="E3840" t="s">
        <v>10474</v>
      </c>
      <c r="F3840" t="s">
        <v>3573</v>
      </c>
      <c r="G3840">
        <v>41.062852249999999</v>
      </c>
      <c r="H3840">
        <v>28.99088955171554</v>
      </c>
      <c r="I3840" t="s">
        <v>15</v>
      </c>
    </row>
    <row r="3841" spans="1:9" x14ac:dyDescent="0.3">
      <c r="A3841" t="s">
        <v>10475</v>
      </c>
      <c r="B3841" t="s">
        <v>10476</v>
      </c>
      <c r="C3841" t="s">
        <v>10477</v>
      </c>
      <c r="D3841" t="s">
        <v>3565</v>
      </c>
      <c r="E3841" t="s">
        <v>10478</v>
      </c>
      <c r="F3841" t="s">
        <v>218</v>
      </c>
      <c r="G3841">
        <v>56.391894999999998</v>
      </c>
      <c r="H3841">
        <v>8.6111930000000001</v>
      </c>
      <c r="I3841" t="s">
        <v>15</v>
      </c>
    </row>
    <row r="3842" spans="1:9" x14ac:dyDescent="0.3">
      <c r="A3842" t="s">
        <v>10479</v>
      </c>
      <c r="B3842" t="s">
        <v>10480</v>
      </c>
      <c r="C3842" t="s">
        <v>10481</v>
      </c>
      <c r="D3842" t="s">
        <v>10482</v>
      </c>
      <c r="E3842" t="s">
        <v>10483</v>
      </c>
      <c r="F3842" t="s">
        <v>79</v>
      </c>
      <c r="G3842">
        <v>45.4480693</v>
      </c>
      <c r="H3842">
        <v>9.2066634000000001</v>
      </c>
      <c r="I3842" t="s">
        <v>15</v>
      </c>
    </row>
    <row r="3843" spans="1:9" x14ac:dyDescent="0.3">
      <c r="A3843" t="s">
        <v>10484</v>
      </c>
      <c r="B3843" t="s">
        <v>10485</v>
      </c>
      <c r="C3843" t="s">
        <v>10486</v>
      </c>
      <c r="D3843" t="s">
        <v>10487</v>
      </c>
      <c r="E3843" t="s">
        <v>10488</v>
      </c>
      <c r="F3843" t="s">
        <v>396</v>
      </c>
      <c r="G3843">
        <v>49.922513799999997</v>
      </c>
      <c r="H3843">
        <v>18.117088800000001</v>
      </c>
      <c r="I3843" t="s">
        <v>15</v>
      </c>
    </row>
    <row r="3844" spans="1:9" x14ac:dyDescent="0.3">
      <c r="A3844" t="s">
        <v>10489</v>
      </c>
      <c r="B3844" t="s">
        <v>10312</v>
      </c>
      <c r="C3844" t="s">
        <v>10313</v>
      </c>
      <c r="D3844" t="s">
        <v>291</v>
      </c>
      <c r="E3844" t="s">
        <v>292</v>
      </c>
      <c r="F3844" t="s">
        <v>49</v>
      </c>
      <c r="G3844">
        <v>43.469893999999996</v>
      </c>
      <c r="H3844">
        <v>5.6082299999999998</v>
      </c>
      <c r="I3844" t="s">
        <v>15</v>
      </c>
    </row>
    <row r="3845" spans="1:9" x14ac:dyDescent="0.3">
      <c r="A3845" t="s">
        <v>10490</v>
      </c>
      <c r="B3845" t="s">
        <v>10491</v>
      </c>
      <c r="C3845" t="s">
        <v>10492</v>
      </c>
      <c r="D3845" t="s">
        <v>10493</v>
      </c>
      <c r="E3845" t="s">
        <v>1543</v>
      </c>
      <c r="F3845" t="s">
        <v>14</v>
      </c>
      <c r="G3845">
        <v>51.381298299999997</v>
      </c>
      <c r="H3845">
        <v>7.0978161733781739</v>
      </c>
      <c r="I3845" t="s">
        <v>15</v>
      </c>
    </row>
    <row r="3846" spans="1:9" x14ac:dyDescent="0.3">
      <c r="A3846" t="s">
        <v>10494</v>
      </c>
      <c r="B3846" t="s">
        <v>10495</v>
      </c>
      <c r="F3846" t="s">
        <v>113</v>
      </c>
      <c r="G3846">
        <v>39.551684999999999</v>
      </c>
      <c r="H3846">
        <v>-0.468163</v>
      </c>
      <c r="I3846" t="s">
        <v>114</v>
      </c>
    </row>
    <row r="3847" spans="1:9" x14ac:dyDescent="0.3">
      <c r="A3847" t="s">
        <v>11849</v>
      </c>
      <c r="E3847" t="s">
        <v>11850</v>
      </c>
      <c r="G3847">
        <v>48.386249202571101</v>
      </c>
      <c r="H3847">
        <v>-4.4479775628526097</v>
      </c>
      <c r="I3847" t="s">
        <v>11294</v>
      </c>
    </row>
    <row r="3848" spans="1:9" x14ac:dyDescent="0.3">
      <c r="A3848" t="s">
        <v>11851</v>
      </c>
      <c r="E3848" t="s">
        <v>11852</v>
      </c>
      <c r="G3848">
        <v>49.904603956682401</v>
      </c>
      <c r="H3848">
        <v>1.1058891828026101</v>
      </c>
      <c r="I3848" t="s">
        <v>11294</v>
      </c>
    </row>
    <row r="3849" spans="1:9" x14ac:dyDescent="0.3">
      <c r="A3849" t="s">
        <v>11853</v>
      </c>
      <c r="E3849" t="s">
        <v>11854</v>
      </c>
      <c r="G3849">
        <v>47.302544363734199</v>
      </c>
      <c r="H3849">
        <v>-2.1534575692932099</v>
      </c>
      <c r="I3849" t="s">
        <v>11294</v>
      </c>
    </row>
    <row r="3850" spans="1:9" x14ac:dyDescent="0.3">
      <c r="A3850" t="s">
        <v>10496</v>
      </c>
      <c r="B3850" t="s">
        <v>10497</v>
      </c>
      <c r="C3850" t="s">
        <v>10498</v>
      </c>
      <c r="D3850" t="s">
        <v>10499</v>
      </c>
      <c r="E3850" t="s">
        <v>10500</v>
      </c>
      <c r="F3850" t="s">
        <v>21</v>
      </c>
      <c r="G3850">
        <v>47.719518000000001</v>
      </c>
      <c r="H3850">
        <v>16.187397000000001</v>
      </c>
      <c r="I3850" t="s">
        <v>15</v>
      </c>
    </row>
    <row r="3851" spans="1:9" x14ac:dyDescent="0.3">
      <c r="A3851" t="s">
        <v>10501</v>
      </c>
      <c r="B3851" t="s">
        <v>10502</v>
      </c>
      <c r="F3851" t="s">
        <v>79</v>
      </c>
      <c r="G3851">
        <v>45.732492000000001</v>
      </c>
      <c r="H3851">
        <v>8.7866149999999994</v>
      </c>
      <c r="I3851" t="s">
        <v>25</v>
      </c>
    </row>
    <row r="3852" spans="1:9" x14ac:dyDescent="0.3">
      <c r="A3852" t="s">
        <v>10503</v>
      </c>
      <c r="B3852" t="s">
        <v>10504</v>
      </c>
      <c r="C3852" t="s">
        <v>10505</v>
      </c>
      <c r="D3852" t="s">
        <v>10506</v>
      </c>
      <c r="E3852" t="s">
        <v>10507</v>
      </c>
      <c r="F3852" t="s">
        <v>396</v>
      </c>
      <c r="G3852">
        <v>49.408165099999998</v>
      </c>
      <c r="H3852">
        <v>16.629877499999999</v>
      </c>
      <c r="I3852" t="s">
        <v>15</v>
      </c>
    </row>
    <row r="3853" spans="1:9" x14ac:dyDescent="0.3">
      <c r="A3853" t="s">
        <v>10508</v>
      </c>
      <c r="B3853" t="s">
        <v>10509</v>
      </c>
      <c r="C3853" t="s">
        <v>10510</v>
      </c>
      <c r="D3853" t="s">
        <v>10511</v>
      </c>
      <c r="E3853" t="s">
        <v>10512</v>
      </c>
      <c r="F3853" t="s">
        <v>14</v>
      </c>
      <c r="G3853">
        <v>50.798112600000003</v>
      </c>
      <c r="H3853">
        <v>7.3038973512535126</v>
      </c>
      <c r="I3853" t="s">
        <v>15</v>
      </c>
    </row>
    <row r="3854" spans="1:9" x14ac:dyDescent="0.3">
      <c r="A3854" t="s">
        <v>10513</v>
      </c>
      <c r="B3854" t="s">
        <v>10514</v>
      </c>
      <c r="F3854" t="s">
        <v>49</v>
      </c>
      <c r="G3854">
        <v>45.605986000000001</v>
      </c>
      <c r="H3854">
        <v>5.219538</v>
      </c>
      <c r="I3854" t="s">
        <v>50</v>
      </c>
    </row>
    <row r="3855" spans="1:9" x14ac:dyDescent="0.3">
      <c r="A3855" t="s">
        <v>10515</v>
      </c>
      <c r="B3855" t="s">
        <v>10516</v>
      </c>
      <c r="C3855" t="s">
        <v>10517</v>
      </c>
      <c r="D3855" t="s">
        <v>10518</v>
      </c>
      <c r="E3855" t="s">
        <v>10519</v>
      </c>
      <c r="F3855" t="s">
        <v>68</v>
      </c>
      <c r="G3855">
        <v>47.203342900000003</v>
      </c>
      <c r="H3855">
        <v>8.5829476000000007</v>
      </c>
      <c r="I3855" t="s">
        <v>15</v>
      </c>
    </row>
    <row r="3856" spans="1:9" x14ac:dyDescent="0.3">
      <c r="A3856" t="s">
        <v>10520</v>
      </c>
      <c r="B3856" t="s">
        <v>10521</v>
      </c>
      <c r="F3856" t="s">
        <v>14</v>
      </c>
      <c r="G3856">
        <v>51.060097149999997</v>
      </c>
      <c r="H3856">
        <v>8.6504225860785056</v>
      </c>
      <c r="I3856" t="s">
        <v>25</v>
      </c>
    </row>
    <row r="3857" spans="1:9" x14ac:dyDescent="0.3">
      <c r="A3857" t="s">
        <v>10522</v>
      </c>
      <c r="B3857" t="s">
        <v>10523</v>
      </c>
      <c r="C3857" t="s">
        <v>4604</v>
      </c>
      <c r="D3857" t="s">
        <v>10524</v>
      </c>
      <c r="E3857" t="s">
        <v>190</v>
      </c>
      <c r="F3857" t="s">
        <v>14</v>
      </c>
      <c r="G3857">
        <v>52.496852700000012</v>
      </c>
      <c r="H3857">
        <v>13.290607928</v>
      </c>
      <c r="I3857" t="s">
        <v>15</v>
      </c>
    </row>
    <row r="3858" spans="1:9" x14ac:dyDescent="0.3">
      <c r="A3858" t="s">
        <v>10525</v>
      </c>
      <c r="B3858" t="s">
        <v>10526</v>
      </c>
      <c r="C3858" t="s">
        <v>10527</v>
      </c>
      <c r="D3858" t="s">
        <v>6168</v>
      </c>
      <c r="E3858" t="s">
        <v>756</v>
      </c>
      <c r="F3858" t="s">
        <v>68</v>
      </c>
      <c r="G3858">
        <v>46.206956099999999</v>
      </c>
      <c r="H3858">
        <v>6.1462165000000004</v>
      </c>
      <c r="I3858" t="s">
        <v>15</v>
      </c>
    </row>
    <row r="3859" spans="1:9" x14ac:dyDescent="0.3">
      <c r="A3859" t="s">
        <v>10528</v>
      </c>
      <c r="B3859" t="s">
        <v>10529</v>
      </c>
      <c r="C3859" t="s">
        <v>10530</v>
      </c>
      <c r="D3859" t="s">
        <v>948</v>
      </c>
      <c r="E3859" t="s">
        <v>190</v>
      </c>
      <c r="F3859" t="s">
        <v>14</v>
      </c>
      <c r="G3859">
        <v>52.428882399999999</v>
      </c>
      <c r="H3859">
        <v>13.528480800000001</v>
      </c>
      <c r="I3859" t="s">
        <v>15</v>
      </c>
    </row>
    <row r="3860" spans="1:9" x14ac:dyDescent="0.3">
      <c r="A3860" t="s">
        <v>11855</v>
      </c>
      <c r="E3860" t="s">
        <v>11856</v>
      </c>
      <c r="G3860">
        <v>41.109348900000001</v>
      </c>
      <c r="H3860">
        <v>1.1400998</v>
      </c>
      <c r="I3860" t="s">
        <v>11289</v>
      </c>
    </row>
    <row r="3861" spans="1:9" x14ac:dyDescent="0.3">
      <c r="A3861" t="s">
        <v>10531</v>
      </c>
      <c r="B3861" t="s">
        <v>10532</v>
      </c>
      <c r="C3861" t="s">
        <v>10533</v>
      </c>
      <c r="D3861" t="s">
        <v>10534</v>
      </c>
      <c r="E3861" t="s">
        <v>10535</v>
      </c>
      <c r="F3861" t="s">
        <v>113</v>
      </c>
      <c r="G3861">
        <v>41.427292000000001</v>
      </c>
      <c r="H3861">
        <v>2.1384599999999998</v>
      </c>
      <c r="I3861" t="s">
        <v>15</v>
      </c>
    </row>
    <row r="3862" spans="1:9" x14ac:dyDescent="0.3">
      <c r="A3862" t="s">
        <v>10536</v>
      </c>
      <c r="B3862" t="s">
        <v>10537</v>
      </c>
      <c r="F3862" t="s">
        <v>49</v>
      </c>
      <c r="G3862">
        <v>48.888872999999997</v>
      </c>
      <c r="H3862">
        <v>2.1664322999999999</v>
      </c>
      <c r="I3862" t="s">
        <v>50</v>
      </c>
    </row>
    <row r="3863" spans="1:9" x14ac:dyDescent="0.3">
      <c r="A3863" t="s">
        <v>10538</v>
      </c>
      <c r="B3863" t="s">
        <v>10539</v>
      </c>
      <c r="F3863" t="s">
        <v>49</v>
      </c>
      <c r="G3863">
        <v>48.896915999999997</v>
      </c>
      <c r="H3863">
        <v>2.2292779999999999</v>
      </c>
      <c r="I3863" t="s">
        <v>50</v>
      </c>
    </row>
    <row r="3864" spans="1:9" x14ac:dyDescent="0.3">
      <c r="A3864" t="s">
        <v>10540</v>
      </c>
      <c r="B3864" t="s">
        <v>10541</v>
      </c>
      <c r="F3864" t="s">
        <v>113</v>
      </c>
      <c r="G3864">
        <v>40.432730200000002</v>
      </c>
      <c r="H3864">
        <v>-3.6877852999999998</v>
      </c>
      <c r="I3864" t="s">
        <v>114</v>
      </c>
    </row>
    <row r="3865" spans="1:9" x14ac:dyDescent="0.3">
      <c r="A3865" t="s">
        <v>10542</v>
      </c>
      <c r="B3865" t="s">
        <v>10543</v>
      </c>
      <c r="F3865" t="s">
        <v>49</v>
      </c>
      <c r="G3865">
        <v>48.897104400000003</v>
      </c>
      <c r="H3865">
        <v>2.2266324000000002</v>
      </c>
      <c r="I3865" t="s">
        <v>25</v>
      </c>
    </row>
    <row r="3866" spans="1:9" x14ac:dyDescent="0.3">
      <c r="A3866" t="s">
        <v>10544</v>
      </c>
      <c r="B3866" t="s">
        <v>10545</v>
      </c>
      <c r="C3866" t="s">
        <v>10546</v>
      </c>
      <c r="D3866" t="s">
        <v>10547</v>
      </c>
      <c r="E3866" t="s">
        <v>526</v>
      </c>
      <c r="F3866" t="s">
        <v>14</v>
      </c>
      <c r="G3866">
        <v>53.601166900000003</v>
      </c>
      <c r="H3866">
        <v>9.9693994999999997</v>
      </c>
      <c r="I3866" t="s">
        <v>15</v>
      </c>
    </row>
    <row r="3867" spans="1:9" x14ac:dyDescent="0.3">
      <c r="A3867" t="s">
        <v>10548</v>
      </c>
      <c r="B3867" t="s">
        <v>10549</v>
      </c>
      <c r="F3867" t="s">
        <v>14</v>
      </c>
      <c r="G3867">
        <v>49.175984900000003</v>
      </c>
      <c r="H3867">
        <v>9.2305289817611325</v>
      </c>
      <c r="I3867" t="s">
        <v>25</v>
      </c>
    </row>
    <row r="3868" spans="1:9" x14ac:dyDescent="0.3">
      <c r="A3868" t="s">
        <v>10550</v>
      </c>
      <c r="B3868" t="s">
        <v>10551</v>
      </c>
      <c r="F3868" t="s">
        <v>104</v>
      </c>
      <c r="G3868">
        <v>51.905961400000002</v>
      </c>
      <c r="H3868">
        <v>4.3732316000000004</v>
      </c>
      <c r="I3868" t="s">
        <v>1059</v>
      </c>
    </row>
    <row r="3869" spans="1:9" x14ac:dyDescent="0.3">
      <c r="A3869" t="s">
        <v>10552</v>
      </c>
      <c r="B3869" t="s">
        <v>10553</v>
      </c>
      <c r="C3869" t="s">
        <v>10554</v>
      </c>
      <c r="D3869" t="s">
        <v>164</v>
      </c>
      <c r="E3869" t="s">
        <v>165</v>
      </c>
      <c r="F3869" t="s">
        <v>21</v>
      </c>
      <c r="G3869">
        <v>47.058011100000002</v>
      </c>
      <c r="H3869">
        <v>15.4629321</v>
      </c>
      <c r="I3869" t="s">
        <v>88</v>
      </c>
    </row>
    <row r="3870" spans="1:9" x14ac:dyDescent="0.3">
      <c r="A3870" t="s">
        <v>10555</v>
      </c>
      <c r="B3870" t="s">
        <v>10556</v>
      </c>
      <c r="F3870" t="s">
        <v>260</v>
      </c>
      <c r="G3870">
        <v>50.730135199999999</v>
      </c>
      <c r="H3870">
        <v>4.2484688999999998</v>
      </c>
      <c r="I3870" t="s">
        <v>25</v>
      </c>
    </row>
    <row r="3871" spans="1:9" x14ac:dyDescent="0.3">
      <c r="A3871" t="s">
        <v>10557</v>
      </c>
      <c r="B3871" t="s">
        <v>10558</v>
      </c>
      <c r="C3871" t="s">
        <v>10559</v>
      </c>
      <c r="D3871" t="s">
        <v>10560</v>
      </c>
      <c r="E3871" t="s">
        <v>10561</v>
      </c>
      <c r="F3871" t="s">
        <v>79</v>
      </c>
      <c r="G3871">
        <v>45.176496999999998</v>
      </c>
      <c r="H3871">
        <v>8.9931649999999994</v>
      </c>
      <c r="I3871" t="s">
        <v>15</v>
      </c>
    </row>
    <row r="3872" spans="1:9" x14ac:dyDescent="0.3">
      <c r="A3872" t="s">
        <v>10562</v>
      </c>
      <c r="B3872" t="s">
        <v>10563</v>
      </c>
      <c r="C3872" t="s">
        <v>10564</v>
      </c>
      <c r="D3872" t="s">
        <v>10565</v>
      </c>
      <c r="E3872" t="s">
        <v>598</v>
      </c>
      <c r="F3872" t="s">
        <v>82</v>
      </c>
      <c r="G3872">
        <v>51.499663050000002</v>
      </c>
      <c r="H3872">
        <v>-0.19304545188441879</v>
      </c>
      <c r="I3872" t="s">
        <v>15</v>
      </c>
    </row>
    <row r="3873" spans="1:9" x14ac:dyDescent="0.3">
      <c r="A3873" t="s">
        <v>10566</v>
      </c>
      <c r="B3873" t="s">
        <v>10567</v>
      </c>
      <c r="C3873" t="s">
        <v>10568</v>
      </c>
      <c r="D3873" t="s">
        <v>10569</v>
      </c>
      <c r="E3873" t="s">
        <v>10570</v>
      </c>
      <c r="F3873" t="s">
        <v>14</v>
      </c>
      <c r="G3873">
        <v>49.449889650000003</v>
      </c>
      <c r="H3873">
        <v>7.7648091330764828</v>
      </c>
      <c r="I3873" t="s">
        <v>101</v>
      </c>
    </row>
    <row r="3874" spans="1:9" x14ac:dyDescent="0.3">
      <c r="A3874" t="s">
        <v>10571</v>
      </c>
      <c r="B3874" t="s">
        <v>10572</v>
      </c>
      <c r="C3874" t="s">
        <v>10573</v>
      </c>
      <c r="D3874" t="s">
        <v>10574</v>
      </c>
      <c r="E3874" t="s">
        <v>2250</v>
      </c>
      <c r="F3874" t="s">
        <v>14</v>
      </c>
      <c r="G3874">
        <v>51.361745450000001</v>
      </c>
      <c r="H3874">
        <v>12.429843541926591</v>
      </c>
      <c r="I3874" t="s">
        <v>101</v>
      </c>
    </row>
    <row r="3875" spans="1:9" x14ac:dyDescent="0.3">
      <c r="A3875" t="s">
        <v>10575</v>
      </c>
      <c r="B3875" t="s">
        <v>10576</v>
      </c>
      <c r="F3875" t="s">
        <v>113</v>
      </c>
      <c r="G3875">
        <v>40.483358600000003</v>
      </c>
      <c r="H3875">
        <v>-3.6679229000000002</v>
      </c>
      <c r="I3875" t="s">
        <v>114</v>
      </c>
    </row>
    <row r="3876" spans="1:9" x14ac:dyDescent="0.3">
      <c r="A3876" t="s">
        <v>10577</v>
      </c>
      <c r="B3876" t="s">
        <v>10578</v>
      </c>
      <c r="F3876" t="s">
        <v>21</v>
      </c>
      <c r="G3876">
        <v>48.278139800000012</v>
      </c>
      <c r="H3876">
        <v>14.32145641643546</v>
      </c>
      <c r="I3876" t="s">
        <v>25</v>
      </c>
    </row>
    <row r="3877" spans="1:9" x14ac:dyDescent="0.3">
      <c r="A3877" t="s">
        <v>10579</v>
      </c>
      <c r="B3877" t="s">
        <v>10580</v>
      </c>
      <c r="F3877" t="s">
        <v>49</v>
      </c>
      <c r="G3877">
        <v>50.529713999999998</v>
      </c>
      <c r="H3877">
        <v>2.6348699999999998</v>
      </c>
      <c r="I3877" t="s">
        <v>50</v>
      </c>
    </row>
    <row r="3878" spans="1:9" x14ac:dyDescent="0.3">
      <c r="A3878" t="s">
        <v>10581</v>
      </c>
      <c r="B3878" t="s">
        <v>10582</v>
      </c>
      <c r="F3878" t="s">
        <v>14</v>
      </c>
      <c r="G3878">
        <v>48.674092000000002</v>
      </c>
      <c r="H3878">
        <v>10.156776000000001</v>
      </c>
      <c r="I3878" t="s">
        <v>25</v>
      </c>
    </row>
    <row r="3879" spans="1:9" x14ac:dyDescent="0.3">
      <c r="A3879" t="s">
        <v>10583</v>
      </c>
      <c r="B3879" t="s">
        <v>10584</v>
      </c>
      <c r="C3879" t="s">
        <v>10585</v>
      </c>
      <c r="D3879" t="s">
        <v>10586</v>
      </c>
      <c r="E3879" t="s">
        <v>9245</v>
      </c>
      <c r="F3879" t="s">
        <v>104</v>
      </c>
      <c r="G3879">
        <v>51.5797825</v>
      </c>
      <c r="H3879">
        <v>5.0600849999999999</v>
      </c>
      <c r="I3879" t="s">
        <v>15</v>
      </c>
    </row>
    <row r="3880" spans="1:9" x14ac:dyDescent="0.3">
      <c r="A3880" t="s">
        <v>10587</v>
      </c>
      <c r="B3880" t="s">
        <v>10584</v>
      </c>
      <c r="C3880" t="s">
        <v>10585</v>
      </c>
      <c r="D3880" t="s">
        <v>10586</v>
      </c>
      <c r="E3880" t="s">
        <v>9245</v>
      </c>
      <c r="F3880" t="s">
        <v>104</v>
      </c>
      <c r="G3880">
        <v>51.5797825</v>
      </c>
      <c r="H3880">
        <v>5.0600849999999999</v>
      </c>
      <c r="I3880" t="s">
        <v>15</v>
      </c>
    </row>
    <row r="3881" spans="1:9" x14ac:dyDescent="0.3">
      <c r="A3881" t="s">
        <v>10588</v>
      </c>
      <c r="B3881" t="s">
        <v>10589</v>
      </c>
      <c r="C3881" t="s">
        <v>10590</v>
      </c>
      <c r="D3881" t="s">
        <v>10591</v>
      </c>
      <c r="E3881" t="s">
        <v>10592</v>
      </c>
      <c r="F3881" t="s">
        <v>104</v>
      </c>
      <c r="G3881">
        <v>50.854187099999997</v>
      </c>
      <c r="H3881">
        <v>5.6832881999999998</v>
      </c>
      <c r="I3881" t="s">
        <v>15</v>
      </c>
    </row>
    <row r="3882" spans="1:9" x14ac:dyDescent="0.3">
      <c r="A3882" t="s">
        <v>10593</v>
      </c>
      <c r="B3882" t="s">
        <v>10594</v>
      </c>
      <c r="C3882" t="s">
        <v>10595</v>
      </c>
      <c r="D3882" t="s">
        <v>10596</v>
      </c>
      <c r="E3882" t="s">
        <v>1543</v>
      </c>
      <c r="F3882" t="s">
        <v>14</v>
      </c>
      <c r="G3882">
        <v>51.435834499999999</v>
      </c>
      <c r="H3882">
        <v>7.0482503000000003</v>
      </c>
      <c r="I3882" t="s">
        <v>15</v>
      </c>
    </row>
    <row r="3883" spans="1:9" x14ac:dyDescent="0.3">
      <c r="A3883" t="s">
        <v>10597</v>
      </c>
      <c r="B3883" t="s">
        <v>10598</v>
      </c>
      <c r="F3883" t="s">
        <v>104</v>
      </c>
      <c r="G3883">
        <v>51.497145600000003</v>
      </c>
      <c r="H3883">
        <v>4.2762250000000002</v>
      </c>
      <c r="I3883" t="s">
        <v>15</v>
      </c>
    </row>
    <row r="3884" spans="1:9" x14ac:dyDescent="0.3">
      <c r="A3884" t="s">
        <v>10599</v>
      </c>
      <c r="B3884" t="s">
        <v>10600</v>
      </c>
      <c r="C3884" t="s">
        <v>10601</v>
      </c>
      <c r="D3884" t="s">
        <v>10602</v>
      </c>
      <c r="E3884" t="s">
        <v>10603</v>
      </c>
      <c r="F3884" t="s">
        <v>104</v>
      </c>
      <c r="G3884">
        <v>51.496519300000003</v>
      </c>
      <c r="H3884">
        <v>4.2752692000000003</v>
      </c>
      <c r="I3884" t="s">
        <v>15</v>
      </c>
    </row>
    <row r="3885" spans="1:9" x14ac:dyDescent="0.3">
      <c r="A3885" t="s">
        <v>10604</v>
      </c>
      <c r="B3885" t="s">
        <v>10600</v>
      </c>
      <c r="C3885" t="s">
        <v>10601</v>
      </c>
      <c r="D3885" t="s">
        <v>10602</v>
      </c>
      <c r="E3885" t="s">
        <v>10603</v>
      </c>
      <c r="F3885" t="s">
        <v>104</v>
      </c>
      <c r="G3885">
        <v>51.496519300000003</v>
      </c>
      <c r="H3885">
        <v>4.2752692000000003</v>
      </c>
      <c r="I3885" t="s">
        <v>15</v>
      </c>
    </row>
    <row r="3886" spans="1:9" x14ac:dyDescent="0.3">
      <c r="A3886" t="s">
        <v>10605</v>
      </c>
      <c r="B3886" t="s">
        <v>10606</v>
      </c>
      <c r="F3886" t="s">
        <v>49</v>
      </c>
      <c r="G3886">
        <v>43.610101499999999</v>
      </c>
      <c r="H3886">
        <v>3.9133262000000002</v>
      </c>
      <c r="I3886" t="s">
        <v>50</v>
      </c>
    </row>
    <row r="3887" spans="1:9" x14ac:dyDescent="0.3">
      <c r="A3887" t="s">
        <v>10607</v>
      </c>
      <c r="B3887" t="s">
        <v>10608</v>
      </c>
      <c r="F3887" t="s">
        <v>404</v>
      </c>
      <c r="G3887">
        <v>57.797400000000003</v>
      </c>
      <c r="H3887">
        <v>11.983587999999999</v>
      </c>
      <c r="I3887" t="s">
        <v>25</v>
      </c>
    </row>
    <row r="3888" spans="1:9" x14ac:dyDescent="0.3">
      <c r="A3888" t="s">
        <v>10609</v>
      </c>
      <c r="B3888" t="s">
        <v>10610</v>
      </c>
      <c r="C3888" t="s">
        <v>10611</v>
      </c>
      <c r="D3888" t="s">
        <v>10612</v>
      </c>
      <c r="E3888" t="s">
        <v>2994</v>
      </c>
      <c r="F3888" t="s">
        <v>14</v>
      </c>
      <c r="G3888">
        <v>51.0664053</v>
      </c>
      <c r="H3888">
        <v>13.89866608124038</v>
      </c>
      <c r="I3888" t="s">
        <v>15</v>
      </c>
    </row>
    <row r="3889" spans="1:9" x14ac:dyDescent="0.3">
      <c r="A3889" t="s">
        <v>10613</v>
      </c>
      <c r="B3889" t="s">
        <v>10614</v>
      </c>
      <c r="F3889" t="s">
        <v>104</v>
      </c>
      <c r="G3889">
        <v>51.905777200000003</v>
      </c>
      <c r="H3889">
        <v>4.4741822000000004</v>
      </c>
      <c r="I3889" t="s">
        <v>25</v>
      </c>
    </row>
    <row r="3890" spans="1:9" x14ac:dyDescent="0.3">
      <c r="A3890" t="s">
        <v>10615</v>
      </c>
      <c r="B3890" t="s">
        <v>10616</v>
      </c>
      <c r="C3890" t="s">
        <v>10617</v>
      </c>
      <c r="D3890" t="s">
        <v>10618</v>
      </c>
      <c r="E3890" t="s">
        <v>10619</v>
      </c>
      <c r="F3890" t="s">
        <v>14</v>
      </c>
      <c r="G3890">
        <v>51.121741999999998</v>
      </c>
      <c r="H3890">
        <v>7.4099159999999999</v>
      </c>
      <c r="I3890" t="s">
        <v>15</v>
      </c>
    </row>
    <row r="3891" spans="1:9" x14ac:dyDescent="0.3">
      <c r="A3891" t="s">
        <v>10620</v>
      </c>
      <c r="B3891" t="s">
        <v>10621</v>
      </c>
      <c r="F3891" t="s">
        <v>396</v>
      </c>
      <c r="G3891">
        <v>50.778254099999998</v>
      </c>
      <c r="H3891">
        <v>15.0190485</v>
      </c>
      <c r="I3891" t="s">
        <v>25</v>
      </c>
    </row>
    <row r="3892" spans="1:9" x14ac:dyDescent="0.3">
      <c r="A3892" t="s">
        <v>10622</v>
      </c>
      <c r="B3892" t="s">
        <v>6034</v>
      </c>
      <c r="C3892" t="s">
        <v>6035</v>
      </c>
      <c r="D3892" t="s">
        <v>6036</v>
      </c>
      <c r="E3892" t="s">
        <v>6037</v>
      </c>
      <c r="F3892" t="s">
        <v>82</v>
      </c>
      <c r="G3892">
        <v>53.319387749999997</v>
      </c>
      <c r="H3892">
        <v>-2.740921491163947</v>
      </c>
      <c r="I3892" t="s">
        <v>15</v>
      </c>
    </row>
    <row r="3893" spans="1:9" x14ac:dyDescent="0.3">
      <c r="A3893" t="s">
        <v>10623</v>
      </c>
      <c r="B3893" t="s">
        <v>10624</v>
      </c>
      <c r="F3893" t="s">
        <v>14</v>
      </c>
      <c r="G3893">
        <v>48.0750168</v>
      </c>
      <c r="H3893">
        <v>11.725027300000001</v>
      </c>
      <c r="I3893" t="s">
        <v>25</v>
      </c>
    </row>
    <row r="3894" spans="1:9" x14ac:dyDescent="0.3">
      <c r="A3894" t="s">
        <v>10625</v>
      </c>
      <c r="B3894" t="s">
        <v>10626</v>
      </c>
      <c r="C3894" t="s">
        <v>10627</v>
      </c>
      <c r="D3894" t="s">
        <v>10628</v>
      </c>
      <c r="E3894" t="s">
        <v>3342</v>
      </c>
      <c r="F3894" t="s">
        <v>82</v>
      </c>
      <c r="G3894">
        <v>53.477544000000002</v>
      </c>
      <c r="H3894">
        <v>-2.2431890000000001</v>
      </c>
      <c r="I3894" t="s">
        <v>15</v>
      </c>
    </row>
    <row r="3895" spans="1:9" x14ac:dyDescent="0.3">
      <c r="A3895" t="s">
        <v>10629</v>
      </c>
      <c r="B3895" t="s">
        <v>10630</v>
      </c>
      <c r="F3895" t="s">
        <v>82</v>
      </c>
      <c r="G3895">
        <v>51.714896899999999</v>
      </c>
      <c r="H3895">
        <v>-3.8553353000000001</v>
      </c>
      <c r="I3895" t="s">
        <v>15</v>
      </c>
    </row>
    <row r="3896" spans="1:9" x14ac:dyDescent="0.3">
      <c r="A3896" t="s">
        <v>10631</v>
      </c>
      <c r="B3896" t="s">
        <v>10632</v>
      </c>
      <c r="C3896" t="s">
        <v>10633</v>
      </c>
      <c r="D3896" t="s">
        <v>10634</v>
      </c>
      <c r="E3896" t="s">
        <v>526</v>
      </c>
      <c r="F3896" t="s">
        <v>14</v>
      </c>
      <c r="G3896">
        <v>53.662075700000003</v>
      </c>
      <c r="H3896">
        <v>10.006788500000001</v>
      </c>
      <c r="I3896" t="s">
        <v>15</v>
      </c>
    </row>
    <row r="3897" spans="1:9" x14ac:dyDescent="0.3">
      <c r="A3897" t="s">
        <v>10635</v>
      </c>
      <c r="B3897" t="s">
        <v>10636</v>
      </c>
      <c r="F3897" t="s">
        <v>79</v>
      </c>
      <c r="G3897">
        <v>42.354692</v>
      </c>
      <c r="H3897">
        <v>14.134281</v>
      </c>
      <c r="I3897" t="s">
        <v>25</v>
      </c>
    </row>
    <row r="3898" spans="1:9" x14ac:dyDescent="0.3">
      <c r="A3898" t="s">
        <v>10637</v>
      </c>
      <c r="B3898" t="s">
        <v>10638</v>
      </c>
      <c r="C3898" t="s">
        <v>10639</v>
      </c>
      <c r="D3898" t="s">
        <v>10640</v>
      </c>
      <c r="E3898" t="s">
        <v>10641</v>
      </c>
      <c r="F3898" t="s">
        <v>82</v>
      </c>
      <c r="G3898">
        <v>51.747402399999999</v>
      </c>
      <c r="H3898">
        <v>-0.30455710000000003</v>
      </c>
      <c r="I3898" t="s">
        <v>15</v>
      </c>
    </row>
    <row r="3899" spans="1:9" x14ac:dyDescent="0.3">
      <c r="A3899" t="s">
        <v>10642</v>
      </c>
      <c r="B3899" t="s">
        <v>10643</v>
      </c>
      <c r="C3899" t="s">
        <v>10644</v>
      </c>
      <c r="D3899" t="s">
        <v>3412</v>
      </c>
      <c r="E3899" t="s">
        <v>4525</v>
      </c>
      <c r="F3899" t="s">
        <v>14</v>
      </c>
      <c r="G3899">
        <v>54.193430499999998</v>
      </c>
      <c r="H3899">
        <v>9.0922617999999993</v>
      </c>
      <c r="I3899" t="s">
        <v>15</v>
      </c>
    </row>
    <row r="3900" spans="1:9" x14ac:dyDescent="0.3">
      <c r="A3900" t="s">
        <v>12457</v>
      </c>
      <c r="C3900" t="s">
        <v>12458</v>
      </c>
      <c r="D3900" t="s">
        <v>12459</v>
      </c>
      <c r="E3900" t="s">
        <v>12460</v>
      </c>
      <c r="G3900">
        <v>52.087634999999999</v>
      </c>
      <c r="H3900">
        <v>21.248933999999998</v>
      </c>
      <c r="I3900" t="s">
        <v>11881</v>
      </c>
    </row>
    <row r="3901" spans="1:9" x14ac:dyDescent="0.3">
      <c r="A3901" t="s">
        <v>10645</v>
      </c>
      <c r="B3901" t="s">
        <v>10646</v>
      </c>
      <c r="C3901" t="s">
        <v>10647</v>
      </c>
      <c r="D3901" t="s">
        <v>10648</v>
      </c>
      <c r="F3901" t="s">
        <v>30</v>
      </c>
      <c r="G3901">
        <v>52.222213000000004</v>
      </c>
      <c r="H3901">
        <v>21.006655200000001</v>
      </c>
      <c r="I3901" t="s">
        <v>31</v>
      </c>
    </row>
    <row r="3902" spans="1:9" x14ac:dyDescent="0.3">
      <c r="A3902" t="s">
        <v>10649</v>
      </c>
      <c r="B3902" t="s">
        <v>10650</v>
      </c>
      <c r="F3902" t="s">
        <v>934</v>
      </c>
      <c r="G3902">
        <v>63.116937200000002</v>
      </c>
      <c r="H3902">
        <v>21.661906200000001</v>
      </c>
      <c r="I3902" t="s">
        <v>25</v>
      </c>
    </row>
    <row r="3903" spans="1:9" x14ac:dyDescent="0.3">
      <c r="A3903" t="s">
        <v>10651</v>
      </c>
      <c r="B3903" t="s">
        <v>10652</v>
      </c>
      <c r="C3903" t="s">
        <v>10653</v>
      </c>
      <c r="D3903" t="s">
        <v>10654</v>
      </c>
      <c r="E3903" t="s">
        <v>10655</v>
      </c>
      <c r="F3903" t="s">
        <v>14</v>
      </c>
      <c r="G3903">
        <v>54.314666099999997</v>
      </c>
      <c r="H3903">
        <v>13.096068300000001</v>
      </c>
      <c r="I3903" t="s">
        <v>15</v>
      </c>
    </row>
    <row r="3904" spans="1:9" x14ac:dyDescent="0.3">
      <c r="A3904" t="s">
        <v>10656</v>
      </c>
      <c r="B3904" t="s">
        <v>10657</v>
      </c>
      <c r="C3904" t="s">
        <v>10658</v>
      </c>
      <c r="D3904" t="s">
        <v>10659</v>
      </c>
      <c r="E3904" t="s">
        <v>10660</v>
      </c>
      <c r="F3904" t="s">
        <v>68</v>
      </c>
      <c r="G3904">
        <v>46.827007000000002</v>
      </c>
      <c r="H3904">
        <v>9.4247829999999997</v>
      </c>
      <c r="I3904" t="s">
        <v>15</v>
      </c>
    </row>
    <row r="3905" spans="1:9" x14ac:dyDescent="0.3">
      <c r="A3905" t="s">
        <v>10661</v>
      </c>
      <c r="B3905" t="s">
        <v>10662</v>
      </c>
      <c r="C3905" t="s">
        <v>10663</v>
      </c>
      <c r="D3905" t="s">
        <v>10664</v>
      </c>
      <c r="E3905" t="s">
        <v>10665</v>
      </c>
      <c r="F3905" t="s">
        <v>14</v>
      </c>
      <c r="G3905">
        <v>52.069743000000003</v>
      </c>
      <c r="H3905">
        <v>6.9845689999999996</v>
      </c>
      <c r="I3905" t="s">
        <v>15</v>
      </c>
    </row>
    <row r="3906" spans="1:9" x14ac:dyDescent="0.3">
      <c r="A3906" t="s">
        <v>10666</v>
      </c>
      <c r="B3906" t="s">
        <v>10667</v>
      </c>
      <c r="C3906" t="s">
        <v>10668</v>
      </c>
      <c r="D3906" t="s">
        <v>10669</v>
      </c>
      <c r="E3906" t="s">
        <v>10670</v>
      </c>
      <c r="F3906" t="s">
        <v>14</v>
      </c>
      <c r="G3906">
        <v>51.198986300000001</v>
      </c>
      <c r="H3906">
        <v>11.9671382246965</v>
      </c>
      <c r="I3906" t="s">
        <v>15</v>
      </c>
    </row>
    <row r="3907" spans="1:9" x14ac:dyDescent="0.3">
      <c r="A3907" t="s">
        <v>10671</v>
      </c>
      <c r="B3907" t="s">
        <v>10672</v>
      </c>
      <c r="C3907" t="s">
        <v>10673</v>
      </c>
      <c r="D3907" t="s">
        <v>4568</v>
      </c>
      <c r="E3907" t="s">
        <v>526</v>
      </c>
      <c r="F3907" t="s">
        <v>14</v>
      </c>
      <c r="G3907">
        <v>53.549825900000002</v>
      </c>
      <c r="H3907">
        <v>9.9912661000000007</v>
      </c>
      <c r="I3907" t="s">
        <v>15</v>
      </c>
    </row>
    <row r="3908" spans="1:9" x14ac:dyDescent="0.3">
      <c r="A3908" t="s">
        <v>10674</v>
      </c>
      <c r="B3908" t="s">
        <v>7827</v>
      </c>
      <c r="C3908" t="s">
        <v>7828</v>
      </c>
      <c r="D3908" t="s">
        <v>216</v>
      </c>
      <c r="E3908" t="s">
        <v>7829</v>
      </c>
      <c r="F3908" t="s">
        <v>68</v>
      </c>
      <c r="G3908">
        <v>47.414071</v>
      </c>
      <c r="H3908">
        <v>9.3574389999999994</v>
      </c>
      <c r="I3908" t="s">
        <v>15</v>
      </c>
    </row>
    <row r="3909" spans="1:9" x14ac:dyDescent="0.3">
      <c r="A3909" t="s">
        <v>11857</v>
      </c>
      <c r="E3909" t="s">
        <v>11858</v>
      </c>
      <c r="G3909">
        <v>47.4005800104364</v>
      </c>
      <c r="H3909">
        <v>9.3281618096352599</v>
      </c>
      <c r="I3909" t="s">
        <v>11289</v>
      </c>
    </row>
    <row r="3910" spans="1:9" x14ac:dyDescent="0.3">
      <c r="A3910" t="s">
        <v>10675</v>
      </c>
      <c r="B3910" t="s">
        <v>10676</v>
      </c>
      <c r="F3910" t="s">
        <v>113</v>
      </c>
      <c r="G3910">
        <v>40.455423799999998</v>
      </c>
      <c r="H3910">
        <v>-3.6506487999999999</v>
      </c>
      <c r="I3910" t="s">
        <v>114</v>
      </c>
    </row>
    <row r="3911" spans="1:9" x14ac:dyDescent="0.3">
      <c r="A3911" t="s">
        <v>10677</v>
      </c>
      <c r="B3911" t="s">
        <v>10678</v>
      </c>
      <c r="C3911" t="s">
        <v>10679</v>
      </c>
      <c r="D3911" t="s">
        <v>10680</v>
      </c>
      <c r="E3911" t="s">
        <v>1497</v>
      </c>
      <c r="F3911" t="s">
        <v>113</v>
      </c>
      <c r="G3911">
        <v>28.1174231</v>
      </c>
      <c r="H3911">
        <v>-15.4221883</v>
      </c>
      <c r="I3911" t="s">
        <v>15</v>
      </c>
    </row>
    <row r="3912" spans="1:9" x14ac:dyDescent="0.3">
      <c r="A3912" t="s">
        <v>10681</v>
      </c>
      <c r="B3912" t="s">
        <v>10682</v>
      </c>
      <c r="C3912" t="s">
        <v>10683</v>
      </c>
      <c r="D3912" t="s">
        <v>10684</v>
      </c>
      <c r="E3912" t="s">
        <v>10685</v>
      </c>
      <c r="F3912" t="s">
        <v>104</v>
      </c>
      <c r="G3912">
        <v>51.504289</v>
      </c>
      <c r="H3912">
        <v>5.7879661000000002</v>
      </c>
      <c r="I3912" t="s">
        <v>15</v>
      </c>
    </row>
    <row r="3913" spans="1:9" x14ac:dyDescent="0.3">
      <c r="A3913" t="s">
        <v>10686</v>
      </c>
      <c r="B3913" t="s">
        <v>6924</v>
      </c>
      <c r="C3913" t="s">
        <v>6925</v>
      </c>
      <c r="D3913" t="s">
        <v>6926</v>
      </c>
      <c r="E3913" t="s">
        <v>6927</v>
      </c>
      <c r="F3913" t="s">
        <v>104</v>
      </c>
      <c r="G3913">
        <v>52.876576399999998</v>
      </c>
      <c r="H3913">
        <v>7.0664866000000002</v>
      </c>
      <c r="I3913" t="s">
        <v>15</v>
      </c>
    </row>
    <row r="3914" spans="1:9" x14ac:dyDescent="0.3">
      <c r="A3914" t="s">
        <v>10687</v>
      </c>
      <c r="B3914" t="s">
        <v>10688</v>
      </c>
      <c r="F3914" t="s">
        <v>260</v>
      </c>
      <c r="G3914">
        <v>51.301682999999997</v>
      </c>
      <c r="H3914">
        <v>4.917243</v>
      </c>
      <c r="I3914" t="s">
        <v>25</v>
      </c>
    </row>
    <row r="3915" spans="1:9" x14ac:dyDescent="0.3">
      <c r="A3915" t="s">
        <v>10689</v>
      </c>
      <c r="B3915" t="s">
        <v>10690</v>
      </c>
      <c r="F3915" t="s">
        <v>49</v>
      </c>
      <c r="G3915">
        <v>48.872021400000001</v>
      </c>
      <c r="H3915">
        <v>2.2905934000000001</v>
      </c>
      <c r="I3915" t="s">
        <v>50</v>
      </c>
    </row>
    <row r="3916" spans="1:9" x14ac:dyDescent="0.3">
      <c r="A3916" t="s">
        <v>11859</v>
      </c>
      <c r="E3916" t="s">
        <v>11860</v>
      </c>
      <c r="G3916">
        <v>50.387128599999997</v>
      </c>
      <c r="H3916">
        <v>3.1093554000000001</v>
      </c>
      <c r="I3916" t="s">
        <v>11289</v>
      </c>
    </row>
    <row r="3917" spans="1:9" x14ac:dyDescent="0.3">
      <c r="A3917" t="s">
        <v>10691</v>
      </c>
      <c r="B3917" t="s">
        <v>10692</v>
      </c>
      <c r="C3917" t="s">
        <v>10693</v>
      </c>
      <c r="D3917" t="s">
        <v>10694</v>
      </c>
      <c r="E3917" t="s">
        <v>10695</v>
      </c>
      <c r="F3917" t="s">
        <v>49</v>
      </c>
      <c r="G3917">
        <v>48.034370000000003</v>
      </c>
      <c r="H3917">
        <v>-2.9548920000000001</v>
      </c>
      <c r="I3917" t="s">
        <v>15</v>
      </c>
    </row>
    <row r="3918" spans="1:9" x14ac:dyDescent="0.3">
      <c r="A3918" t="s">
        <v>12349</v>
      </c>
      <c r="C3918" t="s">
        <v>12350</v>
      </c>
      <c r="D3918" t="s">
        <v>12351</v>
      </c>
      <c r="E3918" t="s">
        <v>12349</v>
      </c>
      <c r="G3918">
        <v>49.896783999999997</v>
      </c>
      <c r="H3918">
        <v>8.6133980000000001</v>
      </c>
      <c r="I3918" t="s">
        <v>11881</v>
      </c>
    </row>
    <row r="3919" spans="1:9" x14ac:dyDescent="0.3">
      <c r="A3919" t="s">
        <v>10696</v>
      </c>
      <c r="B3919" t="s">
        <v>10697</v>
      </c>
      <c r="F3919" t="s">
        <v>49</v>
      </c>
      <c r="G3919">
        <v>48.880817</v>
      </c>
      <c r="H3919">
        <v>2.3705479999999999</v>
      </c>
      <c r="I3919" t="s">
        <v>50</v>
      </c>
    </row>
    <row r="3920" spans="1:9" x14ac:dyDescent="0.3">
      <c r="A3920" t="s">
        <v>12352</v>
      </c>
      <c r="C3920" t="s">
        <v>12353</v>
      </c>
      <c r="D3920" t="s">
        <v>12354</v>
      </c>
      <c r="E3920" t="s">
        <v>12352</v>
      </c>
      <c r="G3920">
        <v>48.674379700000003</v>
      </c>
      <c r="H3920">
        <v>9.3717161000000004</v>
      </c>
      <c r="I3920" t="s">
        <v>11881</v>
      </c>
    </row>
    <row r="3921" spans="1:9" x14ac:dyDescent="0.3">
      <c r="A3921" t="s">
        <v>10698</v>
      </c>
      <c r="B3921" t="s">
        <v>10699</v>
      </c>
      <c r="C3921" t="s">
        <v>10700</v>
      </c>
      <c r="D3921" t="s">
        <v>10701</v>
      </c>
      <c r="E3921" t="s">
        <v>10702</v>
      </c>
      <c r="F3921" t="s">
        <v>104</v>
      </c>
      <c r="G3921">
        <v>52.6920894</v>
      </c>
      <c r="H3921">
        <v>4.8126945000000001</v>
      </c>
      <c r="I3921" t="s">
        <v>15</v>
      </c>
    </row>
    <row r="3922" spans="1:9" x14ac:dyDescent="0.3">
      <c r="A3922" t="s">
        <v>11629</v>
      </c>
      <c r="C3922" t="s">
        <v>12355</v>
      </c>
      <c r="D3922" t="s">
        <v>12356</v>
      </c>
      <c r="E3922" t="s">
        <v>11629</v>
      </c>
      <c r="G3922">
        <v>50.811567799999999</v>
      </c>
      <c r="H3922">
        <v>6.9908169999999998</v>
      </c>
      <c r="I3922" t="s">
        <v>11881</v>
      </c>
    </row>
    <row r="3923" spans="1:9" x14ac:dyDescent="0.3">
      <c r="A3923" t="s">
        <v>10703</v>
      </c>
      <c r="B3923" t="s">
        <v>10704</v>
      </c>
      <c r="C3923" t="s">
        <v>10705</v>
      </c>
      <c r="D3923" t="s">
        <v>10706</v>
      </c>
      <c r="E3923" t="s">
        <v>10707</v>
      </c>
      <c r="F3923" t="s">
        <v>68</v>
      </c>
      <c r="G3923">
        <v>46.194420000000001</v>
      </c>
      <c r="H3923">
        <v>6.1939380000000002</v>
      </c>
      <c r="I3923" t="s">
        <v>15</v>
      </c>
    </row>
    <row r="3924" spans="1:9" x14ac:dyDescent="0.3">
      <c r="A3924" t="s">
        <v>10708</v>
      </c>
      <c r="B3924" t="s">
        <v>10709</v>
      </c>
      <c r="C3924" t="s">
        <v>10710</v>
      </c>
      <c r="D3924" t="s">
        <v>10711</v>
      </c>
      <c r="E3924" t="s">
        <v>7672</v>
      </c>
      <c r="F3924" t="s">
        <v>14</v>
      </c>
      <c r="G3924">
        <v>51.497860099999997</v>
      </c>
      <c r="H3924">
        <v>7.4716388</v>
      </c>
      <c r="I3924" t="s">
        <v>15</v>
      </c>
    </row>
    <row r="3925" spans="1:9" x14ac:dyDescent="0.3">
      <c r="A3925" t="s">
        <v>10712</v>
      </c>
      <c r="B3925" t="s">
        <v>10713</v>
      </c>
      <c r="F3925" t="s">
        <v>104</v>
      </c>
      <c r="G3925">
        <v>52.2384184</v>
      </c>
      <c r="H3925">
        <v>6.2021638000000001</v>
      </c>
      <c r="I3925" t="s">
        <v>1059</v>
      </c>
    </row>
    <row r="3926" spans="1:9" x14ac:dyDescent="0.3">
      <c r="A3926" t="s">
        <v>10714</v>
      </c>
      <c r="B3926" t="s">
        <v>10715</v>
      </c>
      <c r="C3926" t="s">
        <v>10716</v>
      </c>
      <c r="D3926" t="s">
        <v>10717</v>
      </c>
      <c r="E3926" t="s">
        <v>3158</v>
      </c>
      <c r="F3926" t="s">
        <v>248</v>
      </c>
      <c r="G3926">
        <v>58.970996499999998</v>
      </c>
      <c r="H3926">
        <v>5.7324925999999996</v>
      </c>
      <c r="I3926" t="s">
        <v>15</v>
      </c>
    </row>
    <row r="3927" spans="1:9" x14ac:dyDescent="0.3">
      <c r="A3927" t="s">
        <v>10718</v>
      </c>
      <c r="B3927" t="s">
        <v>10719</v>
      </c>
      <c r="C3927" t="s">
        <v>10720</v>
      </c>
      <c r="D3927" t="s">
        <v>4065</v>
      </c>
      <c r="E3927" t="s">
        <v>4066</v>
      </c>
      <c r="F3927" t="s">
        <v>14</v>
      </c>
      <c r="G3927">
        <v>53.906728649999998</v>
      </c>
      <c r="H3927">
        <v>9.1393428649364914</v>
      </c>
      <c r="I3927" t="s">
        <v>15</v>
      </c>
    </row>
    <row r="3928" spans="1:9" x14ac:dyDescent="0.3">
      <c r="A3928" t="s">
        <v>10721</v>
      </c>
      <c r="B3928" t="s">
        <v>10722</v>
      </c>
      <c r="C3928" t="s">
        <v>10723</v>
      </c>
      <c r="D3928" t="s">
        <v>10724</v>
      </c>
      <c r="E3928" t="s">
        <v>10725</v>
      </c>
      <c r="F3928" t="s">
        <v>79</v>
      </c>
      <c r="G3928">
        <v>45.626077000000002</v>
      </c>
      <c r="H3928">
        <v>8.7871559999999995</v>
      </c>
      <c r="I3928" t="s">
        <v>15</v>
      </c>
    </row>
    <row r="3929" spans="1:9" x14ac:dyDescent="0.3">
      <c r="A3929" t="s">
        <v>10726</v>
      </c>
      <c r="B3929" t="s">
        <v>10727</v>
      </c>
      <c r="F3929" t="s">
        <v>79</v>
      </c>
      <c r="G3929">
        <v>44.646822</v>
      </c>
      <c r="H3929">
        <v>7.8751769999999999</v>
      </c>
      <c r="I3929" t="s">
        <v>25</v>
      </c>
    </row>
    <row r="3930" spans="1:9" x14ac:dyDescent="0.3">
      <c r="A3930" t="s">
        <v>10728</v>
      </c>
      <c r="B3930" t="s">
        <v>10729</v>
      </c>
      <c r="C3930" t="s">
        <v>10730</v>
      </c>
      <c r="D3930" t="s">
        <v>10731</v>
      </c>
      <c r="E3930" t="s">
        <v>7672</v>
      </c>
      <c r="F3930" t="s">
        <v>14</v>
      </c>
      <c r="G3930">
        <v>51.482838000000001</v>
      </c>
      <c r="H3930">
        <v>7.4864889999999997</v>
      </c>
      <c r="I3930" t="s">
        <v>15</v>
      </c>
    </row>
    <row r="3931" spans="1:9" x14ac:dyDescent="0.3">
      <c r="A3931" t="s">
        <v>10732</v>
      </c>
      <c r="B3931" t="s">
        <v>10733</v>
      </c>
      <c r="C3931" t="s">
        <v>10734</v>
      </c>
      <c r="D3931" t="s">
        <v>10735</v>
      </c>
      <c r="E3931" t="s">
        <v>10736</v>
      </c>
      <c r="F3931" t="s">
        <v>68</v>
      </c>
      <c r="G3931">
        <v>47.698613199999997</v>
      </c>
      <c r="H3931">
        <v>8.6372259000000007</v>
      </c>
      <c r="I3931" t="s">
        <v>15</v>
      </c>
    </row>
    <row r="3932" spans="1:9" x14ac:dyDescent="0.3">
      <c r="A3932" t="s">
        <v>10737</v>
      </c>
      <c r="B3932" t="s">
        <v>10738</v>
      </c>
      <c r="F3932" t="s">
        <v>113</v>
      </c>
      <c r="G3932">
        <v>40.426082000000001</v>
      </c>
      <c r="H3932">
        <v>-3.6882280000000001</v>
      </c>
      <c r="I3932" t="s">
        <v>114</v>
      </c>
    </row>
    <row r="3933" spans="1:9" x14ac:dyDescent="0.3">
      <c r="A3933" t="s">
        <v>10739</v>
      </c>
      <c r="B3933" t="s">
        <v>10740</v>
      </c>
      <c r="C3933" t="s">
        <v>10741</v>
      </c>
      <c r="D3933" t="s">
        <v>10742</v>
      </c>
      <c r="E3933" t="s">
        <v>10743</v>
      </c>
      <c r="F3933" t="s">
        <v>14</v>
      </c>
      <c r="G3933">
        <v>51.747242900000003</v>
      </c>
      <c r="H3933">
        <v>10.288414149999999</v>
      </c>
      <c r="I3933" t="s">
        <v>15</v>
      </c>
    </row>
    <row r="3934" spans="1:9" x14ac:dyDescent="0.3">
      <c r="A3934" t="s">
        <v>10744</v>
      </c>
      <c r="B3934" t="s">
        <v>10745</v>
      </c>
      <c r="C3934" t="s">
        <v>10746</v>
      </c>
      <c r="D3934" t="s">
        <v>10747</v>
      </c>
      <c r="E3934" t="s">
        <v>10748</v>
      </c>
      <c r="F3934" t="s">
        <v>14</v>
      </c>
      <c r="G3934">
        <v>48.810775700000001</v>
      </c>
      <c r="H3934">
        <v>13.499962999999999</v>
      </c>
      <c r="I3934" t="s">
        <v>15</v>
      </c>
    </row>
    <row r="3935" spans="1:9" x14ac:dyDescent="0.3">
      <c r="A3935" t="s">
        <v>10749</v>
      </c>
      <c r="B3935" t="s">
        <v>10750</v>
      </c>
      <c r="F3935" t="s">
        <v>30</v>
      </c>
      <c r="G3935">
        <v>52.414596150000001</v>
      </c>
      <c r="H3935">
        <v>16.925365892294469</v>
      </c>
      <c r="I3935" t="s">
        <v>25</v>
      </c>
    </row>
    <row r="3936" spans="1:9" x14ac:dyDescent="0.3">
      <c r="A3936" t="s">
        <v>267</v>
      </c>
      <c r="C3936" t="s">
        <v>12357</v>
      </c>
      <c r="D3936" t="s">
        <v>266</v>
      </c>
      <c r="E3936" t="s">
        <v>267</v>
      </c>
      <c r="G3936">
        <v>48.270441300000002</v>
      </c>
      <c r="H3936">
        <v>16.412534600000001</v>
      </c>
      <c r="I3936" t="s">
        <v>11881</v>
      </c>
    </row>
    <row r="3937" spans="1:9" x14ac:dyDescent="0.3">
      <c r="A3937" t="s">
        <v>10751</v>
      </c>
      <c r="B3937" t="s">
        <v>10752</v>
      </c>
      <c r="C3937" t="s">
        <v>10753</v>
      </c>
      <c r="D3937" t="s">
        <v>5907</v>
      </c>
      <c r="E3937" t="s">
        <v>267</v>
      </c>
      <c r="F3937" t="s">
        <v>21</v>
      </c>
      <c r="G3937">
        <v>48.192110399999997</v>
      </c>
      <c r="H3937">
        <v>16.413084284975021</v>
      </c>
      <c r="I3937" t="s">
        <v>88</v>
      </c>
    </row>
    <row r="3938" spans="1:9" x14ac:dyDescent="0.3">
      <c r="A3938" t="s">
        <v>87</v>
      </c>
      <c r="C3938" t="s">
        <v>12358</v>
      </c>
      <c r="D3938" t="s">
        <v>12359</v>
      </c>
      <c r="E3938" t="s">
        <v>87</v>
      </c>
      <c r="G3938">
        <v>48.074574800000001</v>
      </c>
      <c r="H3938">
        <v>16.329505000000001</v>
      </c>
      <c r="I3938" t="s">
        <v>11881</v>
      </c>
    </row>
    <row r="3939" spans="1:9" x14ac:dyDescent="0.3">
      <c r="A3939" t="s">
        <v>10754</v>
      </c>
      <c r="B3939" t="s">
        <v>10755</v>
      </c>
      <c r="F3939" t="s">
        <v>21</v>
      </c>
      <c r="G3939">
        <v>48.192662849999998</v>
      </c>
      <c r="H3939">
        <v>16.413108585643201</v>
      </c>
      <c r="I3939" t="s">
        <v>25</v>
      </c>
    </row>
    <row r="3940" spans="1:9" x14ac:dyDescent="0.3">
      <c r="A3940" t="s">
        <v>10756</v>
      </c>
      <c r="B3940" t="s">
        <v>10757</v>
      </c>
      <c r="C3940" t="s">
        <v>10758</v>
      </c>
      <c r="D3940" t="s">
        <v>1537</v>
      </c>
      <c r="E3940" t="s">
        <v>471</v>
      </c>
      <c r="F3940" t="s">
        <v>21</v>
      </c>
      <c r="G3940">
        <v>48.182259500000001</v>
      </c>
      <c r="H3940">
        <v>16.421225400000001</v>
      </c>
      <c r="I3940" t="s">
        <v>15</v>
      </c>
    </row>
    <row r="3941" spans="1:9" x14ac:dyDescent="0.3">
      <c r="A3941" t="s">
        <v>12360</v>
      </c>
      <c r="C3941" t="s">
        <v>12361</v>
      </c>
      <c r="D3941" t="s">
        <v>12362</v>
      </c>
      <c r="E3941" t="s">
        <v>12360</v>
      </c>
      <c r="G3941">
        <v>50.056728700000001</v>
      </c>
      <c r="H3941">
        <v>8.3393326999999999</v>
      </c>
      <c r="I3941" t="s">
        <v>11881</v>
      </c>
    </row>
    <row r="3942" spans="1:9" x14ac:dyDescent="0.3">
      <c r="A3942" t="s">
        <v>10759</v>
      </c>
      <c r="B3942" t="s">
        <v>10760</v>
      </c>
      <c r="F3942" t="s">
        <v>14</v>
      </c>
      <c r="G3942">
        <v>51.316430500000003</v>
      </c>
      <c r="H3942">
        <v>9.4582964999999994</v>
      </c>
      <c r="I3942" t="s">
        <v>25</v>
      </c>
    </row>
    <row r="3943" spans="1:9" x14ac:dyDescent="0.3">
      <c r="A3943" t="s">
        <v>10761</v>
      </c>
      <c r="B3943" t="s">
        <v>10762</v>
      </c>
      <c r="C3943" t="s">
        <v>10763</v>
      </c>
      <c r="D3943" t="s">
        <v>1826</v>
      </c>
      <c r="E3943" t="s">
        <v>10764</v>
      </c>
      <c r="F3943" t="s">
        <v>14</v>
      </c>
      <c r="G3943">
        <v>54.333233399999997</v>
      </c>
      <c r="H3943">
        <v>10.1140925</v>
      </c>
      <c r="I3943" t="s">
        <v>15</v>
      </c>
    </row>
    <row r="3944" spans="1:9" x14ac:dyDescent="0.3">
      <c r="A3944" t="s">
        <v>10765</v>
      </c>
      <c r="B3944" t="s">
        <v>10762</v>
      </c>
      <c r="C3944" t="s">
        <v>10763</v>
      </c>
      <c r="D3944" t="s">
        <v>1826</v>
      </c>
      <c r="E3944" t="s">
        <v>10764</v>
      </c>
      <c r="F3944" t="s">
        <v>14</v>
      </c>
      <c r="G3944">
        <v>54.333233399999997</v>
      </c>
      <c r="H3944">
        <v>10.1140925</v>
      </c>
      <c r="I3944" t="s">
        <v>15</v>
      </c>
    </row>
    <row r="3945" spans="1:9" x14ac:dyDescent="0.3">
      <c r="A3945" t="s">
        <v>12363</v>
      </c>
      <c r="C3945" t="s">
        <v>12364</v>
      </c>
      <c r="D3945" t="s">
        <v>66</v>
      </c>
      <c r="E3945" t="s">
        <v>12363</v>
      </c>
      <c r="G3945">
        <v>51.14965815</v>
      </c>
      <c r="H3945">
        <v>4.3804901215471332</v>
      </c>
      <c r="I3945" t="s">
        <v>11881</v>
      </c>
    </row>
    <row r="3946" spans="1:9" x14ac:dyDescent="0.3">
      <c r="A3946" t="s">
        <v>11861</v>
      </c>
      <c r="E3946" t="s">
        <v>11733</v>
      </c>
      <c r="G3946">
        <v>53.893967468403197</v>
      </c>
      <c r="H3946">
        <v>9.1737215208839693</v>
      </c>
      <c r="I3946" t="s">
        <v>11289</v>
      </c>
    </row>
    <row r="3947" spans="1:9" x14ac:dyDescent="0.3">
      <c r="A3947" t="s">
        <v>11862</v>
      </c>
      <c r="E3947" t="s">
        <v>11863</v>
      </c>
      <c r="G3947">
        <v>53.200310541388497</v>
      </c>
      <c r="H3947">
        <v>12.235112418016501</v>
      </c>
      <c r="I3947" t="s">
        <v>11289</v>
      </c>
    </row>
    <row r="3948" spans="1:9" x14ac:dyDescent="0.3">
      <c r="A3948" t="s">
        <v>11864</v>
      </c>
      <c r="E3948" t="s">
        <v>11865</v>
      </c>
      <c r="G3948">
        <v>50.031869800000003</v>
      </c>
      <c r="H3948">
        <v>10.5065562</v>
      </c>
      <c r="I3948" t="s">
        <v>11289</v>
      </c>
    </row>
    <row r="3949" spans="1:9" x14ac:dyDescent="0.3">
      <c r="A3949" t="s">
        <v>10766</v>
      </c>
      <c r="B3949" t="s">
        <v>10767</v>
      </c>
      <c r="C3949" t="s">
        <v>10768</v>
      </c>
      <c r="D3949" t="s">
        <v>10769</v>
      </c>
      <c r="E3949" t="s">
        <v>10770</v>
      </c>
      <c r="F3949" t="s">
        <v>14</v>
      </c>
      <c r="G3949">
        <v>50.029521099999997</v>
      </c>
      <c r="H3949">
        <v>10.524821951998749</v>
      </c>
      <c r="I3949" t="s">
        <v>15</v>
      </c>
    </row>
    <row r="3950" spans="1:9" x14ac:dyDescent="0.3">
      <c r="A3950" t="s">
        <v>11866</v>
      </c>
      <c r="E3950" t="s">
        <v>11867</v>
      </c>
      <c r="G3950">
        <v>54.726788599999999</v>
      </c>
      <c r="H3950">
        <v>9.3478232000000006</v>
      </c>
      <c r="I3950" t="s">
        <v>11289</v>
      </c>
    </row>
    <row r="3951" spans="1:9" x14ac:dyDescent="0.3">
      <c r="A3951" t="s">
        <v>11868</v>
      </c>
      <c r="E3951" t="s">
        <v>8748</v>
      </c>
      <c r="G3951">
        <v>52.152343461396299</v>
      </c>
      <c r="H3951">
        <v>10.4066598815022</v>
      </c>
      <c r="I3951" t="s">
        <v>11289</v>
      </c>
    </row>
    <row r="3952" spans="1:9" x14ac:dyDescent="0.3">
      <c r="A3952" t="s">
        <v>10771</v>
      </c>
      <c r="B3952" t="s">
        <v>10772</v>
      </c>
      <c r="C3952" t="s">
        <v>10773</v>
      </c>
      <c r="D3952" t="s">
        <v>10774</v>
      </c>
      <c r="E3952" t="s">
        <v>10775</v>
      </c>
      <c r="F3952" t="s">
        <v>14</v>
      </c>
      <c r="G3952">
        <v>49.233665549999998</v>
      </c>
      <c r="H3952">
        <v>9.8804552492521367</v>
      </c>
      <c r="I3952" t="s">
        <v>15</v>
      </c>
    </row>
    <row r="3953" spans="1:9" x14ac:dyDescent="0.3">
      <c r="A3953" t="s">
        <v>10776</v>
      </c>
      <c r="B3953" t="s">
        <v>2937</v>
      </c>
      <c r="C3953" t="s">
        <v>2938</v>
      </c>
      <c r="D3953" t="s">
        <v>2939</v>
      </c>
      <c r="E3953" t="s">
        <v>2940</v>
      </c>
      <c r="F3953" t="s">
        <v>14</v>
      </c>
      <c r="G3953">
        <v>54.585726999999999</v>
      </c>
      <c r="H3953">
        <v>8.9227787000000003</v>
      </c>
      <c r="I3953" t="s">
        <v>15</v>
      </c>
    </row>
    <row r="3954" spans="1:9" x14ac:dyDescent="0.3">
      <c r="A3954" t="s">
        <v>10777</v>
      </c>
      <c r="B3954" t="s">
        <v>10778</v>
      </c>
      <c r="C3954" t="s">
        <v>10779</v>
      </c>
      <c r="D3954" t="s">
        <v>10780</v>
      </c>
      <c r="E3954" t="s">
        <v>10781</v>
      </c>
      <c r="F3954" t="s">
        <v>104</v>
      </c>
      <c r="G3954">
        <v>52.035506099999999</v>
      </c>
      <c r="H3954">
        <v>4.3176253000000004</v>
      </c>
      <c r="I3954" t="s">
        <v>15</v>
      </c>
    </row>
    <row r="3955" spans="1:9" x14ac:dyDescent="0.3">
      <c r="A3955" t="s">
        <v>10782</v>
      </c>
      <c r="B3955" t="s">
        <v>10783</v>
      </c>
      <c r="F3955" t="s">
        <v>82</v>
      </c>
      <c r="G3955">
        <v>52.950173599999999</v>
      </c>
      <c r="H3955">
        <v>-1.1724255293552619</v>
      </c>
      <c r="I3955" t="s">
        <v>37</v>
      </c>
    </row>
    <row r="3956" spans="1:9" x14ac:dyDescent="0.3">
      <c r="A3956" t="s">
        <v>10784</v>
      </c>
      <c r="B3956" t="s">
        <v>10785</v>
      </c>
      <c r="C3956" t="s">
        <v>10786</v>
      </c>
      <c r="D3956" t="s">
        <v>10787</v>
      </c>
      <c r="E3956" t="s">
        <v>10788</v>
      </c>
      <c r="F3956" t="s">
        <v>14</v>
      </c>
      <c r="G3956">
        <v>50.894376999999999</v>
      </c>
      <c r="H3956">
        <v>14.79951</v>
      </c>
      <c r="I3956" t="s">
        <v>15</v>
      </c>
    </row>
    <row r="3957" spans="1:9" x14ac:dyDescent="0.3">
      <c r="A3957" t="s">
        <v>10789</v>
      </c>
      <c r="B3957" t="s">
        <v>10790</v>
      </c>
      <c r="F3957" t="s">
        <v>113</v>
      </c>
      <c r="G3957">
        <v>40.656762000000001</v>
      </c>
      <c r="H3957">
        <v>-3.1889609999999999</v>
      </c>
      <c r="I3957" t="s">
        <v>114</v>
      </c>
    </row>
    <row r="3958" spans="1:9" x14ac:dyDescent="0.3">
      <c r="A3958" t="s">
        <v>11869</v>
      </c>
      <c r="E3958" t="s">
        <v>11870</v>
      </c>
      <c r="G3958">
        <v>52.648330299999998</v>
      </c>
      <c r="H3958">
        <v>19.0677357</v>
      </c>
      <c r="I3958" t="s">
        <v>11289</v>
      </c>
    </row>
    <row r="3959" spans="1:9" x14ac:dyDescent="0.3">
      <c r="A3959" t="s">
        <v>11869</v>
      </c>
      <c r="E3959" t="s">
        <v>11870</v>
      </c>
      <c r="G3959">
        <v>52.649330300000003</v>
      </c>
      <c r="H3959">
        <v>19.0677357</v>
      </c>
      <c r="I3959" t="s">
        <v>11289</v>
      </c>
    </row>
    <row r="3960" spans="1:9" x14ac:dyDescent="0.3">
      <c r="A3960" t="s">
        <v>10791</v>
      </c>
      <c r="B3960" t="s">
        <v>10792</v>
      </c>
      <c r="F3960" t="s">
        <v>934</v>
      </c>
      <c r="G3960">
        <v>61.253810999999999</v>
      </c>
      <c r="H3960">
        <v>26.760501000000001</v>
      </c>
      <c r="I3960" t="s">
        <v>25</v>
      </c>
    </row>
    <row r="3961" spans="1:9" x14ac:dyDescent="0.3">
      <c r="A3961" t="s">
        <v>11871</v>
      </c>
      <c r="E3961" t="s">
        <v>11872</v>
      </c>
      <c r="G3961">
        <v>63.846340538320803</v>
      </c>
      <c r="H3961">
        <v>23.0330068194374</v>
      </c>
      <c r="I3961" t="s">
        <v>11289</v>
      </c>
    </row>
    <row r="3962" spans="1:9" x14ac:dyDescent="0.3">
      <c r="A3962" t="s">
        <v>10793</v>
      </c>
      <c r="B3962" t="s">
        <v>10794</v>
      </c>
      <c r="C3962" t="s">
        <v>10795</v>
      </c>
      <c r="D3962" t="s">
        <v>10796</v>
      </c>
      <c r="E3962" t="s">
        <v>10797</v>
      </c>
      <c r="F3962" t="s">
        <v>14</v>
      </c>
      <c r="G3962">
        <v>48.2199612</v>
      </c>
      <c r="H3962">
        <v>10.1005</v>
      </c>
      <c r="I3962" t="s">
        <v>15</v>
      </c>
    </row>
    <row r="3963" spans="1:9" x14ac:dyDescent="0.3">
      <c r="A3963" t="s">
        <v>10798</v>
      </c>
      <c r="B3963" t="s">
        <v>10799</v>
      </c>
      <c r="F3963" t="s">
        <v>113</v>
      </c>
      <c r="G3963">
        <v>40.530465999999997</v>
      </c>
      <c r="H3963">
        <v>-3.4923099999999998</v>
      </c>
      <c r="I3963" t="s">
        <v>114</v>
      </c>
    </row>
    <row r="3964" spans="1:9" x14ac:dyDescent="0.3">
      <c r="A3964" t="s">
        <v>10800</v>
      </c>
      <c r="B3964" t="s">
        <v>10801</v>
      </c>
      <c r="C3964" t="s">
        <v>10802</v>
      </c>
      <c r="D3964" t="s">
        <v>845</v>
      </c>
      <c r="E3964" t="s">
        <v>846</v>
      </c>
      <c r="F3964" t="s">
        <v>21</v>
      </c>
      <c r="G3964">
        <v>47.264581200000002</v>
      </c>
      <c r="H3964">
        <v>11.4350302</v>
      </c>
      <c r="I3964" t="s">
        <v>88</v>
      </c>
    </row>
    <row r="3965" spans="1:9" x14ac:dyDescent="0.3">
      <c r="A3965" t="s">
        <v>10803</v>
      </c>
      <c r="B3965" t="s">
        <v>10804</v>
      </c>
      <c r="C3965" t="s">
        <v>10805</v>
      </c>
      <c r="D3965" t="s">
        <v>10806</v>
      </c>
      <c r="E3965" t="s">
        <v>9359</v>
      </c>
      <c r="F3965" t="s">
        <v>14</v>
      </c>
      <c r="G3965">
        <v>51.200803000000001</v>
      </c>
      <c r="H3965">
        <v>7.083132</v>
      </c>
      <c r="I3965" t="s">
        <v>15</v>
      </c>
    </row>
    <row r="3966" spans="1:9" x14ac:dyDescent="0.3">
      <c r="A3966" t="s">
        <v>10807</v>
      </c>
      <c r="B3966" t="s">
        <v>10808</v>
      </c>
      <c r="C3966" t="s">
        <v>10809</v>
      </c>
      <c r="D3966" t="s">
        <v>10810</v>
      </c>
      <c r="E3966" t="s">
        <v>10811</v>
      </c>
      <c r="F3966" t="s">
        <v>79</v>
      </c>
      <c r="G3966">
        <v>45.586450599999999</v>
      </c>
      <c r="H3966">
        <v>9.1881275999999996</v>
      </c>
      <c r="I3966" t="s">
        <v>15</v>
      </c>
    </row>
    <row r="3967" spans="1:9" x14ac:dyDescent="0.3">
      <c r="A3967" t="s">
        <v>10812</v>
      </c>
      <c r="B3967" t="s">
        <v>10813</v>
      </c>
      <c r="F3967" t="s">
        <v>82</v>
      </c>
      <c r="G3967">
        <v>51.5116972</v>
      </c>
      <c r="H3967">
        <v>-8.2695699999999997E-2</v>
      </c>
      <c r="I3967" t="s">
        <v>25</v>
      </c>
    </row>
    <row r="3968" spans="1:9" x14ac:dyDescent="0.3">
      <c r="A3968" t="s">
        <v>10814</v>
      </c>
      <c r="B3968" t="s">
        <v>10815</v>
      </c>
      <c r="F3968" t="s">
        <v>113</v>
      </c>
      <c r="G3968">
        <v>40.703545099999999</v>
      </c>
      <c r="H3968">
        <v>-3.4287057999999999</v>
      </c>
      <c r="I3968" t="s">
        <v>114</v>
      </c>
    </row>
    <row r="3969" spans="1:9" x14ac:dyDescent="0.3">
      <c r="A3969" t="s">
        <v>10816</v>
      </c>
      <c r="B3969" t="s">
        <v>10817</v>
      </c>
      <c r="F3969" t="s">
        <v>113</v>
      </c>
      <c r="G3969">
        <v>40.466974</v>
      </c>
      <c r="H3969">
        <v>-3.6898080000000002</v>
      </c>
      <c r="I3969" t="s">
        <v>25</v>
      </c>
    </row>
    <row r="3970" spans="1:9" x14ac:dyDescent="0.3">
      <c r="A3970" t="s">
        <v>10818</v>
      </c>
      <c r="B3970" t="s">
        <v>10819</v>
      </c>
      <c r="C3970" t="s">
        <v>10820</v>
      </c>
      <c r="D3970" t="s">
        <v>10821</v>
      </c>
      <c r="E3970" t="s">
        <v>10822</v>
      </c>
      <c r="F3970" t="s">
        <v>21</v>
      </c>
      <c r="G3970">
        <v>47.940292999999997</v>
      </c>
      <c r="H3970">
        <v>15.122541</v>
      </c>
      <c r="I3970" t="s">
        <v>88</v>
      </c>
    </row>
    <row r="3971" spans="1:9" x14ac:dyDescent="0.3">
      <c r="A3971" t="s">
        <v>10823</v>
      </c>
      <c r="B3971" t="s">
        <v>10824</v>
      </c>
      <c r="C3971" t="s">
        <v>10825</v>
      </c>
      <c r="D3971" t="s">
        <v>10826</v>
      </c>
      <c r="E3971" t="s">
        <v>10827</v>
      </c>
      <c r="F3971" t="s">
        <v>79</v>
      </c>
      <c r="G3971">
        <v>40.972672000000003</v>
      </c>
      <c r="H3971">
        <v>14.20124</v>
      </c>
      <c r="I3971" t="s">
        <v>15</v>
      </c>
    </row>
    <row r="3972" spans="1:9" x14ac:dyDescent="0.3">
      <c r="A3972" t="s">
        <v>10828</v>
      </c>
      <c r="B3972" t="s">
        <v>10829</v>
      </c>
      <c r="C3972" t="s">
        <v>10830</v>
      </c>
      <c r="D3972" t="s">
        <v>2284</v>
      </c>
      <c r="E3972" t="s">
        <v>1118</v>
      </c>
      <c r="F3972" t="s">
        <v>68</v>
      </c>
      <c r="G3972">
        <v>46.517872599999997</v>
      </c>
      <c r="H3972">
        <v>6.6338923000000003</v>
      </c>
      <c r="I3972" t="s">
        <v>15</v>
      </c>
    </row>
    <row r="3973" spans="1:9" x14ac:dyDescent="0.3">
      <c r="A3973" t="s">
        <v>10831</v>
      </c>
      <c r="B3973" t="s">
        <v>10832</v>
      </c>
      <c r="C3973" t="s">
        <v>10833</v>
      </c>
      <c r="D3973" t="s">
        <v>6338</v>
      </c>
      <c r="E3973" t="s">
        <v>526</v>
      </c>
      <c r="F3973" t="s">
        <v>14</v>
      </c>
      <c r="G3973">
        <v>53.561448200000001</v>
      </c>
      <c r="H3973">
        <v>10.014308878733379</v>
      </c>
      <c r="I3973" t="s">
        <v>15</v>
      </c>
    </row>
    <row r="3974" spans="1:9" x14ac:dyDescent="0.3">
      <c r="A3974" t="s">
        <v>10834</v>
      </c>
      <c r="B3974" t="s">
        <v>4491</v>
      </c>
      <c r="C3974" t="s">
        <v>4492</v>
      </c>
      <c r="D3974" t="s">
        <v>4493</v>
      </c>
      <c r="E3974" t="s">
        <v>4494</v>
      </c>
      <c r="F3974" t="s">
        <v>14</v>
      </c>
      <c r="G3974">
        <v>50.039791649999998</v>
      </c>
      <c r="H3974">
        <v>11.99498343731381</v>
      </c>
      <c r="I3974" t="s">
        <v>15</v>
      </c>
    </row>
    <row r="3975" spans="1:9" x14ac:dyDescent="0.3">
      <c r="A3975" t="s">
        <v>11460</v>
      </c>
      <c r="C3975" t="s">
        <v>12365</v>
      </c>
      <c r="D3975" t="s">
        <v>12366</v>
      </c>
      <c r="E3975" t="s">
        <v>11460</v>
      </c>
      <c r="G3975">
        <v>51.308252449999998</v>
      </c>
      <c r="H3975">
        <v>7.2526514292099513</v>
      </c>
      <c r="I3975" t="s">
        <v>11881</v>
      </c>
    </row>
    <row r="3976" spans="1:9" x14ac:dyDescent="0.3">
      <c r="A3976" t="s">
        <v>10835</v>
      </c>
      <c r="B3976" t="s">
        <v>10836</v>
      </c>
      <c r="C3976" t="s">
        <v>10837</v>
      </c>
      <c r="D3976" t="s">
        <v>3721</v>
      </c>
      <c r="E3976" t="s">
        <v>5811</v>
      </c>
      <c r="F3976" t="s">
        <v>14</v>
      </c>
      <c r="G3976">
        <v>48.031712349999999</v>
      </c>
      <c r="H3976">
        <v>7.8426563148228086</v>
      </c>
      <c r="I3976" t="s">
        <v>15</v>
      </c>
    </row>
    <row r="3977" spans="1:9" x14ac:dyDescent="0.3">
      <c r="A3977" t="s">
        <v>10838</v>
      </c>
      <c r="B3977" t="s">
        <v>10839</v>
      </c>
      <c r="C3977" t="s">
        <v>10840</v>
      </c>
      <c r="D3977" t="s">
        <v>10841</v>
      </c>
      <c r="E3977" t="s">
        <v>158</v>
      </c>
      <c r="F3977" t="s">
        <v>113</v>
      </c>
      <c r="G3977">
        <v>40.462834000000001</v>
      </c>
      <c r="H3977">
        <v>-3.6173220000000001</v>
      </c>
      <c r="I3977" t="s">
        <v>15</v>
      </c>
    </row>
    <row r="3978" spans="1:9" x14ac:dyDescent="0.3">
      <c r="A3978" t="s">
        <v>10842</v>
      </c>
      <c r="B3978" t="s">
        <v>10843</v>
      </c>
      <c r="C3978" t="s">
        <v>10844</v>
      </c>
      <c r="D3978" t="s">
        <v>10845</v>
      </c>
      <c r="E3978" t="s">
        <v>10846</v>
      </c>
      <c r="F3978" t="s">
        <v>248</v>
      </c>
      <c r="G3978">
        <v>64.458799999999997</v>
      </c>
      <c r="H3978">
        <v>11.5368461</v>
      </c>
      <c r="I3978" t="s">
        <v>15</v>
      </c>
    </row>
    <row r="3979" spans="1:9" x14ac:dyDescent="0.3">
      <c r="A3979" t="s">
        <v>10847</v>
      </c>
      <c r="B3979" t="s">
        <v>10848</v>
      </c>
      <c r="F3979" t="s">
        <v>113</v>
      </c>
      <c r="G3979">
        <v>40.453124699999996</v>
      </c>
      <c r="H3979">
        <v>-3.6929748999999998</v>
      </c>
      <c r="I3979" t="s">
        <v>25</v>
      </c>
    </row>
    <row r="3980" spans="1:9" x14ac:dyDescent="0.3">
      <c r="A3980" t="s">
        <v>10849</v>
      </c>
      <c r="B3980" t="s">
        <v>10850</v>
      </c>
      <c r="C3980" t="s">
        <v>10851</v>
      </c>
      <c r="D3980" t="s">
        <v>10852</v>
      </c>
      <c r="E3980" t="s">
        <v>3004</v>
      </c>
      <c r="F3980" t="s">
        <v>14</v>
      </c>
      <c r="G3980">
        <v>51.010581999999999</v>
      </c>
      <c r="H3980">
        <v>13.705132000000001</v>
      </c>
      <c r="I3980" t="s">
        <v>101</v>
      </c>
    </row>
    <row r="3981" spans="1:9" x14ac:dyDescent="0.3">
      <c r="A3981" t="s">
        <v>10853</v>
      </c>
      <c r="B3981" t="s">
        <v>10854</v>
      </c>
      <c r="F3981" t="s">
        <v>49</v>
      </c>
      <c r="G3981">
        <v>47.513945399999997</v>
      </c>
      <c r="H3981">
        <v>6.8697005000000004</v>
      </c>
      <c r="I3981" t="s">
        <v>50</v>
      </c>
    </row>
    <row r="3982" spans="1:9" x14ac:dyDescent="0.3">
      <c r="A3982" t="s">
        <v>10855</v>
      </c>
      <c r="B3982" t="s">
        <v>10856</v>
      </c>
      <c r="F3982" t="s">
        <v>104</v>
      </c>
      <c r="G3982">
        <v>52.407038999999997</v>
      </c>
      <c r="H3982">
        <v>5.2519011000000004</v>
      </c>
      <c r="I3982" t="s">
        <v>25</v>
      </c>
    </row>
    <row r="3983" spans="1:9" x14ac:dyDescent="0.3">
      <c r="A3983" t="s">
        <v>10857</v>
      </c>
      <c r="B3983" t="s">
        <v>10858</v>
      </c>
      <c r="F3983" t="s">
        <v>248</v>
      </c>
      <c r="G3983">
        <v>59.922106999999997</v>
      </c>
      <c r="H3983">
        <v>10.687574</v>
      </c>
      <c r="I3983" t="s">
        <v>25</v>
      </c>
    </row>
    <row r="3984" spans="1:9" x14ac:dyDescent="0.3">
      <c r="A3984" t="s">
        <v>10859</v>
      </c>
      <c r="B3984" t="s">
        <v>10860</v>
      </c>
      <c r="C3984" t="s">
        <v>10861</v>
      </c>
      <c r="D3984" t="s">
        <v>2759</v>
      </c>
      <c r="E3984" t="s">
        <v>1213</v>
      </c>
      <c r="F3984" t="s">
        <v>248</v>
      </c>
      <c r="G3984">
        <v>59.922148999999997</v>
      </c>
      <c r="H3984">
        <v>10.687623</v>
      </c>
      <c r="I3984" t="s">
        <v>15</v>
      </c>
    </row>
    <row r="3985" spans="1:9" x14ac:dyDescent="0.3">
      <c r="A3985" t="s">
        <v>10862</v>
      </c>
      <c r="B3985" t="s">
        <v>10860</v>
      </c>
      <c r="C3985" t="s">
        <v>10861</v>
      </c>
      <c r="D3985" t="s">
        <v>2759</v>
      </c>
      <c r="E3985" t="s">
        <v>1213</v>
      </c>
      <c r="F3985" t="s">
        <v>248</v>
      </c>
      <c r="G3985">
        <v>59.922148999999997</v>
      </c>
      <c r="H3985">
        <v>10.687623</v>
      </c>
      <c r="I3985" t="s">
        <v>15</v>
      </c>
    </row>
    <row r="3986" spans="1:9" x14ac:dyDescent="0.3">
      <c r="A3986" t="s">
        <v>10863</v>
      </c>
      <c r="B3986" t="s">
        <v>10860</v>
      </c>
      <c r="C3986" t="s">
        <v>10861</v>
      </c>
      <c r="D3986" t="s">
        <v>2759</v>
      </c>
      <c r="E3986" t="s">
        <v>1213</v>
      </c>
      <c r="F3986" t="s">
        <v>248</v>
      </c>
      <c r="G3986">
        <v>59.922148999999997</v>
      </c>
      <c r="H3986">
        <v>10.687623</v>
      </c>
      <c r="I3986" t="s">
        <v>15</v>
      </c>
    </row>
    <row r="3987" spans="1:9" x14ac:dyDescent="0.3">
      <c r="A3987" t="s">
        <v>10864</v>
      </c>
      <c r="B3987" t="s">
        <v>10865</v>
      </c>
      <c r="C3987" t="s">
        <v>10866</v>
      </c>
      <c r="D3987" t="s">
        <v>10867</v>
      </c>
      <c r="E3987" t="s">
        <v>10868</v>
      </c>
      <c r="F3987" t="s">
        <v>104</v>
      </c>
      <c r="G3987">
        <v>51.271829199999999</v>
      </c>
      <c r="H3987">
        <v>3.8489673</v>
      </c>
      <c r="I3987" t="s">
        <v>15</v>
      </c>
    </row>
    <row r="3988" spans="1:9" x14ac:dyDescent="0.3">
      <c r="A3988" t="s">
        <v>10869</v>
      </c>
      <c r="B3988" t="s">
        <v>10870</v>
      </c>
      <c r="C3988" t="s">
        <v>10871</v>
      </c>
      <c r="D3988" t="s">
        <v>10872</v>
      </c>
      <c r="E3988" t="s">
        <v>10873</v>
      </c>
      <c r="F3988" t="s">
        <v>49</v>
      </c>
      <c r="G3988">
        <v>48.753252000000003</v>
      </c>
      <c r="H3988">
        <v>2.4757159999999998</v>
      </c>
      <c r="I3988" t="s">
        <v>15</v>
      </c>
    </row>
    <row r="3989" spans="1:9" x14ac:dyDescent="0.3">
      <c r="A3989" t="s">
        <v>10874</v>
      </c>
      <c r="B3989" t="s">
        <v>10875</v>
      </c>
      <c r="C3989" t="s">
        <v>10876</v>
      </c>
      <c r="D3989" t="s">
        <v>10877</v>
      </c>
      <c r="E3989" t="s">
        <v>3583</v>
      </c>
      <c r="F3989" t="s">
        <v>14</v>
      </c>
      <c r="G3989">
        <v>50.110817699999998</v>
      </c>
      <c r="H3989">
        <v>8.6729251000000005</v>
      </c>
      <c r="I3989" t="s">
        <v>15</v>
      </c>
    </row>
    <row r="3990" spans="1:9" x14ac:dyDescent="0.3">
      <c r="A3990" t="s">
        <v>10878</v>
      </c>
      <c r="B3990" t="s">
        <v>10879</v>
      </c>
      <c r="F3990" t="s">
        <v>3573</v>
      </c>
      <c r="G3990">
        <v>41.109743000000002</v>
      </c>
      <c r="H3990">
        <v>29.020997000000001</v>
      </c>
      <c r="I3990" t="s">
        <v>25</v>
      </c>
    </row>
    <row r="3991" spans="1:9" x14ac:dyDescent="0.3">
      <c r="A3991" t="s">
        <v>10880</v>
      </c>
      <c r="B3991" t="s">
        <v>10881</v>
      </c>
      <c r="F3991" t="s">
        <v>104</v>
      </c>
      <c r="G3991">
        <v>52.194766299999998</v>
      </c>
      <c r="H3991">
        <v>5.4074159999999996</v>
      </c>
      <c r="I3991" t="s">
        <v>25</v>
      </c>
    </row>
    <row r="3992" spans="1:9" x14ac:dyDescent="0.3">
      <c r="A3992" t="s">
        <v>10882</v>
      </c>
      <c r="B3992" t="s">
        <v>10883</v>
      </c>
      <c r="F3992" t="s">
        <v>113</v>
      </c>
      <c r="G3992">
        <v>40.434779900000002</v>
      </c>
      <c r="H3992">
        <v>-3.6284480000000001</v>
      </c>
      <c r="I3992" t="s">
        <v>114</v>
      </c>
    </row>
    <row r="3993" spans="1:9" x14ac:dyDescent="0.3">
      <c r="A3993" t="s">
        <v>10884</v>
      </c>
      <c r="B3993" t="s">
        <v>10885</v>
      </c>
      <c r="C3993" t="s">
        <v>10886</v>
      </c>
      <c r="D3993" t="s">
        <v>10887</v>
      </c>
      <c r="E3993" t="s">
        <v>10888</v>
      </c>
      <c r="F3993" t="s">
        <v>104</v>
      </c>
      <c r="G3993">
        <v>51.474407999999997</v>
      </c>
      <c r="H3993">
        <v>5.6239958999999997</v>
      </c>
      <c r="I3993" t="s">
        <v>1059</v>
      </c>
    </row>
    <row r="3994" spans="1:9" x14ac:dyDescent="0.3">
      <c r="A3994" t="s">
        <v>10889</v>
      </c>
      <c r="B3994" t="s">
        <v>10890</v>
      </c>
      <c r="C3994" t="s">
        <v>10891</v>
      </c>
      <c r="D3994" t="s">
        <v>8653</v>
      </c>
      <c r="E3994" t="s">
        <v>183</v>
      </c>
      <c r="F3994" t="s">
        <v>14</v>
      </c>
      <c r="G3994">
        <v>51.201070950000002</v>
      </c>
      <c r="H3994">
        <v>6.7831093499999984</v>
      </c>
      <c r="I3994" t="s">
        <v>15</v>
      </c>
    </row>
    <row r="3995" spans="1:9" x14ac:dyDescent="0.3">
      <c r="A3995" t="s">
        <v>10892</v>
      </c>
      <c r="B3995" t="s">
        <v>10893</v>
      </c>
      <c r="F3995" t="s">
        <v>49</v>
      </c>
      <c r="G3995">
        <v>45.121389000000001</v>
      </c>
      <c r="H3995">
        <v>4.9939770000000001</v>
      </c>
      <c r="I3995" t="s">
        <v>25</v>
      </c>
    </row>
    <row r="3996" spans="1:9" x14ac:dyDescent="0.3">
      <c r="A3996" t="s">
        <v>12367</v>
      </c>
      <c r="C3996" t="s">
        <v>12368</v>
      </c>
      <c r="D3996" t="s">
        <v>12369</v>
      </c>
      <c r="E3996" t="s">
        <v>12367</v>
      </c>
      <c r="G3996">
        <v>50.875026699999999</v>
      </c>
      <c r="H3996">
        <v>4.4938859999999998</v>
      </c>
      <c r="I3996" t="s">
        <v>11881</v>
      </c>
    </row>
    <row r="3997" spans="1:9" x14ac:dyDescent="0.3">
      <c r="A3997" t="s">
        <v>11873</v>
      </c>
      <c r="E3997" t="s">
        <v>11874</v>
      </c>
      <c r="G3997">
        <v>52.302834096907901</v>
      </c>
      <c r="H3997">
        <v>18.227371212857499</v>
      </c>
      <c r="I3997" t="s">
        <v>11294</v>
      </c>
    </row>
    <row r="3998" spans="1:9" x14ac:dyDescent="0.3">
      <c r="A3998" t="s">
        <v>10894</v>
      </c>
      <c r="B3998" t="s">
        <v>10895</v>
      </c>
      <c r="C3998" t="s">
        <v>10896</v>
      </c>
      <c r="D3998" t="s">
        <v>10897</v>
      </c>
      <c r="F3998" t="s">
        <v>30</v>
      </c>
      <c r="G3998">
        <v>52.300975000000001</v>
      </c>
      <c r="H3998">
        <v>18.236654999999999</v>
      </c>
      <c r="I3998" t="s">
        <v>31</v>
      </c>
    </row>
    <row r="3999" spans="1:9" x14ac:dyDescent="0.3">
      <c r="A3999" t="s">
        <v>10898</v>
      </c>
      <c r="B3999" t="s">
        <v>10899</v>
      </c>
      <c r="C3999" t="s">
        <v>10900</v>
      </c>
      <c r="D3999" t="s">
        <v>10901</v>
      </c>
      <c r="E3999" t="s">
        <v>10902</v>
      </c>
      <c r="F3999" t="s">
        <v>104</v>
      </c>
      <c r="G3999">
        <v>51.903971400000003</v>
      </c>
      <c r="H3999">
        <v>5.5334557999999996</v>
      </c>
      <c r="I3999" t="s">
        <v>15</v>
      </c>
    </row>
    <row r="4000" spans="1:9" x14ac:dyDescent="0.3">
      <c r="A4000" t="s">
        <v>11875</v>
      </c>
      <c r="E4000" t="s">
        <v>11876</v>
      </c>
      <c r="G4000">
        <v>51.453667199999998</v>
      </c>
      <c r="H4000">
        <v>3.5709124999999999</v>
      </c>
      <c r="I4000" t="s">
        <v>11289</v>
      </c>
    </row>
    <row r="4001" spans="1:9" x14ac:dyDescent="0.3">
      <c r="A4001" t="s">
        <v>10903</v>
      </c>
      <c r="B4001" t="s">
        <v>10904</v>
      </c>
      <c r="C4001" t="s">
        <v>10905</v>
      </c>
      <c r="D4001" t="s">
        <v>3734</v>
      </c>
      <c r="E4001" t="s">
        <v>3735</v>
      </c>
      <c r="F4001" t="s">
        <v>248</v>
      </c>
      <c r="G4001">
        <v>59.9113452</v>
      </c>
      <c r="H4001">
        <v>10.634352</v>
      </c>
      <c r="I4001" t="s">
        <v>15</v>
      </c>
    </row>
    <row r="4002" spans="1:9" x14ac:dyDescent="0.3">
      <c r="A4002" t="s">
        <v>10906</v>
      </c>
      <c r="B4002" t="s">
        <v>10907</v>
      </c>
      <c r="C4002" t="s">
        <v>10908</v>
      </c>
      <c r="D4002" t="s">
        <v>10909</v>
      </c>
      <c r="E4002" t="s">
        <v>10910</v>
      </c>
      <c r="F4002" t="s">
        <v>404</v>
      </c>
      <c r="G4002">
        <v>59.369493149999997</v>
      </c>
      <c r="H4002">
        <v>17.96351765</v>
      </c>
      <c r="I4002" t="s">
        <v>15</v>
      </c>
    </row>
    <row r="4003" spans="1:9" x14ac:dyDescent="0.3">
      <c r="A4003" t="s">
        <v>10911</v>
      </c>
      <c r="B4003" t="s">
        <v>10912</v>
      </c>
      <c r="C4003" t="s">
        <v>10913</v>
      </c>
      <c r="D4003" t="s">
        <v>3111</v>
      </c>
      <c r="E4003" t="s">
        <v>3112</v>
      </c>
      <c r="F4003" t="s">
        <v>14</v>
      </c>
      <c r="G4003">
        <v>51.430168199999997</v>
      </c>
      <c r="H4003">
        <v>6.8015340258529404</v>
      </c>
      <c r="I4003" t="s">
        <v>101</v>
      </c>
    </row>
    <row r="4004" spans="1:9" x14ac:dyDescent="0.3">
      <c r="A4004" t="s">
        <v>10914</v>
      </c>
      <c r="B4004" t="s">
        <v>10915</v>
      </c>
      <c r="F4004" t="s">
        <v>104</v>
      </c>
      <c r="G4004">
        <v>52.016746300000001</v>
      </c>
      <c r="H4004">
        <v>4.3591233999999996</v>
      </c>
      <c r="I4004" t="s">
        <v>1059</v>
      </c>
    </row>
    <row r="4005" spans="1:9" x14ac:dyDescent="0.3">
      <c r="A4005" t="s">
        <v>10916</v>
      </c>
      <c r="B4005" t="s">
        <v>10917</v>
      </c>
      <c r="C4005" t="s">
        <v>10918</v>
      </c>
      <c r="D4005" t="s">
        <v>10919</v>
      </c>
      <c r="E4005" t="s">
        <v>1213</v>
      </c>
      <c r="F4005" t="s">
        <v>248</v>
      </c>
      <c r="G4005">
        <v>59.911639999999998</v>
      </c>
      <c r="H4005">
        <v>10.754635</v>
      </c>
      <c r="I4005" t="s">
        <v>15</v>
      </c>
    </row>
    <row r="4006" spans="1:9" x14ac:dyDescent="0.3">
      <c r="A4006" t="s">
        <v>10920</v>
      </c>
      <c r="B4006" t="s">
        <v>10921</v>
      </c>
      <c r="F4006" t="s">
        <v>82</v>
      </c>
      <c r="G4006">
        <v>51.559603000000003</v>
      </c>
      <c r="H4006">
        <v>-1.7082354574305181</v>
      </c>
      <c r="I4006" t="s">
        <v>25</v>
      </c>
    </row>
    <row r="4007" spans="1:9" x14ac:dyDescent="0.3">
      <c r="A4007" t="s">
        <v>10922</v>
      </c>
      <c r="B4007" t="s">
        <v>2040</v>
      </c>
      <c r="C4007" t="s">
        <v>2041</v>
      </c>
      <c r="D4007" t="s">
        <v>2042</v>
      </c>
      <c r="E4007" t="s">
        <v>2043</v>
      </c>
      <c r="F4007" t="s">
        <v>104</v>
      </c>
      <c r="G4007">
        <v>52.044864599999997</v>
      </c>
      <c r="H4007">
        <v>4.3565836999999998</v>
      </c>
      <c r="I4007" t="s">
        <v>15</v>
      </c>
    </row>
    <row r="4008" spans="1:9" x14ac:dyDescent="0.3">
      <c r="A4008" t="s">
        <v>10923</v>
      </c>
      <c r="B4008" t="s">
        <v>10921</v>
      </c>
      <c r="F4008" t="s">
        <v>82</v>
      </c>
      <c r="G4008">
        <v>51.559603000000003</v>
      </c>
      <c r="H4008">
        <v>-1.7082354574305181</v>
      </c>
      <c r="I4008" t="s">
        <v>15</v>
      </c>
    </row>
    <row r="4009" spans="1:9" x14ac:dyDescent="0.3">
      <c r="A4009" t="s">
        <v>10924</v>
      </c>
      <c r="B4009" t="s">
        <v>10925</v>
      </c>
      <c r="F4009" t="s">
        <v>14</v>
      </c>
      <c r="G4009">
        <v>47.655745199999998</v>
      </c>
      <c r="H4009">
        <v>9.4844371544323796</v>
      </c>
      <c r="I4009" t="s">
        <v>25</v>
      </c>
    </row>
    <row r="4010" spans="1:9" x14ac:dyDescent="0.3">
      <c r="A4010" t="s">
        <v>10926</v>
      </c>
      <c r="B4010" t="s">
        <v>10927</v>
      </c>
      <c r="C4010" t="s">
        <v>10928</v>
      </c>
      <c r="D4010" t="s">
        <v>8884</v>
      </c>
      <c r="E4010" t="s">
        <v>4826</v>
      </c>
      <c r="F4010" t="s">
        <v>21</v>
      </c>
      <c r="G4010">
        <v>48.293492999999998</v>
      </c>
      <c r="H4010">
        <v>14.297704</v>
      </c>
      <c r="I4010" t="s">
        <v>88</v>
      </c>
    </row>
    <row r="4011" spans="1:9" x14ac:dyDescent="0.3">
      <c r="A4011" t="s">
        <v>10929</v>
      </c>
      <c r="B4011" t="s">
        <v>10930</v>
      </c>
      <c r="C4011" t="s">
        <v>10931</v>
      </c>
      <c r="D4011" t="s">
        <v>10932</v>
      </c>
      <c r="E4011" t="s">
        <v>10933</v>
      </c>
      <c r="F4011" t="s">
        <v>68</v>
      </c>
      <c r="G4011">
        <v>47.118012</v>
      </c>
      <c r="H4011">
        <v>7.2535920000000003</v>
      </c>
      <c r="I4011" t="s">
        <v>15</v>
      </c>
    </row>
    <row r="4012" spans="1:9" x14ac:dyDescent="0.3">
      <c r="A4012" t="s">
        <v>10934</v>
      </c>
      <c r="B4012" t="s">
        <v>10935</v>
      </c>
      <c r="C4012" t="s">
        <v>10936</v>
      </c>
      <c r="D4012" t="s">
        <v>10937</v>
      </c>
      <c r="F4012" t="s">
        <v>30</v>
      </c>
      <c r="G4012">
        <v>51.142598999999997</v>
      </c>
      <c r="H4012">
        <v>15.009539999999999</v>
      </c>
      <c r="I4012" t="s">
        <v>31</v>
      </c>
    </row>
    <row r="4013" spans="1:9" x14ac:dyDescent="0.3">
      <c r="A4013" t="s">
        <v>10938</v>
      </c>
      <c r="B4013" t="s">
        <v>10939</v>
      </c>
      <c r="F4013" t="s">
        <v>14</v>
      </c>
      <c r="G4013">
        <v>50.837535449999997</v>
      </c>
      <c r="H4013">
        <v>6.782412350207645</v>
      </c>
      <c r="I4013" t="s">
        <v>15</v>
      </c>
    </row>
    <row r="4014" spans="1:9" x14ac:dyDescent="0.3">
      <c r="A4014" t="s">
        <v>12370</v>
      </c>
      <c r="C4014" t="s">
        <v>12371</v>
      </c>
      <c r="D4014" t="s">
        <v>9487</v>
      </c>
      <c r="E4014" t="s">
        <v>12370</v>
      </c>
      <c r="G4014">
        <v>47.295953300000001</v>
      </c>
      <c r="H4014">
        <v>7.9323762000000002</v>
      </c>
      <c r="I4014" t="s">
        <v>11881</v>
      </c>
    </row>
    <row r="4015" spans="1:9" x14ac:dyDescent="0.3">
      <c r="A4015" t="s">
        <v>11877</v>
      </c>
      <c r="E4015" t="s">
        <v>11878</v>
      </c>
      <c r="G4015">
        <v>41.284820822115996</v>
      </c>
      <c r="H4015">
        <v>1.9466596412567101</v>
      </c>
      <c r="I4015" t="s">
        <v>11289</v>
      </c>
    </row>
    <row r="4016" spans="1:9" x14ac:dyDescent="0.3">
      <c r="A4016" t="s">
        <v>10940</v>
      </c>
      <c r="B4016" t="s">
        <v>10941</v>
      </c>
      <c r="F4016" t="s">
        <v>1084</v>
      </c>
      <c r="G4016">
        <v>46.045178</v>
      </c>
      <c r="H4016">
        <v>14.510275</v>
      </c>
      <c r="I4016" t="s">
        <v>25</v>
      </c>
    </row>
    <row r="4017" spans="1:9" x14ac:dyDescent="0.3">
      <c r="A4017" t="s">
        <v>10942</v>
      </c>
      <c r="B4017" t="s">
        <v>10943</v>
      </c>
      <c r="C4017" t="s">
        <v>10944</v>
      </c>
      <c r="D4017" t="s">
        <v>10945</v>
      </c>
      <c r="E4017" t="s">
        <v>2622</v>
      </c>
      <c r="F4017" t="s">
        <v>14</v>
      </c>
      <c r="G4017">
        <v>48.738146299999997</v>
      </c>
      <c r="H4017">
        <v>9.1079048999999994</v>
      </c>
      <c r="I4017" t="s">
        <v>15</v>
      </c>
    </row>
    <row r="4018" spans="1:9" x14ac:dyDescent="0.3">
      <c r="A4018" t="s">
        <v>10946</v>
      </c>
      <c r="B4018" t="s">
        <v>10947</v>
      </c>
      <c r="C4018" t="s">
        <v>10948</v>
      </c>
      <c r="D4018" t="s">
        <v>2837</v>
      </c>
      <c r="E4018" t="s">
        <v>190</v>
      </c>
      <c r="F4018" t="s">
        <v>14</v>
      </c>
      <c r="G4018">
        <v>52.517665999999998</v>
      </c>
      <c r="H4018">
        <v>13.385818</v>
      </c>
      <c r="I4018" t="s">
        <v>15</v>
      </c>
    </row>
    <row r="4019" spans="1:9" x14ac:dyDescent="0.3">
      <c r="A4019" t="s">
        <v>10949</v>
      </c>
      <c r="B4019" t="s">
        <v>10947</v>
      </c>
      <c r="C4019" t="s">
        <v>10948</v>
      </c>
      <c r="D4019" t="s">
        <v>2837</v>
      </c>
      <c r="E4019" t="s">
        <v>190</v>
      </c>
      <c r="F4019" t="s">
        <v>14</v>
      </c>
      <c r="G4019">
        <v>52.517665999999998</v>
      </c>
      <c r="H4019">
        <v>13.385818</v>
      </c>
      <c r="I4019" t="s">
        <v>15</v>
      </c>
    </row>
    <row r="4020" spans="1:9" x14ac:dyDescent="0.3">
      <c r="A4020" t="s">
        <v>10950</v>
      </c>
      <c r="B4020" t="s">
        <v>10951</v>
      </c>
      <c r="C4020" t="s">
        <v>10952</v>
      </c>
      <c r="D4020" t="s">
        <v>10953</v>
      </c>
      <c r="E4020" t="s">
        <v>10954</v>
      </c>
      <c r="F4020" t="s">
        <v>14</v>
      </c>
      <c r="G4020">
        <v>48.355092800000001</v>
      </c>
      <c r="H4020">
        <v>9.9164384999999999</v>
      </c>
      <c r="I4020" t="s">
        <v>101</v>
      </c>
    </row>
    <row r="4021" spans="1:9" x14ac:dyDescent="0.3">
      <c r="A4021" t="s">
        <v>10955</v>
      </c>
      <c r="B4021" t="s">
        <v>10956</v>
      </c>
      <c r="F4021" t="s">
        <v>113</v>
      </c>
      <c r="G4021">
        <v>41.475200999999998</v>
      </c>
      <c r="H4021">
        <v>2.0978400000000001</v>
      </c>
      <c r="I4021" t="s">
        <v>114</v>
      </c>
    </row>
    <row r="4022" spans="1:9" x14ac:dyDescent="0.3">
      <c r="A4022" t="s">
        <v>10957</v>
      </c>
      <c r="B4022" t="s">
        <v>10958</v>
      </c>
      <c r="C4022" t="s">
        <v>10959</v>
      </c>
      <c r="D4022" t="s">
        <v>10960</v>
      </c>
      <c r="E4022" t="s">
        <v>10961</v>
      </c>
      <c r="F4022" t="s">
        <v>24</v>
      </c>
      <c r="G4022">
        <v>37.919705550000003</v>
      </c>
      <c r="H4022">
        <v>23.733108886263238</v>
      </c>
      <c r="I4022" t="s">
        <v>15</v>
      </c>
    </row>
    <row r="4023" spans="1:9" x14ac:dyDescent="0.3">
      <c r="A4023" t="s">
        <v>10962</v>
      </c>
      <c r="B4023" t="s">
        <v>10963</v>
      </c>
      <c r="C4023" t="s">
        <v>10964</v>
      </c>
      <c r="D4023" t="s">
        <v>10965</v>
      </c>
      <c r="E4023" t="s">
        <v>10966</v>
      </c>
      <c r="F4023" t="s">
        <v>24</v>
      </c>
      <c r="G4023">
        <v>37.964645900000001</v>
      </c>
      <c r="H4023">
        <v>23.7265698</v>
      </c>
      <c r="I4023" t="s">
        <v>15</v>
      </c>
    </row>
    <row r="4024" spans="1:9" x14ac:dyDescent="0.3">
      <c r="A4024" t="s">
        <v>10967</v>
      </c>
      <c r="B4024" t="s">
        <v>10968</v>
      </c>
      <c r="C4024" t="s">
        <v>10969</v>
      </c>
      <c r="D4024" t="s">
        <v>10970</v>
      </c>
      <c r="E4024" t="s">
        <v>10971</v>
      </c>
      <c r="F4024" t="s">
        <v>24</v>
      </c>
      <c r="G4024">
        <v>38.1998587</v>
      </c>
      <c r="H4024">
        <v>25.9272603</v>
      </c>
      <c r="I4024" t="s">
        <v>15</v>
      </c>
    </row>
    <row r="4025" spans="1:9" x14ac:dyDescent="0.3">
      <c r="A4025" t="s">
        <v>10972</v>
      </c>
      <c r="B4025" t="s">
        <v>10973</v>
      </c>
      <c r="C4025" t="s">
        <v>10974</v>
      </c>
      <c r="D4025" t="s">
        <v>10975</v>
      </c>
      <c r="E4025" t="s">
        <v>10976</v>
      </c>
      <c r="F4025" t="s">
        <v>9392</v>
      </c>
      <c r="G4025">
        <v>50.542929999999998</v>
      </c>
      <c r="H4025">
        <v>30.265065</v>
      </c>
      <c r="I4025" t="s">
        <v>15</v>
      </c>
    </row>
    <row r="4026" spans="1:9" x14ac:dyDescent="0.3">
      <c r="A4026" t="s">
        <v>10977</v>
      </c>
      <c r="B4026" t="s">
        <v>10978</v>
      </c>
      <c r="C4026" t="s">
        <v>10979</v>
      </c>
      <c r="D4026" t="s">
        <v>10980</v>
      </c>
      <c r="E4026" t="s">
        <v>10981</v>
      </c>
      <c r="F4026" t="s">
        <v>10982</v>
      </c>
      <c r="G4026">
        <v>55.807360000000003</v>
      </c>
      <c r="H4026">
        <v>38.185110000000002</v>
      </c>
      <c r="I4026" t="s">
        <v>15</v>
      </c>
    </row>
    <row r="4027" spans="1:9" x14ac:dyDescent="0.3">
      <c r="A4027" t="s">
        <v>10983</v>
      </c>
      <c r="B4027" t="s">
        <v>10984</v>
      </c>
      <c r="C4027" t="s">
        <v>10985</v>
      </c>
      <c r="D4027" t="s">
        <v>10986</v>
      </c>
      <c r="E4027" t="s">
        <v>10987</v>
      </c>
      <c r="F4027" t="s">
        <v>10982</v>
      </c>
      <c r="G4027">
        <v>47.505592499999999</v>
      </c>
      <c r="H4027">
        <v>42.155735707301588</v>
      </c>
      <c r="I4027" t="s">
        <v>15</v>
      </c>
    </row>
    <row r="4028" spans="1:9" x14ac:dyDescent="0.3">
      <c r="A4028" t="s">
        <v>10988</v>
      </c>
      <c r="B4028" t="s">
        <v>10989</v>
      </c>
      <c r="C4028" t="s">
        <v>10990</v>
      </c>
      <c r="D4028" t="s">
        <v>10991</v>
      </c>
      <c r="E4028" t="s">
        <v>10992</v>
      </c>
      <c r="F4028" t="s">
        <v>10982</v>
      </c>
      <c r="G4028">
        <v>59.225383450000002</v>
      </c>
      <c r="H4028">
        <v>39.914002542726408</v>
      </c>
      <c r="I4028" t="s">
        <v>15</v>
      </c>
    </row>
    <row r="4029" spans="1:9" x14ac:dyDescent="0.3">
      <c r="A4029" t="s">
        <v>10993</v>
      </c>
      <c r="B4029" t="s">
        <v>10994</v>
      </c>
      <c r="C4029" t="s">
        <v>10995</v>
      </c>
      <c r="D4029" t="s">
        <v>10996</v>
      </c>
      <c r="E4029" t="s">
        <v>10997</v>
      </c>
      <c r="F4029" t="s">
        <v>10982</v>
      </c>
      <c r="G4029">
        <v>43.217995999999999</v>
      </c>
      <c r="H4029">
        <v>46.048614999999998</v>
      </c>
      <c r="I4029" t="s">
        <v>15</v>
      </c>
    </row>
    <row r="4030" spans="1:9" x14ac:dyDescent="0.3">
      <c r="A4030" t="s">
        <v>10998</v>
      </c>
      <c r="B4030" t="s">
        <v>10999</v>
      </c>
      <c r="C4030" t="s">
        <v>11000</v>
      </c>
      <c r="D4030" t="s">
        <v>11001</v>
      </c>
      <c r="E4030" t="s">
        <v>11002</v>
      </c>
      <c r="F4030" t="s">
        <v>10982</v>
      </c>
      <c r="G4030">
        <v>53.434441499999998</v>
      </c>
      <c r="H4030">
        <v>58.980584299999997</v>
      </c>
      <c r="I4030" t="s">
        <v>15</v>
      </c>
    </row>
    <row r="4031" spans="1:9" x14ac:dyDescent="0.3">
      <c r="A4031" t="s">
        <v>11003</v>
      </c>
      <c r="B4031" t="s">
        <v>11004</v>
      </c>
      <c r="C4031" t="s">
        <v>11005</v>
      </c>
      <c r="D4031" t="s">
        <v>11006</v>
      </c>
      <c r="E4031" t="s">
        <v>11007</v>
      </c>
      <c r="F4031" t="s">
        <v>10982</v>
      </c>
      <c r="G4031">
        <v>51.539369999999998</v>
      </c>
      <c r="H4031">
        <v>45.976301999999997</v>
      </c>
      <c r="I4031" t="s">
        <v>15</v>
      </c>
    </row>
    <row r="4032" spans="1:9" x14ac:dyDescent="0.3">
      <c r="A4032" t="s">
        <v>11008</v>
      </c>
      <c r="B4032" t="s">
        <v>11009</v>
      </c>
      <c r="C4032" t="s">
        <v>11010</v>
      </c>
      <c r="D4032" t="s">
        <v>10980</v>
      </c>
      <c r="E4032" t="s">
        <v>10981</v>
      </c>
      <c r="F4032" t="s">
        <v>10982</v>
      </c>
      <c r="G4032">
        <v>55.807360000000003</v>
      </c>
      <c r="H4032">
        <v>38.185110000000002</v>
      </c>
      <c r="I4032" t="s">
        <v>15</v>
      </c>
    </row>
    <row r="4033" spans="1:9" x14ac:dyDescent="0.3">
      <c r="A4033" t="s">
        <v>11011</v>
      </c>
      <c r="B4033" t="s">
        <v>11012</v>
      </c>
      <c r="C4033" t="s">
        <v>11013</v>
      </c>
      <c r="D4033" t="s">
        <v>11014</v>
      </c>
      <c r="E4033" t="s">
        <v>11015</v>
      </c>
      <c r="F4033" t="s">
        <v>10982</v>
      </c>
      <c r="G4033">
        <v>55.881079999999997</v>
      </c>
      <c r="H4033">
        <v>37.709527999999999</v>
      </c>
      <c r="I4033" t="s">
        <v>15</v>
      </c>
    </row>
    <row r="4034" spans="1:9" x14ac:dyDescent="0.3">
      <c r="A4034" t="s">
        <v>11016</v>
      </c>
      <c r="B4034" t="s">
        <v>11017</v>
      </c>
      <c r="C4034" t="s">
        <v>11018</v>
      </c>
      <c r="D4034" t="s">
        <v>11019</v>
      </c>
      <c r="E4034" t="s">
        <v>11020</v>
      </c>
      <c r="F4034" t="s">
        <v>10982</v>
      </c>
      <c r="G4034">
        <v>59.969297099999999</v>
      </c>
      <c r="H4034">
        <v>30.292452275939912</v>
      </c>
      <c r="I4034" t="s">
        <v>15</v>
      </c>
    </row>
    <row r="4035" spans="1:9" x14ac:dyDescent="0.3">
      <c r="A4035" t="s">
        <v>11021</v>
      </c>
      <c r="B4035" t="s">
        <v>11022</v>
      </c>
      <c r="C4035" t="s">
        <v>11023</v>
      </c>
      <c r="D4035" t="s">
        <v>11024</v>
      </c>
      <c r="E4035" t="s">
        <v>11025</v>
      </c>
      <c r="F4035" t="s">
        <v>10982</v>
      </c>
      <c r="G4035">
        <v>55.732023650000002</v>
      </c>
      <c r="H4035">
        <v>37.43438774575408</v>
      </c>
      <c r="I4035" t="s">
        <v>15</v>
      </c>
    </row>
    <row r="4036" spans="1:9" x14ac:dyDescent="0.3">
      <c r="A4036" t="s">
        <v>11026</v>
      </c>
      <c r="B4036" t="s">
        <v>11027</v>
      </c>
      <c r="C4036" t="s">
        <v>11028</v>
      </c>
      <c r="D4036" t="s">
        <v>11029</v>
      </c>
      <c r="E4036" t="s">
        <v>11025</v>
      </c>
      <c r="F4036" t="s">
        <v>10982</v>
      </c>
      <c r="G4036">
        <v>55.7122964</v>
      </c>
      <c r="H4036">
        <v>37.689144328527611</v>
      </c>
      <c r="I4036" t="s">
        <v>15</v>
      </c>
    </row>
    <row r="4037" spans="1:9" x14ac:dyDescent="0.3">
      <c r="A4037" t="s">
        <v>11030</v>
      </c>
      <c r="B4037" t="s">
        <v>11031</v>
      </c>
      <c r="C4037" t="s">
        <v>11032</v>
      </c>
      <c r="D4037" t="s">
        <v>11033</v>
      </c>
      <c r="E4037" t="s">
        <v>11025</v>
      </c>
      <c r="F4037" t="s">
        <v>10982</v>
      </c>
      <c r="G4037">
        <v>55.834761999999998</v>
      </c>
      <c r="H4037">
        <v>37.648485000000001</v>
      </c>
      <c r="I4037" t="s">
        <v>15</v>
      </c>
    </row>
    <row r="4038" spans="1:9" x14ac:dyDescent="0.3">
      <c r="A4038" t="s">
        <v>11034</v>
      </c>
      <c r="B4038" t="s">
        <v>11035</v>
      </c>
      <c r="C4038" t="s">
        <v>11036</v>
      </c>
      <c r="D4038" t="s">
        <v>11037</v>
      </c>
      <c r="E4038" t="s">
        <v>11038</v>
      </c>
      <c r="F4038" t="s">
        <v>10982</v>
      </c>
      <c r="G4038">
        <v>54.8919906</v>
      </c>
      <c r="H4038">
        <v>52.308710447479918</v>
      </c>
      <c r="I4038" t="s">
        <v>15</v>
      </c>
    </row>
    <row r="4039" spans="1:9" x14ac:dyDescent="0.3">
      <c r="A4039" t="s">
        <v>11039</v>
      </c>
      <c r="B4039" t="s">
        <v>11040</v>
      </c>
      <c r="C4039" t="s">
        <v>11041</v>
      </c>
      <c r="D4039" t="s">
        <v>11042</v>
      </c>
      <c r="E4039" t="s">
        <v>11043</v>
      </c>
      <c r="F4039" t="s">
        <v>10982</v>
      </c>
      <c r="G4039">
        <v>55.292811</v>
      </c>
      <c r="H4039">
        <v>38.681606000000002</v>
      </c>
      <c r="I4039" t="s">
        <v>15</v>
      </c>
    </row>
    <row r="4040" spans="1:9" x14ac:dyDescent="0.3">
      <c r="A4040" t="s">
        <v>11044</v>
      </c>
      <c r="B4040" t="s">
        <v>11045</v>
      </c>
      <c r="C4040" t="s">
        <v>11046</v>
      </c>
      <c r="D4040" t="s">
        <v>11047</v>
      </c>
      <c r="E4040" t="s">
        <v>11048</v>
      </c>
      <c r="F4040" t="s">
        <v>11049</v>
      </c>
      <c r="G4040">
        <v>52.256653</v>
      </c>
      <c r="H4040">
        <v>25.131889000000001</v>
      </c>
      <c r="I4040" t="s">
        <v>15</v>
      </c>
    </row>
    <row r="4041" spans="1:9" x14ac:dyDescent="0.3">
      <c r="A4041" t="s">
        <v>11050</v>
      </c>
      <c r="B4041" t="s">
        <v>11051</v>
      </c>
      <c r="C4041" t="s">
        <v>11052</v>
      </c>
      <c r="D4041" t="s">
        <v>11053</v>
      </c>
      <c r="E4041" t="s">
        <v>11054</v>
      </c>
      <c r="F4041" t="s">
        <v>10982</v>
      </c>
      <c r="G4041">
        <v>55.561354000000001</v>
      </c>
      <c r="H4041">
        <v>38.246921</v>
      </c>
      <c r="I4041" t="s">
        <v>15</v>
      </c>
    </row>
    <row r="4042" spans="1:9" x14ac:dyDescent="0.3">
      <c r="A4042" t="s">
        <v>11055</v>
      </c>
      <c r="B4042" t="s">
        <v>11056</v>
      </c>
      <c r="C4042" t="s">
        <v>11057</v>
      </c>
      <c r="D4042" t="s">
        <v>11058</v>
      </c>
      <c r="E4042" t="s">
        <v>11059</v>
      </c>
      <c r="F4042" t="s">
        <v>10982</v>
      </c>
      <c r="G4042">
        <v>67.663248150000001</v>
      </c>
      <c r="H4042">
        <v>53.116218656540873</v>
      </c>
      <c r="I4042" t="s">
        <v>15</v>
      </c>
    </row>
    <row r="4043" spans="1:9" x14ac:dyDescent="0.3">
      <c r="A4043" t="s">
        <v>11060</v>
      </c>
      <c r="B4043" t="s">
        <v>11061</v>
      </c>
      <c r="C4043" t="s">
        <v>11062</v>
      </c>
      <c r="D4043" t="s">
        <v>11063</v>
      </c>
      <c r="E4043" t="s">
        <v>11064</v>
      </c>
      <c r="F4043" t="s">
        <v>10982</v>
      </c>
      <c r="G4043">
        <v>56.269689049999997</v>
      </c>
      <c r="H4043">
        <v>43.983207217512152</v>
      </c>
      <c r="I4043" t="s">
        <v>15</v>
      </c>
    </row>
    <row r="4044" spans="1:9" x14ac:dyDescent="0.3">
      <c r="A4044" t="s">
        <v>11065</v>
      </c>
      <c r="B4044" t="s">
        <v>11066</v>
      </c>
      <c r="C4044" t="s">
        <v>11067</v>
      </c>
      <c r="D4044" t="s">
        <v>11068</v>
      </c>
      <c r="E4044" t="s">
        <v>11069</v>
      </c>
      <c r="F4044" t="s">
        <v>9392</v>
      </c>
      <c r="G4044">
        <v>48.486088500000001</v>
      </c>
      <c r="H4044">
        <v>34.952509708579363</v>
      </c>
      <c r="I4044" t="s">
        <v>15</v>
      </c>
    </row>
    <row r="4045" spans="1:9" x14ac:dyDescent="0.3">
      <c r="A4045" t="s">
        <v>11070</v>
      </c>
      <c r="B4045" t="s">
        <v>11071</v>
      </c>
      <c r="C4045" t="s">
        <v>11072</v>
      </c>
      <c r="D4045" t="s">
        <v>11073</v>
      </c>
      <c r="E4045" t="s">
        <v>11074</v>
      </c>
      <c r="F4045" t="s">
        <v>9392</v>
      </c>
      <c r="G4045">
        <v>49.838126549999998</v>
      </c>
      <c r="H4045">
        <v>24.031653447903079</v>
      </c>
      <c r="I4045" t="s">
        <v>15</v>
      </c>
    </row>
    <row r="4046" spans="1:9" x14ac:dyDescent="0.3">
      <c r="A4046" t="s">
        <v>11075</v>
      </c>
      <c r="B4046" t="s">
        <v>11076</v>
      </c>
      <c r="C4046" t="s">
        <v>11077</v>
      </c>
      <c r="D4046" t="s">
        <v>11078</v>
      </c>
      <c r="E4046" t="s">
        <v>11079</v>
      </c>
      <c r="F4046" t="s">
        <v>10982</v>
      </c>
      <c r="G4046">
        <v>50.753599999999999</v>
      </c>
      <c r="H4046">
        <v>41.974694999999997</v>
      </c>
      <c r="I4046" t="s">
        <v>15</v>
      </c>
    </row>
    <row r="4047" spans="1:9" x14ac:dyDescent="0.3">
      <c r="A4047" t="s">
        <v>11080</v>
      </c>
      <c r="B4047" t="s">
        <v>11081</v>
      </c>
      <c r="C4047" t="s">
        <v>11082</v>
      </c>
      <c r="D4047" t="s">
        <v>11083</v>
      </c>
      <c r="E4047" t="s">
        <v>11084</v>
      </c>
      <c r="F4047" t="s">
        <v>7860</v>
      </c>
      <c r="G4047">
        <v>45.271780999999997</v>
      </c>
      <c r="H4047">
        <v>19.875072299999999</v>
      </c>
      <c r="I4047" t="s">
        <v>15</v>
      </c>
    </row>
    <row r="4048" spans="1:9" x14ac:dyDescent="0.3">
      <c r="A4048" t="s">
        <v>11085</v>
      </c>
      <c r="B4048" t="s">
        <v>11086</v>
      </c>
      <c r="C4048" t="s">
        <v>11087</v>
      </c>
      <c r="D4048" t="s">
        <v>11088</v>
      </c>
      <c r="E4048" t="s">
        <v>11089</v>
      </c>
      <c r="F4048" t="s">
        <v>9392</v>
      </c>
      <c r="G4048">
        <v>50.424849700000003</v>
      </c>
      <c r="H4048">
        <v>30.533306499999998</v>
      </c>
      <c r="I4048" t="s">
        <v>15</v>
      </c>
    </row>
    <row r="4049" spans="1:9" x14ac:dyDescent="0.3">
      <c r="A4049" t="s">
        <v>11090</v>
      </c>
      <c r="B4049" t="s">
        <v>11091</v>
      </c>
      <c r="C4049" t="s">
        <v>11092</v>
      </c>
      <c r="D4049" t="s">
        <v>11093</v>
      </c>
      <c r="E4049" t="s">
        <v>11094</v>
      </c>
      <c r="F4049" t="s">
        <v>10982</v>
      </c>
      <c r="G4049">
        <v>44.573817200000001</v>
      </c>
      <c r="H4049">
        <v>38.093322362139929</v>
      </c>
      <c r="I4049" t="s">
        <v>15</v>
      </c>
    </row>
    <row r="4050" spans="1:9" x14ac:dyDescent="0.3">
      <c r="A4050" t="s">
        <v>11095</v>
      </c>
      <c r="B4050" t="s">
        <v>11096</v>
      </c>
      <c r="C4050" t="s">
        <v>11097</v>
      </c>
      <c r="D4050" t="s">
        <v>11098</v>
      </c>
      <c r="E4050" t="s">
        <v>11099</v>
      </c>
      <c r="F4050" t="s">
        <v>9392</v>
      </c>
      <c r="G4050">
        <v>48.225133999999997</v>
      </c>
      <c r="H4050">
        <v>22.881358423034719</v>
      </c>
      <c r="I4050" t="s">
        <v>15</v>
      </c>
    </row>
    <row r="4051" spans="1:9" x14ac:dyDescent="0.3">
      <c r="A4051" t="s">
        <v>11100</v>
      </c>
      <c r="B4051" t="s">
        <v>11101</v>
      </c>
      <c r="C4051" t="s">
        <v>11102</v>
      </c>
      <c r="D4051" t="s">
        <v>11103</v>
      </c>
      <c r="E4051" t="s">
        <v>11084</v>
      </c>
      <c r="F4051" t="s">
        <v>11049</v>
      </c>
      <c r="G4051">
        <v>53.087397099999997</v>
      </c>
      <c r="H4051">
        <v>24.556664649999998</v>
      </c>
      <c r="I4051" t="s">
        <v>15</v>
      </c>
    </row>
    <row r="4052" spans="1:9" x14ac:dyDescent="0.3">
      <c r="A4052" t="s">
        <v>11104</v>
      </c>
      <c r="B4052" t="s">
        <v>11105</v>
      </c>
      <c r="C4052" t="s">
        <v>11106</v>
      </c>
      <c r="D4052" t="s">
        <v>11107</v>
      </c>
      <c r="E4052" t="s">
        <v>11025</v>
      </c>
      <c r="F4052" t="s">
        <v>10982</v>
      </c>
      <c r="G4052">
        <v>54.963560000000001</v>
      </c>
      <c r="H4052">
        <v>82.835883999999993</v>
      </c>
      <c r="I4052" t="s">
        <v>15</v>
      </c>
    </row>
    <row r="4053" spans="1:9" x14ac:dyDescent="0.3">
      <c r="A4053" t="s">
        <v>11108</v>
      </c>
      <c r="B4053" t="s">
        <v>11109</v>
      </c>
      <c r="C4053" t="s">
        <v>11110</v>
      </c>
      <c r="D4053" t="s">
        <v>11037</v>
      </c>
      <c r="E4053" t="s">
        <v>11038</v>
      </c>
      <c r="F4053" t="s">
        <v>10982</v>
      </c>
      <c r="G4053">
        <v>54.901603549999997</v>
      </c>
      <c r="H4053">
        <v>52.301930982710623</v>
      </c>
      <c r="I4053" t="s">
        <v>15</v>
      </c>
    </row>
    <row r="4054" spans="1:9" x14ac:dyDescent="0.3">
      <c r="A4054" t="s">
        <v>11111</v>
      </c>
      <c r="B4054" t="s">
        <v>11112</v>
      </c>
      <c r="C4054" t="s">
        <v>11113</v>
      </c>
      <c r="D4054" t="s">
        <v>11114</v>
      </c>
      <c r="E4054" t="s">
        <v>11115</v>
      </c>
      <c r="F4054" t="s">
        <v>10982</v>
      </c>
      <c r="G4054">
        <v>51.664797</v>
      </c>
      <c r="H4054">
        <v>39.210341</v>
      </c>
      <c r="I4054" t="s">
        <v>15</v>
      </c>
    </row>
    <row r="4055" spans="1:9" x14ac:dyDescent="0.3">
      <c r="A4055" t="s">
        <v>11116</v>
      </c>
      <c r="B4055" t="s">
        <v>11117</v>
      </c>
      <c r="C4055" t="s">
        <v>11118</v>
      </c>
      <c r="D4055" t="s">
        <v>11119</v>
      </c>
      <c r="E4055" t="s">
        <v>11120</v>
      </c>
      <c r="F4055" t="s">
        <v>11121</v>
      </c>
      <c r="G4055">
        <v>42.219422999999999</v>
      </c>
      <c r="H4055">
        <v>20.716532999999998</v>
      </c>
      <c r="I4055" t="s">
        <v>15</v>
      </c>
    </row>
    <row r="4056" spans="1:9" x14ac:dyDescent="0.3">
      <c r="A4056" t="s">
        <v>11122</v>
      </c>
      <c r="B4056" t="s">
        <v>11123</v>
      </c>
      <c r="C4056" t="s">
        <v>11124</v>
      </c>
      <c r="D4056" t="s">
        <v>11125</v>
      </c>
      <c r="E4056" t="s">
        <v>11126</v>
      </c>
      <c r="F4056" t="s">
        <v>10982</v>
      </c>
      <c r="G4056">
        <v>55.809388849999998</v>
      </c>
      <c r="H4056">
        <v>38.049130035759333</v>
      </c>
      <c r="I4056" t="s">
        <v>15</v>
      </c>
    </row>
    <row r="4057" spans="1:9" x14ac:dyDescent="0.3">
      <c r="A4057" t="s">
        <v>11127</v>
      </c>
      <c r="B4057" t="s">
        <v>11128</v>
      </c>
      <c r="C4057" t="s">
        <v>11129</v>
      </c>
      <c r="D4057" t="s">
        <v>11130</v>
      </c>
      <c r="E4057" t="s">
        <v>11131</v>
      </c>
      <c r="F4057" t="s">
        <v>9392</v>
      </c>
      <c r="G4057">
        <v>49.281879250000003</v>
      </c>
      <c r="H4057">
        <v>23.4498459</v>
      </c>
      <c r="I4057" t="s">
        <v>15</v>
      </c>
    </row>
    <row r="4058" spans="1:9" x14ac:dyDescent="0.3">
      <c r="A4058" t="s">
        <v>11132</v>
      </c>
      <c r="B4058" t="s">
        <v>11133</v>
      </c>
      <c r="C4058" t="s">
        <v>11134</v>
      </c>
      <c r="D4058" t="s">
        <v>11135</v>
      </c>
      <c r="E4058" t="s">
        <v>11025</v>
      </c>
      <c r="F4058" t="s">
        <v>10982</v>
      </c>
      <c r="G4058">
        <v>55.707675999999999</v>
      </c>
      <c r="H4058">
        <v>37.651761</v>
      </c>
      <c r="I4058" t="s">
        <v>15</v>
      </c>
    </row>
    <row r="4059" spans="1:9" x14ac:dyDescent="0.3">
      <c r="A4059" t="s">
        <v>11136</v>
      </c>
      <c r="B4059" t="s">
        <v>11137</v>
      </c>
      <c r="C4059" t="s">
        <v>11138</v>
      </c>
      <c r="D4059" t="s">
        <v>11139</v>
      </c>
      <c r="E4059" t="s">
        <v>10997</v>
      </c>
      <c r="F4059" t="s">
        <v>11049</v>
      </c>
      <c r="G4059">
        <v>52.615597999999999</v>
      </c>
      <c r="H4059">
        <v>25.555582000000001</v>
      </c>
      <c r="I4059" t="s">
        <v>15</v>
      </c>
    </row>
    <row r="4060" spans="1:9" x14ac:dyDescent="0.3">
      <c r="A4060" t="s">
        <v>11140</v>
      </c>
      <c r="B4060" t="s">
        <v>11141</v>
      </c>
      <c r="C4060" t="s">
        <v>11142</v>
      </c>
      <c r="D4060" t="s">
        <v>11135</v>
      </c>
      <c r="E4060" t="s">
        <v>11025</v>
      </c>
      <c r="F4060" t="s">
        <v>10982</v>
      </c>
      <c r="G4060">
        <v>55.702528000000001</v>
      </c>
      <c r="H4060">
        <v>37.632246000000002</v>
      </c>
      <c r="I4060" t="s">
        <v>15</v>
      </c>
    </row>
    <row r="4061" spans="1:9" x14ac:dyDescent="0.3">
      <c r="A4061" t="s">
        <v>11143</v>
      </c>
      <c r="B4061" t="s">
        <v>11144</v>
      </c>
      <c r="C4061" t="s">
        <v>11145</v>
      </c>
      <c r="D4061" t="s">
        <v>11146</v>
      </c>
      <c r="E4061" t="s">
        <v>11048</v>
      </c>
      <c r="F4061" t="s">
        <v>10982</v>
      </c>
      <c r="G4061">
        <v>53.198200999999997</v>
      </c>
      <c r="H4061">
        <v>50.106119</v>
      </c>
      <c r="I4061" t="s">
        <v>15</v>
      </c>
    </row>
    <row r="4062" spans="1:9" x14ac:dyDescent="0.3">
      <c r="A4062" t="s">
        <v>11147</v>
      </c>
      <c r="B4062" t="s">
        <v>11148</v>
      </c>
      <c r="C4062" t="s">
        <v>11149</v>
      </c>
      <c r="D4062" t="s">
        <v>11150</v>
      </c>
      <c r="E4062" t="s">
        <v>11025</v>
      </c>
      <c r="F4062" t="s">
        <v>10982</v>
      </c>
      <c r="G4062">
        <v>55.752037000000001</v>
      </c>
      <c r="H4062">
        <v>37.642226000000001</v>
      </c>
      <c r="I4062" t="s">
        <v>15</v>
      </c>
    </row>
    <row r="4063" spans="1:9" x14ac:dyDescent="0.3">
      <c r="A4063" t="s">
        <v>11151</v>
      </c>
      <c r="B4063" t="s">
        <v>11152</v>
      </c>
      <c r="C4063" t="s">
        <v>11153</v>
      </c>
      <c r="D4063" t="s">
        <v>11154</v>
      </c>
      <c r="E4063" t="s">
        <v>11084</v>
      </c>
      <c r="F4063" t="s">
        <v>10982</v>
      </c>
      <c r="G4063">
        <v>55.790553000000003</v>
      </c>
      <c r="H4063">
        <v>49.155214000000001</v>
      </c>
      <c r="I4063" t="s">
        <v>15</v>
      </c>
    </row>
    <row r="4064" spans="1:9" x14ac:dyDescent="0.3">
      <c r="A4064" t="s">
        <v>11155</v>
      </c>
      <c r="B4064" t="s">
        <v>11156</v>
      </c>
      <c r="C4064" t="s">
        <v>11157</v>
      </c>
      <c r="D4064" t="s">
        <v>11158</v>
      </c>
      <c r="E4064" t="s">
        <v>11159</v>
      </c>
      <c r="F4064" t="s">
        <v>1432</v>
      </c>
      <c r="G4064">
        <v>42.661998699999998</v>
      </c>
      <c r="H4064">
        <v>23.415657700000001</v>
      </c>
      <c r="I4064" t="s">
        <v>15</v>
      </c>
    </row>
    <row r="4065" spans="1:9" x14ac:dyDescent="0.3">
      <c r="A4065" t="s">
        <v>11160</v>
      </c>
      <c r="B4065" t="s">
        <v>11161</v>
      </c>
      <c r="C4065" t="s">
        <v>11162</v>
      </c>
      <c r="D4065" t="s">
        <v>11163</v>
      </c>
      <c r="E4065" t="s">
        <v>11164</v>
      </c>
      <c r="F4065" t="s">
        <v>9392</v>
      </c>
      <c r="G4065">
        <v>48.516522999999999</v>
      </c>
      <c r="H4065">
        <v>26.156541000000001</v>
      </c>
      <c r="I4065" t="s">
        <v>15</v>
      </c>
    </row>
    <row r="4066" spans="1:9" x14ac:dyDescent="0.3">
      <c r="A4066" t="s">
        <v>11165</v>
      </c>
      <c r="B4066" t="s">
        <v>11166</v>
      </c>
      <c r="C4066" t="s">
        <v>11167</v>
      </c>
      <c r="D4066" t="s">
        <v>11168</v>
      </c>
      <c r="E4066" t="s">
        <v>11025</v>
      </c>
      <c r="F4066" t="s">
        <v>11049</v>
      </c>
      <c r="G4066">
        <v>53.325885999999997</v>
      </c>
      <c r="H4066">
        <v>28.64461</v>
      </c>
      <c r="I4066" t="s">
        <v>15</v>
      </c>
    </row>
    <row r="4067" spans="1:9" x14ac:dyDescent="0.3">
      <c r="A4067" t="s">
        <v>11169</v>
      </c>
      <c r="B4067" t="s">
        <v>11170</v>
      </c>
      <c r="C4067" t="s">
        <v>11171</v>
      </c>
      <c r="D4067" t="s">
        <v>11172</v>
      </c>
      <c r="E4067" t="s">
        <v>11048</v>
      </c>
      <c r="F4067" t="s">
        <v>104</v>
      </c>
      <c r="G4067">
        <v>52.436805</v>
      </c>
      <c r="H4067">
        <v>4.8206850000000001</v>
      </c>
      <c r="I4067" t="s">
        <v>15</v>
      </c>
    </row>
    <row r="4068" spans="1:9" x14ac:dyDescent="0.3">
      <c r="A4068" t="s">
        <v>11173</v>
      </c>
      <c r="B4068" t="s">
        <v>11174</v>
      </c>
      <c r="C4068" t="s">
        <v>11175</v>
      </c>
      <c r="D4068" t="s">
        <v>11176</v>
      </c>
      <c r="E4068" t="s">
        <v>11177</v>
      </c>
      <c r="F4068" t="s">
        <v>10982</v>
      </c>
      <c r="G4068">
        <v>48.47413615</v>
      </c>
      <c r="H4068">
        <v>44.645016513971889</v>
      </c>
      <c r="I4068" t="s">
        <v>15</v>
      </c>
    </row>
    <row r="4069" spans="1:9" x14ac:dyDescent="0.3">
      <c r="A4069" t="s">
        <v>11178</v>
      </c>
      <c r="B4069" t="s">
        <v>11179</v>
      </c>
      <c r="C4069" t="s">
        <v>11180</v>
      </c>
      <c r="D4069" t="s">
        <v>11181</v>
      </c>
      <c r="E4069" t="s">
        <v>11182</v>
      </c>
      <c r="F4069" t="s">
        <v>9392</v>
      </c>
      <c r="G4069">
        <v>46.497928999999999</v>
      </c>
      <c r="H4069">
        <v>30.722614</v>
      </c>
      <c r="I4069" t="s">
        <v>15</v>
      </c>
    </row>
    <row r="4070" spans="1:9" x14ac:dyDescent="0.3">
      <c r="A4070" t="s">
        <v>11183</v>
      </c>
      <c r="B4070" t="s">
        <v>11184</v>
      </c>
      <c r="C4070" t="s">
        <v>11185</v>
      </c>
      <c r="D4070" t="s">
        <v>11186</v>
      </c>
      <c r="E4070" t="s">
        <v>11187</v>
      </c>
      <c r="F4070" t="s">
        <v>10982</v>
      </c>
      <c r="G4070">
        <v>54.119329999999998</v>
      </c>
      <c r="H4070">
        <v>45.114758999999999</v>
      </c>
      <c r="I4070" t="s">
        <v>15</v>
      </c>
    </row>
    <row r="4071" spans="1:9" x14ac:dyDescent="0.3">
      <c r="A4071" t="s">
        <v>11188</v>
      </c>
      <c r="B4071" t="s">
        <v>11189</v>
      </c>
      <c r="C4071" t="s">
        <v>11190</v>
      </c>
      <c r="D4071" t="s">
        <v>11191</v>
      </c>
      <c r="E4071" t="s">
        <v>11192</v>
      </c>
      <c r="F4071" t="s">
        <v>30</v>
      </c>
      <c r="G4071">
        <v>51.201163299999997</v>
      </c>
      <c r="H4071">
        <v>22.542693100000001</v>
      </c>
      <c r="I4071" t="s">
        <v>15</v>
      </c>
    </row>
    <row r="4072" spans="1:9" x14ac:dyDescent="0.3">
      <c r="A4072" t="s">
        <v>11193</v>
      </c>
      <c r="B4072" t="s">
        <v>11194</v>
      </c>
      <c r="C4072" t="s">
        <v>11195</v>
      </c>
      <c r="D4072" t="s">
        <v>11196</v>
      </c>
      <c r="E4072" t="s">
        <v>11197</v>
      </c>
      <c r="F4072" t="s">
        <v>10982</v>
      </c>
      <c r="G4072">
        <v>58.455911150000013</v>
      </c>
      <c r="H4072">
        <v>56.449812881957783</v>
      </c>
      <c r="I4072" t="s">
        <v>15</v>
      </c>
    </row>
    <row r="4073" spans="1:9" x14ac:dyDescent="0.3">
      <c r="A4073" t="s">
        <v>11198</v>
      </c>
      <c r="B4073" t="s">
        <v>11199</v>
      </c>
      <c r="C4073" t="s">
        <v>11200</v>
      </c>
      <c r="D4073" t="s">
        <v>11201</v>
      </c>
      <c r="E4073" t="s">
        <v>11202</v>
      </c>
      <c r="F4073" t="s">
        <v>10982</v>
      </c>
      <c r="G4073">
        <v>54.615147700000001</v>
      </c>
      <c r="H4073">
        <v>39.69302069751798</v>
      </c>
      <c r="I4073" t="s">
        <v>15</v>
      </c>
    </row>
    <row r="4074" spans="1:9" x14ac:dyDescent="0.3">
      <c r="A4074" t="s">
        <v>11203</v>
      </c>
      <c r="B4074" t="s">
        <v>11204</v>
      </c>
      <c r="C4074" t="s">
        <v>11205</v>
      </c>
      <c r="D4074" t="s">
        <v>11206</v>
      </c>
      <c r="E4074" t="s">
        <v>11207</v>
      </c>
      <c r="F4074" t="s">
        <v>11208</v>
      </c>
      <c r="G4074">
        <v>52.317802299999997</v>
      </c>
      <c r="H4074">
        <v>76.925961099999995</v>
      </c>
      <c r="I4074" t="s">
        <v>15</v>
      </c>
    </row>
    <row r="4075" spans="1:9" x14ac:dyDescent="0.3">
      <c r="A4075" t="s">
        <v>11209</v>
      </c>
      <c r="B4075" t="s">
        <v>11210</v>
      </c>
      <c r="C4075" t="s">
        <v>11211</v>
      </c>
      <c r="D4075" t="s">
        <v>11212</v>
      </c>
      <c r="E4075" t="s">
        <v>11213</v>
      </c>
      <c r="F4075" t="s">
        <v>11049</v>
      </c>
      <c r="G4075">
        <v>54.368220000000001</v>
      </c>
      <c r="H4075">
        <v>26.836993</v>
      </c>
      <c r="I4075" t="s">
        <v>15</v>
      </c>
    </row>
    <row r="4076" spans="1:9" x14ac:dyDescent="0.3">
      <c r="A4076" t="s">
        <v>11214</v>
      </c>
      <c r="B4076" t="s">
        <v>11215</v>
      </c>
      <c r="C4076" t="s">
        <v>11216</v>
      </c>
      <c r="D4076" t="s">
        <v>11217</v>
      </c>
      <c r="E4076" t="s">
        <v>11218</v>
      </c>
      <c r="F4076" t="s">
        <v>10982</v>
      </c>
      <c r="G4076">
        <v>56.851225999999997</v>
      </c>
      <c r="H4076">
        <v>35.861173000000001</v>
      </c>
      <c r="I4076" t="s">
        <v>15</v>
      </c>
    </row>
    <row r="4077" spans="1:9" x14ac:dyDescent="0.3">
      <c r="A4077" t="s">
        <v>11219</v>
      </c>
      <c r="B4077" t="s">
        <v>11220</v>
      </c>
      <c r="C4077" t="s">
        <v>11221</v>
      </c>
      <c r="D4077" t="s">
        <v>11222</v>
      </c>
      <c r="E4077" t="s">
        <v>11223</v>
      </c>
      <c r="F4077" t="s">
        <v>10982</v>
      </c>
      <c r="G4077">
        <v>59.136516999999998</v>
      </c>
      <c r="H4077">
        <v>37.874251999999998</v>
      </c>
      <c r="I4077" t="s">
        <v>15</v>
      </c>
    </row>
    <row r="4078" spans="1:9" x14ac:dyDescent="0.3">
      <c r="A4078" t="s">
        <v>11224</v>
      </c>
      <c r="B4078" t="s">
        <v>11225</v>
      </c>
      <c r="C4078" t="s">
        <v>11226</v>
      </c>
      <c r="D4078" t="s">
        <v>11227</v>
      </c>
      <c r="E4078" t="s">
        <v>11048</v>
      </c>
      <c r="F4078" t="s">
        <v>11049</v>
      </c>
      <c r="G4078">
        <v>52.100988999999998</v>
      </c>
      <c r="H4078">
        <v>23.708112</v>
      </c>
      <c r="I4078" t="s">
        <v>15</v>
      </c>
    </row>
    <row r="4079" spans="1:9" x14ac:dyDescent="0.3">
      <c r="A4079" t="s">
        <v>11228</v>
      </c>
      <c r="B4079" t="s">
        <v>11229</v>
      </c>
      <c r="C4079" t="s">
        <v>11230</v>
      </c>
      <c r="D4079" t="s">
        <v>11231</v>
      </c>
      <c r="E4079" t="s">
        <v>11089</v>
      </c>
      <c r="F4079" t="s">
        <v>9392</v>
      </c>
      <c r="G4079">
        <v>50.379557200000001</v>
      </c>
      <c r="H4079">
        <v>30.462509099999998</v>
      </c>
      <c r="I4079" t="s">
        <v>15</v>
      </c>
    </row>
    <row r="4080" spans="1:9" x14ac:dyDescent="0.3">
      <c r="A4080" t="s">
        <v>11232</v>
      </c>
      <c r="B4080" t="s">
        <v>11233</v>
      </c>
      <c r="C4080" t="s">
        <v>11234</v>
      </c>
      <c r="D4080" t="s">
        <v>11235</v>
      </c>
      <c r="E4080" t="s">
        <v>11025</v>
      </c>
      <c r="F4080" t="s">
        <v>10982</v>
      </c>
      <c r="G4080">
        <v>55.731642399999998</v>
      </c>
      <c r="H4080">
        <v>37.560412200000002</v>
      </c>
      <c r="I4080" t="s">
        <v>15</v>
      </c>
    </row>
    <row r="4081" spans="1:9" x14ac:dyDescent="0.3">
      <c r="A4081" t="s">
        <v>11236</v>
      </c>
      <c r="B4081" t="s">
        <v>11237</v>
      </c>
      <c r="C4081" t="s">
        <v>11238</v>
      </c>
      <c r="D4081" t="s">
        <v>11239</v>
      </c>
      <c r="E4081" t="s">
        <v>11240</v>
      </c>
      <c r="F4081" t="s">
        <v>10982</v>
      </c>
      <c r="G4081">
        <v>45.18797455</v>
      </c>
      <c r="H4081">
        <v>39.236288825081942</v>
      </c>
      <c r="I4081" t="s">
        <v>15</v>
      </c>
    </row>
    <row r="4082" spans="1:9" x14ac:dyDescent="0.3">
      <c r="A4082" t="s">
        <v>11241</v>
      </c>
      <c r="B4082" t="s">
        <v>11242</v>
      </c>
      <c r="C4082" t="s">
        <v>11243</v>
      </c>
      <c r="D4082" t="s">
        <v>11244</v>
      </c>
      <c r="E4082" t="s">
        <v>11025</v>
      </c>
      <c r="F4082" t="s">
        <v>11208</v>
      </c>
      <c r="G4082">
        <v>42.905411999999998</v>
      </c>
      <c r="H4082">
        <v>71.441914999999995</v>
      </c>
      <c r="I4082" t="s">
        <v>15</v>
      </c>
    </row>
    <row r="4083" spans="1:9" x14ac:dyDescent="0.3">
      <c r="A4083" t="s">
        <v>11245</v>
      </c>
      <c r="B4083" t="s">
        <v>11246</v>
      </c>
      <c r="C4083" t="s">
        <v>11247</v>
      </c>
      <c r="D4083" t="s">
        <v>11248</v>
      </c>
      <c r="E4083" t="s">
        <v>11249</v>
      </c>
      <c r="F4083" t="s">
        <v>9392</v>
      </c>
      <c r="G4083">
        <v>50.390797999999997</v>
      </c>
      <c r="H4083">
        <v>30.367540999999999</v>
      </c>
      <c r="I4083" t="s">
        <v>15</v>
      </c>
    </row>
    <row r="4084" spans="1:9" x14ac:dyDescent="0.3">
      <c r="A4084" t="s">
        <v>11250</v>
      </c>
      <c r="B4084" t="s">
        <v>11251</v>
      </c>
      <c r="C4084" t="s">
        <v>11252</v>
      </c>
      <c r="D4084" t="s">
        <v>11253</v>
      </c>
      <c r="E4084" t="s">
        <v>11254</v>
      </c>
      <c r="F4084" t="s">
        <v>11049</v>
      </c>
      <c r="G4084">
        <v>52.214511000000002</v>
      </c>
      <c r="H4084">
        <v>24.350829000000001</v>
      </c>
      <c r="I4084" t="s">
        <v>15</v>
      </c>
    </row>
    <row r="4085" spans="1:9" x14ac:dyDescent="0.3">
      <c r="A4085" t="s">
        <v>11255</v>
      </c>
      <c r="B4085" t="s">
        <v>11256</v>
      </c>
      <c r="C4085" t="s">
        <v>11257</v>
      </c>
      <c r="D4085" t="s">
        <v>11258</v>
      </c>
      <c r="E4085" t="s">
        <v>11115</v>
      </c>
      <c r="F4085" t="s">
        <v>10982</v>
      </c>
      <c r="G4085">
        <v>51.720351800000003</v>
      </c>
      <c r="H4085">
        <v>39.294492949770927</v>
      </c>
      <c r="I4085" t="s">
        <v>15</v>
      </c>
    </row>
    <row r="4086" spans="1:9" x14ac:dyDescent="0.3">
      <c r="A4086" t="s">
        <v>11259</v>
      </c>
      <c r="B4086" t="s">
        <v>11260</v>
      </c>
      <c r="C4086" t="s">
        <v>11261</v>
      </c>
      <c r="D4086" t="s">
        <v>11196</v>
      </c>
      <c r="E4086" t="s">
        <v>11262</v>
      </c>
      <c r="F4086" t="s">
        <v>10982</v>
      </c>
      <c r="G4086">
        <v>58.285298750000003</v>
      </c>
      <c r="H4086">
        <v>56.406164400000002</v>
      </c>
      <c r="I4086" t="s">
        <v>15</v>
      </c>
    </row>
    <row r="4087" spans="1:9" x14ac:dyDescent="0.3">
      <c r="A4087" t="s">
        <v>11263</v>
      </c>
      <c r="B4087" t="s">
        <v>11264</v>
      </c>
      <c r="C4087" t="s">
        <v>11265</v>
      </c>
      <c r="D4087" t="s">
        <v>11266</v>
      </c>
      <c r="E4087" t="s">
        <v>11025</v>
      </c>
      <c r="F4087" t="s">
        <v>10982</v>
      </c>
      <c r="G4087">
        <v>55.846302250000001</v>
      </c>
      <c r="H4087">
        <v>37.541904534502798</v>
      </c>
      <c r="I4087" t="s">
        <v>15</v>
      </c>
    </row>
    <row r="4088" spans="1:9" x14ac:dyDescent="0.3">
      <c r="A4088" t="s">
        <v>11267</v>
      </c>
      <c r="B4088" t="s">
        <v>11268</v>
      </c>
      <c r="C4088" t="s">
        <v>11269</v>
      </c>
      <c r="D4088" t="s">
        <v>11270</v>
      </c>
      <c r="E4088" t="s">
        <v>11271</v>
      </c>
      <c r="F4088" t="s">
        <v>10982</v>
      </c>
      <c r="G4088">
        <v>57.75706005</v>
      </c>
      <c r="H4088">
        <v>29.3648880703863</v>
      </c>
      <c r="I4088" t="s">
        <v>15</v>
      </c>
    </row>
    <row r="4089" spans="1:9" x14ac:dyDescent="0.3">
      <c r="A4089" t="s">
        <v>11272</v>
      </c>
      <c r="B4089" t="s">
        <v>11273</v>
      </c>
      <c r="C4089" t="s">
        <v>11274</v>
      </c>
      <c r="D4089" t="s">
        <v>11275</v>
      </c>
      <c r="E4089" t="s">
        <v>11159</v>
      </c>
      <c r="F4089" t="s">
        <v>1432</v>
      </c>
      <c r="G4089">
        <v>42.691527499999999</v>
      </c>
      <c r="H4089">
        <v>23.353073999999999</v>
      </c>
      <c r="I4089" t="s">
        <v>15</v>
      </c>
    </row>
    <row r="4090" spans="1:9" x14ac:dyDescent="0.3">
      <c r="A4090" t="s">
        <v>11276</v>
      </c>
      <c r="B4090" t="s">
        <v>11277</v>
      </c>
      <c r="C4090" t="s">
        <v>11278</v>
      </c>
      <c r="D4090" t="s">
        <v>11279</v>
      </c>
      <c r="E4090" t="s">
        <v>11025</v>
      </c>
      <c r="F4090" t="s">
        <v>10982</v>
      </c>
      <c r="G4090">
        <v>55.7286821</v>
      </c>
      <c r="H4090">
        <v>37.64580926911573</v>
      </c>
      <c r="I4090" t="s">
        <v>15</v>
      </c>
    </row>
    <row r="4091" spans="1:9" x14ac:dyDescent="0.3">
      <c r="A4091" t="s">
        <v>11280</v>
      </c>
      <c r="B4091" t="s">
        <v>11281</v>
      </c>
      <c r="C4091" t="s">
        <v>11282</v>
      </c>
      <c r="D4091" t="s">
        <v>10980</v>
      </c>
      <c r="E4091" t="s">
        <v>10981</v>
      </c>
      <c r="F4091" t="s">
        <v>10982</v>
      </c>
      <c r="G4091">
        <v>55.797550200000003</v>
      </c>
      <c r="H4091">
        <v>38.1863782</v>
      </c>
      <c r="I4091" t="s">
        <v>15</v>
      </c>
    </row>
    <row r="4092" spans="1:9" x14ac:dyDescent="0.3">
      <c r="A4092" t="s">
        <v>11283</v>
      </c>
      <c r="B4092" t="s">
        <v>11284</v>
      </c>
      <c r="C4092" t="s">
        <v>11285</v>
      </c>
      <c r="D4092" t="s">
        <v>11286</v>
      </c>
      <c r="E4092" t="s">
        <v>11120</v>
      </c>
      <c r="F4092" t="s">
        <v>11049</v>
      </c>
      <c r="G4092">
        <v>53.152532999999998</v>
      </c>
      <c r="H4092">
        <v>24.462854</v>
      </c>
      <c r="I4092" t="s">
        <v>15</v>
      </c>
    </row>
  </sheetData>
  <autoFilter ref="A1:I4092" xr:uid="{00000000-0001-0000-0000-000000000000}">
    <sortState xmlns:xlrd2="http://schemas.microsoft.com/office/spreadsheetml/2017/richdata2" ref="A2:I4092">
      <sortCondition ref="A1:A40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2024-04-22T18:11:54Z</dcterms:created>
  <dcterms:modified xsi:type="dcterms:W3CDTF">2024-04-23T20:13:07Z</dcterms:modified>
</cp:coreProperties>
</file>