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jpeg" ContentType="image/jpe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35" windowWidth="15255" windowHeight="7440" tabRatio="254" firstSheet="20" activeTab="21"/>
  </bookViews>
  <sheets>
    <sheet name="Sheet1" sheetId="1" r:id="rId1"/>
    <sheet name="Sheet3" sheetId="5" r:id="rId2"/>
    <sheet name="Sheet2" sheetId="6" r:id="rId3"/>
    <sheet name="Sheet4" sheetId="7" r:id="rId4"/>
    <sheet name="Sheet5" sheetId="8" r:id="rId5"/>
    <sheet name="Sheet6" sheetId="9" r:id="rId6"/>
    <sheet name="Sheet7" sheetId="10" r:id="rId7"/>
    <sheet name="Sheet8" sheetId="11" r:id="rId8"/>
    <sheet name="Sheet9" sheetId="12" r:id="rId9"/>
    <sheet name="Sheet10" sheetId="13" r:id="rId10"/>
    <sheet name="Sheet11" sheetId="14" r:id="rId11"/>
    <sheet name="Sheet12" sheetId="15" r:id="rId12"/>
    <sheet name="Sheet13" sheetId="16" r:id="rId13"/>
    <sheet name="Sheet14" sheetId="17" r:id="rId14"/>
    <sheet name="Sheet15" sheetId="18" r:id="rId15"/>
    <sheet name="Sheet16" sheetId="19" r:id="rId16"/>
    <sheet name="Sheet17" sheetId="20" r:id="rId17"/>
    <sheet name="Sheet18" sheetId="21" r:id="rId18"/>
    <sheet name="Sheet19" sheetId="22" r:id="rId19"/>
    <sheet name="Sheet20" sheetId="23" r:id="rId20"/>
    <sheet name="Sheet21" sheetId="24" r:id="rId21"/>
    <sheet name="Sheet22" sheetId="25" r:id="rId22"/>
  </sheets>
  <calcPr calcId="124519"/>
</workbook>
</file>

<file path=xl/calcChain.xml><?xml version="1.0" encoding="utf-8"?>
<calcChain xmlns="http://schemas.openxmlformats.org/spreadsheetml/2006/main">
  <c r="P10" i="24"/>
  <c r="O17"/>
  <c r="O16"/>
  <c r="O15"/>
  <c r="O14"/>
  <c r="O13"/>
  <c r="O12"/>
  <c r="O11"/>
  <c r="O10"/>
  <c r="N17"/>
  <c r="N16"/>
  <c r="N15"/>
  <c r="N14"/>
  <c r="N13"/>
  <c r="N12"/>
  <c r="N11"/>
  <c r="N10"/>
  <c r="E17"/>
  <c r="E16"/>
  <c r="E15"/>
  <c r="E14"/>
  <c r="E13"/>
  <c r="E12"/>
  <c r="E11"/>
  <c r="E10"/>
  <c r="N9" i="19"/>
  <c r="N7"/>
  <c r="B7" i="16"/>
  <c r="B6"/>
  <c r="B5"/>
  <c r="B4"/>
  <c r="I16" i="15"/>
  <c r="I15"/>
  <c r="I14"/>
  <c r="I12"/>
  <c r="I16" i="14"/>
  <c r="I15"/>
  <c r="I13"/>
  <c r="I12"/>
  <c r="E6" i="13"/>
  <c r="G11" i="12"/>
  <c r="G10"/>
  <c r="G9"/>
  <c r="G8"/>
  <c r="G7"/>
  <c r="G6"/>
  <c r="G5"/>
  <c r="G4"/>
  <c r="G3"/>
  <c r="D9" i="11"/>
  <c r="D8"/>
  <c r="D7"/>
  <c r="D6"/>
  <c r="D5"/>
  <c r="K5" i="10"/>
  <c r="F28" i="9"/>
  <c r="F27"/>
  <c r="F26"/>
  <c r="G10" i="8"/>
  <c r="G9"/>
  <c r="G8"/>
  <c r="G7"/>
  <c r="E9"/>
  <c r="E8"/>
  <c r="F6" i="6" a="1"/>
  <c r="F6" s="1"/>
  <c r="F7" a="1"/>
  <c r="F7" s="1"/>
  <c r="K6" l="1"/>
  <c r="I6"/>
  <c r="G6"/>
  <c r="J6"/>
  <c r="H6"/>
  <c r="J8"/>
  <c r="H8"/>
  <c r="F8"/>
  <c r="I7"/>
  <c r="G7"/>
  <c r="I8"/>
  <c r="G8"/>
  <c r="J7"/>
  <c r="H7"/>
</calcChain>
</file>

<file path=xl/sharedStrings.xml><?xml version="1.0" encoding="utf-8"?>
<sst xmlns="http://schemas.openxmlformats.org/spreadsheetml/2006/main" count="362" uniqueCount="312">
  <si>
    <t xml:space="preserve">Aspreadsheet is a software is a software program you use to easily perform mathetical calculations on statistical data and totaling long columns of numbers or determining percentages and averages
</t>
  </si>
  <si>
    <t xml:space="preserve">Excel is widely used in finance and accounting because its easy to use and has an unmatched depth of financial functions
</t>
  </si>
  <si>
    <t>COLUMNS -LETTERS 
ROWS -NUMBERS</t>
  </si>
  <si>
    <t xml:space="preserve">By default , a cell reference is a relative reference
Relative cell references are basic cell references that adjust and change when copied or when using
Autofill.
EXAMPLE :=SUM(B8),as shown below, changes to
=SUM (C5:C8) Whtn copied across to the next cell.
</t>
  </si>
  <si>
    <t>RELATIVE REFERENCING</t>
  </si>
  <si>
    <t xml:space="preserve">An absolute reference refers to a cell in a fixed 
location, unlike relative references absolute references do not change when copied or filled.
You can use an absolute reference to keep a row and /or column constant.
An absolute reference is designated in a formula by the addition of a dollar($) before the column and row.
</t>
  </si>
  <si>
    <t>ABSOLUTE REFERENCING</t>
  </si>
  <si>
    <t xml:space="preserve">An mixed reference in excel is a reference where
part of the reference is absolute and is relative.
For example, the following references have both 
relative and absolute components.
</t>
  </si>
  <si>
    <t>MIXED REFERENCING</t>
  </si>
  <si>
    <t>TIPS AND TRICKS</t>
  </si>
  <si>
    <t>TRANSPOSE</t>
  </si>
  <si>
    <t>A
B
C
D
E</t>
  </si>
  <si>
    <t>The TRANSPOSE function returns a vertical range of cells as a horizontal range,or vice versa</t>
  </si>
  <si>
    <t>MON</t>
  </si>
  <si>
    <t>TUE</t>
  </si>
  <si>
    <t>WED</t>
  </si>
  <si>
    <t>THU</t>
  </si>
  <si>
    <t>FRI</t>
  </si>
  <si>
    <t>SAT</t>
  </si>
  <si>
    <t>SUN</t>
  </si>
  <si>
    <t>JANUARY</t>
  </si>
  <si>
    <t>FEBRUARY</t>
  </si>
  <si>
    <t>MARCH</t>
  </si>
  <si>
    <t>APRIL</t>
  </si>
  <si>
    <t>MAY</t>
  </si>
  <si>
    <t>JUNE</t>
  </si>
  <si>
    <t>JULY</t>
  </si>
  <si>
    <t>WHEN ENTER DOES NOT WORK ON YOUR TEXT</t>
  </si>
  <si>
    <t>ALT+ENTER</t>
  </si>
  <si>
    <t>AUTO-FILL</t>
  </si>
  <si>
    <t>Excel has a feature that helps you automically enter data.It 
has to be a predictable series</t>
  </si>
  <si>
    <t>CTRL+ARROW KEYS
TO NAVIGATE ROW AND COLUMNS</t>
  </si>
  <si>
    <t>TEXT TO COLUMN</t>
  </si>
  <si>
    <t>NAMES THAT HAS SPACES ON IT</t>
  </si>
  <si>
    <t>NELSON</t>
  </si>
  <si>
    <t>ELON</t>
  </si>
  <si>
    <t>HARUKI</t>
  </si>
  <si>
    <t>KOBE</t>
  </si>
  <si>
    <t>WILBUR</t>
  </si>
  <si>
    <t>MANDELA</t>
  </si>
  <si>
    <t>MUSK</t>
  </si>
  <si>
    <t>MURAKAMI</t>
  </si>
  <si>
    <t>BRYANT</t>
  </si>
  <si>
    <t>LEPCHA</t>
  </si>
  <si>
    <t>DEFINATION</t>
  </si>
  <si>
    <t>In Excel, you can use the Text to columns
functionally to split the content of a cell into miltiple cells</t>
  </si>
  <si>
    <t>UPPER,LOWER,LENGTH,CONTENATE</t>
  </si>
  <si>
    <t>FUNCTIONS</t>
  </si>
  <si>
    <t>NAME</t>
  </si>
  <si>
    <t>WELBUR LEPCHA</t>
  </si>
  <si>
    <t xml:space="preserve">NELSON MANDELA </t>
  </si>
  <si>
    <t>KOBE BRYANT</t>
  </si>
  <si>
    <t>ELON MUSK</t>
  </si>
  <si>
    <t>STEVE WOZNIAK</t>
  </si>
  <si>
    <t>CONCATENATE</t>
  </si>
  <si>
    <t>WILBUR lepcha</t>
  </si>
  <si>
    <t>NELSON mandela</t>
  </si>
  <si>
    <t>UPPER</t>
  </si>
  <si>
    <t>WILBUR LEPCHA</t>
  </si>
  <si>
    <t>LOWER</t>
  </si>
  <si>
    <t>wilbur lepcha</t>
  </si>
  <si>
    <t>nelson mandela</t>
  </si>
  <si>
    <t>kobe bryant</t>
  </si>
  <si>
    <t>LENGTH</t>
  </si>
  <si>
    <t>DEFINITIONS</t>
  </si>
  <si>
    <t>The Text function lets you change the way a number appears by applying 
formatting to it with format codes.
Its useftl in situations where you want to display numbers in a more
readable format,or you want to combine numbers with text or symbols</t>
  </si>
  <si>
    <t>LOGICAL OPERATORS</t>
  </si>
  <si>
    <t>IS 50=5?
IS 50&lt;&gt;5?
IS 50 &gt; 5?
IS 50&gt;=5?
IS 50 &lt;5?
IS 50&lt; = 5?</t>
  </si>
  <si>
    <t>&lt;</t>
  </si>
  <si>
    <t>&lt;&gt;</t>
  </si>
  <si>
    <t>&gt;</t>
  </si>
  <si>
    <t>&gt;=</t>
  </si>
  <si>
    <t>&lt;=</t>
  </si>
  <si>
    <t>EQUAL</t>
  </si>
  <si>
    <t>NOT EQUAL</t>
  </si>
  <si>
    <t>GREATER THAN</t>
  </si>
  <si>
    <t>GREATER THAN EQUAL</t>
  </si>
  <si>
    <t xml:space="preserve">A logical operator is a symbol or word used to connect two or more expressions such
 that the value of the compound expression produced depends 
only on that of the original expressions and on the meaning of the operator. 
</t>
  </si>
  <si>
    <t>number1</t>
  </si>
  <si>
    <t>number2</t>
  </si>
  <si>
    <t xml:space="preserve"> </t>
  </si>
  <si>
    <t>WHAT DOES LOGICAL OPERATOR MEAN?</t>
  </si>
  <si>
    <t>SMALLER THAN</t>
  </si>
  <si>
    <t>SMALLER THAN EQUAL</t>
  </si>
  <si>
    <t>LOGICAL FUNCTION</t>
  </si>
  <si>
    <t>PERCENTAGE SCORED STUDENT 1</t>
  </si>
  <si>
    <t>PERCENTAGE SCORED STUDENT 2</t>
  </si>
  <si>
    <t>SHOW AS</t>
  </si>
  <si>
    <t>FORMULA</t>
  </si>
  <si>
    <t>TRUE,FALSE</t>
  </si>
  <si>
    <t>1,0</t>
  </si>
  <si>
    <t>PASS,FAIL</t>
  </si>
  <si>
    <t>YES,NO</t>
  </si>
  <si>
    <t>DEFINITION</t>
  </si>
  <si>
    <t>Logical functions are used in spreadsheets to test whether 
a situation is true or false.Depending on the results of the test ,you can then relate to do something or the other. These decisions can be used to display certain information, and perform calculations,or to perform further texts.</t>
  </si>
  <si>
    <t>FUNCTION</t>
  </si>
  <si>
    <t>DATE FUNCTIONS</t>
  </si>
  <si>
    <t xml:space="preserve">FUNCTION FOR </t>
  </si>
  <si>
    <t xml:space="preserve">DAY
MONTH
YEAR </t>
  </si>
  <si>
    <t>DEFINATION?</t>
  </si>
  <si>
    <t>The Excel DATE function creates a valid date from individual year, month, and day components. 
The DATE function is useful for assembling dates that need to change
 dynamically based on other values in a worksheet.</t>
  </si>
  <si>
    <t>TODAY
NOW</t>
  </si>
  <si>
    <t>NAME RANGE</t>
  </si>
  <si>
    <t>TEXT</t>
  </si>
  <si>
    <t>NUMBERS</t>
  </si>
  <si>
    <t>abc</t>
  </si>
  <si>
    <t>def</t>
  </si>
  <si>
    <t>ghi</t>
  </si>
  <si>
    <t>mno</t>
  </si>
  <si>
    <t>BASIC FUNCTIONS</t>
  </si>
  <si>
    <r>
      <rPr>
        <sz val="14"/>
        <color theme="1"/>
        <rFont val="Calibri"/>
        <family val="2"/>
        <scheme val="minor"/>
      </rPr>
      <t>SUM 
MINIMUM
MAXIMUM
AVERAGE
COUNT
COUNTA
COUNTBLANK
SMALL
LARGE</t>
    </r>
    <r>
      <rPr>
        <sz val="16"/>
        <color theme="1"/>
        <rFont val="Calibri"/>
        <family val="2"/>
        <scheme val="minor"/>
      </rPr>
      <t xml:space="preserve">
</t>
    </r>
  </si>
  <si>
    <t>ADDITION</t>
  </si>
  <si>
    <t>MINIMUM VALUE</t>
  </si>
  <si>
    <t>LARGEST VALUE</t>
  </si>
  <si>
    <t>RETURNS AVERAGE</t>
  </si>
  <si>
    <t>COUNT JUST THE NUMBERS</t>
  </si>
  <si>
    <t>COUNTS EVEN THE EMITY VAL</t>
  </si>
  <si>
    <t>COUNTS EMITY CELLS</t>
  </si>
  <si>
    <t xml:space="preserve">RETURNS SMALLEST </t>
  </si>
  <si>
    <t>RETURNS LARGEST</t>
  </si>
  <si>
    <t>A named range is one or more cells that have been given a name .
Using named ranges can make formulas easier to read and understand.
They also provide simple navigation via the Name Box.</t>
  </si>
  <si>
    <t>COUNT IF FORMULA</t>
  </si>
  <si>
    <t>ITEMS</t>
  </si>
  <si>
    <t>MILK</t>
  </si>
  <si>
    <t xml:space="preserve">COOKIES </t>
  </si>
  <si>
    <t>APPLES</t>
  </si>
  <si>
    <t>ORANGES</t>
  </si>
  <si>
    <t>BISCUITS</t>
  </si>
  <si>
    <t>BANANA</t>
  </si>
  <si>
    <t>COCO COLA</t>
  </si>
  <si>
    <t>FANTA</t>
  </si>
  <si>
    <t>BEER</t>
  </si>
  <si>
    <t>COUNTS THE NUMBER OF CELLS WITH APPLES</t>
  </si>
  <si>
    <t>Microsoft excel defines COUNTIF as a 
formula that,counts the number
of cells within a range that meet the given 
condition</t>
  </si>
  <si>
    <t>STATISTICAL FUNCTION</t>
  </si>
  <si>
    <t>STUDENT</t>
  </si>
  <si>
    <t>MARKS</t>
  </si>
  <si>
    <t>BATCH</t>
  </si>
  <si>
    <t>wilbur</t>
  </si>
  <si>
    <t>computer</t>
  </si>
  <si>
    <t>murakami</t>
  </si>
  <si>
    <t>harford</t>
  </si>
  <si>
    <t>kobe</t>
  </si>
  <si>
    <t>elon</t>
  </si>
  <si>
    <t>banking</t>
  </si>
  <si>
    <t>science</t>
  </si>
  <si>
    <t>FUNCTION NAME
SUM IF</t>
  </si>
  <si>
    <t>IF SUM OF THE NO IS LESS THAN 40</t>
  </si>
  <si>
    <t>SUM IF FOR SELECTING PARTICULAR
 BATCH</t>
  </si>
  <si>
    <t>COUNT IF THE NO IS MORE THAN 35</t>
  </si>
  <si>
    <t>AVERAGE OF THE NUMBER LESS THAN 45</t>
  </si>
  <si>
    <t>STATICAL FUNCTION</t>
  </si>
  <si>
    <t>FUNCTION NAME
SUM-IF</t>
  </si>
  <si>
    <t>SUM IF FOR SELECTING PARTICULAR BATCH</t>
  </si>
  <si>
    <t>MORE THAN 35</t>
  </si>
  <si>
    <t>AVERAGE OF NUMBER LESS THAN 45</t>
  </si>
  <si>
    <t>V-LOOKUP FORMULA</t>
  </si>
  <si>
    <t>STUDENT NAME</t>
  </si>
  <si>
    <t>rashford</t>
  </si>
  <si>
    <t>STUDENTS</t>
  </si>
  <si>
    <t>eg@gmail.com</t>
  </si>
  <si>
    <t>EMAIL</t>
  </si>
  <si>
    <t>PHONE NUMBER</t>
  </si>
  <si>
    <t>ADDRESS</t>
  </si>
  <si>
    <t>another@gmail.com</t>
  </si>
  <si>
    <t>excel@gmail.com</t>
  </si>
  <si>
    <t>kobe@gmail.com</t>
  </si>
  <si>
    <t>ras123@gmail.com</t>
  </si>
  <si>
    <t>Syari</t>
  </si>
  <si>
    <t>swastik</t>
  </si>
  <si>
    <t>tadong</t>
  </si>
  <si>
    <t>deorali</t>
  </si>
  <si>
    <t>vajra</t>
  </si>
  <si>
    <t>HYPERLINKS</t>
  </si>
  <si>
    <t>GO TO DATE FUNCTIONS</t>
  </si>
  <si>
    <t>LINK TO SHEET</t>
  </si>
  <si>
    <t>CHARTS</t>
  </si>
  <si>
    <t>shortcut key ALT +f1</t>
  </si>
  <si>
    <t>ANNUAL SALES</t>
  </si>
  <si>
    <t>ONLINE SALES</t>
  </si>
  <si>
    <t>STORE SALES</t>
  </si>
  <si>
    <t>TSHIRT</t>
  </si>
  <si>
    <t>JOGGERS</t>
  </si>
  <si>
    <t>JORDANS</t>
  </si>
  <si>
    <t>FINANCE FUNCTIONS</t>
  </si>
  <si>
    <t xml:space="preserve">PV </t>
  </si>
  <si>
    <t>RATE</t>
  </si>
  <si>
    <t>NPER</t>
  </si>
  <si>
    <t>TOTAL HOME PRICE</t>
  </si>
  <si>
    <t>INTERESTS RATE (p.a)</t>
  </si>
  <si>
    <t>NO OF PERIODS (YRS)</t>
  </si>
  <si>
    <t>PMT</t>
  </si>
  <si>
    <t>MONTHLY PAYMENT</t>
  </si>
  <si>
    <t>TOTAL AMOUNT PAID</t>
  </si>
  <si>
    <t xml:space="preserve"> 6,000,000,00</t>
  </si>
  <si>
    <t>DROPDOWN</t>
  </si>
  <si>
    <t>WHOLESALE STORE</t>
  </si>
  <si>
    <t>out of stock</t>
  </si>
  <si>
    <t>shoes</t>
  </si>
  <si>
    <t>tshirts</t>
  </si>
  <si>
    <t>joggers</t>
  </si>
  <si>
    <t>jordans</t>
  </si>
  <si>
    <t>shirts</t>
  </si>
  <si>
    <t>SELECT PRODUCT</t>
  </si>
  <si>
    <t>jeans</t>
  </si>
  <si>
    <t>yes</t>
  </si>
  <si>
    <t>MORE PRODUCTS</t>
  </si>
  <si>
    <t>tracksuites</t>
  </si>
  <si>
    <t>basketball</t>
  </si>
  <si>
    <t>converse</t>
  </si>
  <si>
    <t>shorts</t>
  </si>
  <si>
    <t>football</t>
  </si>
  <si>
    <t>running shoes</t>
  </si>
  <si>
    <t>bags</t>
  </si>
  <si>
    <t>MACROS</t>
  </si>
  <si>
    <t>STEP -1</t>
  </si>
  <si>
    <t xml:space="preserve">ADD THE DEVELOPER TAB &gt;FILE&gt;OPTIONS&gt;CUSTOMIZE RIBBON&gt;RIGHT HAND SIZE CHECK DEVELOPER&gt;GO TO DEVELOPER TAB &gt;CLICK ON RECORD MACRO&gt;GIVE A NAME AND DESCRIPTION </t>
  </si>
  <si>
    <t>STEP-2</t>
  </si>
  <si>
    <t xml:space="preserve">ENTER DATA ON SHEET &gt; CHANGE THE FONT FAMILY&gt;CHANGE THE FONT SIZE&gt;GIVE THE HEADING COLOR SOME COLOR&gt; CLICK ON STOP RECOPRDING MACRO </t>
  </si>
  <si>
    <t>STEP-3</t>
  </si>
  <si>
    <t>CLICK ON MACROS&gt;EDIT&gt;SAVE AS&gt;EXCEL MACRO ENABLED WORKBOOK&gt;CREATE NEW SHEET WITH DATA&gt;CLICK ON MACROS&gt;RUN</t>
  </si>
  <si>
    <t>COUNTRY</t>
  </si>
  <si>
    <t>MAIL MERGE</t>
  </si>
  <si>
    <t>FIRST NAME</t>
  </si>
  <si>
    <t>Wilbur Lepcha</t>
  </si>
  <si>
    <t xml:space="preserve">Iron man </t>
  </si>
  <si>
    <t>Bat man</t>
  </si>
  <si>
    <t>Aquaman</t>
  </si>
  <si>
    <t>COURSE</t>
  </si>
  <si>
    <t>BCA</t>
  </si>
  <si>
    <t>MCA</t>
  </si>
  <si>
    <t>B.com</t>
  </si>
  <si>
    <t>M.com</t>
  </si>
  <si>
    <t>DUE DATE</t>
  </si>
  <si>
    <t>wilburlepcha@gmail.com</t>
  </si>
  <si>
    <t>sevvainC@gmail.com</t>
  </si>
  <si>
    <t>wmlepcha15@gmail.com</t>
  </si>
  <si>
    <t>wilburlepcha@outlook.com</t>
  </si>
  <si>
    <t>DCA STUDENTSMARKSHEET- 20 students use form to enter student data</t>
  </si>
  <si>
    <t>ST-ID</t>
  </si>
  <si>
    <t>GJ-002</t>
  </si>
  <si>
    <t>GJ-003</t>
  </si>
  <si>
    <t>rasna</t>
  </si>
  <si>
    <t>nam</t>
  </si>
  <si>
    <t>prenss</t>
  </si>
  <si>
    <t>no</t>
  </si>
  <si>
    <t>GJ-001</t>
  </si>
  <si>
    <t>GJ-004</t>
  </si>
  <si>
    <t>GJ-005</t>
  </si>
  <si>
    <t>GJ-006</t>
  </si>
  <si>
    <t>GJ-007</t>
  </si>
  <si>
    <t>GJ-008</t>
  </si>
  <si>
    <t>pom</t>
  </si>
  <si>
    <t>rum</t>
  </si>
  <si>
    <t>sum</t>
  </si>
  <si>
    <t>SECOND NAME</t>
  </si>
  <si>
    <t>FULL NAME</t>
  </si>
  <si>
    <t>UPPERCASE</t>
  </si>
  <si>
    <t>INTRODUCTION TO CS</t>
  </si>
  <si>
    <t>HARDWARE</t>
  </si>
  <si>
    <t>SOFTWARE</t>
  </si>
  <si>
    <t>OS</t>
  </si>
  <si>
    <t>MS OFFICE</t>
  </si>
  <si>
    <t>DTP</t>
  </si>
  <si>
    <t>INTERNET</t>
  </si>
  <si>
    <t>WEB DESIGNING</t>
  </si>
  <si>
    <t>TOTAL OUT OF 800</t>
  </si>
  <si>
    <t>PERCENTAGE OBTAINED</t>
  </si>
  <si>
    <t>GRADE OBTAINED</t>
  </si>
  <si>
    <t>PASS/FAIL</t>
  </si>
  <si>
    <t>lepcha</t>
  </si>
  <si>
    <t>karki</t>
  </si>
  <si>
    <t>name</t>
  </si>
  <si>
    <t>pins</t>
  </si>
  <si>
    <t>pum</t>
  </si>
  <si>
    <t>kum</t>
  </si>
  <si>
    <t>lum</t>
  </si>
  <si>
    <t>rasna lepcha</t>
  </si>
  <si>
    <t>nam karki</t>
  </si>
  <si>
    <t>prenss lepcha</t>
  </si>
  <si>
    <t xml:space="preserve">no name </t>
  </si>
  <si>
    <t>yes pins</t>
  </si>
  <si>
    <t>pom pum</t>
  </si>
  <si>
    <t>rum kum</t>
  </si>
  <si>
    <t>sum lum</t>
  </si>
  <si>
    <t>EMPLOYEE PAYROLL SYSTEM-20 emp</t>
  </si>
  <si>
    <t>S.NO</t>
  </si>
  <si>
    <t>LAST NAME</t>
  </si>
  <si>
    <t>JOINING DATA</t>
  </si>
  <si>
    <t>SALARY</t>
  </si>
  <si>
    <t xml:space="preserve">SALARY REVISION DATE   </t>
  </si>
  <si>
    <t>AFTER SIX MONTHS</t>
  </si>
  <si>
    <t>DEDUCTION OF RS 500 PER DAY IF ABSENT )-SALARY REVISION AFTER FIVE MONTHS)</t>
  </si>
  <si>
    <t>A2</t>
  </si>
  <si>
    <t>A3</t>
  </si>
  <si>
    <t>A4</t>
  </si>
  <si>
    <t>A5</t>
  </si>
  <si>
    <t>A6</t>
  </si>
  <si>
    <t>A7</t>
  </si>
  <si>
    <t>A8</t>
  </si>
  <si>
    <t>A9</t>
  </si>
  <si>
    <t>A10</t>
  </si>
  <si>
    <t>pema</t>
  </si>
  <si>
    <t>doma</t>
  </si>
  <si>
    <t>marie</t>
  </si>
  <si>
    <t>anita</t>
  </si>
  <si>
    <t>maya</t>
  </si>
  <si>
    <t>jun</t>
  </si>
  <si>
    <t>jully</t>
  </si>
  <si>
    <t>augustin</t>
  </si>
  <si>
    <t>stephen</t>
  </si>
  <si>
    <t>SALARY DATE</t>
  </si>
</sst>
</file>

<file path=xl/styles.xml><?xml version="1.0" encoding="utf-8"?>
<styleSheet xmlns="http://schemas.openxmlformats.org/spreadsheetml/2006/main">
  <numFmts count="1">
    <numFmt numFmtId="8" formatCode="&quot;$&quot;#,##0.00_);[Red]\(&quot;$&quot;#,##0.00\)"/>
  </numFmts>
  <fonts count="13">
    <font>
      <sz val="11"/>
      <color theme="1"/>
      <name val="Calibri"/>
      <family val="2"/>
      <scheme val="minor"/>
    </font>
    <font>
      <sz val="18"/>
      <color theme="1"/>
      <name val="Calibri"/>
      <family val="2"/>
      <scheme val="minor"/>
    </font>
    <font>
      <sz val="16"/>
      <color theme="1"/>
      <name val="Calibri"/>
      <family val="2"/>
      <scheme val="minor"/>
    </font>
    <font>
      <sz val="14"/>
      <color theme="1"/>
      <name val="Calibri"/>
      <family val="2"/>
      <scheme val="minor"/>
    </font>
    <font>
      <sz val="20"/>
      <color theme="1"/>
      <name val="Calibri"/>
      <family val="2"/>
      <scheme val="minor"/>
    </font>
    <font>
      <sz val="11"/>
      <color rgb="FF000000"/>
      <name val="Calibri"/>
      <family val="2"/>
    </font>
    <font>
      <sz val="11"/>
      <color rgb="FFFFFFFF"/>
      <name val="Calibri"/>
      <family val="2"/>
    </font>
    <font>
      <sz val="16"/>
      <color theme="1" tint="4.9989318521683403E-2"/>
      <name val="Calibri"/>
      <family val="2"/>
      <scheme val="minor"/>
    </font>
    <font>
      <u/>
      <sz val="11"/>
      <color theme="10"/>
      <name val="Calibri"/>
      <family val="2"/>
    </font>
    <font>
      <sz val="22"/>
      <color theme="1"/>
      <name val="Calibri"/>
      <family val="2"/>
      <scheme val="minor"/>
    </font>
    <font>
      <sz val="11"/>
      <color theme="1"/>
      <name val="Calibri"/>
      <family val="2"/>
      <scheme val="minor"/>
    </font>
    <font>
      <sz val="9"/>
      <color theme="1"/>
      <name val="Calibri"/>
      <family val="2"/>
      <scheme val="minor"/>
    </font>
    <font>
      <sz val="12"/>
      <color theme="1"/>
      <name val="Calibri"/>
      <family val="2"/>
      <scheme val="minor"/>
    </font>
  </fonts>
  <fills count="1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4" tint="0.79998168889431442"/>
        <bgColor indexed="64"/>
      </patternFill>
    </fill>
    <fill>
      <patternFill patternType="solid">
        <fgColor rgb="FFED7D31"/>
        <bgColor indexed="64"/>
      </patternFill>
    </fill>
    <fill>
      <patternFill patternType="solid">
        <fgColor rgb="FF4472C4"/>
        <bgColor indexed="64"/>
      </patternFill>
    </fill>
    <fill>
      <patternFill patternType="solid">
        <fgColor theme="3" tint="0.79998168889431442"/>
        <bgColor indexed="64"/>
      </patternFill>
    </fill>
    <fill>
      <patternFill patternType="solid">
        <fgColor rgb="FFFFE699"/>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rgb="FFFF0000"/>
        <bgColor indexed="64"/>
      </patternFill>
    </fill>
  </fills>
  <borders count="1">
    <border>
      <left/>
      <right/>
      <top/>
      <bottom/>
      <diagonal/>
    </border>
  </borders>
  <cellStyleXfs count="3">
    <xf numFmtId="0" fontId="0" fillId="0" borderId="0"/>
    <xf numFmtId="0" fontId="8" fillId="0" borderId="0" applyNumberFormat="0" applyFill="0" applyBorder="0" applyAlignment="0" applyProtection="0">
      <alignment vertical="top"/>
      <protection locked="0"/>
    </xf>
    <xf numFmtId="9" fontId="10" fillId="0" borderId="0" applyFont="0" applyFill="0" applyBorder="0" applyAlignment="0" applyProtection="0"/>
  </cellStyleXfs>
  <cellXfs count="67">
    <xf numFmtId="0" fontId="0" fillId="0" borderId="0" xfId="0"/>
    <xf numFmtId="0" fontId="0" fillId="0" borderId="0" xfId="0" applyAlignment="1">
      <alignment horizontal="center"/>
    </xf>
    <xf numFmtId="0" fontId="0" fillId="2" borderId="0" xfId="0" applyFill="1"/>
    <xf numFmtId="0" fontId="0" fillId="0" borderId="0" xfId="0" applyAlignment="1"/>
    <xf numFmtId="0" fontId="0" fillId="0" borderId="0" xfId="0" applyAlignment="1">
      <alignment vertical="top"/>
    </xf>
    <xf numFmtId="0" fontId="0" fillId="6" borderId="0" xfId="0" applyFill="1" applyAlignment="1"/>
    <xf numFmtId="0" fontId="0" fillId="6" borderId="0" xfId="0" applyFill="1"/>
    <xf numFmtId="0" fontId="0" fillId="0" borderId="0" xfId="0" applyFill="1"/>
    <xf numFmtId="0" fontId="0" fillId="0" borderId="0" xfId="0" applyAlignment="1">
      <alignment vertical="center"/>
    </xf>
    <xf numFmtId="0" fontId="5" fillId="8" borderId="0" xfId="0" applyFont="1" applyFill="1" applyAlignment="1"/>
    <xf numFmtId="0" fontId="6" fillId="9" borderId="0" xfId="0" applyFont="1" applyFill="1" applyAlignment="1">
      <alignment horizontal="center"/>
    </xf>
    <xf numFmtId="0" fontId="5" fillId="0" borderId="0" xfId="0" applyFont="1" applyAlignment="1">
      <alignment horizontal="center"/>
    </xf>
    <xf numFmtId="14" fontId="0" fillId="0" borderId="0" xfId="0" applyNumberFormat="1" applyFill="1" applyAlignment="1"/>
    <xf numFmtId="14" fontId="0" fillId="0" borderId="0" xfId="0" applyNumberFormat="1"/>
    <xf numFmtId="0" fontId="7" fillId="2" borderId="0" xfId="0" applyFont="1" applyFill="1"/>
    <xf numFmtId="0" fontId="8" fillId="0" borderId="0" xfId="1" applyAlignment="1" applyProtection="1"/>
    <xf numFmtId="0" fontId="8" fillId="6" borderId="0" xfId="1" applyFill="1" applyAlignment="1" applyProtection="1"/>
    <xf numFmtId="9" fontId="0" fillId="0" borderId="0" xfId="0" applyNumberFormat="1"/>
    <xf numFmtId="8" fontId="0" fillId="0" borderId="0" xfId="0" applyNumberFormat="1"/>
    <xf numFmtId="0" fontId="0" fillId="5" borderId="0" xfId="0" applyFill="1"/>
    <xf numFmtId="9" fontId="0" fillId="0" borderId="0" xfId="2" applyFont="1"/>
    <xf numFmtId="0" fontId="0" fillId="3" borderId="0" xfId="0" applyFill="1" applyAlignment="1">
      <alignment horizontal="center" vertical="center" wrapText="1"/>
    </xf>
    <xf numFmtId="0" fontId="0" fillId="3" borderId="0" xfId="0" applyFill="1" applyAlignment="1">
      <alignment horizontal="center" vertical="center"/>
    </xf>
    <xf numFmtId="0" fontId="0" fillId="2" borderId="0" xfId="0" applyFill="1" applyAlignment="1">
      <alignment horizontal="center"/>
    </xf>
    <xf numFmtId="0" fontId="0" fillId="2" borderId="0" xfId="0" applyFill="1" applyAlignment="1">
      <alignment horizontal="center" wrapText="1"/>
    </xf>
    <xf numFmtId="0" fontId="0" fillId="3" borderId="0" xfId="0" applyFill="1" applyAlignment="1">
      <alignment horizontal="right" vertical="center" wrapText="1"/>
    </xf>
    <xf numFmtId="0" fontId="0" fillId="3" borderId="0" xfId="0" applyFill="1" applyAlignment="1">
      <alignment horizontal="right" vertical="center"/>
    </xf>
    <xf numFmtId="0" fontId="0" fillId="2" borderId="0" xfId="0" applyFill="1" applyAlignment="1">
      <alignment horizontal="center" vertical="top"/>
    </xf>
    <xf numFmtId="0" fontId="0" fillId="3" borderId="0" xfId="0" applyFill="1" applyAlignment="1">
      <alignment horizontal="center" wrapText="1"/>
    </xf>
    <xf numFmtId="0" fontId="0" fillId="3" borderId="0" xfId="0" applyFill="1" applyAlignment="1">
      <alignment horizontal="center"/>
    </xf>
    <xf numFmtId="0" fontId="0" fillId="0" borderId="0" xfId="0" applyAlignment="1">
      <alignment horizontal="center"/>
    </xf>
    <xf numFmtId="0" fontId="0" fillId="5" borderId="0" xfId="0" applyFill="1" applyAlignment="1">
      <alignment horizontal="center"/>
    </xf>
    <xf numFmtId="0" fontId="3" fillId="2" borderId="0" xfId="0" applyFont="1" applyFill="1" applyAlignment="1">
      <alignment horizontal="center"/>
    </xf>
    <xf numFmtId="0" fontId="0" fillId="4" borderId="0" xfId="0" applyFill="1" applyAlignment="1">
      <alignment horizontal="center" vertical="top" wrapText="1"/>
    </xf>
    <xf numFmtId="0" fontId="0" fillId="4" borderId="0" xfId="0" applyFill="1" applyAlignment="1">
      <alignment horizontal="center" vertical="top"/>
    </xf>
    <xf numFmtId="0" fontId="1" fillId="2" borderId="0" xfId="0" applyFont="1" applyFill="1" applyAlignment="1">
      <alignment horizontal="center"/>
    </xf>
    <xf numFmtId="0" fontId="0" fillId="7" borderId="0" xfId="0" applyFill="1" applyAlignment="1">
      <alignment horizontal="center"/>
    </xf>
    <xf numFmtId="0" fontId="0" fillId="0" borderId="0" xfId="0" applyAlignment="1">
      <alignment horizontal="center" wrapText="1"/>
    </xf>
    <xf numFmtId="0" fontId="1" fillId="0" borderId="0" xfId="0" applyFont="1" applyAlignment="1">
      <alignment horizontal="center"/>
    </xf>
    <xf numFmtId="0" fontId="2" fillId="2" borderId="0" xfId="0" applyFont="1" applyFill="1" applyAlignment="1">
      <alignment horizontal="center"/>
    </xf>
    <xf numFmtId="0" fontId="4" fillId="5" borderId="0" xfId="0" applyFont="1" applyFill="1" applyAlignment="1">
      <alignment horizontal="center"/>
    </xf>
    <xf numFmtId="0" fontId="0" fillId="0" borderId="0" xfId="0" applyAlignment="1">
      <alignment horizontal="center" vertical="top" wrapText="1"/>
    </xf>
    <xf numFmtId="0" fontId="0" fillId="0" borderId="0" xfId="0" applyAlignment="1">
      <alignment horizontal="center" vertical="top"/>
    </xf>
    <xf numFmtId="49" fontId="5" fillId="0" borderId="0" xfId="0" applyNumberFormat="1" applyFont="1" applyAlignment="1">
      <alignment horizontal="center" vertical="center" wrapText="1"/>
    </xf>
    <xf numFmtId="0" fontId="0" fillId="6" borderId="0" xfId="0" applyFill="1" applyAlignment="1">
      <alignment horizontal="center"/>
    </xf>
    <xf numFmtId="0" fontId="3" fillId="5" borderId="0" xfId="0" applyFont="1" applyFill="1" applyAlignment="1">
      <alignment horizontal="center"/>
    </xf>
    <xf numFmtId="0" fontId="2" fillId="5" borderId="0" xfId="0" applyFont="1" applyFill="1" applyAlignment="1">
      <alignment horizontal="center"/>
    </xf>
    <xf numFmtId="0" fontId="0" fillId="10" borderId="0" xfId="0" applyFill="1" applyAlignment="1">
      <alignment horizontal="center"/>
    </xf>
    <xf numFmtId="0" fontId="5" fillId="11" borderId="0" xfId="0" applyFont="1" applyFill="1" applyAlignment="1">
      <alignment horizontal="center"/>
    </xf>
    <xf numFmtId="0" fontId="5" fillId="0" borderId="0" xfId="0" applyFont="1" applyAlignment="1">
      <alignment horizontal="center" vertical="center" wrapText="1"/>
    </xf>
    <xf numFmtId="0" fontId="5" fillId="0" borderId="0" xfId="0" applyFont="1" applyAlignment="1">
      <alignment horizontal="center" vertical="center"/>
    </xf>
    <xf numFmtId="0" fontId="0" fillId="5" borderId="0" xfId="0" applyFill="1" applyAlignment="1">
      <alignment horizontal="center" wrapText="1"/>
    </xf>
    <xf numFmtId="22" fontId="0" fillId="0" borderId="0" xfId="0" applyNumberFormat="1" applyAlignment="1">
      <alignment horizontal="center"/>
    </xf>
    <xf numFmtId="0" fontId="2" fillId="0" borderId="0" xfId="0" applyFont="1" applyAlignment="1">
      <alignment horizontal="center"/>
    </xf>
    <xf numFmtId="0" fontId="2" fillId="12" borderId="0" xfId="0" applyFont="1" applyFill="1" applyAlignment="1">
      <alignment horizontal="center" wrapText="1"/>
    </xf>
    <xf numFmtId="0" fontId="0" fillId="12" borderId="0" xfId="0" applyFill="1" applyAlignment="1">
      <alignment horizontal="center"/>
    </xf>
    <xf numFmtId="0" fontId="0" fillId="0" borderId="0" xfId="0" applyFill="1" applyAlignment="1">
      <alignment horizontal="center" wrapText="1"/>
    </xf>
    <xf numFmtId="0" fontId="0" fillId="0" borderId="0" xfId="0" applyFill="1" applyAlignment="1">
      <alignment horizontal="center"/>
    </xf>
    <xf numFmtId="0" fontId="0" fillId="13" borderId="0" xfId="0" applyFill="1" applyAlignment="1">
      <alignment horizontal="center"/>
    </xf>
    <xf numFmtId="0" fontId="9" fillId="10" borderId="0" xfId="0" applyFont="1" applyFill="1" applyAlignment="1">
      <alignment horizontal="center"/>
    </xf>
    <xf numFmtId="0" fontId="2" fillId="10" borderId="0" xfId="0" applyFont="1" applyFill="1" applyAlignment="1">
      <alignment horizontal="center"/>
    </xf>
    <xf numFmtId="0" fontId="11" fillId="0" borderId="0" xfId="0" applyFont="1"/>
    <xf numFmtId="0" fontId="12" fillId="0" borderId="0" xfId="0" applyFont="1" applyAlignment="1">
      <alignment horizontal="center" wrapText="1"/>
    </xf>
    <xf numFmtId="14" fontId="0" fillId="0" borderId="0" xfId="0" applyNumberFormat="1" applyAlignment="1"/>
    <xf numFmtId="0" fontId="4" fillId="2" borderId="0" xfId="0" applyFont="1" applyFill="1" applyAlignment="1">
      <alignment horizontal="center"/>
    </xf>
    <xf numFmtId="0" fontId="0" fillId="14" borderId="0" xfId="0" applyFill="1" applyAlignment="1"/>
    <xf numFmtId="0" fontId="11" fillId="0" borderId="0" xfId="0" applyFont="1" applyAlignment="1"/>
  </cellXfs>
  <cellStyles count="3">
    <cellStyle name="Hyperlink" xfId="1" builtinId="8"/>
    <cellStyle name="Normal" xfId="0" builtinId="0"/>
    <cellStyle name="Percent" xfId="2"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manualLayout>
          <c:layoutTarget val="inner"/>
          <c:xMode val="edge"/>
          <c:yMode val="edge"/>
          <c:x val="0.2209821960506709"/>
          <c:y val="3.0704501559946515E-2"/>
          <c:w val="0.68337401574803169"/>
          <c:h val="0.79822506561679785"/>
        </c:manualLayout>
      </c:layout>
      <c:barChart>
        <c:barDir val="col"/>
        <c:grouping val="clustered"/>
        <c:ser>
          <c:idx val="0"/>
          <c:order val="0"/>
          <c:cat>
            <c:strRef>
              <c:f>Sheet15!$D$8:$D$10</c:f>
              <c:strCache>
                <c:ptCount val="3"/>
                <c:pt idx="0">
                  <c:v>TSHIRT</c:v>
                </c:pt>
                <c:pt idx="1">
                  <c:v>JOGGERS</c:v>
                </c:pt>
                <c:pt idx="2">
                  <c:v>JORDANS</c:v>
                </c:pt>
              </c:strCache>
            </c:strRef>
          </c:cat>
          <c:val>
            <c:numRef>
              <c:f>Sheet15!$E$8:$E$10</c:f>
              <c:numCache>
                <c:formatCode>General</c:formatCode>
                <c:ptCount val="3"/>
                <c:pt idx="0">
                  <c:v>4000</c:v>
                </c:pt>
                <c:pt idx="1">
                  <c:v>300000</c:v>
                </c:pt>
                <c:pt idx="2">
                  <c:v>300000</c:v>
                </c:pt>
              </c:numCache>
            </c:numRef>
          </c:val>
        </c:ser>
        <c:ser>
          <c:idx val="1"/>
          <c:order val="1"/>
          <c:cat>
            <c:strRef>
              <c:f>Sheet15!$D$8:$D$10</c:f>
              <c:strCache>
                <c:ptCount val="3"/>
                <c:pt idx="0">
                  <c:v>TSHIRT</c:v>
                </c:pt>
                <c:pt idx="1">
                  <c:v>JOGGERS</c:v>
                </c:pt>
                <c:pt idx="2">
                  <c:v>JORDANS</c:v>
                </c:pt>
              </c:strCache>
            </c:strRef>
          </c:cat>
          <c:val>
            <c:numRef>
              <c:f>Sheet15!$F$8:$F$10</c:f>
              <c:numCache>
                <c:formatCode>General</c:formatCode>
                <c:ptCount val="3"/>
                <c:pt idx="0">
                  <c:v>25000</c:v>
                </c:pt>
                <c:pt idx="1">
                  <c:v>200000</c:v>
                </c:pt>
                <c:pt idx="2">
                  <c:v>150000</c:v>
                </c:pt>
              </c:numCache>
            </c:numRef>
          </c:val>
        </c:ser>
        <c:axId val="99482240"/>
        <c:axId val="52846976"/>
      </c:barChart>
      <c:catAx>
        <c:axId val="99482240"/>
        <c:scaling>
          <c:orientation val="minMax"/>
        </c:scaling>
        <c:axPos val="b"/>
        <c:tickLblPos val="nextTo"/>
        <c:crossAx val="52846976"/>
        <c:crosses val="autoZero"/>
        <c:auto val="1"/>
        <c:lblAlgn val="ctr"/>
        <c:lblOffset val="100"/>
      </c:catAx>
      <c:valAx>
        <c:axId val="52846976"/>
        <c:scaling>
          <c:orientation val="minMax"/>
        </c:scaling>
        <c:axPos val="l"/>
        <c:majorGridlines/>
        <c:numFmt formatCode="General" sourceLinked="1"/>
        <c:tickLblPos val="nextTo"/>
        <c:crossAx val="99482240"/>
        <c:crosses val="autoZero"/>
        <c:crossBetween val="between"/>
      </c:valAx>
    </c:plotArea>
    <c:legend>
      <c:legendPos val="r"/>
    </c:legend>
    <c:plotVisOnly val="1"/>
  </c:chart>
  <c:printSettings>
    <c:headerFooter/>
    <c:pageMargins b="0.75000000000000044" l="0.7000000000000004" r="0.7000000000000004" t="0.75000000000000044" header="0.30000000000000021" footer="0.30000000000000021"/>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oneCellAnchor>
    <xdr:from>
      <xdr:col>6</xdr:col>
      <xdr:colOff>18542</xdr:colOff>
      <xdr:row>13</xdr:row>
      <xdr:rowOff>186064</xdr:rowOff>
    </xdr:from>
    <xdr:ext cx="848233" cy="937629"/>
    <xdr:sp macro="" textlink="">
      <xdr:nvSpPr>
        <xdr:cNvPr id="5" name="Rectangle 4"/>
        <xdr:cNvSpPr/>
      </xdr:nvSpPr>
      <xdr:spPr>
        <a:xfrm rot="10800000" flipV="1">
          <a:off x="3676142" y="2662564"/>
          <a:ext cx="848233" cy="937629"/>
        </a:xfrm>
        <a:prstGeom prst="rect">
          <a:avLst/>
        </a:prstGeom>
        <a:noFill/>
      </xdr:spPr>
      <xdr:txBody>
        <a:bodyPr wrap="square" lIns="91440" tIns="45720" rIns="91440" bIns="45720">
          <a:spAutoFit/>
        </a:bodyPr>
        <a:lstStyle/>
        <a:p>
          <a:pPr algn="ctr"/>
          <a:endParaRPr lang="en-US" sz="5400" b="0" cap="none" spc="0">
            <a:ln w="10160">
              <a:solidFill>
                <a:schemeClr val="accent1"/>
              </a:solidFill>
              <a:prstDash val="solid"/>
            </a:ln>
            <a:solidFill>
              <a:srgbClr val="FFFFFF"/>
            </a:solidFill>
            <a:effectLst>
              <a:outerShdw blurRad="38100" dist="32000" dir="5400000" algn="tl">
                <a:srgbClr val="000000">
                  <a:alpha val="30000"/>
                </a:srgbClr>
              </a:outerShdw>
            </a:effectLst>
          </a:endParaRPr>
        </a:p>
      </xdr:txBody>
    </xdr:sp>
    <xdr:clientData/>
  </xdr:oneCellAnchor>
  <xdr:twoCellAnchor editAs="oneCell">
    <xdr:from>
      <xdr:col>2</xdr:col>
      <xdr:colOff>545634</xdr:colOff>
      <xdr:row>4</xdr:row>
      <xdr:rowOff>47625</xdr:rowOff>
    </xdr:from>
    <xdr:to>
      <xdr:col>14</xdr:col>
      <xdr:colOff>190499</xdr:colOff>
      <xdr:row>24</xdr:row>
      <xdr:rowOff>142875</xdr:rowOff>
    </xdr:to>
    <xdr:pic>
      <xdr:nvPicPr>
        <xdr:cNvPr id="6" name="Picture 5" descr="Capture TULASHA.PNG"/>
        <xdr:cNvPicPr>
          <a:picLocks noChangeAspect="1"/>
        </xdr:cNvPicPr>
      </xdr:nvPicPr>
      <xdr:blipFill>
        <a:blip xmlns:r="http://schemas.openxmlformats.org/officeDocument/2006/relationships" r:embed="rId1"/>
        <a:stretch>
          <a:fillRect/>
        </a:stretch>
      </xdr:blipFill>
      <xdr:spPr>
        <a:xfrm>
          <a:off x="1764834" y="809625"/>
          <a:ext cx="6960065" cy="3905250"/>
        </a:xfrm>
        <a:prstGeom prst="rect">
          <a:avLst/>
        </a:prstGeom>
      </xdr:spPr>
    </xdr:pic>
    <xdr:clientData/>
  </xdr:twoCellAnchor>
  <xdr:oneCellAnchor>
    <xdr:from>
      <xdr:col>4</xdr:col>
      <xdr:colOff>1</xdr:colOff>
      <xdr:row>19</xdr:row>
      <xdr:rowOff>161925</xdr:rowOff>
    </xdr:from>
    <xdr:ext cx="460956" cy="264560"/>
    <xdr:sp macro="" textlink="">
      <xdr:nvSpPr>
        <xdr:cNvPr id="7" name="TextBox 6"/>
        <xdr:cNvSpPr txBox="1"/>
      </xdr:nvSpPr>
      <xdr:spPr>
        <a:xfrm>
          <a:off x="2438401" y="3781425"/>
          <a:ext cx="460956"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endParaRPr lang="en-US" sz="1100"/>
        </a:p>
      </xdr:txBody>
    </xdr:sp>
    <xdr:clientData/>
  </xdr:oneCellAnchor>
  <xdr:oneCellAnchor>
    <xdr:from>
      <xdr:col>3</xdr:col>
      <xdr:colOff>266700</xdr:colOff>
      <xdr:row>23</xdr:row>
      <xdr:rowOff>9525</xdr:rowOff>
    </xdr:from>
    <xdr:ext cx="1085850" cy="264560"/>
    <xdr:sp macro="" textlink="">
      <xdr:nvSpPr>
        <xdr:cNvPr id="8" name="TextBox 7"/>
        <xdr:cNvSpPr txBox="1"/>
      </xdr:nvSpPr>
      <xdr:spPr>
        <a:xfrm>
          <a:off x="2095500" y="4391025"/>
          <a:ext cx="1085850"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endParaRPr lang="en-US" sz="1100"/>
        </a:p>
      </xdr:txBody>
    </xdr:sp>
    <xdr:clientData/>
  </xdr:oneCellAnchor>
  <xdr:twoCellAnchor>
    <xdr:from>
      <xdr:col>3</xdr:col>
      <xdr:colOff>238125</xdr:colOff>
      <xdr:row>23</xdr:row>
      <xdr:rowOff>142875</xdr:rowOff>
    </xdr:from>
    <xdr:to>
      <xdr:col>5</xdr:col>
      <xdr:colOff>381000</xdr:colOff>
      <xdr:row>24</xdr:row>
      <xdr:rowOff>142875</xdr:rowOff>
    </xdr:to>
    <xdr:sp macro="" textlink="">
      <xdr:nvSpPr>
        <xdr:cNvPr id="9" name="TextBox 8"/>
        <xdr:cNvSpPr txBox="1"/>
      </xdr:nvSpPr>
      <xdr:spPr>
        <a:xfrm>
          <a:off x="2066925" y="4524375"/>
          <a:ext cx="1362075" cy="190500"/>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SHEET 1</a:t>
          </a:r>
          <a:endParaRPr lang="en-US" sz="1100">
            <a:solidFill>
              <a:srgbClr val="FF0000"/>
            </a:solidFill>
          </a:endParaRPr>
        </a:p>
      </xdr:txBody>
    </xdr:sp>
    <xdr:clientData/>
  </xdr:twoCellAnchor>
  <xdr:twoCellAnchor>
    <xdr:from>
      <xdr:col>5</xdr:col>
      <xdr:colOff>219075</xdr:colOff>
      <xdr:row>17</xdr:row>
      <xdr:rowOff>142875</xdr:rowOff>
    </xdr:from>
    <xdr:to>
      <xdr:col>8</xdr:col>
      <xdr:colOff>361951</xdr:colOff>
      <xdr:row>20</xdr:row>
      <xdr:rowOff>9525</xdr:rowOff>
    </xdr:to>
    <xdr:sp macro="" textlink="">
      <xdr:nvSpPr>
        <xdr:cNvPr id="10" name="TextBox 9"/>
        <xdr:cNvSpPr txBox="1"/>
      </xdr:nvSpPr>
      <xdr:spPr>
        <a:xfrm>
          <a:off x="3267075" y="3381375"/>
          <a:ext cx="1971676" cy="438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600"/>
            <a:t>     WORKSHEET</a:t>
          </a:r>
        </a:p>
      </xdr:txBody>
    </xdr:sp>
    <xdr:clientData/>
  </xdr:twoCellAnchor>
  <xdr:twoCellAnchor editAs="oneCell">
    <xdr:from>
      <xdr:col>2</xdr:col>
      <xdr:colOff>542925</xdr:colOff>
      <xdr:row>25</xdr:row>
      <xdr:rowOff>142875</xdr:rowOff>
    </xdr:from>
    <xdr:to>
      <xdr:col>14</xdr:col>
      <xdr:colOff>346552</xdr:colOff>
      <xdr:row>50</xdr:row>
      <xdr:rowOff>134238</xdr:rowOff>
    </xdr:to>
    <xdr:pic>
      <xdr:nvPicPr>
        <xdr:cNvPr id="11" name="Picture 10" descr="Capture TULASHA.PNG"/>
        <xdr:cNvPicPr>
          <a:picLocks noChangeAspect="1"/>
        </xdr:cNvPicPr>
      </xdr:nvPicPr>
      <xdr:blipFill>
        <a:blip xmlns:r="http://schemas.openxmlformats.org/officeDocument/2006/relationships" r:embed="rId1"/>
        <a:stretch>
          <a:fillRect/>
        </a:stretch>
      </xdr:blipFill>
      <xdr:spPr>
        <a:xfrm>
          <a:off x="1762125" y="4905375"/>
          <a:ext cx="7118827" cy="4753863"/>
        </a:xfrm>
        <a:prstGeom prst="rect">
          <a:avLst/>
        </a:prstGeom>
      </xdr:spPr>
    </xdr:pic>
    <xdr:clientData/>
  </xdr:twoCellAnchor>
  <xdr:oneCellAnchor>
    <xdr:from>
      <xdr:col>2</xdr:col>
      <xdr:colOff>533400</xdr:colOff>
      <xdr:row>30</xdr:row>
      <xdr:rowOff>95250</xdr:rowOff>
    </xdr:from>
    <xdr:ext cx="409575" cy="264560"/>
    <xdr:sp macro="" textlink="">
      <xdr:nvSpPr>
        <xdr:cNvPr id="12" name="TextBox 11"/>
        <xdr:cNvSpPr txBox="1"/>
      </xdr:nvSpPr>
      <xdr:spPr>
        <a:xfrm>
          <a:off x="1752600" y="5810250"/>
          <a:ext cx="409575" cy="264560"/>
        </a:xfrm>
        <a:prstGeom prst="rect">
          <a:avLst/>
        </a:prstGeom>
        <a:solidFill>
          <a:srgbClr val="FF0000"/>
        </a:solid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a:t>A1</a:t>
          </a:r>
        </a:p>
      </xdr:txBody>
    </xdr:sp>
    <xdr:clientData/>
  </xdr:oneCellAnchor>
  <xdr:twoCellAnchor>
    <xdr:from>
      <xdr:col>3</xdr:col>
      <xdr:colOff>485775</xdr:colOff>
      <xdr:row>34</xdr:row>
      <xdr:rowOff>161925</xdr:rowOff>
    </xdr:from>
    <xdr:to>
      <xdr:col>6</xdr:col>
      <xdr:colOff>314325</xdr:colOff>
      <xdr:row>36</xdr:row>
      <xdr:rowOff>180975</xdr:rowOff>
    </xdr:to>
    <xdr:sp macro="" textlink="">
      <xdr:nvSpPr>
        <xdr:cNvPr id="13" name="TextBox 12"/>
        <xdr:cNvSpPr txBox="1"/>
      </xdr:nvSpPr>
      <xdr:spPr>
        <a:xfrm>
          <a:off x="2314575" y="6638925"/>
          <a:ext cx="1657350" cy="40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CELL NAME</a:t>
          </a:r>
        </a:p>
      </xdr:txBody>
    </xdr:sp>
    <xdr:clientData/>
  </xdr:twoCellAnchor>
  <xdr:twoCellAnchor editAs="oneCell">
    <xdr:from>
      <xdr:col>2</xdr:col>
      <xdr:colOff>590620</xdr:colOff>
      <xdr:row>53</xdr:row>
      <xdr:rowOff>55469</xdr:rowOff>
    </xdr:from>
    <xdr:to>
      <xdr:col>14</xdr:col>
      <xdr:colOff>371476</xdr:colOff>
      <xdr:row>80</xdr:row>
      <xdr:rowOff>162814</xdr:rowOff>
    </xdr:to>
    <xdr:pic>
      <xdr:nvPicPr>
        <xdr:cNvPr id="16" name="Picture 15" descr="Capture TULASHA.PNG"/>
        <xdr:cNvPicPr>
          <a:picLocks noChangeAspect="1"/>
        </xdr:cNvPicPr>
      </xdr:nvPicPr>
      <xdr:blipFill>
        <a:blip xmlns:r="http://schemas.openxmlformats.org/officeDocument/2006/relationships" r:embed="rId1"/>
        <a:stretch>
          <a:fillRect/>
        </a:stretch>
      </xdr:blipFill>
      <xdr:spPr>
        <a:xfrm>
          <a:off x="1809820" y="10151969"/>
          <a:ext cx="7096056" cy="5250845"/>
        </a:xfrm>
        <a:prstGeom prst="rect">
          <a:avLst/>
        </a:prstGeom>
      </xdr:spPr>
    </xdr:pic>
    <xdr:clientData/>
  </xdr:twoCellAnchor>
  <xdr:twoCellAnchor>
    <xdr:from>
      <xdr:col>4</xdr:col>
      <xdr:colOff>314325</xdr:colOff>
      <xdr:row>58</xdr:row>
      <xdr:rowOff>38100</xdr:rowOff>
    </xdr:from>
    <xdr:to>
      <xdr:col>14</xdr:col>
      <xdr:colOff>295275</xdr:colOff>
      <xdr:row>59</xdr:row>
      <xdr:rowOff>47625</xdr:rowOff>
    </xdr:to>
    <xdr:sp macro="" textlink="">
      <xdr:nvSpPr>
        <xdr:cNvPr id="17" name="Rectangle 16"/>
        <xdr:cNvSpPr/>
      </xdr:nvSpPr>
      <xdr:spPr>
        <a:xfrm>
          <a:off x="2752725" y="11087100"/>
          <a:ext cx="6076950" cy="200025"/>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6</xdr:col>
      <xdr:colOff>447675</xdr:colOff>
      <xdr:row>62</xdr:row>
      <xdr:rowOff>19049</xdr:rowOff>
    </xdr:from>
    <xdr:to>
      <xdr:col>9</xdr:col>
      <xdr:colOff>400050</xdr:colOff>
      <xdr:row>64</xdr:row>
      <xdr:rowOff>47624</xdr:rowOff>
    </xdr:to>
    <xdr:sp macro="" textlink="">
      <xdr:nvSpPr>
        <xdr:cNvPr id="18" name="TextBox 17"/>
        <xdr:cNvSpPr txBox="1"/>
      </xdr:nvSpPr>
      <xdr:spPr>
        <a:xfrm>
          <a:off x="4105275" y="11830049"/>
          <a:ext cx="1781175"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800"/>
            <a:t>FORMUL</a:t>
          </a:r>
          <a:r>
            <a:rPr lang="en-US" sz="1800" baseline="0"/>
            <a:t> A BAR</a:t>
          </a:r>
          <a:endParaRPr lang="en-US" sz="1800"/>
        </a:p>
      </xdr:txBody>
    </xdr:sp>
    <xdr:clientData/>
  </xdr:twoCellAnchor>
  <xdr:twoCellAnchor editAs="oneCell">
    <xdr:from>
      <xdr:col>2</xdr:col>
      <xdr:colOff>282391</xdr:colOff>
      <xdr:row>84</xdr:row>
      <xdr:rowOff>133349</xdr:rowOff>
    </xdr:from>
    <xdr:to>
      <xdr:col>14</xdr:col>
      <xdr:colOff>187206</xdr:colOff>
      <xdr:row>109</xdr:row>
      <xdr:rowOff>143764</xdr:rowOff>
    </xdr:to>
    <xdr:pic>
      <xdr:nvPicPr>
        <xdr:cNvPr id="19" name="Picture 18" descr="Capture TULASHA.PNG"/>
        <xdr:cNvPicPr>
          <a:picLocks noChangeAspect="1"/>
        </xdr:cNvPicPr>
      </xdr:nvPicPr>
      <xdr:blipFill>
        <a:blip xmlns:r="http://schemas.openxmlformats.org/officeDocument/2006/relationships" r:embed="rId1"/>
        <a:stretch>
          <a:fillRect/>
        </a:stretch>
      </xdr:blipFill>
      <xdr:spPr>
        <a:xfrm>
          <a:off x="1501591" y="16135349"/>
          <a:ext cx="7220015" cy="4772915"/>
        </a:xfrm>
        <a:prstGeom prst="rect">
          <a:avLst/>
        </a:prstGeom>
      </xdr:spPr>
    </xdr:pic>
    <xdr:clientData/>
  </xdr:twoCellAnchor>
  <xdr:oneCellAnchor>
    <xdr:from>
      <xdr:col>7</xdr:col>
      <xdr:colOff>247650</xdr:colOff>
      <xdr:row>92</xdr:row>
      <xdr:rowOff>142874</xdr:rowOff>
    </xdr:from>
    <xdr:ext cx="1381125" cy="405432"/>
    <xdr:sp macro="" textlink="">
      <xdr:nvSpPr>
        <xdr:cNvPr id="22" name="TextBox 21"/>
        <xdr:cNvSpPr txBox="1"/>
      </xdr:nvSpPr>
      <xdr:spPr>
        <a:xfrm>
          <a:off x="4514850" y="17668874"/>
          <a:ext cx="1381125" cy="405432"/>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endParaRPr lang="en-US" sz="2000"/>
        </a:p>
      </xdr:txBody>
    </xdr:sp>
    <xdr:clientData/>
  </xdr:oneCellAnchor>
  <xdr:oneCellAnchor>
    <xdr:from>
      <xdr:col>4</xdr:col>
      <xdr:colOff>192024</xdr:colOff>
      <xdr:row>92</xdr:row>
      <xdr:rowOff>48164</xdr:rowOff>
    </xdr:from>
    <xdr:ext cx="2498441" cy="937629"/>
    <xdr:sp macro="" textlink="">
      <xdr:nvSpPr>
        <xdr:cNvPr id="25" name="Rectangle 24"/>
        <xdr:cNvSpPr/>
      </xdr:nvSpPr>
      <xdr:spPr>
        <a:xfrm>
          <a:off x="2630424" y="17574164"/>
          <a:ext cx="2498441" cy="937629"/>
        </a:xfrm>
        <a:prstGeom prst="rect">
          <a:avLst/>
        </a:prstGeom>
        <a:noFill/>
      </xdr:spPr>
      <xdr:txBody>
        <a:bodyPr wrap="none" lIns="91440" tIns="45720" rIns="91440" bIns="45720">
          <a:spAutoFit/>
        </a:bodyPr>
        <a:lstStyle/>
        <a:p>
          <a:pPr algn="ctr"/>
          <a:r>
            <a:rPr lang="en-US" sz="5400" b="1" cap="none" spc="50">
              <a:ln w="13500">
                <a:solidFill>
                  <a:sysClr val="windowText" lastClr="000000">
                    <a:alpha val="6500"/>
                  </a:sysClr>
                </a:solidFill>
                <a:prstDash val="solid"/>
              </a:ln>
              <a:solidFill>
                <a:schemeClr val="accent1">
                  <a:tint val="3000"/>
                  <a:alpha val="95000"/>
                </a:schemeClr>
              </a:solidFill>
              <a:effectLst>
                <a:innerShdw blurRad="50900" dist="38500" dir="13500000">
                  <a:srgbClr val="000000">
                    <a:alpha val="60000"/>
                  </a:srgbClr>
                </a:innerShdw>
              </a:effectLst>
            </a:rPr>
            <a:t>RIBBON</a:t>
          </a:r>
        </a:p>
      </xdr:txBody>
    </xdr:sp>
    <xdr:clientData/>
  </xdr:oneCellAnchor>
  <xdr:twoCellAnchor>
    <xdr:from>
      <xdr:col>2</xdr:col>
      <xdr:colOff>400050</xdr:colOff>
      <xdr:row>88</xdr:row>
      <xdr:rowOff>95250</xdr:rowOff>
    </xdr:from>
    <xdr:to>
      <xdr:col>14</xdr:col>
      <xdr:colOff>190500</xdr:colOff>
      <xdr:row>88</xdr:row>
      <xdr:rowOff>104775</xdr:rowOff>
    </xdr:to>
    <xdr:cxnSp macro="">
      <xdr:nvCxnSpPr>
        <xdr:cNvPr id="29" name="Straight Connector 28"/>
        <xdr:cNvCxnSpPr/>
      </xdr:nvCxnSpPr>
      <xdr:spPr>
        <a:xfrm>
          <a:off x="1619250" y="16859250"/>
          <a:ext cx="7105650" cy="9525"/>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295275</xdr:colOff>
      <xdr:row>84</xdr:row>
      <xdr:rowOff>152400</xdr:rowOff>
    </xdr:from>
    <xdr:to>
      <xdr:col>14</xdr:col>
      <xdr:colOff>152400</xdr:colOff>
      <xdr:row>84</xdr:row>
      <xdr:rowOff>171450</xdr:rowOff>
    </xdr:to>
    <xdr:cxnSp macro="">
      <xdr:nvCxnSpPr>
        <xdr:cNvPr id="31" name="Straight Connector 30"/>
        <xdr:cNvCxnSpPr/>
      </xdr:nvCxnSpPr>
      <xdr:spPr>
        <a:xfrm>
          <a:off x="1514475" y="16154400"/>
          <a:ext cx="7172325" cy="1905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247650</xdr:colOff>
      <xdr:row>84</xdr:row>
      <xdr:rowOff>142876</xdr:rowOff>
    </xdr:from>
    <xdr:to>
      <xdr:col>2</xdr:col>
      <xdr:colOff>257175</xdr:colOff>
      <xdr:row>88</xdr:row>
      <xdr:rowOff>19051</xdr:rowOff>
    </xdr:to>
    <xdr:cxnSp macro="">
      <xdr:nvCxnSpPr>
        <xdr:cNvPr id="33" name="Straight Connector 32"/>
        <xdr:cNvCxnSpPr/>
      </xdr:nvCxnSpPr>
      <xdr:spPr>
        <a:xfrm rot="5400000" flipH="1" flipV="1">
          <a:off x="1152525" y="16459201"/>
          <a:ext cx="638175" cy="9525"/>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14</xdr:col>
      <xdr:colOff>171449</xdr:colOff>
      <xdr:row>84</xdr:row>
      <xdr:rowOff>171450</xdr:rowOff>
    </xdr:from>
    <xdr:to>
      <xdr:col>14</xdr:col>
      <xdr:colOff>180974</xdr:colOff>
      <xdr:row>88</xdr:row>
      <xdr:rowOff>161928</xdr:rowOff>
    </xdr:to>
    <xdr:cxnSp macro="">
      <xdr:nvCxnSpPr>
        <xdr:cNvPr id="35" name="Straight Connector 34"/>
        <xdr:cNvCxnSpPr/>
      </xdr:nvCxnSpPr>
      <xdr:spPr>
        <a:xfrm rot="16200000" flipH="1">
          <a:off x="8334373" y="16544926"/>
          <a:ext cx="752478" cy="9525"/>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95250</xdr:colOff>
      <xdr:row>6</xdr:row>
      <xdr:rowOff>0</xdr:rowOff>
    </xdr:from>
    <xdr:to>
      <xdr:col>13</xdr:col>
      <xdr:colOff>352426</xdr:colOff>
      <xdr:row>23</xdr:row>
      <xdr:rowOff>133349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238125</xdr:colOff>
      <xdr:row>0</xdr:row>
      <xdr:rowOff>0</xdr:rowOff>
    </xdr:from>
    <xdr:to>
      <xdr:col>1</xdr:col>
      <xdr:colOff>495300</xdr:colOff>
      <xdr:row>7</xdr:row>
      <xdr:rowOff>94355</xdr:rowOff>
    </xdr:to>
    <xdr:pic>
      <xdr:nvPicPr>
        <xdr:cNvPr id="2" name="Picture 1" descr="images of prenss.jpg"/>
        <xdr:cNvPicPr>
          <a:picLocks noChangeAspect="1"/>
        </xdr:cNvPicPr>
      </xdr:nvPicPr>
      <xdr:blipFill>
        <a:blip xmlns:r="http://schemas.openxmlformats.org/officeDocument/2006/relationships" r:embed="rId1"/>
        <a:stretch>
          <a:fillRect/>
        </a:stretch>
      </xdr:blipFill>
      <xdr:spPr>
        <a:xfrm>
          <a:off x="238125" y="0"/>
          <a:ext cx="866775" cy="142785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hyperlink" Target="mailto:another@gmail.com" TargetMode="External"/><Relationship Id="rId2" Type="http://schemas.openxmlformats.org/officeDocument/2006/relationships/hyperlink" Target="mailto:eg@gmail.com" TargetMode="External"/><Relationship Id="rId1" Type="http://schemas.openxmlformats.org/officeDocument/2006/relationships/hyperlink" Target="mailto:eg@gmail.com" TargetMode="External"/><Relationship Id="rId6" Type="http://schemas.openxmlformats.org/officeDocument/2006/relationships/hyperlink" Target="mailto:ras123@gmail.com" TargetMode="External"/><Relationship Id="rId5" Type="http://schemas.openxmlformats.org/officeDocument/2006/relationships/hyperlink" Target="mailto:kobe@gmail.com" TargetMode="External"/><Relationship Id="rId4" Type="http://schemas.openxmlformats.org/officeDocument/2006/relationships/hyperlink" Target="mailto:excel@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0.xml.rels><?xml version="1.0" encoding="UTF-8" standalone="yes"?>
<Relationships xmlns="http://schemas.openxmlformats.org/package/2006/relationships"><Relationship Id="rId3" Type="http://schemas.openxmlformats.org/officeDocument/2006/relationships/hyperlink" Target="mailto:wmlepcha15@gmail.com" TargetMode="External"/><Relationship Id="rId2" Type="http://schemas.openxmlformats.org/officeDocument/2006/relationships/hyperlink" Target="mailto:sevvainC@gmail.com" TargetMode="External"/><Relationship Id="rId1" Type="http://schemas.openxmlformats.org/officeDocument/2006/relationships/hyperlink" Target="mailto:wilburlepcha@gmail.com" TargetMode="External"/><Relationship Id="rId4" Type="http://schemas.openxmlformats.org/officeDocument/2006/relationships/hyperlink" Target="mailto:wilburlepcha@outlook.com" TargetMode="Externa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dimension ref="A1:M45"/>
  <sheetViews>
    <sheetView workbookViewId="0">
      <selection activeCell="I50" sqref="I50"/>
    </sheetView>
  </sheetViews>
  <sheetFormatPr defaultRowHeight="15"/>
  <sheetData>
    <row r="1" spans="1:13">
      <c r="A1" s="24" t="s">
        <v>0</v>
      </c>
      <c r="B1" s="23"/>
      <c r="C1" s="23"/>
      <c r="D1" s="23"/>
      <c r="E1" s="23"/>
      <c r="F1" s="23"/>
      <c r="G1" s="23"/>
      <c r="H1" s="23"/>
      <c r="I1" s="23"/>
      <c r="J1" s="23"/>
      <c r="K1" s="23"/>
      <c r="L1" s="23"/>
      <c r="M1" s="23"/>
    </row>
    <row r="2" spans="1:13">
      <c r="A2" s="23"/>
      <c r="B2" s="23"/>
      <c r="C2" s="23"/>
      <c r="D2" s="23"/>
      <c r="E2" s="23"/>
      <c r="F2" s="23"/>
      <c r="G2" s="23"/>
      <c r="H2" s="23"/>
      <c r="I2" s="23"/>
      <c r="J2" s="23"/>
      <c r="K2" s="23"/>
      <c r="L2" s="23"/>
      <c r="M2" s="23"/>
    </row>
    <row r="3" spans="1:13">
      <c r="A3" s="23"/>
      <c r="B3" s="23"/>
      <c r="C3" s="23"/>
      <c r="D3" s="23"/>
      <c r="E3" s="23"/>
      <c r="F3" s="23"/>
      <c r="G3" s="23"/>
      <c r="H3" s="23"/>
      <c r="I3" s="23"/>
      <c r="J3" s="23"/>
      <c r="K3" s="23"/>
      <c r="L3" s="23"/>
      <c r="M3" s="23"/>
    </row>
    <row r="4" spans="1:13">
      <c r="A4" s="23"/>
      <c r="B4" s="23"/>
      <c r="C4" s="23"/>
      <c r="D4" s="23"/>
      <c r="E4" s="23"/>
      <c r="F4" s="23"/>
      <c r="G4" s="23"/>
      <c r="H4" s="23"/>
      <c r="I4" s="23"/>
      <c r="J4" s="23"/>
      <c r="K4" s="23"/>
      <c r="L4" s="23"/>
      <c r="M4" s="23"/>
    </row>
    <row r="5" spans="1:13">
      <c r="A5" s="23"/>
      <c r="B5" s="23"/>
      <c r="C5" s="23"/>
      <c r="D5" s="23"/>
      <c r="E5" s="23"/>
      <c r="F5" s="23"/>
      <c r="G5" s="23"/>
      <c r="H5" s="23"/>
      <c r="I5" s="23"/>
      <c r="J5" s="23"/>
      <c r="K5" s="23"/>
      <c r="L5" s="23"/>
      <c r="M5" s="23"/>
    </row>
    <row r="6" spans="1:13">
      <c r="A6" s="23"/>
      <c r="B6" s="23"/>
      <c r="C6" s="23"/>
      <c r="D6" s="23"/>
      <c r="E6" s="23"/>
      <c r="F6" s="23"/>
      <c r="G6" s="23"/>
      <c r="H6" s="23"/>
      <c r="I6" s="23"/>
      <c r="J6" s="23"/>
      <c r="K6" s="23"/>
      <c r="L6" s="23"/>
      <c r="M6" s="23"/>
    </row>
    <row r="9" spans="1:13">
      <c r="C9" s="2"/>
      <c r="D9" s="2"/>
      <c r="H9" s="24" t="s">
        <v>1</v>
      </c>
      <c r="I9" s="23"/>
      <c r="J9" s="23"/>
      <c r="K9" s="23"/>
      <c r="L9" s="23"/>
      <c r="M9" s="23"/>
    </row>
    <row r="10" spans="1:13">
      <c r="C10" s="24" t="s">
        <v>2</v>
      </c>
      <c r="D10" s="23"/>
      <c r="H10" s="23"/>
      <c r="I10" s="23"/>
      <c r="J10" s="23"/>
      <c r="K10" s="23"/>
      <c r="L10" s="23"/>
      <c r="M10" s="23"/>
    </row>
    <row r="11" spans="1:13">
      <c r="C11" s="23"/>
      <c r="D11" s="23"/>
      <c r="H11" s="23"/>
      <c r="I11" s="23"/>
      <c r="J11" s="23"/>
      <c r="K11" s="23"/>
      <c r="L11" s="23"/>
      <c r="M11" s="23"/>
    </row>
    <row r="12" spans="1:13">
      <c r="C12" s="2"/>
      <c r="D12" s="2"/>
      <c r="H12" s="23"/>
      <c r="I12" s="23"/>
      <c r="J12" s="23"/>
      <c r="K12" s="23"/>
      <c r="L12" s="23"/>
      <c r="M12" s="23"/>
    </row>
    <row r="15" spans="1:13">
      <c r="E15" s="27" t="s">
        <v>4</v>
      </c>
      <c r="F15" s="27"/>
      <c r="G15" s="27"/>
      <c r="H15" s="27"/>
      <c r="I15" s="25" t="s">
        <v>3</v>
      </c>
      <c r="J15" s="26"/>
      <c r="K15" s="26"/>
      <c r="L15" s="26"/>
      <c r="M15" s="26"/>
    </row>
    <row r="16" spans="1:13">
      <c r="I16" s="26"/>
      <c r="J16" s="26"/>
      <c r="K16" s="26"/>
      <c r="L16" s="26"/>
      <c r="M16" s="26"/>
    </row>
    <row r="17" spans="5:13">
      <c r="I17" s="26"/>
      <c r="J17" s="26"/>
      <c r="K17" s="26"/>
      <c r="L17" s="26"/>
      <c r="M17" s="26"/>
    </row>
    <row r="18" spans="5:13">
      <c r="I18" s="26"/>
      <c r="J18" s="26"/>
      <c r="K18" s="26"/>
      <c r="L18" s="26"/>
      <c r="M18" s="26"/>
    </row>
    <row r="19" spans="5:13">
      <c r="I19" s="26"/>
      <c r="J19" s="26"/>
      <c r="K19" s="26"/>
      <c r="L19" s="26"/>
      <c r="M19" s="26"/>
    </row>
    <row r="20" spans="5:13">
      <c r="I20" s="26"/>
      <c r="J20" s="26"/>
      <c r="K20" s="26"/>
      <c r="L20" s="26"/>
      <c r="M20" s="26"/>
    </row>
    <row r="23" spans="5:13">
      <c r="I23" s="3"/>
      <c r="J23" s="3"/>
      <c r="K23" s="3"/>
      <c r="L23" s="3"/>
      <c r="M23" s="3"/>
    </row>
    <row r="24" spans="5:13">
      <c r="I24" s="3"/>
      <c r="J24" s="3"/>
      <c r="K24" s="3"/>
      <c r="L24" s="3"/>
      <c r="M24" s="3"/>
    </row>
    <row r="25" spans="5:13">
      <c r="E25" s="23" t="s">
        <v>6</v>
      </c>
      <c r="F25" s="23"/>
      <c r="G25" s="23"/>
      <c r="H25" s="23"/>
      <c r="I25" s="28" t="s">
        <v>5</v>
      </c>
      <c r="J25" s="29"/>
      <c r="K25" s="29"/>
      <c r="L25" s="29"/>
      <c r="M25" s="29"/>
    </row>
    <row r="26" spans="5:13">
      <c r="I26" s="29"/>
      <c r="J26" s="29"/>
      <c r="K26" s="29"/>
      <c r="L26" s="29"/>
      <c r="M26" s="29"/>
    </row>
    <row r="27" spans="5:13">
      <c r="I27" s="29"/>
      <c r="J27" s="29"/>
      <c r="K27" s="29"/>
      <c r="L27" s="29"/>
      <c r="M27" s="29"/>
    </row>
    <row r="28" spans="5:13">
      <c r="I28" s="29"/>
      <c r="J28" s="29"/>
      <c r="K28" s="29"/>
      <c r="L28" s="29"/>
      <c r="M28" s="29"/>
    </row>
    <row r="29" spans="5:13">
      <c r="F29" s="1"/>
      <c r="I29" s="29"/>
      <c r="J29" s="29"/>
      <c r="K29" s="29"/>
      <c r="L29" s="29"/>
      <c r="M29" s="29"/>
    </row>
    <row r="30" spans="5:13">
      <c r="I30" s="29"/>
      <c r="J30" s="29"/>
      <c r="K30" s="29"/>
      <c r="L30" s="29"/>
      <c r="M30" s="29"/>
    </row>
    <row r="31" spans="5:13">
      <c r="I31" s="29"/>
      <c r="J31" s="29"/>
      <c r="K31" s="29"/>
      <c r="L31" s="29"/>
      <c r="M31" s="29"/>
    </row>
    <row r="32" spans="5:13">
      <c r="I32" s="29"/>
      <c r="J32" s="29"/>
      <c r="K32" s="29"/>
      <c r="L32" s="29"/>
      <c r="M32" s="29"/>
    </row>
    <row r="33" spans="5:13">
      <c r="I33" s="29"/>
      <c r="J33" s="29"/>
      <c r="K33" s="29"/>
      <c r="L33" s="29"/>
      <c r="M33" s="29"/>
    </row>
    <row r="34" spans="5:13">
      <c r="I34" s="29"/>
      <c r="J34" s="29"/>
      <c r="K34" s="29"/>
      <c r="L34" s="29"/>
      <c r="M34" s="29"/>
    </row>
    <row r="35" spans="5:13">
      <c r="I35" s="29"/>
      <c r="J35" s="29"/>
      <c r="K35" s="29"/>
      <c r="L35" s="29"/>
      <c r="M35" s="29"/>
    </row>
    <row r="38" spans="5:13">
      <c r="E38" s="23" t="s">
        <v>8</v>
      </c>
      <c r="F38" s="23"/>
      <c r="G38" s="23"/>
      <c r="H38" s="23"/>
      <c r="I38" s="21" t="s">
        <v>7</v>
      </c>
      <c r="J38" s="22"/>
      <c r="K38" s="22"/>
      <c r="L38" s="22"/>
      <c r="M38" s="22"/>
    </row>
    <row r="39" spans="5:13">
      <c r="I39" s="22"/>
      <c r="J39" s="22"/>
      <c r="K39" s="22"/>
      <c r="L39" s="22"/>
      <c r="M39" s="22"/>
    </row>
    <row r="40" spans="5:13">
      <c r="I40" s="22"/>
      <c r="J40" s="22"/>
      <c r="K40" s="22"/>
      <c r="L40" s="22"/>
      <c r="M40" s="22"/>
    </row>
    <row r="41" spans="5:13">
      <c r="I41" s="22"/>
      <c r="J41" s="22"/>
      <c r="K41" s="22"/>
      <c r="L41" s="22"/>
      <c r="M41" s="22"/>
    </row>
    <row r="42" spans="5:13">
      <c r="I42" s="22"/>
      <c r="J42" s="22"/>
      <c r="K42" s="22"/>
      <c r="L42" s="22"/>
      <c r="M42" s="22"/>
    </row>
    <row r="43" spans="5:13">
      <c r="I43" s="22"/>
      <c r="J43" s="22"/>
      <c r="K43" s="22"/>
      <c r="L43" s="22"/>
      <c r="M43" s="22"/>
    </row>
    <row r="44" spans="5:13">
      <c r="I44" s="22"/>
      <c r="J44" s="22"/>
      <c r="K44" s="22"/>
      <c r="L44" s="22"/>
      <c r="M44" s="22"/>
    </row>
    <row r="45" spans="5:13">
      <c r="I45" s="22"/>
      <c r="J45" s="22"/>
      <c r="K45" s="22"/>
      <c r="L45" s="22"/>
      <c r="M45" s="22"/>
    </row>
  </sheetData>
  <mergeCells count="9">
    <mergeCell ref="I38:M45"/>
    <mergeCell ref="E38:H38"/>
    <mergeCell ref="A1:M6"/>
    <mergeCell ref="H9:M12"/>
    <mergeCell ref="C10:D11"/>
    <mergeCell ref="I15:M20"/>
    <mergeCell ref="E15:H15"/>
    <mergeCell ref="I25:M35"/>
    <mergeCell ref="E25:H2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D3:N23"/>
  <sheetViews>
    <sheetView topLeftCell="A64" workbookViewId="0">
      <selection activeCell="O89" sqref="O89"/>
    </sheetView>
  </sheetViews>
  <sheetFormatPr defaultRowHeight="15"/>
  <sheetData>
    <row r="3" spans="4:14">
      <c r="D3" s="30"/>
      <c r="E3" s="30"/>
      <c r="F3" s="30"/>
      <c r="G3" s="30"/>
      <c r="H3" s="30"/>
      <c r="I3" s="30"/>
      <c r="J3" s="30"/>
      <c r="K3" s="30"/>
      <c r="L3" s="30"/>
      <c r="M3" s="30"/>
      <c r="N3" s="30"/>
    </row>
    <row r="4" spans="4:14">
      <c r="D4" s="30"/>
      <c r="E4" s="30"/>
      <c r="F4" s="30"/>
      <c r="G4" s="30"/>
      <c r="H4" s="30"/>
      <c r="I4" s="30"/>
      <c r="J4" s="30"/>
      <c r="K4" s="30"/>
      <c r="L4" s="30"/>
      <c r="M4" s="30"/>
      <c r="N4" s="30"/>
    </row>
    <row r="5" spans="4:14">
      <c r="D5" s="30"/>
      <c r="E5" s="30"/>
      <c r="F5" s="30"/>
      <c r="G5" s="30"/>
      <c r="H5" s="30"/>
      <c r="I5" s="30"/>
      <c r="J5" s="30"/>
      <c r="K5" s="30"/>
      <c r="L5" s="30"/>
      <c r="M5" s="30"/>
      <c r="N5" s="30"/>
    </row>
    <row r="6" spans="4:14">
      <c r="D6" s="30"/>
      <c r="E6" s="30"/>
      <c r="F6" s="30"/>
      <c r="G6" s="30"/>
      <c r="H6" s="30"/>
      <c r="I6" s="30"/>
      <c r="J6" s="30"/>
      <c r="K6" s="30"/>
      <c r="L6" s="30"/>
      <c r="M6" s="30"/>
      <c r="N6" s="30"/>
    </row>
    <row r="7" spans="4:14">
      <c r="D7" s="30"/>
      <c r="E7" s="30"/>
      <c r="F7" s="30"/>
      <c r="G7" s="30"/>
      <c r="H7" s="30"/>
      <c r="I7" s="30"/>
      <c r="J7" s="30"/>
      <c r="K7" s="30"/>
      <c r="L7" s="30"/>
      <c r="M7" s="30"/>
      <c r="N7" s="30"/>
    </row>
    <row r="8" spans="4:14">
      <c r="D8" s="30"/>
      <c r="E8" s="30"/>
      <c r="F8" s="30"/>
      <c r="G8" s="30"/>
      <c r="H8" s="30"/>
      <c r="I8" s="30"/>
      <c r="J8" s="30"/>
      <c r="K8" s="30"/>
      <c r="L8" s="30"/>
      <c r="M8" s="30"/>
      <c r="N8" s="30"/>
    </row>
    <row r="9" spans="4:14">
      <c r="D9" s="30"/>
      <c r="E9" s="30"/>
      <c r="F9" s="30"/>
      <c r="G9" s="30"/>
      <c r="H9" s="30"/>
      <c r="I9" s="30"/>
      <c r="J9" s="30"/>
      <c r="K9" s="30"/>
      <c r="L9" s="30"/>
      <c r="M9" s="30"/>
      <c r="N9" s="30"/>
    </row>
    <row r="10" spans="4:14">
      <c r="D10" s="30"/>
      <c r="E10" s="30"/>
      <c r="F10" s="30"/>
      <c r="G10" s="30"/>
      <c r="H10" s="30"/>
      <c r="I10" s="30"/>
      <c r="J10" s="30"/>
      <c r="K10" s="30"/>
      <c r="L10" s="30"/>
      <c r="M10" s="30"/>
      <c r="N10" s="30"/>
    </row>
    <row r="11" spans="4:14">
      <c r="D11" s="30"/>
      <c r="E11" s="30"/>
      <c r="F11" s="30"/>
      <c r="G11" s="30"/>
      <c r="H11" s="30"/>
      <c r="I11" s="30"/>
      <c r="J11" s="30"/>
      <c r="K11" s="30"/>
      <c r="L11" s="30"/>
      <c r="M11" s="30"/>
      <c r="N11" s="30"/>
    </row>
    <row r="12" spans="4:14">
      <c r="D12" s="30"/>
      <c r="E12" s="30"/>
      <c r="F12" s="30"/>
      <c r="G12" s="30"/>
      <c r="H12" s="30"/>
      <c r="I12" s="30"/>
      <c r="J12" s="30"/>
      <c r="K12" s="30"/>
      <c r="L12" s="30"/>
      <c r="M12" s="30"/>
      <c r="N12" s="30"/>
    </row>
    <row r="13" spans="4:14">
      <c r="D13" s="30"/>
      <c r="E13" s="30"/>
      <c r="F13" s="30"/>
      <c r="G13" s="30"/>
      <c r="H13" s="30"/>
      <c r="I13" s="30"/>
      <c r="J13" s="30"/>
      <c r="K13" s="30"/>
      <c r="L13" s="30"/>
      <c r="M13" s="30"/>
      <c r="N13" s="30"/>
    </row>
    <row r="14" spans="4:14">
      <c r="D14" s="30"/>
      <c r="E14" s="30"/>
      <c r="F14" s="30"/>
      <c r="G14" s="30"/>
      <c r="H14" s="30"/>
      <c r="I14" s="30"/>
      <c r="J14" s="30"/>
      <c r="K14" s="30"/>
      <c r="L14" s="30"/>
      <c r="M14" s="30"/>
      <c r="N14" s="30"/>
    </row>
    <row r="15" spans="4:14">
      <c r="D15" s="30"/>
      <c r="E15" s="30"/>
      <c r="F15" s="30"/>
      <c r="G15" s="30"/>
      <c r="H15" s="30"/>
      <c r="I15" s="30"/>
      <c r="J15" s="30"/>
      <c r="K15" s="30"/>
      <c r="L15" s="30"/>
      <c r="M15" s="30"/>
      <c r="N15" s="30"/>
    </row>
    <row r="16" spans="4:14">
      <c r="D16" s="30"/>
      <c r="E16" s="30"/>
      <c r="F16" s="30"/>
      <c r="G16" s="30"/>
      <c r="H16" s="30"/>
      <c r="I16" s="30"/>
      <c r="J16" s="30"/>
      <c r="K16" s="30"/>
      <c r="L16" s="30"/>
      <c r="M16" s="30"/>
      <c r="N16" s="30"/>
    </row>
    <row r="17" spans="4:14">
      <c r="D17" s="30"/>
      <c r="E17" s="30"/>
      <c r="F17" s="30"/>
      <c r="G17" s="30"/>
      <c r="H17" s="30"/>
      <c r="I17" s="30"/>
      <c r="J17" s="30"/>
      <c r="K17" s="30"/>
      <c r="L17" s="30"/>
      <c r="M17" s="30"/>
      <c r="N17" s="30"/>
    </row>
    <row r="18" spans="4:14">
      <c r="D18" s="30"/>
      <c r="E18" s="30"/>
      <c r="F18" s="30"/>
      <c r="G18" s="30"/>
      <c r="H18" s="30"/>
      <c r="I18" s="30"/>
      <c r="J18" s="30"/>
      <c r="K18" s="30"/>
      <c r="L18" s="30"/>
      <c r="M18" s="30"/>
      <c r="N18" s="30"/>
    </row>
    <row r="19" spans="4:14">
      <c r="D19" s="30"/>
      <c r="E19" s="30"/>
      <c r="F19" s="30"/>
      <c r="G19" s="30"/>
      <c r="H19" s="30"/>
      <c r="I19" s="30"/>
      <c r="J19" s="30"/>
      <c r="K19" s="30"/>
      <c r="L19" s="30"/>
      <c r="M19" s="30"/>
      <c r="N19" s="30"/>
    </row>
    <row r="20" spans="4:14">
      <c r="D20" s="30"/>
      <c r="E20" s="30"/>
      <c r="F20" s="30"/>
      <c r="G20" s="30"/>
      <c r="H20" s="30"/>
      <c r="I20" s="30"/>
      <c r="J20" s="30"/>
      <c r="K20" s="30"/>
      <c r="L20" s="30"/>
      <c r="M20" s="30"/>
      <c r="N20" s="30"/>
    </row>
    <row r="21" spans="4:14">
      <c r="D21" s="30"/>
      <c r="E21" s="30"/>
      <c r="F21" s="30"/>
      <c r="G21" s="30"/>
      <c r="H21" s="30"/>
      <c r="I21" s="30"/>
      <c r="J21" s="30"/>
      <c r="K21" s="30"/>
      <c r="L21" s="30"/>
      <c r="M21" s="30"/>
      <c r="N21" s="30"/>
    </row>
    <row r="22" spans="4:14">
      <c r="D22" s="30"/>
      <c r="E22" s="30"/>
      <c r="F22" s="30"/>
      <c r="G22" s="30"/>
      <c r="H22" s="30"/>
      <c r="I22" s="30"/>
      <c r="J22" s="30"/>
      <c r="K22" s="30"/>
      <c r="L22" s="30"/>
      <c r="M22" s="30"/>
      <c r="N22" s="30"/>
    </row>
    <row r="23" spans="4:14">
      <c r="D23" s="30"/>
      <c r="E23" s="30"/>
      <c r="F23" s="30"/>
      <c r="G23" s="30"/>
      <c r="H23" s="30"/>
      <c r="I23" s="30"/>
      <c r="J23" s="30"/>
      <c r="K23" s="30"/>
      <c r="L23" s="30"/>
      <c r="M23" s="30"/>
      <c r="N23" s="30"/>
    </row>
  </sheetData>
  <mergeCells count="1">
    <mergeCell ref="D3:N2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dimension ref="A1:K29"/>
  <sheetViews>
    <sheetView workbookViewId="0">
      <selection activeCell="D22" sqref="D22:I24"/>
    </sheetView>
  </sheetViews>
  <sheetFormatPr defaultRowHeight="15"/>
  <sheetData>
    <row r="1" spans="1:11">
      <c r="E1" s="32" t="s">
        <v>9</v>
      </c>
      <c r="F1" s="32"/>
      <c r="G1" s="32"/>
      <c r="H1" s="32"/>
      <c r="I1" s="32"/>
      <c r="J1" s="32"/>
      <c r="K1" s="32"/>
    </row>
    <row r="2" spans="1:11">
      <c r="E2" s="32"/>
      <c r="F2" s="32"/>
      <c r="G2" s="32"/>
      <c r="H2" s="32"/>
      <c r="I2" s="32"/>
      <c r="J2" s="32"/>
      <c r="K2" s="32"/>
    </row>
    <row r="4" spans="1:11">
      <c r="A4" s="32" t="s">
        <v>10</v>
      </c>
      <c r="B4" s="32"/>
      <c r="C4" s="31" t="s">
        <v>12</v>
      </c>
      <c r="D4" s="31"/>
      <c r="E4" s="31"/>
      <c r="F4" s="31"/>
      <c r="G4" s="31"/>
      <c r="H4" s="31"/>
      <c r="I4" s="31"/>
      <c r="J4" s="31"/>
      <c r="K4" s="31"/>
    </row>
    <row r="5" spans="1:11">
      <c r="A5" s="32"/>
      <c r="B5" s="32"/>
      <c r="C5" s="31"/>
      <c r="D5" s="31"/>
      <c r="E5" s="31"/>
      <c r="F5" s="31"/>
      <c r="G5" s="31"/>
      <c r="H5" s="31"/>
      <c r="I5" s="31"/>
      <c r="J5" s="31"/>
      <c r="K5" s="31"/>
    </row>
    <row r="6" spans="1:11">
      <c r="A6" s="33" t="s">
        <v>11</v>
      </c>
      <c r="B6" s="34"/>
      <c r="C6" s="4">
        <v>1</v>
      </c>
      <c r="D6" s="4">
        <v>6</v>
      </c>
      <c r="E6" s="4"/>
      <c r="F6" t="str">
        <f t="array" ref="F6:K6">TRANSPOSE(A6)</f>
        <v>A
B
C
D
E</v>
      </c>
      <c r="G6" s="3" t="str">
        <v>A
B
C
D
E</v>
      </c>
      <c r="H6" s="3" t="str">
        <v>A
B
C
D
E</v>
      </c>
      <c r="I6" s="3" t="str">
        <v>A
B
C
D
E</v>
      </c>
      <c r="J6" s="3" t="str">
        <v>A
B
C
D
E</v>
      </c>
      <c r="K6" s="3" t="str">
        <v>A
B
C
D
E</v>
      </c>
    </row>
    <row r="7" spans="1:11">
      <c r="A7" s="34"/>
      <c r="B7" s="34"/>
      <c r="C7" s="4">
        <v>2</v>
      </c>
      <c r="D7" s="4">
        <v>7</v>
      </c>
      <c r="E7" s="4"/>
      <c r="F7">
        <f t="array" ref="F7:J8">TRANSPOSE(C6:D10)</f>
        <v>1</v>
      </c>
      <c r="G7">
        <v>2</v>
      </c>
      <c r="H7">
        <v>3</v>
      </c>
      <c r="I7">
        <v>4</v>
      </c>
      <c r="J7">
        <v>5</v>
      </c>
    </row>
    <row r="8" spans="1:11">
      <c r="A8" s="34"/>
      <c r="B8" s="34"/>
      <c r="C8" s="4">
        <v>3</v>
      </c>
      <c r="D8" s="4">
        <v>8</v>
      </c>
      <c r="E8" s="4"/>
      <c r="F8">
        <v>6</v>
      </c>
      <c r="G8">
        <v>7</v>
      </c>
      <c r="H8">
        <v>8</v>
      </c>
      <c r="I8">
        <v>9</v>
      </c>
      <c r="J8">
        <v>10</v>
      </c>
    </row>
    <row r="9" spans="1:11">
      <c r="A9" s="34"/>
      <c r="B9" s="34"/>
      <c r="C9" s="4">
        <v>4</v>
      </c>
      <c r="D9" s="4">
        <v>9</v>
      </c>
      <c r="E9" s="4"/>
    </row>
    <row r="10" spans="1:11">
      <c r="A10" s="34"/>
      <c r="B10" s="34"/>
      <c r="C10" s="4">
        <v>5</v>
      </c>
      <c r="D10" s="4">
        <v>10</v>
      </c>
      <c r="E10" s="4"/>
    </row>
    <row r="11" spans="1:11" ht="15" customHeight="1"/>
    <row r="12" spans="1:11">
      <c r="A12" s="31" t="s">
        <v>27</v>
      </c>
      <c r="B12" s="31"/>
      <c r="C12" s="31"/>
      <c r="D12" s="31"/>
      <c r="E12" s="31"/>
      <c r="F12" s="31"/>
      <c r="G12" s="31"/>
      <c r="I12" s="31" t="s">
        <v>28</v>
      </c>
      <c r="J12" s="31"/>
      <c r="K12" s="31"/>
    </row>
    <row r="13" spans="1:11">
      <c r="A13" s="31"/>
      <c r="B13" s="31"/>
      <c r="C13" s="31"/>
      <c r="D13" s="31"/>
      <c r="E13" s="31"/>
      <c r="F13" s="31"/>
      <c r="G13" s="31"/>
      <c r="I13" s="31"/>
      <c r="J13" s="31"/>
      <c r="K13" s="31"/>
    </row>
    <row r="14" spans="1:11">
      <c r="F14">
        <v>1</v>
      </c>
      <c r="G14" t="s">
        <v>13</v>
      </c>
      <c r="H14" t="s">
        <v>20</v>
      </c>
    </row>
    <row r="15" spans="1:11">
      <c r="F15">
        <v>2</v>
      </c>
      <c r="G15" t="s">
        <v>14</v>
      </c>
      <c r="H15" t="s">
        <v>21</v>
      </c>
    </row>
    <row r="16" spans="1:11">
      <c r="F16">
        <v>3</v>
      </c>
      <c r="G16" t="s">
        <v>15</v>
      </c>
      <c r="H16" t="s">
        <v>22</v>
      </c>
    </row>
    <row r="17" spans="2:9">
      <c r="F17">
        <v>4</v>
      </c>
      <c r="G17" t="s">
        <v>16</v>
      </c>
      <c r="H17" t="s">
        <v>23</v>
      </c>
    </row>
    <row r="18" spans="2:9">
      <c r="F18">
        <v>5</v>
      </c>
      <c r="G18" t="s">
        <v>17</v>
      </c>
      <c r="H18" t="s">
        <v>24</v>
      </c>
    </row>
    <row r="19" spans="2:9">
      <c r="F19">
        <v>6</v>
      </c>
      <c r="G19" t="s">
        <v>18</v>
      </c>
      <c r="H19" t="s">
        <v>25</v>
      </c>
    </row>
    <row r="20" spans="2:9">
      <c r="F20">
        <v>7</v>
      </c>
      <c r="G20" t="s">
        <v>19</v>
      </c>
      <c r="H20" t="s">
        <v>26</v>
      </c>
    </row>
    <row r="22" spans="2:9">
      <c r="B22" s="31" t="s">
        <v>29</v>
      </c>
      <c r="C22" s="31"/>
      <c r="D22" s="24" t="s">
        <v>30</v>
      </c>
      <c r="E22" s="23"/>
      <c r="F22" s="23"/>
      <c r="G22" s="23"/>
      <c r="H22" s="23"/>
      <c r="I22" s="23"/>
    </row>
    <row r="23" spans="2:9">
      <c r="B23" s="31"/>
      <c r="C23" s="31"/>
      <c r="D23" s="23"/>
      <c r="E23" s="23"/>
      <c r="F23" s="23"/>
      <c r="G23" s="23"/>
      <c r="H23" s="23"/>
      <c r="I23" s="23"/>
    </row>
    <row r="24" spans="2:9">
      <c r="B24" s="31"/>
      <c r="C24" s="31"/>
      <c r="D24" s="23"/>
      <c r="E24" s="23"/>
      <c r="F24" s="23"/>
      <c r="G24" s="23"/>
      <c r="H24" s="23"/>
      <c r="I24" s="23"/>
    </row>
    <row r="25" spans="2:9">
      <c r="D25" s="3"/>
      <c r="E25" s="3"/>
      <c r="F25" s="3"/>
      <c r="G25" s="3"/>
      <c r="H25" s="3"/>
      <c r="I25" s="3"/>
    </row>
    <row r="27" spans="2:9">
      <c r="B27" s="24" t="s">
        <v>31</v>
      </c>
      <c r="C27" s="23"/>
      <c r="D27" s="23"/>
      <c r="E27" s="23"/>
    </row>
    <row r="28" spans="2:9">
      <c r="B28" s="23"/>
      <c r="C28" s="23"/>
      <c r="D28" s="23"/>
      <c r="E28" s="23"/>
    </row>
    <row r="29" spans="2:9">
      <c r="B29" s="23"/>
      <c r="C29" s="23"/>
      <c r="D29" s="23"/>
      <c r="E29" s="23"/>
    </row>
  </sheetData>
  <mergeCells count="9">
    <mergeCell ref="B22:C24"/>
    <mergeCell ref="D22:I24"/>
    <mergeCell ref="B27:E29"/>
    <mergeCell ref="E1:K2"/>
    <mergeCell ref="A4:B5"/>
    <mergeCell ref="A6:B10"/>
    <mergeCell ref="C4:K5"/>
    <mergeCell ref="A12:G13"/>
    <mergeCell ref="I12:K1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4:K19"/>
  <sheetViews>
    <sheetView topLeftCell="A4" workbookViewId="0">
      <selection activeCell="B12" sqref="B12"/>
    </sheetView>
  </sheetViews>
  <sheetFormatPr defaultRowHeight="15"/>
  <sheetData>
    <row r="4" spans="1:11">
      <c r="D4" s="35" t="s">
        <v>32</v>
      </c>
      <c r="E4" s="35"/>
      <c r="F4" s="35"/>
      <c r="G4" s="35"/>
      <c r="H4" s="35"/>
      <c r="I4" s="35"/>
      <c r="J4" s="35"/>
      <c r="K4" s="35"/>
    </row>
    <row r="5" spans="1:11">
      <c r="D5" s="35"/>
      <c r="E5" s="35"/>
      <c r="F5" s="35"/>
      <c r="G5" s="35"/>
      <c r="H5" s="35"/>
      <c r="I5" s="35"/>
      <c r="J5" s="35"/>
      <c r="K5" s="35"/>
    </row>
    <row r="7" spans="1:11">
      <c r="A7" s="36" t="s">
        <v>33</v>
      </c>
      <c r="B7" s="36"/>
      <c r="C7" s="36"/>
      <c r="D7" s="36"/>
      <c r="E7" s="36"/>
      <c r="F7" s="36"/>
    </row>
    <row r="8" spans="1:11">
      <c r="A8" s="36"/>
      <c r="B8" s="36"/>
      <c r="C8" s="36"/>
      <c r="D8" s="36"/>
      <c r="E8" s="36"/>
      <c r="F8" s="36"/>
    </row>
    <row r="9" spans="1:11">
      <c r="A9" t="s">
        <v>34</v>
      </c>
      <c r="B9" t="s">
        <v>39</v>
      </c>
    </row>
    <row r="10" spans="1:11">
      <c r="A10" t="s">
        <v>35</v>
      </c>
      <c r="B10" t="s">
        <v>40</v>
      </c>
    </row>
    <row r="11" spans="1:11">
      <c r="A11" t="s">
        <v>36</v>
      </c>
      <c r="B11" t="s">
        <v>41</v>
      </c>
    </row>
    <row r="12" spans="1:11">
      <c r="A12" t="s">
        <v>37</v>
      </c>
      <c r="B12" t="s">
        <v>42</v>
      </c>
    </row>
    <row r="13" spans="1:11">
      <c r="A13" t="s">
        <v>38</v>
      </c>
      <c r="B13" t="s">
        <v>43</v>
      </c>
    </row>
    <row r="15" spans="1:11">
      <c r="A15" s="31" t="s">
        <v>44</v>
      </c>
      <c r="B15" s="31"/>
      <c r="C15" s="31"/>
      <c r="D15" s="31"/>
      <c r="E15" s="31"/>
      <c r="F15" s="31"/>
    </row>
    <row r="17" spans="2:6">
      <c r="B17" s="37" t="s">
        <v>45</v>
      </c>
      <c r="C17" s="30"/>
      <c r="D17" s="30"/>
      <c r="E17" s="30"/>
      <c r="F17" s="30"/>
    </row>
    <row r="18" spans="2:6">
      <c r="B18" s="30"/>
      <c r="C18" s="30"/>
      <c r="D18" s="30"/>
      <c r="E18" s="30"/>
      <c r="F18" s="30"/>
    </row>
    <row r="19" spans="2:6">
      <c r="B19" s="30"/>
      <c r="C19" s="30"/>
      <c r="D19" s="30"/>
      <c r="E19" s="30"/>
      <c r="F19" s="30"/>
    </row>
  </sheetData>
  <mergeCells count="4">
    <mergeCell ref="D4:K5"/>
    <mergeCell ref="A7:F8"/>
    <mergeCell ref="A15:F15"/>
    <mergeCell ref="B17:F19"/>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C1:Q11"/>
  <sheetViews>
    <sheetView topLeftCell="C4" workbookViewId="0">
      <selection activeCell="G10" sqref="G10"/>
    </sheetView>
  </sheetViews>
  <sheetFormatPr defaultRowHeight="15"/>
  <cols>
    <col min="3" max="7" width="23.7109375" customWidth="1"/>
  </cols>
  <sheetData>
    <row r="1" spans="3:17">
      <c r="C1" s="38" t="s">
        <v>46</v>
      </c>
      <c r="D1" s="30"/>
      <c r="E1" s="30"/>
      <c r="F1" s="30"/>
      <c r="G1" s="30"/>
      <c r="H1" s="30"/>
      <c r="I1" s="30"/>
    </row>
    <row r="2" spans="3:17">
      <c r="C2" s="30"/>
      <c r="D2" s="30"/>
      <c r="E2" s="30"/>
      <c r="F2" s="30"/>
      <c r="G2" s="30"/>
      <c r="H2" s="30"/>
      <c r="I2" s="30"/>
      <c r="K2" s="31" t="s">
        <v>64</v>
      </c>
      <c r="L2" s="31"/>
      <c r="M2" s="31"/>
      <c r="N2" s="31"/>
      <c r="O2" s="31"/>
      <c r="P2" s="31"/>
      <c r="Q2" s="31"/>
    </row>
    <row r="3" spans="3:17">
      <c r="C3" s="30"/>
      <c r="D3" s="30"/>
      <c r="E3" s="30"/>
      <c r="F3" s="30"/>
      <c r="G3" s="30"/>
      <c r="H3" s="30"/>
      <c r="I3" s="30"/>
      <c r="K3" s="31"/>
      <c r="L3" s="31"/>
      <c r="M3" s="31"/>
      <c r="N3" s="31"/>
      <c r="O3" s="31"/>
      <c r="P3" s="31"/>
      <c r="Q3" s="31"/>
    </row>
    <row r="4" spans="3:17">
      <c r="K4" s="37" t="s">
        <v>65</v>
      </c>
      <c r="L4" s="30"/>
      <c r="M4" s="30"/>
      <c r="N4" s="30"/>
      <c r="O4" s="30"/>
      <c r="P4" s="30"/>
      <c r="Q4" s="30"/>
    </row>
    <row r="5" spans="3:17" ht="21">
      <c r="D5" s="39" t="s">
        <v>47</v>
      </c>
      <c r="E5" s="23"/>
      <c r="F5" s="23"/>
      <c r="G5" s="23"/>
      <c r="H5" s="23"/>
      <c r="I5" s="23"/>
      <c r="K5" s="30"/>
      <c r="L5" s="30"/>
      <c r="M5" s="30"/>
      <c r="N5" s="30"/>
      <c r="O5" s="30"/>
      <c r="P5" s="30"/>
      <c r="Q5" s="30"/>
    </row>
    <row r="6" spans="3:17">
      <c r="C6" s="6" t="s">
        <v>48</v>
      </c>
      <c r="D6" s="5" t="s">
        <v>54</v>
      </c>
      <c r="E6" s="5" t="s">
        <v>57</v>
      </c>
      <c r="F6" s="5" t="s">
        <v>59</v>
      </c>
      <c r="G6" s="5" t="s">
        <v>63</v>
      </c>
      <c r="H6" s="3"/>
      <c r="I6" s="3"/>
      <c r="K6" s="30"/>
      <c r="L6" s="30"/>
      <c r="M6" s="30"/>
      <c r="N6" s="30"/>
      <c r="O6" s="30"/>
      <c r="P6" s="30"/>
      <c r="Q6" s="30"/>
    </row>
    <row r="7" spans="3:17">
      <c r="C7" t="s">
        <v>49</v>
      </c>
      <c r="D7" t="s">
        <v>55</v>
      </c>
      <c r="E7" t="s">
        <v>58</v>
      </c>
      <c r="F7" t="s">
        <v>60</v>
      </c>
      <c r="G7">
        <f>LEN(F7)</f>
        <v>13</v>
      </c>
      <c r="K7" s="30"/>
      <c r="L7" s="30"/>
      <c r="M7" s="30"/>
      <c r="N7" s="30"/>
      <c r="O7" s="30"/>
      <c r="P7" s="30"/>
      <c r="Q7" s="30"/>
    </row>
    <row r="8" spans="3:17">
      <c r="C8" t="s">
        <v>50</v>
      </c>
      <c r="D8" t="s">
        <v>56</v>
      </c>
      <c r="E8" t="str">
        <f>UPPER(C8)</f>
        <v xml:space="preserve">NELSON MANDELA </v>
      </c>
      <c r="F8" t="s">
        <v>61</v>
      </c>
      <c r="G8">
        <f>LEN(F8)</f>
        <v>14</v>
      </c>
      <c r="K8" s="30"/>
      <c r="L8" s="30"/>
      <c r="M8" s="30"/>
      <c r="N8" s="30"/>
      <c r="O8" s="30"/>
      <c r="P8" s="30"/>
      <c r="Q8" s="30"/>
    </row>
    <row r="9" spans="3:17">
      <c r="C9" t="s">
        <v>51</v>
      </c>
      <c r="E9" t="str">
        <f>UPPER(C10)</f>
        <v>ELON MUSK</v>
      </c>
      <c r="F9" t="s">
        <v>62</v>
      </c>
      <c r="G9">
        <f>LEN(D8)</f>
        <v>14</v>
      </c>
      <c r="K9" s="30"/>
      <c r="L9" s="30"/>
      <c r="M9" s="30"/>
      <c r="N9" s="30"/>
      <c r="O9" s="30"/>
      <c r="P9" s="30"/>
      <c r="Q9" s="30"/>
    </row>
    <row r="10" spans="3:17">
      <c r="C10" t="s">
        <v>52</v>
      </c>
      <c r="G10">
        <f>LEN(C11)</f>
        <v>13</v>
      </c>
      <c r="K10" s="30"/>
      <c r="L10" s="30"/>
      <c r="M10" s="30"/>
      <c r="N10" s="30"/>
      <c r="O10" s="30"/>
      <c r="P10" s="30"/>
      <c r="Q10" s="30"/>
    </row>
    <row r="11" spans="3:17">
      <c r="C11" t="s">
        <v>53</v>
      </c>
    </row>
  </sheetData>
  <mergeCells count="4">
    <mergeCell ref="C1:I3"/>
    <mergeCell ref="D5:I5"/>
    <mergeCell ref="K2:Q3"/>
    <mergeCell ref="K4:Q1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32"/>
  <sheetViews>
    <sheetView topLeftCell="A13" workbookViewId="0">
      <selection activeCell="E30" sqref="E30"/>
    </sheetView>
  </sheetViews>
  <sheetFormatPr defaultRowHeight="15"/>
  <cols>
    <col min="3" max="4" width="23.7109375" customWidth="1"/>
  </cols>
  <sheetData>
    <row r="1" spans="1:14">
      <c r="B1" s="40" t="s">
        <v>66</v>
      </c>
      <c r="C1" s="31"/>
      <c r="D1" s="31"/>
      <c r="E1" s="31"/>
      <c r="F1" s="31"/>
      <c r="G1" s="31"/>
      <c r="H1" s="31"/>
    </row>
    <row r="2" spans="1:14">
      <c r="B2" s="31"/>
      <c r="C2" s="31"/>
      <c r="D2" s="31"/>
      <c r="E2" s="31"/>
      <c r="F2" s="31"/>
      <c r="G2" s="31"/>
      <c r="H2" s="31"/>
    </row>
    <row r="3" spans="1:14">
      <c r="A3" s="41" t="s">
        <v>67</v>
      </c>
      <c r="B3" s="42"/>
      <c r="D3" t="s">
        <v>73</v>
      </c>
    </row>
    <row r="4" spans="1:14">
      <c r="A4" s="42"/>
      <c r="B4" s="42"/>
      <c r="C4" t="s">
        <v>69</v>
      </c>
      <c r="D4" t="s">
        <v>74</v>
      </c>
    </row>
    <row r="5" spans="1:14">
      <c r="A5" s="42"/>
      <c r="B5" s="42"/>
      <c r="C5" t="s">
        <v>70</v>
      </c>
      <c r="D5" t="s">
        <v>75</v>
      </c>
    </row>
    <row r="6" spans="1:14">
      <c r="A6" s="42"/>
      <c r="B6" s="42"/>
      <c r="C6" t="s">
        <v>71</v>
      </c>
      <c r="D6" t="s">
        <v>76</v>
      </c>
    </row>
    <row r="7" spans="1:14">
      <c r="A7" s="42"/>
      <c r="B7" s="42"/>
      <c r="C7" t="s">
        <v>68</v>
      </c>
      <c r="D7" t="s">
        <v>82</v>
      </c>
    </row>
    <row r="8" spans="1:14">
      <c r="A8" s="42"/>
      <c r="B8" s="42"/>
      <c r="C8" t="s">
        <v>72</v>
      </c>
      <c r="D8" t="s">
        <v>83</v>
      </c>
    </row>
    <row r="9" spans="1:14">
      <c r="A9" s="42"/>
      <c r="B9" s="42"/>
    </row>
    <row r="10" spans="1:14">
      <c r="A10" s="42"/>
      <c r="B10" s="42"/>
      <c r="G10" s="23" t="s">
        <v>81</v>
      </c>
      <c r="H10" s="23"/>
      <c r="I10" s="23"/>
      <c r="J10" s="23"/>
      <c r="K10" s="23"/>
      <c r="L10" s="23"/>
      <c r="M10" s="23"/>
      <c r="N10" s="23"/>
    </row>
    <row r="11" spans="1:14">
      <c r="A11" s="42"/>
      <c r="B11" s="42"/>
      <c r="G11" s="43" t="s">
        <v>77</v>
      </c>
      <c r="H11" s="43"/>
      <c r="I11" s="43"/>
      <c r="J11" s="43"/>
      <c r="K11" s="43"/>
      <c r="L11" s="43"/>
      <c r="M11" s="43"/>
      <c r="N11" s="43"/>
    </row>
    <row r="12" spans="1:14">
      <c r="A12" s="42"/>
      <c r="B12" s="42"/>
      <c r="G12" s="43"/>
      <c r="H12" s="43"/>
      <c r="I12" s="43"/>
      <c r="J12" s="43"/>
      <c r="K12" s="43"/>
      <c r="L12" s="43"/>
      <c r="M12" s="43"/>
      <c r="N12" s="43"/>
    </row>
    <row r="13" spans="1:14">
      <c r="G13" s="43"/>
      <c r="H13" s="43"/>
      <c r="I13" s="43"/>
      <c r="J13" s="43"/>
      <c r="K13" s="43"/>
      <c r="L13" s="43"/>
      <c r="M13" s="43"/>
      <c r="N13" s="43"/>
    </row>
    <row r="14" spans="1:14">
      <c r="G14" s="43"/>
      <c r="H14" s="43"/>
      <c r="I14" s="43"/>
      <c r="J14" s="43"/>
      <c r="K14" s="43"/>
      <c r="L14" s="43"/>
      <c r="M14" s="43"/>
      <c r="N14" s="43"/>
    </row>
    <row r="15" spans="1:14">
      <c r="G15" s="43"/>
      <c r="H15" s="43"/>
      <c r="I15" s="43"/>
      <c r="J15" s="43"/>
      <c r="K15" s="43"/>
      <c r="L15" s="43"/>
      <c r="M15" s="43"/>
      <c r="N15" s="43"/>
    </row>
    <row r="16" spans="1:14">
      <c r="G16" s="43"/>
      <c r="H16" s="43"/>
      <c r="I16" s="43"/>
      <c r="J16" s="43"/>
      <c r="K16" s="43"/>
      <c r="L16" s="43"/>
      <c r="M16" s="43"/>
      <c r="N16" s="43"/>
    </row>
    <row r="17" spans="2:14">
      <c r="B17" s="7"/>
      <c r="G17" s="43"/>
      <c r="H17" s="43"/>
      <c r="I17" s="43"/>
      <c r="J17" s="43"/>
      <c r="K17" s="43"/>
      <c r="L17" s="43"/>
      <c r="M17" s="43"/>
      <c r="N17" s="43"/>
    </row>
    <row r="23" spans="2:14">
      <c r="C23" s="8"/>
      <c r="D23" s="8"/>
      <c r="E23" s="8"/>
      <c r="F23" s="8"/>
    </row>
    <row r="24" spans="2:14">
      <c r="C24" s="8"/>
      <c r="D24" s="9" t="s">
        <v>78</v>
      </c>
      <c r="E24" s="9" t="s">
        <v>79</v>
      </c>
      <c r="F24" s="8"/>
    </row>
    <row r="25" spans="2:14">
      <c r="C25" s="8"/>
      <c r="D25" s="10">
        <v>50</v>
      </c>
      <c r="E25" s="11" t="s">
        <v>80</v>
      </c>
      <c r="F25" s="8" t="s">
        <v>80</v>
      </c>
    </row>
    <row r="26" spans="2:14">
      <c r="C26" s="8"/>
      <c r="D26" s="11"/>
      <c r="E26" s="11">
        <v>5</v>
      </c>
      <c r="F26" s="8" t="b">
        <f>D25&lt;&gt;E26</f>
        <v>1</v>
      </c>
    </row>
    <row r="27" spans="2:14">
      <c r="C27" s="8"/>
      <c r="D27" s="11"/>
      <c r="E27" s="11">
        <v>5</v>
      </c>
      <c r="F27" s="8" t="b">
        <f>D27&gt;E27</f>
        <v>0</v>
      </c>
    </row>
    <row r="28" spans="2:14">
      <c r="C28" s="8"/>
      <c r="D28" s="11"/>
      <c r="E28" s="11">
        <v>5</v>
      </c>
      <c r="F28" s="8" t="b">
        <f>D28&gt;=E28</f>
        <v>0</v>
      </c>
    </row>
    <row r="29" spans="2:14">
      <c r="C29" s="8"/>
      <c r="D29" s="11"/>
      <c r="E29" s="11"/>
      <c r="F29" s="8"/>
    </row>
    <row r="30" spans="2:14">
      <c r="C30" s="8"/>
      <c r="D30" s="11"/>
      <c r="E30" s="11"/>
      <c r="F30" s="8"/>
    </row>
    <row r="31" spans="2:14">
      <c r="C31" s="8"/>
      <c r="D31" s="8"/>
      <c r="E31" s="8"/>
      <c r="F31" s="8"/>
    </row>
    <row r="32" spans="2:14">
      <c r="C32" s="8"/>
      <c r="D32" s="8"/>
      <c r="E32" s="8"/>
      <c r="F32" s="8"/>
    </row>
  </sheetData>
  <mergeCells count="4">
    <mergeCell ref="B1:H2"/>
    <mergeCell ref="A3:B12"/>
    <mergeCell ref="G11:N17"/>
    <mergeCell ref="G10:N10"/>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L21"/>
  <sheetViews>
    <sheetView workbookViewId="0">
      <selection activeCell="K6" sqref="K6"/>
    </sheetView>
  </sheetViews>
  <sheetFormatPr defaultRowHeight="15"/>
  <cols>
    <col min="1" max="1" width="23.7109375" customWidth="1"/>
    <col min="11" max="11" width="23.7109375" customWidth="1"/>
  </cols>
  <sheetData>
    <row r="1" spans="1:12" ht="21">
      <c r="C1" s="46" t="s">
        <v>84</v>
      </c>
      <c r="D1" s="31"/>
      <c r="E1" s="31"/>
      <c r="F1" s="31"/>
      <c r="G1" s="31"/>
      <c r="H1" s="31"/>
      <c r="I1" s="31"/>
      <c r="J1" s="31"/>
    </row>
    <row r="3" spans="1:12">
      <c r="A3" s="47" t="s">
        <v>85</v>
      </c>
      <c r="B3" s="47"/>
      <c r="C3" s="47"/>
      <c r="D3" s="47"/>
      <c r="E3" s="47" t="s">
        <v>86</v>
      </c>
      <c r="F3" s="47"/>
      <c r="G3" s="47"/>
      <c r="H3" s="47"/>
      <c r="I3" s="44" t="s">
        <v>87</v>
      </c>
      <c r="J3" s="44"/>
      <c r="K3" s="44" t="s">
        <v>88</v>
      </c>
      <c r="L3" s="44"/>
    </row>
    <row r="4" spans="1:12">
      <c r="A4" s="8"/>
      <c r="G4" s="8"/>
    </row>
    <row r="5" spans="1:12">
      <c r="A5" s="8">
        <v>40</v>
      </c>
      <c r="G5" s="8">
        <v>100</v>
      </c>
      <c r="I5" t="s">
        <v>89</v>
      </c>
      <c r="K5" t="b">
        <f>(A5&gt;B5)</f>
        <v>1</v>
      </c>
    </row>
    <row r="6" spans="1:12">
      <c r="A6" s="8">
        <v>46</v>
      </c>
      <c r="G6" s="8">
        <v>100</v>
      </c>
      <c r="I6" t="s">
        <v>90</v>
      </c>
    </row>
    <row r="7" spans="1:12">
      <c r="A7" s="8">
        <v>36</v>
      </c>
      <c r="G7" s="8">
        <v>100</v>
      </c>
      <c r="I7" t="s">
        <v>91</v>
      </c>
    </row>
    <row r="8" spans="1:12">
      <c r="A8" s="8">
        <v>56</v>
      </c>
      <c r="G8" s="8">
        <v>100</v>
      </c>
      <c r="I8" t="s">
        <v>92</v>
      </c>
    </row>
    <row r="12" spans="1:12">
      <c r="B12" s="45" t="s">
        <v>93</v>
      </c>
      <c r="C12" s="45"/>
      <c r="D12" s="45"/>
      <c r="E12" s="45"/>
      <c r="F12" s="45"/>
      <c r="G12" s="45"/>
      <c r="H12" s="45"/>
    </row>
    <row r="13" spans="1:12">
      <c r="B13" s="45"/>
      <c r="C13" s="45"/>
      <c r="D13" s="45"/>
      <c r="E13" s="45"/>
      <c r="F13" s="45"/>
      <c r="G13" s="45"/>
      <c r="H13" s="45"/>
    </row>
    <row r="14" spans="1:12">
      <c r="B14" s="37" t="s">
        <v>94</v>
      </c>
      <c r="C14" s="30"/>
      <c r="D14" s="30"/>
      <c r="E14" s="30"/>
      <c r="F14" s="30"/>
      <c r="G14" s="30"/>
      <c r="H14" s="30"/>
    </row>
    <row r="15" spans="1:12">
      <c r="B15" s="30"/>
      <c r="C15" s="30"/>
      <c r="D15" s="30"/>
      <c r="E15" s="30"/>
      <c r="F15" s="30"/>
      <c r="G15" s="30"/>
      <c r="H15" s="30"/>
    </row>
    <row r="16" spans="1:12">
      <c r="B16" s="30"/>
      <c r="C16" s="30"/>
      <c r="D16" s="30"/>
      <c r="E16" s="30"/>
      <c r="F16" s="30"/>
      <c r="G16" s="30"/>
      <c r="H16" s="30"/>
    </row>
    <row r="17" spans="2:8">
      <c r="B17" s="30"/>
      <c r="C17" s="30"/>
      <c r="D17" s="30"/>
      <c r="E17" s="30"/>
      <c r="F17" s="30"/>
      <c r="G17" s="30"/>
      <c r="H17" s="30"/>
    </row>
    <row r="18" spans="2:8">
      <c r="B18" s="30"/>
      <c r="C18" s="30"/>
      <c r="D18" s="30"/>
      <c r="E18" s="30"/>
      <c r="F18" s="30"/>
      <c r="G18" s="30"/>
      <c r="H18" s="30"/>
    </row>
    <row r="19" spans="2:8">
      <c r="B19" s="30"/>
      <c r="C19" s="30"/>
      <c r="D19" s="30"/>
      <c r="E19" s="30"/>
      <c r="F19" s="30"/>
      <c r="G19" s="30"/>
      <c r="H19" s="30"/>
    </row>
    <row r="20" spans="2:8">
      <c r="B20" s="30"/>
      <c r="C20" s="30"/>
      <c r="D20" s="30"/>
      <c r="E20" s="30"/>
      <c r="F20" s="30"/>
      <c r="G20" s="30"/>
      <c r="H20" s="30"/>
    </row>
    <row r="21" spans="2:8">
      <c r="B21" s="30"/>
      <c r="C21" s="30"/>
      <c r="D21" s="30"/>
      <c r="E21" s="30"/>
      <c r="F21" s="30"/>
      <c r="G21" s="30"/>
      <c r="H21" s="30"/>
    </row>
  </sheetData>
  <mergeCells count="7">
    <mergeCell ref="K3:L3"/>
    <mergeCell ref="B12:H13"/>
    <mergeCell ref="B14:H21"/>
    <mergeCell ref="C1:J1"/>
    <mergeCell ref="A3:D3"/>
    <mergeCell ref="E3:H3"/>
    <mergeCell ref="I3:J3"/>
  </mergeCells>
  <dataValidations count="2">
    <dataValidation type="custom" allowBlank="1" showInputMessage="1" showErrorMessage="1" sqref="K1:K6 K8:K1048576">
      <formula1 xml:space="preserve"> (OR(A1="YES",G1="NO"))</formula1>
    </dataValidation>
    <dataValidation type="custom" allowBlank="1" showInputMessage="1" showErrorMessage="1" sqref="K7">
      <formula1>(OR(A8="YES",G8="NO"))</formula1>
    </dataValidation>
  </dataValidation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P10"/>
  <sheetViews>
    <sheetView zoomScale="95" zoomScaleNormal="95" workbookViewId="0">
      <selection activeCell="D10" sqref="D10"/>
    </sheetView>
  </sheetViews>
  <sheetFormatPr defaultRowHeight="15"/>
  <cols>
    <col min="4" max="4" width="9.85546875" bestFit="1" customWidth="1"/>
  </cols>
  <sheetData>
    <row r="1" spans="1:16">
      <c r="B1" s="46" t="s">
        <v>96</v>
      </c>
      <c r="C1" s="31"/>
      <c r="D1" s="31"/>
      <c r="E1" s="31"/>
      <c r="F1" s="31"/>
    </row>
    <row r="2" spans="1:16">
      <c r="B2" s="31"/>
      <c r="C2" s="31"/>
      <c r="D2" s="31"/>
      <c r="E2" s="31"/>
      <c r="F2" s="31"/>
    </row>
    <row r="4" spans="1:16">
      <c r="A4" s="30" t="s">
        <v>97</v>
      </c>
      <c r="B4" s="30"/>
      <c r="C4" s="3"/>
      <c r="D4" s="30" t="s">
        <v>95</v>
      </c>
      <c r="E4" s="30"/>
      <c r="J4" s="8"/>
      <c r="K4" s="8"/>
      <c r="L4" s="8"/>
      <c r="M4" s="8"/>
      <c r="N4" s="8"/>
      <c r="O4" s="8"/>
      <c r="P4" s="8"/>
    </row>
    <row r="5" spans="1:16">
      <c r="C5" s="51" t="s">
        <v>101</v>
      </c>
      <c r="D5" s="13">
        <f ca="1">TODAY()</f>
        <v>44732</v>
      </c>
      <c r="J5" s="8"/>
      <c r="K5" s="48" t="s">
        <v>99</v>
      </c>
      <c r="L5" s="48"/>
      <c r="M5" s="48"/>
      <c r="N5" s="48"/>
      <c r="O5" s="48"/>
      <c r="P5" s="48"/>
    </row>
    <row r="6" spans="1:16">
      <c r="C6" s="31"/>
      <c r="D6" s="52">
        <f ca="1">NOW()</f>
        <v>44732.749686111114</v>
      </c>
      <c r="E6" s="30"/>
      <c r="J6" s="8"/>
      <c r="K6" s="49" t="s">
        <v>100</v>
      </c>
      <c r="L6" s="50"/>
      <c r="M6" s="50"/>
      <c r="N6" s="50"/>
      <c r="O6" s="50"/>
      <c r="P6" s="50"/>
    </row>
    <row r="7" spans="1:16">
      <c r="A7" s="24" t="s">
        <v>98</v>
      </c>
      <c r="C7" s="12">
        <v>43831</v>
      </c>
      <c r="D7">
        <f>DAY(C7)</f>
        <v>1</v>
      </c>
      <c r="J7" s="8"/>
      <c r="K7" s="50"/>
      <c r="L7" s="50"/>
      <c r="M7" s="50"/>
      <c r="N7" s="50"/>
      <c r="O7" s="50"/>
      <c r="P7" s="50"/>
    </row>
    <row r="8" spans="1:16">
      <c r="A8" s="23"/>
      <c r="C8" s="12">
        <v>43891</v>
      </c>
      <c r="D8">
        <f>MONTH(C8)</f>
        <v>3</v>
      </c>
      <c r="J8" s="8"/>
      <c r="K8" s="50"/>
      <c r="L8" s="50"/>
      <c r="M8" s="50"/>
      <c r="N8" s="50"/>
      <c r="O8" s="50"/>
      <c r="P8" s="50"/>
    </row>
    <row r="9" spans="1:16">
      <c r="A9" s="23"/>
      <c r="C9" s="13">
        <v>43831</v>
      </c>
      <c r="D9">
        <f>YEAR(C9)</f>
        <v>2020</v>
      </c>
      <c r="J9" s="8"/>
      <c r="K9" s="50"/>
      <c r="L9" s="50"/>
      <c r="M9" s="50"/>
      <c r="N9" s="50"/>
      <c r="O9" s="50"/>
      <c r="P9" s="50"/>
    </row>
    <row r="10" spans="1:16">
      <c r="J10" s="8"/>
      <c r="K10" s="50"/>
      <c r="L10" s="50"/>
      <c r="M10" s="50"/>
      <c r="N10" s="50"/>
      <c r="O10" s="50"/>
      <c r="P10" s="50"/>
    </row>
  </sheetData>
  <mergeCells count="8">
    <mergeCell ref="B1:F2"/>
    <mergeCell ref="A4:B4"/>
    <mergeCell ref="D4:E4"/>
    <mergeCell ref="A7:A9"/>
    <mergeCell ref="K5:P5"/>
    <mergeCell ref="K6:P10"/>
    <mergeCell ref="C5:C6"/>
    <mergeCell ref="D6:E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27"/>
  <sheetViews>
    <sheetView workbookViewId="0">
      <selection activeCell="G4" sqref="G4"/>
    </sheetView>
  </sheetViews>
  <sheetFormatPr defaultRowHeight="15"/>
  <cols>
    <col min="5" max="5" width="23.7109375" customWidth="1"/>
    <col min="7" max="8" width="23.7109375" customWidth="1"/>
  </cols>
  <sheetData>
    <row r="1" spans="1:8" ht="21">
      <c r="A1" s="53" t="s">
        <v>102</v>
      </c>
      <c r="B1" s="30"/>
      <c r="C1" s="30"/>
      <c r="D1" s="30"/>
      <c r="E1" s="30"/>
    </row>
    <row r="2" spans="1:8" ht="21">
      <c r="E2" s="14" t="s">
        <v>109</v>
      </c>
    </row>
    <row r="3" spans="1:8">
      <c r="B3" s="3" t="s">
        <v>103</v>
      </c>
      <c r="C3" s="3" t="s">
        <v>104</v>
      </c>
      <c r="E3" s="54" t="s">
        <v>110</v>
      </c>
      <c r="F3" s="3"/>
      <c r="G3">
        <f>SUM(C4:C8)</f>
        <v>94</v>
      </c>
      <c r="H3" s="2" t="s">
        <v>111</v>
      </c>
    </row>
    <row r="4" spans="1:8">
      <c r="B4" t="s">
        <v>105</v>
      </c>
      <c r="C4">
        <v>23</v>
      </c>
      <c r="E4" s="55"/>
      <c r="G4">
        <f>MIN(C4:C8)</f>
        <v>23</v>
      </c>
      <c r="H4" s="2" t="s">
        <v>112</v>
      </c>
    </row>
    <row r="5" spans="1:8">
      <c r="B5" t="s">
        <v>106</v>
      </c>
      <c r="C5">
        <v>23</v>
      </c>
      <c r="E5" s="55"/>
      <c r="G5">
        <f>MAX(C4:C8)</f>
        <v>25</v>
      </c>
      <c r="H5" s="2" t="s">
        <v>113</v>
      </c>
    </row>
    <row r="6" spans="1:8">
      <c r="B6" t="s">
        <v>107</v>
      </c>
      <c r="C6">
        <v>25</v>
      </c>
      <c r="E6" s="55"/>
      <c r="G6">
        <f>AVERAGE(C4:C8)</f>
        <v>23.5</v>
      </c>
      <c r="H6" s="2" t="s">
        <v>114</v>
      </c>
    </row>
    <row r="7" spans="1:8">
      <c r="E7" s="55"/>
      <c r="G7">
        <f>COUNT(B4:B8,C4:C8)</f>
        <v>4</v>
      </c>
      <c r="H7" s="2" t="s">
        <v>115</v>
      </c>
    </row>
    <row r="8" spans="1:8">
      <c r="B8" t="s">
        <v>108</v>
      </c>
      <c r="C8">
        <v>23</v>
      </c>
      <c r="E8" s="55"/>
      <c r="G8">
        <f>COUNTA(B4:B8,C4:C8)</f>
        <v>8</v>
      </c>
      <c r="H8" s="2" t="s">
        <v>116</v>
      </c>
    </row>
    <row r="9" spans="1:8">
      <c r="C9">
        <v>35</v>
      </c>
      <c r="E9" s="55"/>
      <c r="G9">
        <f>COUNTBLANK(C4:C8)</f>
        <v>1</v>
      </c>
      <c r="H9" s="2" t="s">
        <v>117</v>
      </c>
    </row>
    <row r="10" spans="1:8">
      <c r="C10">
        <v>34</v>
      </c>
      <c r="E10" s="55"/>
      <c r="G10">
        <f>SMALL(C4:C8,3)</f>
        <v>23</v>
      </c>
      <c r="H10" s="2" t="s">
        <v>118</v>
      </c>
    </row>
    <row r="11" spans="1:8">
      <c r="C11">
        <v>27</v>
      </c>
      <c r="E11" s="55"/>
      <c r="G11">
        <f>LARGE(C4:C15,1)</f>
        <v>35</v>
      </c>
      <c r="H11" s="2" t="s">
        <v>119</v>
      </c>
    </row>
    <row r="12" spans="1:8">
      <c r="E12" s="55"/>
      <c r="H12" s="2"/>
    </row>
    <row r="13" spans="1:8">
      <c r="E13" s="55"/>
    </row>
    <row r="14" spans="1:8">
      <c r="E14" s="55"/>
    </row>
    <row r="15" spans="1:8">
      <c r="E15" s="55"/>
    </row>
    <row r="20" spans="1:6" ht="18.75">
      <c r="B20" s="45" t="s">
        <v>64</v>
      </c>
      <c r="C20" s="45"/>
      <c r="D20" s="45"/>
      <c r="E20" s="45"/>
    </row>
    <row r="21" spans="1:6">
      <c r="A21" s="56" t="s">
        <v>120</v>
      </c>
      <c r="B21" s="57"/>
      <c r="C21" s="57"/>
      <c r="D21" s="57"/>
      <c r="E21" s="57"/>
      <c r="F21" s="57"/>
    </row>
    <row r="22" spans="1:6">
      <c r="A22" s="57"/>
      <c r="B22" s="57"/>
      <c r="C22" s="57"/>
      <c r="D22" s="57"/>
      <c r="E22" s="57"/>
      <c r="F22" s="57"/>
    </row>
    <row r="23" spans="1:6">
      <c r="A23" s="57"/>
      <c r="B23" s="57"/>
      <c r="C23" s="57"/>
      <c r="D23" s="57"/>
      <c r="E23" s="57"/>
      <c r="F23" s="57"/>
    </row>
    <row r="24" spans="1:6">
      <c r="A24" s="57"/>
      <c r="B24" s="57"/>
      <c r="C24" s="57"/>
      <c r="D24" s="57"/>
      <c r="E24" s="57"/>
      <c r="F24" s="57"/>
    </row>
    <row r="25" spans="1:6">
      <c r="A25" s="57"/>
      <c r="B25" s="57"/>
      <c r="C25" s="57"/>
      <c r="D25" s="57"/>
      <c r="E25" s="57"/>
      <c r="F25" s="57"/>
    </row>
    <row r="26" spans="1:6">
      <c r="A26" s="57"/>
      <c r="B26" s="57"/>
      <c r="C26" s="57"/>
      <c r="D26" s="57"/>
      <c r="E26" s="57"/>
      <c r="F26" s="57"/>
    </row>
    <row r="27" spans="1:6">
      <c r="A27" s="57"/>
      <c r="B27" s="57"/>
      <c r="C27" s="57"/>
      <c r="D27" s="57"/>
      <c r="E27" s="57"/>
      <c r="F27" s="57"/>
    </row>
  </sheetData>
  <mergeCells count="4">
    <mergeCell ref="A1:E1"/>
    <mergeCell ref="E3:E15"/>
    <mergeCell ref="B20:E20"/>
    <mergeCell ref="A21:F27"/>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K18"/>
  <sheetViews>
    <sheetView topLeftCell="A4" workbookViewId="0">
      <selection activeCell="E6" sqref="E6"/>
    </sheetView>
  </sheetViews>
  <sheetFormatPr defaultRowHeight="15"/>
  <cols>
    <col min="5" max="5" width="23.7109375" customWidth="1"/>
  </cols>
  <sheetData>
    <row r="1" spans="1:11" ht="18.75">
      <c r="A1" s="32" t="s">
        <v>121</v>
      </c>
      <c r="B1" s="32"/>
      <c r="C1" s="32"/>
      <c r="D1" s="32"/>
      <c r="E1" s="32"/>
      <c r="F1" s="32"/>
      <c r="G1" s="32"/>
      <c r="H1" s="32"/>
      <c r="I1" s="32"/>
    </row>
    <row r="5" spans="1:11">
      <c r="B5" s="6" t="s">
        <v>122</v>
      </c>
    </row>
    <row r="6" spans="1:11">
      <c r="B6" t="s">
        <v>123</v>
      </c>
      <c r="E6">
        <f>COUNTIF(B5:B14,"apples")</f>
        <v>2</v>
      </c>
      <c r="F6" s="31" t="s">
        <v>132</v>
      </c>
      <c r="G6" s="31"/>
      <c r="H6" s="31"/>
      <c r="I6" s="31"/>
      <c r="J6" s="31"/>
    </row>
    <row r="7" spans="1:11">
      <c r="B7" t="s">
        <v>124</v>
      </c>
      <c r="F7" s="31"/>
      <c r="G7" s="31"/>
      <c r="H7" s="31"/>
      <c r="I7" s="31"/>
      <c r="J7" s="31"/>
    </row>
    <row r="8" spans="1:11">
      <c r="B8" t="s">
        <v>125</v>
      </c>
    </row>
    <row r="9" spans="1:11">
      <c r="B9" t="s">
        <v>126</v>
      </c>
    </row>
    <row r="10" spans="1:11">
      <c r="B10" t="s">
        <v>127</v>
      </c>
    </row>
    <row r="11" spans="1:11" ht="18.75">
      <c r="B11" t="s">
        <v>125</v>
      </c>
      <c r="F11" s="45" t="s">
        <v>93</v>
      </c>
      <c r="G11" s="31"/>
      <c r="H11" s="31"/>
      <c r="I11" s="31"/>
      <c r="J11" s="31"/>
      <c r="K11" s="31"/>
    </row>
    <row r="12" spans="1:11">
      <c r="B12" t="s">
        <v>128</v>
      </c>
      <c r="G12" s="37" t="s">
        <v>133</v>
      </c>
      <c r="H12" s="30"/>
      <c r="I12" s="30"/>
      <c r="J12" s="30"/>
    </row>
    <row r="13" spans="1:11">
      <c r="B13" t="s">
        <v>129</v>
      </c>
      <c r="F13" s="3"/>
      <c r="G13" s="30"/>
      <c r="H13" s="30"/>
      <c r="I13" s="30"/>
      <c r="J13" s="30"/>
      <c r="K13" s="3"/>
    </row>
    <row r="14" spans="1:11">
      <c r="B14" t="s">
        <v>130</v>
      </c>
      <c r="F14" s="3"/>
      <c r="G14" s="30"/>
      <c r="H14" s="30"/>
      <c r="I14" s="30"/>
      <c r="J14" s="30"/>
      <c r="K14" s="3"/>
    </row>
    <row r="15" spans="1:11">
      <c r="B15" t="s">
        <v>131</v>
      </c>
      <c r="F15" s="3"/>
      <c r="G15" s="30"/>
      <c r="H15" s="30"/>
      <c r="I15" s="30"/>
      <c r="J15" s="30"/>
      <c r="K15" s="3"/>
    </row>
    <row r="16" spans="1:11">
      <c r="F16" s="3"/>
      <c r="G16" s="30"/>
      <c r="H16" s="30"/>
      <c r="I16" s="30"/>
      <c r="J16" s="30"/>
      <c r="K16" s="3"/>
    </row>
    <row r="17" spans="6:11">
      <c r="F17" s="3"/>
      <c r="G17" s="30"/>
      <c r="H17" s="30"/>
      <c r="I17" s="30"/>
      <c r="J17" s="30"/>
      <c r="K17" s="3"/>
    </row>
    <row r="18" spans="6:11">
      <c r="G18" s="30"/>
      <c r="H18" s="30"/>
      <c r="I18" s="30"/>
      <c r="J18" s="30"/>
    </row>
  </sheetData>
  <mergeCells count="4">
    <mergeCell ref="A1:I1"/>
    <mergeCell ref="F6:J7"/>
    <mergeCell ref="F11:K11"/>
    <mergeCell ref="G12:J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16"/>
  <sheetViews>
    <sheetView workbookViewId="0">
      <selection activeCell="I12" sqref="I12"/>
    </sheetView>
  </sheetViews>
  <sheetFormatPr defaultRowHeight="15"/>
  <sheetData>
    <row r="1" spans="1:9">
      <c r="A1" s="31" t="s">
        <v>134</v>
      </c>
      <c r="B1" s="31"/>
      <c r="C1" s="31"/>
      <c r="D1" s="31"/>
      <c r="E1" s="31"/>
      <c r="F1" s="31"/>
    </row>
    <row r="4" spans="1:9">
      <c r="E4" t="s">
        <v>135</v>
      </c>
      <c r="F4" t="s">
        <v>136</v>
      </c>
      <c r="G4" t="s">
        <v>137</v>
      </c>
    </row>
    <row r="5" spans="1:9">
      <c r="E5" t="s">
        <v>138</v>
      </c>
      <c r="F5">
        <v>50</v>
      </c>
      <c r="G5" t="s">
        <v>139</v>
      </c>
    </row>
    <row r="6" spans="1:9">
      <c r="E6" t="s">
        <v>140</v>
      </c>
      <c r="F6">
        <v>60</v>
      </c>
      <c r="G6" t="s">
        <v>144</v>
      </c>
    </row>
    <row r="7" spans="1:9">
      <c r="E7" t="s">
        <v>141</v>
      </c>
      <c r="F7">
        <v>30</v>
      </c>
      <c r="G7" t="s">
        <v>145</v>
      </c>
    </row>
    <row r="8" spans="1:9">
      <c r="E8" t="s">
        <v>142</v>
      </c>
      <c r="F8">
        <v>40</v>
      </c>
      <c r="G8" t="s">
        <v>139</v>
      </c>
    </row>
    <row r="9" spans="1:9">
      <c r="E9" t="s">
        <v>143</v>
      </c>
      <c r="F9">
        <v>30</v>
      </c>
      <c r="G9" t="s">
        <v>145</v>
      </c>
    </row>
    <row r="11" spans="1:9">
      <c r="C11" s="37" t="s">
        <v>146</v>
      </c>
      <c r="D11" s="30"/>
    </row>
    <row r="12" spans="1:9">
      <c r="C12" s="30"/>
      <c r="D12" s="30"/>
      <c r="E12" s="30" t="s">
        <v>147</v>
      </c>
      <c r="F12" s="30"/>
      <c r="G12" s="30"/>
      <c r="H12" s="30"/>
      <c r="I12">
        <f>SUMIF(F5:F9,"&lt;40")</f>
        <v>60</v>
      </c>
    </row>
    <row r="13" spans="1:9">
      <c r="E13" s="37" t="s">
        <v>148</v>
      </c>
      <c r="F13" s="30"/>
      <c r="G13" s="30"/>
      <c r="H13" s="30"/>
      <c r="I13" s="3">
        <f>SUMIF(G5:G9,"computer",F5:F9)</f>
        <v>90</v>
      </c>
    </row>
    <row r="14" spans="1:9">
      <c r="E14" s="30"/>
      <c r="F14" s="30"/>
      <c r="G14" s="30"/>
      <c r="H14" s="30"/>
      <c r="I14" s="3"/>
    </row>
    <row r="15" spans="1:9">
      <c r="E15" s="30" t="s">
        <v>149</v>
      </c>
      <c r="F15" s="30"/>
      <c r="G15" s="30"/>
      <c r="H15" s="30"/>
      <c r="I15">
        <f>COUNTIF(F5:F9,"&gt;35")</f>
        <v>3</v>
      </c>
    </row>
    <row r="16" spans="1:9">
      <c r="E16" s="30" t="s">
        <v>150</v>
      </c>
      <c r="F16" s="30"/>
      <c r="G16" s="30"/>
      <c r="H16" s="30"/>
      <c r="I16">
        <f>AVERAGEIF(F5:F9,"&lt;45")</f>
        <v>33.333333333333336</v>
      </c>
    </row>
  </sheetData>
  <mergeCells count="6">
    <mergeCell ref="E16:H16"/>
    <mergeCell ref="A1:F1"/>
    <mergeCell ref="C11:D12"/>
    <mergeCell ref="E12:H12"/>
    <mergeCell ref="E13:H14"/>
    <mergeCell ref="E15:H15"/>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16"/>
  <sheetViews>
    <sheetView workbookViewId="0">
      <selection activeCell="I17" sqref="I17"/>
    </sheetView>
  </sheetViews>
  <sheetFormatPr defaultRowHeight="15"/>
  <sheetData>
    <row r="1" spans="1:9" ht="18.75">
      <c r="A1" s="32" t="s">
        <v>151</v>
      </c>
      <c r="B1" s="23"/>
      <c r="C1" s="23"/>
      <c r="D1" s="23"/>
      <c r="E1" s="23"/>
      <c r="F1" s="23"/>
    </row>
    <row r="4" spans="1:9">
      <c r="E4" s="6" t="s">
        <v>135</v>
      </c>
      <c r="F4" s="6" t="s">
        <v>136</v>
      </c>
      <c r="G4" s="6" t="s">
        <v>137</v>
      </c>
    </row>
    <row r="5" spans="1:9">
      <c r="E5" t="s">
        <v>138</v>
      </c>
      <c r="F5">
        <v>50</v>
      </c>
      <c r="G5" t="s">
        <v>139</v>
      </c>
    </row>
    <row r="6" spans="1:9">
      <c r="E6" t="s">
        <v>140</v>
      </c>
      <c r="F6">
        <v>60</v>
      </c>
      <c r="G6" t="s">
        <v>144</v>
      </c>
    </row>
    <row r="7" spans="1:9">
      <c r="E7" t="s">
        <v>141</v>
      </c>
      <c r="F7">
        <v>30</v>
      </c>
      <c r="G7" t="s">
        <v>145</v>
      </c>
    </row>
    <row r="8" spans="1:9">
      <c r="E8" t="s">
        <v>142</v>
      </c>
      <c r="F8">
        <v>40</v>
      </c>
      <c r="G8" t="s">
        <v>139</v>
      </c>
    </row>
    <row r="9" spans="1:9">
      <c r="E9" t="s">
        <v>143</v>
      </c>
      <c r="F9">
        <v>30</v>
      </c>
      <c r="G9" t="s">
        <v>145</v>
      </c>
    </row>
    <row r="11" spans="1:9">
      <c r="C11" s="24" t="s">
        <v>152</v>
      </c>
      <c r="D11" s="23"/>
    </row>
    <row r="12" spans="1:9">
      <c r="C12" s="23"/>
      <c r="D12" s="23"/>
      <c r="E12" s="30" t="s">
        <v>147</v>
      </c>
      <c r="F12" s="30"/>
      <c r="G12" s="30"/>
      <c r="H12" s="30"/>
      <c r="I12">
        <f>SUMIF(F5:F9,"&lt;40")</f>
        <v>60</v>
      </c>
    </row>
    <row r="13" spans="1:9">
      <c r="E13" s="30" t="s">
        <v>153</v>
      </c>
      <c r="F13" s="30"/>
      <c r="G13" s="30"/>
      <c r="H13" s="30"/>
    </row>
    <row r="14" spans="1:9">
      <c r="E14" s="30"/>
      <c r="F14" s="30"/>
      <c r="G14" s="30"/>
      <c r="H14" s="30"/>
      <c r="I14">
        <f>SUMIF(G5:G9,"COMPUTER",F5:F9)</f>
        <v>90</v>
      </c>
    </row>
    <row r="15" spans="1:9">
      <c r="E15" s="30" t="s">
        <v>154</v>
      </c>
      <c r="F15" s="30"/>
      <c r="G15" s="30"/>
      <c r="H15" s="30"/>
      <c r="I15">
        <f>COUNTIF(F5:F9,"&gt;35")</f>
        <v>3</v>
      </c>
    </row>
    <row r="16" spans="1:9">
      <c r="E16" s="30" t="s">
        <v>155</v>
      </c>
      <c r="F16" s="30"/>
      <c r="G16" s="30"/>
      <c r="H16" s="30"/>
      <c r="I16">
        <f>AVERAGEIF(F5:F9,"&lt;45")</f>
        <v>33.333333333333336</v>
      </c>
    </row>
  </sheetData>
  <mergeCells count="6">
    <mergeCell ref="E16:H16"/>
    <mergeCell ref="A1:F1"/>
    <mergeCell ref="C11:D12"/>
    <mergeCell ref="E12:H12"/>
    <mergeCell ref="E13:H14"/>
    <mergeCell ref="E15:H15"/>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dimension ref="A1:E14"/>
  <sheetViews>
    <sheetView workbookViewId="0">
      <selection activeCell="C21" sqref="C21"/>
    </sheetView>
  </sheetViews>
  <sheetFormatPr defaultRowHeight="15"/>
  <cols>
    <col min="1" max="4" width="20.7109375" customWidth="1"/>
  </cols>
  <sheetData>
    <row r="1" spans="1:5">
      <c r="A1" s="23" t="s">
        <v>156</v>
      </c>
      <c r="B1" s="23"/>
      <c r="C1" s="23"/>
      <c r="D1" s="23"/>
      <c r="E1" s="23"/>
    </row>
    <row r="3" spans="1:5">
      <c r="A3" t="s">
        <v>157</v>
      </c>
      <c r="B3" t="s">
        <v>156</v>
      </c>
    </row>
    <row r="4" spans="1:5">
      <c r="A4" t="s">
        <v>158</v>
      </c>
      <c r="B4" s="6">
        <f>VLOOKUP(A4,A9:D14,3,0)</f>
        <v>23132213</v>
      </c>
    </row>
    <row r="5" spans="1:5">
      <c r="A5" t="s">
        <v>142</v>
      </c>
      <c r="B5" t="str">
        <f>VLOOKUP(A5,A9:D14,4,0)</f>
        <v>deorali</v>
      </c>
    </row>
    <row r="6" spans="1:5">
      <c r="A6" t="s">
        <v>138</v>
      </c>
      <c r="B6" t="str">
        <f>VLOOKUP(A6,A9:D14,2,0)</f>
        <v>eg@gmail.com</v>
      </c>
    </row>
    <row r="7" spans="1:5">
      <c r="A7" t="s">
        <v>158</v>
      </c>
      <c r="B7" t="str">
        <f>VLOOKUP(A7,A9:D14,4,FALSE)</f>
        <v>vajra</v>
      </c>
    </row>
    <row r="9" spans="1:5">
      <c r="A9" s="6" t="s">
        <v>159</v>
      </c>
      <c r="B9" s="16" t="s">
        <v>161</v>
      </c>
      <c r="C9" s="6" t="s">
        <v>162</v>
      </c>
      <c r="D9" s="6" t="s">
        <v>163</v>
      </c>
    </row>
    <row r="10" spans="1:5">
      <c r="A10" t="s">
        <v>138</v>
      </c>
      <c r="B10" s="15" t="s">
        <v>160</v>
      </c>
      <c r="C10">
        <v>1234567890</v>
      </c>
      <c r="D10" t="s">
        <v>168</v>
      </c>
    </row>
    <row r="11" spans="1:5">
      <c r="A11" t="s">
        <v>140</v>
      </c>
      <c r="B11" s="15" t="s">
        <v>164</v>
      </c>
      <c r="C11">
        <v>987654321</v>
      </c>
      <c r="D11" t="s">
        <v>169</v>
      </c>
    </row>
    <row r="12" spans="1:5">
      <c r="A12" t="s">
        <v>141</v>
      </c>
      <c r="B12" s="15" t="s">
        <v>165</v>
      </c>
      <c r="C12">
        <v>7865432178</v>
      </c>
      <c r="D12" t="s">
        <v>170</v>
      </c>
    </row>
    <row r="13" spans="1:5">
      <c r="A13" t="s">
        <v>142</v>
      </c>
      <c r="B13" s="15" t="s">
        <v>166</v>
      </c>
      <c r="C13">
        <v>3555678909</v>
      </c>
      <c r="D13" t="s">
        <v>171</v>
      </c>
    </row>
    <row r="14" spans="1:5">
      <c r="A14" t="s">
        <v>158</v>
      </c>
      <c r="B14" s="15" t="s">
        <v>167</v>
      </c>
      <c r="C14">
        <v>23132213</v>
      </c>
      <c r="D14" t="s">
        <v>172</v>
      </c>
    </row>
  </sheetData>
  <mergeCells count="1">
    <mergeCell ref="A1:E1"/>
  </mergeCells>
  <hyperlinks>
    <hyperlink ref="B9" r:id="rId1" display="eg@gmail.com"/>
    <hyperlink ref="B10" r:id="rId2"/>
    <hyperlink ref="B11" r:id="rId3"/>
    <hyperlink ref="B12" r:id="rId4"/>
    <hyperlink ref="B13" r:id="rId5"/>
    <hyperlink ref="B14" r:id="rId6"/>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11"/>
  <sheetViews>
    <sheetView workbookViewId="0">
      <selection activeCell="C13" sqref="C13"/>
    </sheetView>
  </sheetViews>
  <sheetFormatPr defaultRowHeight="15"/>
  <sheetData>
    <row r="1" spans="1:6">
      <c r="A1" s="23" t="s">
        <v>173</v>
      </c>
      <c r="B1" s="23"/>
      <c r="C1" s="23"/>
      <c r="D1" s="23"/>
      <c r="E1" s="23"/>
      <c r="F1" s="23"/>
    </row>
    <row r="6" spans="1:6">
      <c r="C6" s="30" t="s">
        <v>174</v>
      </c>
      <c r="D6" s="30"/>
      <c r="E6" s="30"/>
    </row>
    <row r="11" spans="1:6">
      <c r="B11" t="s">
        <v>175</v>
      </c>
    </row>
  </sheetData>
  <mergeCells count="2">
    <mergeCell ref="A1:F1"/>
    <mergeCell ref="C6:E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H10"/>
  <sheetViews>
    <sheetView workbookViewId="0">
      <selection activeCell="I4" sqref="I4"/>
    </sheetView>
  </sheetViews>
  <sheetFormatPr defaultRowHeight="15"/>
  <cols>
    <col min="5" max="6" width="15.7109375" customWidth="1"/>
  </cols>
  <sheetData>
    <row r="1" spans="1:8">
      <c r="A1" s="23" t="s">
        <v>176</v>
      </c>
      <c r="B1" s="23"/>
      <c r="C1" s="23"/>
      <c r="D1" s="23"/>
      <c r="E1" s="23"/>
    </row>
    <row r="2" spans="1:8">
      <c r="B2" s="30" t="s">
        <v>177</v>
      </c>
      <c r="C2" s="30"/>
      <c r="D2" s="30"/>
    </row>
    <row r="6" spans="1:8">
      <c r="C6" s="30" t="s">
        <v>178</v>
      </c>
      <c r="D6" s="30"/>
      <c r="E6" s="30"/>
      <c r="F6" s="30"/>
      <c r="G6" s="30"/>
      <c r="H6" s="30"/>
    </row>
    <row r="7" spans="1:8">
      <c r="E7" t="s">
        <v>179</v>
      </c>
      <c r="F7" t="s">
        <v>180</v>
      </c>
    </row>
    <row r="8" spans="1:8">
      <c r="D8" t="s">
        <v>181</v>
      </c>
      <c r="E8">
        <v>4000</v>
      </c>
      <c r="F8">
        <v>25000</v>
      </c>
    </row>
    <row r="9" spans="1:8">
      <c r="D9" t="s">
        <v>182</v>
      </c>
      <c r="E9">
        <v>300000</v>
      </c>
      <c r="F9">
        <v>200000</v>
      </c>
    </row>
    <row r="10" spans="1:8">
      <c r="D10" t="s">
        <v>183</v>
      </c>
      <c r="E10">
        <v>300000</v>
      </c>
      <c r="F10">
        <v>150000</v>
      </c>
    </row>
  </sheetData>
  <mergeCells count="3">
    <mergeCell ref="A1:E1"/>
    <mergeCell ref="B2:D2"/>
    <mergeCell ref="C6:H6"/>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N9"/>
  <sheetViews>
    <sheetView topLeftCell="C1" workbookViewId="0">
      <selection activeCell="N9" sqref="N9"/>
    </sheetView>
  </sheetViews>
  <sheetFormatPr defaultRowHeight="15"/>
  <cols>
    <col min="13" max="14" width="20.7109375" customWidth="1"/>
  </cols>
  <sheetData>
    <row r="1" spans="1:14">
      <c r="A1" s="23" t="s">
        <v>184</v>
      </c>
      <c r="B1" s="23"/>
      <c r="C1" s="23"/>
      <c r="D1" s="23"/>
      <c r="E1" s="23"/>
      <c r="F1" s="23"/>
    </row>
    <row r="3" spans="1:14">
      <c r="L3" s="2" t="s">
        <v>185</v>
      </c>
      <c r="M3" t="s">
        <v>188</v>
      </c>
      <c r="N3" t="s">
        <v>194</v>
      </c>
    </row>
    <row r="4" spans="1:14">
      <c r="L4" s="2" t="s">
        <v>186</v>
      </c>
      <c r="M4" t="s">
        <v>189</v>
      </c>
      <c r="N4" s="17">
        <v>0.05</v>
      </c>
    </row>
    <row r="5" spans="1:14">
      <c r="L5" s="2" t="s">
        <v>187</v>
      </c>
      <c r="M5" t="s">
        <v>190</v>
      </c>
      <c r="N5">
        <v>30</v>
      </c>
    </row>
    <row r="7" spans="1:14">
      <c r="L7" s="2" t="s">
        <v>191</v>
      </c>
      <c r="M7" t="s">
        <v>192</v>
      </c>
      <c r="N7" s="18" t="e">
        <f>PMT(N4/12,N5*12,N3)</f>
        <v>#VALUE!</v>
      </c>
    </row>
    <row r="9" spans="1:14">
      <c r="L9" s="30" t="s">
        <v>193</v>
      </c>
      <c r="M9" s="30"/>
      <c r="N9" s="18" t="e">
        <f>N7*30*12</f>
        <v>#VALUE!</v>
      </c>
    </row>
  </sheetData>
  <mergeCells count="2">
    <mergeCell ref="A1:F1"/>
    <mergeCell ref="L9:M9"/>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P10"/>
  <sheetViews>
    <sheetView topLeftCell="E1" workbookViewId="0">
      <selection activeCell="P11" sqref="P11"/>
    </sheetView>
  </sheetViews>
  <sheetFormatPr defaultRowHeight="15"/>
  <cols>
    <col min="3" max="3" width="13.7109375" customWidth="1"/>
    <col min="16" max="16" width="23.7109375" customWidth="1"/>
  </cols>
  <sheetData>
    <row r="1" spans="1:16">
      <c r="A1" s="23" t="s">
        <v>195</v>
      </c>
      <c r="B1" s="23"/>
      <c r="C1" s="23"/>
      <c r="D1" s="23"/>
      <c r="E1" s="23"/>
      <c r="F1" s="23"/>
    </row>
    <row r="2" spans="1:16">
      <c r="P2" s="2" t="s">
        <v>206</v>
      </c>
    </row>
    <row r="3" spans="1:16">
      <c r="B3" s="55" t="s">
        <v>196</v>
      </c>
      <c r="C3" s="55"/>
      <c r="D3" s="55"/>
      <c r="E3" s="55"/>
      <c r="P3" t="s">
        <v>207</v>
      </c>
    </row>
    <row r="4" spans="1:16">
      <c r="P4" t="s">
        <v>208</v>
      </c>
    </row>
    <row r="5" spans="1:16">
      <c r="B5" s="6" t="s">
        <v>122</v>
      </c>
      <c r="C5" s="6" t="s">
        <v>197</v>
      </c>
      <c r="E5" s="30" t="s">
        <v>203</v>
      </c>
      <c r="F5" s="30"/>
      <c r="P5" t="s">
        <v>209</v>
      </c>
    </row>
    <row r="6" spans="1:16">
      <c r="B6" t="s">
        <v>198</v>
      </c>
      <c r="C6" t="s">
        <v>197</v>
      </c>
      <c r="E6" s="30" t="s">
        <v>204</v>
      </c>
      <c r="F6" s="30"/>
      <c r="P6" t="s">
        <v>210</v>
      </c>
    </row>
    <row r="7" spans="1:16">
      <c r="B7" t="s">
        <v>199</v>
      </c>
      <c r="C7" t="s">
        <v>197</v>
      </c>
      <c r="P7" t="s">
        <v>211</v>
      </c>
    </row>
    <row r="8" spans="1:16">
      <c r="B8" t="s">
        <v>200</v>
      </c>
      <c r="C8" t="s">
        <v>197</v>
      </c>
      <c r="E8" t="s">
        <v>205</v>
      </c>
      <c r="P8" t="s">
        <v>207</v>
      </c>
    </row>
    <row r="9" spans="1:16">
      <c r="B9" t="s">
        <v>201</v>
      </c>
      <c r="C9" t="s">
        <v>197</v>
      </c>
      <c r="P9" t="s">
        <v>212</v>
      </c>
    </row>
    <row r="10" spans="1:16">
      <c r="B10" t="s">
        <v>202</v>
      </c>
      <c r="C10" t="s">
        <v>197</v>
      </c>
      <c r="P10" t="s">
        <v>213</v>
      </c>
    </row>
  </sheetData>
  <mergeCells count="4">
    <mergeCell ref="A1:F1"/>
    <mergeCell ref="B3:E3"/>
    <mergeCell ref="E5:F5"/>
    <mergeCell ref="E6:F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U8"/>
  <sheetViews>
    <sheetView workbookViewId="0">
      <selection activeCell="B8" sqref="B8"/>
    </sheetView>
  </sheetViews>
  <sheetFormatPr defaultRowHeight="15"/>
  <sheetData>
    <row r="1" spans="1:21">
      <c r="A1" s="23" t="s">
        <v>214</v>
      </c>
      <c r="B1" s="23"/>
      <c r="C1" s="23"/>
      <c r="D1" s="23"/>
      <c r="E1" s="23"/>
    </row>
    <row r="4" spans="1:21">
      <c r="B4" s="19" t="s">
        <v>215</v>
      </c>
      <c r="C4" s="58" t="s">
        <v>216</v>
      </c>
      <c r="D4" s="58"/>
      <c r="E4" s="58"/>
      <c r="F4" s="58"/>
      <c r="G4" s="58"/>
      <c r="H4" s="58"/>
      <c r="I4" s="58"/>
      <c r="J4" s="58"/>
      <c r="K4" s="58"/>
      <c r="L4" s="58"/>
      <c r="M4" s="58"/>
      <c r="N4" s="58"/>
      <c r="O4" s="58"/>
      <c r="P4" s="58"/>
      <c r="Q4" s="58"/>
      <c r="R4" s="58"/>
      <c r="S4" s="58"/>
      <c r="T4" s="58"/>
      <c r="U4" s="58"/>
    </row>
    <row r="6" spans="1:21">
      <c r="B6" s="19" t="s">
        <v>217</v>
      </c>
      <c r="C6" s="58" t="s">
        <v>218</v>
      </c>
      <c r="D6" s="58"/>
      <c r="E6" s="58"/>
      <c r="F6" s="58"/>
      <c r="G6" s="58"/>
      <c r="H6" s="58"/>
      <c r="I6" s="58"/>
      <c r="J6" s="58"/>
      <c r="K6" s="58"/>
      <c r="L6" s="58"/>
      <c r="M6" s="58"/>
      <c r="N6" s="58"/>
      <c r="O6" s="58"/>
      <c r="P6" s="58"/>
      <c r="Q6" s="58"/>
      <c r="R6" s="58"/>
      <c r="S6" s="58"/>
      <c r="T6" s="58"/>
      <c r="U6" s="58"/>
    </row>
    <row r="8" spans="1:21">
      <c r="B8" s="19" t="s">
        <v>219</v>
      </c>
      <c r="C8" s="58" t="s">
        <v>220</v>
      </c>
      <c r="D8" s="58"/>
      <c r="E8" s="58"/>
      <c r="F8" s="58"/>
      <c r="G8" s="58"/>
      <c r="H8" s="58"/>
      <c r="I8" s="58"/>
      <c r="J8" s="58"/>
      <c r="K8" s="58"/>
      <c r="L8" s="58"/>
      <c r="M8" s="58"/>
      <c r="N8" s="58"/>
      <c r="O8" s="58"/>
      <c r="P8" s="58"/>
      <c r="Q8" s="58"/>
      <c r="R8" s="58"/>
      <c r="S8" s="58"/>
      <c r="T8" s="58"/>
      <c r="U8" s="58"/>
    </row>
  </sheetData>
  <mergeCells count="4">
    <mergeCell ref="A1:E1"/>
    <mergeCell ref="C4:U4"/>
    <mergeCell ref="C6:U6"/>
    <mergeCell ref="C8:U8"/>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
  <sheetViews>
    <sheetView workbookViewId="0">
      <selection activeCell="B1" sqref="B1"/>
    </sheetView>
  </sheetViews>
  <sheetFormatPr defaultRowHeight="15"/>
  <sheetData>
    <row r="1" spans="1:1">
      <c r="A1" t="s">
        <v>221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F8"/>
  <sheetViews>
    <sheetView workbookViewId="0">
      <selection activeCell="E9" sqref="E9"/>
    </sheetView>
  </sheetViews>
  <sheetFormatPr defaultRowHeight="15"/>
  <cols>
    <col min="2" max="2" width="13.7109375" customWidth="1"/>
    <col min="4" max="4" width="13.7109375" customWidth="1"/>
    <col min="5" max="5" width="23.7109375" customWidth="1"/>
  </cols>
  <sheetData>
    <row r="1" spans="1:6">
      <c r="A1" s="23" t="s">
        <v>222</v>
      </c>
      <c r="B1" s="23"/>
      <c r="C1" s="23"/>
      <c r="D1" s="23"/>
      <c r="E1" s="23"/>
      <c r="F1" s="23"/>
    </row>
    <row r="4" spans="1:6">
      <c r="B4" t="s">
        <v>223</v>
      </c>
      <c r="C4" t="s">
        <v>228</v>
      </c>
      <c r="D4" t="s">
        <v>233</v>
      </c>
      <c r="E4" t="s">
        <v>161</v>
      </c>
    </row>
    <row r="5" spans="1:6">
      <c r="B5" t="s">
        <v>224</v>
      </c>
      <c r="C5" t="s">
        <v>229</v>
      </c>
      <c r="D5" s="13">
        <v>43880</v>
      </c>
      <c r="E5" s="15" t="s">
        <v>234</v>
      </c>
    </row>
    <row r="6" spans="1:6">
      <c r="B6" t="s">
        <v>225</v>
      </c>
      <c r="C6" t="s">
        <v>230</v>
      </c>
      <c r="D6" s="13">
        <v>43936</v>
      </c>
      <c r="E6" s="15" t="s">
        <v>235</v>
      </c>
    </row>
    <row r="7" spans="1:6">
      <c r="B7" t="s">
        <v>226</v>
      </c>
      <c r="C7" t="s">
        <v>231</v>
      </c>
      <c r="D7" s="13">
        <v>43880</v>
      </c>
      <c r="E7" s="15" t="s">
        <v>236</v>
      </c>
    </row>
    <row r="8" spans="1:6">
      <c r="B8" t="s">
        <v>227</v>
      </c>
      <c r="C8" t="s">
        <v>232</v>
      </c>
      <c r="D8" s="13">
        <v>43862</v>
      </c>
      <c r="E8" s="15" t="s">
        <v>237</v>
      </c>
    </row>
  </sheetData>
  <mergeCells count="1">
    <mergeCell ref="A1:F1"/>
  </mergeCells>
  <hyperlinks>
    <hyperlink ref="E5" r:id="rId1"/>
    <hyperlink ref="E6" r:id="rId2"/>
    <hyperlink ref="E7" r:id="rId3"/>
    <hyperlink ref="E8" r:id="rId4"/>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Q17"/>
  <sheetViews>
    <sheetView topLeftCell="L4" workbookViewId="0">
      <selection activeCell="P11" sqref="P11"/>
    </sheetView>
  </sheetViews>
  <sheetFormatPr defaultRowHeight="15"/>
  <cols>
    <col min="2" max="5" width="18.7109375" customWidth="1"/>
    <col min="6" max="6" width="19.7109375" customWidth="1"/>
    <col min="7" max="14" width="18.7109375" customWidth="1"/>
    <col min="15" max="15" width="21.7109375" customWidth="1"/>
    <col min="16" max="17" width="18.7109375" customWidth="1"/>
  </cols>
  <sheetData>
    <row r="1" spans="1:17">
      <c r="A1" s="59" t="s">
        <v>238</v>
      </c>
      <c r="B1" s="60"/>
      <c r="C1" s="60"/>
      <c r="D1" s="60"/>
      <c r="E1" s="60"/>
      <c r="F1" s="60"/>
      <c r="G1" s="60"/>
      <c r="H1" s="60"/>
      <c r="I1" s="60"/>
      <c r="J1" s="60"/>
      <c r="K1" s="60"/>
      <c r="L1" s="60"/>
      <c r="M1" s="60"/>
      <c r="N1" s="60"/>
      <c r="O1" s="60"/>
      <c r="P1" s="60"/>
      <c r="Q1" s="60"/>
    </row>
    <row r="2" spans="1:17">
      <c r="A2" s="60"/>
      <c r="B2" s="60"/>
      <c r="C2" s="60"/>
      <c r="D2" s="60"/>
      <c r="E2" s="60"/>
      <c r="F2" s="60"/>
      <c r="G2" s="60"/>
      <c r="H2" s="60"/>
      <c r="I2" s="60"/>
      <c r="J2" s="60"/>
      <c r="K2" s="60"/>
      <c r="L2" s="60"/>
      <c r="M2" s="60"/>
      <c r="N2" s="60"/>
      <c r="O2" s="60"/>
      <c r="P2" s="60"/>
      <c r="Q2" s="60"/>
    </row>
    <row r="3" spans="1:17">
      <c r="A3" s="60"/>
      <c r="B3" s="60"/>
      <c r="C3" s="60"/>
      <c r="D3" s="60"/>
      <c r="E3" s="60"/>
      <c r="F3" s="60"/>
      <c r="G3" s="60"/>
      <c r="H3" s="60"/>
      <c r="I3" s="60"/>
      <c r="J3" s="60"/>
      <c r="K3" s="60"/>
      <c r="L3" s="60"/>
      <c r="M3" s="60"/>
      <c r="N3" s="60"/>
      <c r="O3" s="60"/>
      <c r="P3" s="60"/>
      <c r="Q3" s="60"/>
    </row>
    <row r="4" spans="1:17">
      <c r="A4" s="60"/>
      <c r="B4" s="60"/>
      <c r="C4" s="60"/>
      <c r="D4" s="60"/>
      <c r="E4" s="60"/>
      <c r="F4" s="60"/>
      <c r="G4" s="60"/>
      <c r="H4" s="60"/>
      <c r="I4" s="60"/>
      <c r="J4" s="60"/>
      <c r="K4" s="60"/>
      <c r="L4" s="60"/>
      <c r="M4" s="60"/>
      <c r="N4" s="60"/>
      <c r="O4" s="60"/>
      <c r="P4" s="60"/>
      <c r="Q4" s="60"/>
    </row>
    <row r="5" spans="1:17">
      <c r="A5" s="60"/>
      <c r="B5" s="60"/>
      <c r="C5" s="60"/>
      <c r="D5" s="60"/>
      <c r="E5" s="60"/>
      <c r="F5" s="60"/>
      <c r="G5" s="60"/>
      <c r="H5" s="60"/>
      <c r="I5" s="60"/>
      <c r="J5" s="60"/>
      <c r="K5" s="60"/>
      <c r="L5" s="60"/>
      <c r="M5" s="60"/>
      <c r="N5" s="60"/>
      <c r="O5" s="60"/>
      <c r="P5" s="60"/>
      <c r="Q5" s="60"/>
    </row>
    <row r="6" spans="1:17">
      <c r="A6" s="60"/>
      <c r="B6" s="60"/>
      <c r="C6" s="60"/>
      <c r="D6" s="60"/>
      <c r="E6" s="60"/>
      <c r="F6" s="60"/>
      <c r="G6" s="60"/>
      <c r="H6" s="60"/>
      <c r="I6" s="60"/>
      <c r="J6" s="60"/>
      <c r="K6" s="60"/>
      <c r="L6" s="60"/>
      <c r="M6" s="60"/>
      <c r="N6" s="60"/>
      <c r="O6" s="60"/>
      <c r="P6" s="60"/>
      <c r="Q6" s="60"/>
    </row>
    <row r="7" spans="1:17">
      <c r="A7" s="60"/>
      <c r="B7" s="60"/>
      <c r="C7" s="60"/>
      <c r="D7" s="60"/>
      <c r="E7" s="60"/>
      <c r="F7" s="60"/>
      <c r="G7" s="60"/>
      <c r="H7" s="60"/>
      <c r="I7" s="60"/>
      <c r="J7" s="60"/>
      <c r="K7" s="60"/>
      <c r="L7" s="60"/>
      <c r="M7" s="60"/>
      <c r="N7" s="60"/>
      <c r="O7" s="60"/>
      <c r="P7" s="60"/>
      <c r="Q7" s="60"/>
    </row>
    <row r="9" spans="1:17">
      <c r="A9" t="s">
        <v>239</v>
      </c>
      <c r="B9" t="s">
        <v>223</v>
      </c>
      <c r="C9" t="s">
        <v>255</v>
      </c>
      <c r="D9" t="s">
        <v>256</v>
      </c>
      <c r="E9" t="s">
        <v>257</v>
      </c>
      <c r="F9" t="s">
        <v>258</v>
      </c>
      <c r="G9" t="s">
        <v>259</v>
      </c>
      <c r="H9" t="s">
        <v>260</v>
      </c>
      <c r="I9" t="s">
        <v>261</v>
      </c>
      <c r="J9" t="s">
        <v>262</v>
      </c>
      <c r="K9" t="s">
        <v>263</v>
      </c>
      <c r="L9" t="s">
        <v>264</v>
      </c>
      <c r="M9" t="s">
        <v>265</v>
      </c>
      <c r="N9" t="s">
        <v>266</v>
      </c>
      <c r="O9" t="s">
        <v>267</v>
      </c>
      <c r="P9" t="s">
        <v>268</v>
      </c>
      <c r="Q9" t="s">
        <v>269</v>
      </c>
    </row>
    <row r="10" spans="1:17">
      <c r="A10" t="s">
        <v>246</v>
      </c>
      <c r="B10" t="s">
        <v>242</v>
      </c>
      <c r="C10" t="s">
        <v>270</v>
      </c>
      <c r="D10" t="s">
        <v>277</v>
      </c>
      <c r="E10" t="str">
        <f t="shared" ref="E10:E17" si="0">UPPER(D10)</f>
        <v>RASNA LEPCHA</v>
      </c>
      <c r="F10">
        <v>20</v>
      </c>
      <c r="G10">
        <v>90</v>
      </c>
      <c r="H10">
        <v>67</v>
      </c>
      <c r="I10">
        <v>90</v>
      </c>
      <c r="J10">
        <v>50</v>
      </c>
      <c r="K10">
        <v>60</v>
      </c>
      <c r="L10">
        <v>90</v>
      </c>
      <c r="M10">
        <v>67</v>
      </c>
      <c r="N10">
        <f t="shared" ref="N10:N17" si="1">SUM(F10:M10)</f>
        <v>534</v>
      </c>
      <c r="O10" s="20">
        <f t="shared" ref="O10:O17" si="2">N10/800</f>
        <v>0.66749999999999998</v>
      </c>
      <c r="P10" t="str">
        <f>IF(O10&lt;40%,"E",IF(O10&lt;50%,"D",IF(O10&lt;60%,"C",IF(O10&lt;80%,"A"))))</f>
        <v>A</v>
      </c>
    </row>
    <row r="11" spans="1:17">
      <c r="A11" t="s">
        <v>240</v>
      </c>
      <c r="B11" t="s">
        <v>243</v>
      </c>
      <c r="C11" t="s">
        <v>271</v>
      </c>
      <c r="D11" t="s">
        <v>278</v>
      </c>
      <c r="E11" t="str">
        <f t="shared" si="0"/>
        <v>NAM KARKI</v>
      </c>
      <c r="F11">
        <v>30</v>
      </c>
      <c r="G11">
        <v>80</v>
      </c>
      <c r="H11">
        <v>77</v>
      </c>
      <c r="I11">
        <v>78</v>
      </c>
      <c r="J11">
        <v>78</v>
      </c>
      <c r="K11">
        <v>50</v>
      </c>
      <c r="L11">
        <v>60</v>
      </c>
      <c r="M11">
        <v>78</v>
      </c>
      <c r="N11">
        <f t="shared" si="1"/>
        <v>531</v>
      </c>
      <c r="O11" s="20">
        <f t="shared" si="2"/>
        <v>0.66374999999999995</v>
      </c>
    </row>
    <row r="12" spans="1:17">
      <c r="A12" t="s">
        <v>241</v>
      </c>
      <c r="B12" t="s">
        <v>244</v>
      </c>
      <c r="C12" t="s">
        <v>270</v>
      </c>
      <c r="D12" t="s">
        <v>279</v>
      </c>
      <c r="E12" t="str">
        <f t="shared" si="0"/>
        <v>PRENSS LEPCHA</v>
      </c>
      <c r="F12">
        <v>40</v>
      </c>
      <c r="G12">
        <v>70</v>
      </c>
      <c r="H12">
        <v>57</v>
      </c>
      <c r="I12">
        <v>90</v>
      </c>
      <c r="J12">
        <v>90</v>
      </c>
      <c r="K12">
        <v>90</v>
      </c>
      <c r="L12">
        <v>67</v>
      </c>
      <c r="M12">
        <v>56</v>
      </c>
      <c r="N12">
        <f t="shared" si="1"/>
        <v>560</v>
      </c>
      <c r="O12" s="20">
        <f t="shared" si="2"/>
        <v>0.7</v>
      </c>
    </row>
    <row r="13" spans="1:17">
      <c r="A13" t="s">
        <v>247</v>
      </c>
      <c r="B13" t="s">
        <v>245</v>
      </c>
      <c r="C13" t="s">
        <v>272</v>
      </c>
      <c r="D13" t="s">
        <v>280</v>
      </c>
      <c r="E13" t="str">
        <f t="shared" si="0"/>
        <v xml:space="preserve">NO NAME </v>
      </c>
      <c r="F13">
        <v>50</v>
      </c>
      <c r="G13">
        <v>60</v>
      </c>
      <c r="H13">
        <v>78</v>
      </c>
      <c r="I13">
        <v>98</v>
      </c>
      <c r="J13">
        <v>78</v>
      </c>
      <c r="K13">
        <v>56</v>
      </c>
      <c r="L13">
        <v>56</v>
      </c>
      <c r="M13">
        <v>45</v>
      </c>
      <c r="N13">
        <f t="shared" si="1"/>
        <v>521</v>
      </c>
      <c r="O13" s="20">
        <f t="shared" si="2"/>
        <v>0.65125</v>
      </c>
    </row>
    <row r="14" spans="1:17">
      <c r="A14" t="s">
        <v>248</v>
      </c>
      <c r="B14" t="s">
        <v>205</v>
      </c>
      <c r="C14" t="s">
        <v>273</v>
      </c>
      <c r="D14" t="s">
        <v>281</v>
      </c>
      <c r="E14" t="str">
        <f t="shared" si="0"/>
        <v>YES PINS</v>
      </c>
      <c r="F14">
        <v>60</v>
      </c>
      <c r="G14">
        <v>50</v>
      </c>
      <c r="H14">
        <v>89</v>
      </c>
      <c r="I14">
        <v>76</v>
      </c>
      <c r="J14">
        <v>67</v>
      </c>
      <c r="K14">
        <v>78</v>
      </c>
      <c r="L14">
        <v>57</v>
      </c>
      <c r="M14">
        <v>34</v>
      </c>
      <c r="N14">
        <f t="shared" si="1"/>
        <v>511</v>
      </c>
      <c r="O14" s="20">
        <f t="shared" si="2"/>
        <v>0.63875000000000004</v>
      </c>
    </row>
    <row r="15" spans="1:17">
      <c r="A15" t="s">
        <v>249</v>
      </c>
      <c r="B15" t="s">
        <v>252</v>
      </c>
      <c r="C15" t="s">
        <v>274</v>
      </c>
      <c r="D15" t="s">
        <v>282</v>
      </c>
      <c r="E15" t="str">
        <f t="shared" si="0"/>
        <v>POM PUM</v>
      </c>
      <c r="F15">
        <v>70</v>
      </c>
      <c r="G15">
        <v>40</v>
      </c>
      <c r="H15">
        <v>89</v>
      </c>
      <c r="I15">
        <v>43</v>
      </c>
      <c r="J15">
        <v>56</v>
      </c>
      <c r="K15">
        <v>89</v>
      </c>
      <c r="L15">
        <v>45</v>
      </c>
      <c r="M15">
        <v>100</v>
      </c>
      <c r="N15">
        <f t="shared" si="1"/>
        <v>532</v>
      </c>
      <c r="O15" s="20">
        <f t="shared" si="2"/>
        <v>0.66500000000000004</v>
      </c>
    </row>
    <row r="16" spans="1:17">
      <c r="A16" t="s">
        <v>250</v>
      </c>
      <c r="B16" t="s">
        <v>253</v>
      </c>
      <c r="C16" t="s">
        <v>275</v>
      </c>
      <c r="D16" t="s">
        <v>283</v>
      </c>
      <c r="E16" t="str">
        <f t="shared" si="0"/>
        <v>RUM KUM</v>
      </c>
      <c r="F16">
        <v>80</v>
      </c>
      <c r="G16">
        <v>30</v>
      </c>
      <c r="H16">
        <v>45</v>
      </c>
      <c r="I16">
        <v>32</v>
      </c>
      <c r="J16">
        <v>45</v>
      </c>
      <c r="K16">
        <v>98</v>
      </c>
      <c r="L16">
        <v>34</v>
      </c>
      <c r="M16">
        <v>67</v>
      </c>
      <c r="N16">
        <f t="shared" si="1"/>
        <v>431</v>
      </c>
      <c r="O16" s="20">
        <f t="shared" si="2"/>
        <v>0.53874999999999995</v>
      </c>
    </row>
    <row r="17" spans="1:15">
      <c r="A17" t="s">
        <v>251</v>
      </c>
      <c r="B17" t="s">
        <v>254</v>
      </c>
      <c r="C17" t="s">
        <v>276</v>
      </c>
      <c r="D17" t="s">
        <v>284</v>
      </c>
      <c r="E17" t="str">
        <f t="shared" si="0"/>
        <v>SUM LUM</v>
      </c>
      <c r="F17">
        <v>90</v>
      </c>
      <c r="G17">
        <v>20</v>
      </c>
      <c r="H17">
        <v>35</v>
      </c>
      <c r="I17">
        <v>45</v>
      </c>
      <c r="J17">
        <v>54</v>
      </c>
      <c r="K17">
        <v>90</v>
      </c>
      <c r="L17">
        <v>23</v>
      </c>
      <c r="M17">
        <v>89</v>
      </c>
      <c r="N17">
        <f t="shared" si="1"/>
        <v>446</v>
      </c>
      <c r="O17" s="20">
        <f t="shared" si="2"/>
        <v>0.5575</v>
      </c>
    </row>
  </sheetData>
  <mergeCells count="1">
    <mergeCell ref="A1:Q7"/>
  </mergeCells>
  <pageMargins left="0.7" right="0.7" top="0.75" bottom="0.75" header="0.3" footer="0.3"/>
  <pageSetup orientation="portrait" r:id="rId1"/>
  <drawing r:id="rId2"/>
</worksheet>
</file>

<file path=xl/worksheets/sheet22.xml><?xml version="1.0" encoding="utf-8"?>
<worksheet xmlns="http://schemas.openxmlformats.org/spreadsheetml/2006/main" xmlns:r="http://schemas.openxmlformats.org/officeDocument/2006/relationships">
  <dimension ref="A3:N16"/>
  <sheetViews>
    <sheetView tabSelected="1" topLeftCell="F2" workbookViewId="0">
      <selection activeCell="G7" sqref="G7"/>
    </sheetView>
  </sheetViews>
  <sheetFormatPr defaultRowHeight="15"/>
  <cols>
    <col min="3" max="4" width="18.7109375" customWidth="1"/>
    <col min="5" max="5" width="23.7109375" customWidth="1"/>
    <col min="6" max="6" width="24.7109375" customWidth="1"/>
    <col min="7" max="7" width="17.7109375" customWidth="1"/>
    <col min="8" max="8" width="18.7109375" customWidth="1"/>
    <col min="9" max="9" width="20.7109375" customWidth="1"/>
  </cols>
  <sheetData>
    <row r="3" spans="1:14">
      <c r="A3" s="64" t="s">
        <v>285</v>
      </c>
      <c r="B3" s="23"/>
      <c r="C3" s="23"/>
      <c r="D3" s="23"/>
      <c r="E3" s="23"/>
      <c r="F3" s="23"/>
      <c r="G3" s="23"/>
      <c r="H3" s="23"/>
      <c r="I3" s="23"/>
      <c r="J3" s="23"/>
      <c r="K3" s="23"/>
      <c r="L3" s="23"/>
      <c r="M3" s="23"/>
      <c r="N3" s="23"/>
    </row>
    <row r="4" spans="1:14">
      <c r="A4" s="23"/>
      <c r="B4" s="23"/>
      <c r="C4" s="23"/>
      <c r="D4" s="23"/>
      <c r="E4" s="23"/>
      <c r="F4" s="23"/>
      <c r="G4" s="23"/>
      <c r="H4" s="23"/>
      <c r="I4" s="23"/>
      <c r="J4" s="23"/>
      <c r="K4" s="23"/>
      <c r="L4" s="23"/>
      <c r="M4" s="23"/>
      <c r="N4" s="23"/>
    </row>
    <row r="5" spans="1:14" ht="15" customHeight="1">
      <c r="A5" s="65" t="s">
        <v>286</v>
      </c>
      <c r="B5" s="65" t="s">
        <v>48</v>
      </c>
      <c r="C5" s="65" t="s">
        <v>287</v>
      </c>
      <c r="D5" s="65" t="s">
        <v>288</v>
      </c>
      <c r="E5" s="65" t="s">
        <v>290</v>
      </c>
      <c r="F5" s="65" t="s">
        <v>289</v>
      </c>
      <c r="G5" s="3"/>
      <c r="H5" s="62" t="s">
        <v>292</v>
      </c>
      <c r="I5" s="37"/>
      <c r="J5" s="37"/>
      <c r="K5" s="37"/>
      <c r="L5" s="37"/>
      <c r="M5" s="37"/>
      <c r="N5" s="37"/>
    </row>
    <row r="6" spans="1:14">
      <c r="A6" s="65"/>
      <c r="B6" s="65"/>
      <c r="C6" s="65"/>
      <c r="D6" s="65"/>
      <c r="E6" s="65" t="s">
        <v>291</v>
      </c>
      <c r="F6" s="65"/>
      <c r="G6" s="66" t="s">
        <v>311</v>
      </c>
      <c r="H6" s="3"/>
      <c r="I6" s="3"/>
      <c r="J6" s="3"/>
      <c r="K6" s="3"/>
      <c r="L6" s="3"/>
      <c r="M6" s="3"/>
      <c r="N6" s="3"/>
    </row>
    <row r="7" spans="1:14">
      <c r="A7" s="3" t="s">
        <v>293</v>
      </c>
      <c r="B7" s="3" t="s">
        <v>302</v>
      </c>
      <c r="C7" s="3" t="s">
        <v>270</v>
      </c>
      <c r="D7" s="63">
        <v>44228</v>
      </c>
      <c r="E7" s="63">
        <v>44349</v>
      </c>
      <c r="F7" s="3">
        <v>15000</v>
      </c>
      <c r="G7" s="3">
        <v>28</v>
      </c>
      <c r="H7" s="61"/>
      <c r="I7" s="61"/>
    </row>
    <row r="8" spans="1:14">
      <c r="A8" s="3" t="s">
        <v>294</v>
      </c>
      <c r="B8" s="3" t="s">
        <v>303</v>
      </c>
      <c r="C8" s="3" t="s">
        <v>270</v>
      </c>
      <c r="D8" s="63">
        <v>44229</v>
      </c>
      <c r="E8" s="63">
        <v>44350</v>
      </c>
      <c r="F8" s="3">
        <v>15000</v>
      </c>
      <c r="G8" s="3"/>
    </row>
    <row r="9" spans="1:14">
      <c r="A9" s="3" t="s">
        <v>295</v>
      </c>
      <c r="B9" s="3" t="s">
        <v>304</v>
      </c>
      <c r="C9" s="3" t="s">
        <v>270</v>
      </c>
      <c r="D9" s="63">
        <v>44230</v>
      </c>
      <c r="E9" s="63">
        <v>44351</v>
      </c>
      <c r="F9" s="3">
        <v>13000</v>
      </c>
      <c r="G9" s="3"/>
      <c r="H9" s="3"/>
      <c r="I9" s="3"/>
      <c r="J9" s="3"/>
      <c r="K9" s="3"/>
      <c r="L9" s="3"/>
      <c r="M9" s="3"/>
      <c r="N9" s="3"/>
    </row>
    <row r="10" spans="1:14">
      <c r="A10" s="3" t="s">
        <v>296</v>
      </c>
      <c r="B10" s="3" t="s">
        <v>305</v>
      </c>
      <c r="C10" s="3" t="s">
        <v>270</v>
      </c>
      <c r="D10" s="63">
        <v>44231</v>
      </c>
      <c r="E10" s="63">
        <v>44352</v>
      </c>
      <c r="F10" s="3">
        <v>12000</v>
      </c>
      <c r="G10" s="3"/>
      <c r="H10" s="3"/>
      <c r="I10" s="3"/>
      <c r="J10" s="3"/>
      <c r="K10" s="3"/>
      <c r="L10" s="3"/>
      <c r="M10" s="3"/>
      <c r="N10" s="3"/>
    </row>
    <row r="11" spans="1:14">
      <c r="A11" s="3" t="s">
        <v>297</v>
      </c>
      <c r="B11" s="3" t="s">
        <v>306</v>
      </c>
      <c r="C11" s="3" t="s">
        <v>270</v>
      </c>
      <c r="D11" s="63">
        <v>44232</v>
      </c>
      <c r="E11" s="63">
        <v>44353</v>
      </c>
      <c r="F11" s="3">
        <v>15000</v>
      </c>
      <c r="G11" s="3"/>
      <c r="H11" s="3"/>
      <c r="I11" s="3"/>
      <c r="J11" s="3"/>
      <c r="K11" s="3"/>
      <c r="L11" s="3"/>
      <c r="M11" s="3"/>
      <c r="N11" s="3"/>
    </row>
    <row r="12" spans="1:14">
      <c r="A12" s="3" t="s">
        <v>298</v>
      </c>
      <c r="B12" s="3" t="s">
        <v>307</v>
      </c>
      <c r="C12" s="3" t="s">
        <v>270</v>
      </c>
      <c r="D12" s="63">
        <v>44233</v>
      </c>
      <c r="E12" s="63">
        <v>44354</v>
      </c>
      <c r="F12" s="3">
        <v>16000</v>
      </c>
      <c r="G12" s="3"/>
      <c r="H12" s="3"/>
      <c r="I12" s="3"/>
      <c r="J12" s="3"/>
      <c r="K12" s="3"/>
      <c r="L12" s="3"/>
      <c r="M12" s="3"/>
      <c r="N12" s="3"/>
    </row>
    <row r="13" spans="1:14">
      <c r="A13" s="3" t="s">
        <v>299</v>
      </c>
      <c r="B13" s="3" t="s">
        <v>308</v>
      </c>
      <c r="C13" s="3" t="s">
        <v>270</v>
      </c>
      <c r="D13" s="63">
        <v>44234</v>
      </c>
      <c r="E13" s="63">
        <v>44355</v>
      </c>
      <c r="F13" s="3">
        <v>14000</v>
      </c>
    </row>
    <row r="14" spans="1:14">
      <c r="A14" s="3" t="s">
        <v>300</v>
      </c>
      <c r="B14" s="3" t="s">
        <v>309</v>
      </c>
      <c r="C14" s="3" t="s">
        <v>270</v>
      </c>
      <c r="D14" s="63">
        <v>44235</v>
      </c>
      <c r="E14" s="63">
        <v>44356</v>
      </c>
      <c r="F14" s="3">
        <v>13000</v>
      </c>
    </row>
    <row r="15" spans="1:14">
      <c r="A15" s="3" t="s">
        <v>301</v>
      </c>
      <c r="B15" s="3" t="s">
        <v>310</v>
      </c>
      <c r="C15" s="3" t="s">
        <v>270</v>
      </c>
      <c r="D15" s="63">
        <v>44236</v>
      </c>
      <c r="E15" s="63">
        <v>44357</v>
      </c>
      <c r="F15" s="3">
        <v>12000</v>
      </c>
    </row>
    <row r="16" spans="1:14">
      <c r="F16" s="3"/>
    </row>
  </sheetData>
  <mergeCells count="2">
    <mergeCell ref="A3:N4"/>
    <mergeCell ref="H5:N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Sheet1</vt:lpstr>
      <vt:lpstr>Sheet3</vt:lpstr>
      <vt:lpstr>Sheet2</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Sheet20</vt:lpstr>
      <vt:lpstr>Sheet21</vt:lpstr>
      <vt:lpstr>Sheet22</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gyanjyoti</dc:creator>
  <cp:lastModifiedBy>gyanjyoti</cp:lastModifiedBy>
  <dcterms:created xsi:type="dcterms:W3CDTF">2022-05-03T11:19:54Z</dcterms:created>
  <dcterms:modified xsi:type="dcterms:W3CDTF">2022-06-20T12:30:00Z</dcterms:modified>
</cp:coreProperties>
</file>