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#6_Fall\MGT_8803_Analytics_Practicum\DataSets\2017_Raw\GAME_RAW\2017_GAME_LOAD_SUMMARY\"/>
    </mc:Choice>
  </mc:AlternateContent>
  <xr:revisionPtr revIDLastSave="0" documentId="13_ncr:1_{B8CC9C16-2A89-4FBA-A2DE-690B10435570}" xr6:coauthVersionLast="37" xr6:coauthVersionMax="37" xr10:uidLastSave="{00000000-0000-0000-0000-000000000000}"/>
  <bookViews>
    <workbookView xWindow="0" yWindow="0" windowWidth="14388" windowHeight="3780" activeTab="1" xr2:uid="{88BADCAC-AF6F-442A-93EC-C867ECF4990B}"/>
  </bookViews>
  <sheets>
    <sheet name="GAME_LOAD_SUMMARY_CONSOLIDATED" sheetId="3" r:id="rId1"/>
    <sheet name="2017_GT Roster" sheetId="5" r:id="rId2"/>
    <sheet name="GAME_INDEX" sheetId="4" r:id="rId3"/>
    <sheet name="GAMES_LOAD_SUMMARY_COMBINED" sheetId="1" r:id="rId4"/>
    <sheet name="GAME_LOAD_SUMMARY_STATS" sheetId="2" r:id="rId5"/>
  </sheets>
  <definedNames>
    <definedName name="_xlnm._FilterDatabase" localSheetId="0" hidden="1">GAME_LOAD_SUMMARY_CONSOLIDATED!$B$3:$Y$195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5" i="3" l="1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195" i="3"/>
  <c r="C8" i="3"/>
  <c r="C7" i="3"/>
  <c r="C6" i="3"/>
  <c r="C5" i="3"/>
  <c r="C4" i="3"/>
  <c r="E195" i="3"/>
  <c r="E194" i="3"/>
  <c r="E193" i="3"/>
  <c r="E192" i="3"/>
  <c r="E191" i="3"/>
  <c r="E190" i="3"/>
  <c r="E189" i="3"/>
  <c r="E188" i="3"/>
  <c r="E187" i="3"/>
  <c r="E186" i="3"/>
  <c r="E185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184" i="3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</calcChain>
</file>

<file path=xl/sharedStrings.xml><?xml version="1.0" encoding="utf-8"?>
<sst xmlns="http://schemas.openxmlformats.org/spreadsheetml/2006/main" count="4489" uniqueCount="196">
  <si>
    <t>Core Impact Summary Report</t>
  </si>
  <si>
    <t>Event:</t>
  </si>
  <si>
    <t>Game - unc1</t>
  </si>
  <si>
    <t>Event Start:</t>
  </si>
  <si>
    <t>Event End:</t>
  </si>
  <si>
    <t xml:space="preserve">    Team:</t>
  </si>
  <si>
    <t>GTVB</t>
  </si>
  <si>
    <t xml:space="preserve">    Number of Players:</t>
  </si>
  <si>
    <t xml:space="preserve">    </t>
  </si>
  <si>
    <t xml:space="preserve">    Player Name</t>
  </si>
  <si>
    <t>Team Rank</t>
  </si>
  <si>
    <t>Load Sum</t>
  </si>
  <si>
    <t>Movements</t>
  </si>
  <si>
    <t>Movement Category</t>
  </si>
  <si>
    <t>High Surges</t>
  </si>
  <si>
    <t>Surge Category</t>
  </si>
  <si>
    <t>Stress Percentage</t>
  </si>
  <si>
    <t>Stress Category</t>
  </si>
  <si>
    <t>Active Minutes</t>
  </si>
  <si>
    <t>Movements Per Minute</t>
  </si>
  <si>
    <t>High Surges Per Minute</t>
  </si>
  <si>
    <t>Kinetic Energy (Joules/Pound)</t>
  </si>
  <si>
    <t>Avg Intensity (Watts/Pound)</t>
  </si>
  <si>
    <t>Avg Burst (Feet/Sec)</t>
  </si>
  <si>
    <t>Jumps</t>
  </si>
  <si>
    <t>Avg Jump (Inches)</t>
  </si>
  <si>
    <t>High Jumps (20+ Inches)</t>
  </si>
  <si>
    <t>Avg High Jumps (20+ Inches)</t>
  </si>
  <si>
    <t>Highest Jump (inches)</t>
  </si>
  <si>
    <t xml:space="preserve">        Gabriela Stavnetchei</t>
  </si>
  <si>
    <t xml:space="preserve">        Ashley Askin</t>
  </si>
  <si>
    <t xml:space="preserve">        Kodie Comby</t>
  </si>
  <si>
    <t xml:space="preserve">        Grace Rigsbee</t>
  </si>
  <si>
    <t xml:space="preserve">        Gabby Benda</t>
  </si>
  <si>
    <t xml:space="preserve">        Cori Clifton</t>
  </si>
  <si>
    <t xml:space="preserve">        Sidney Wilson</t>
  </si>
  <si>
    <t xml:space="preserve">         NIcole</t>
  </si>
  <si>
    <t xml:space="preserve">        Sam Knapp</t>
  </si>
  <si>
    <t xml:space="preserve">        Alessia Del</t>
  </si>
  <si>
    <t xml:space="preserve">        Lauren Frerking</t>
  </si>
  <si>
    <t xml:space="preserve">        Kendall Wilson</t>
  </si>
  <si>
    <t xml:space="preserve">    Weights</t>
  </si>
  <si>
    <t xml:space="preserve">    Orders</t>
  </si>
  <si>
    <t>descending</t>
  </si>
  <si>
    <t>Metric Ranking</t>
  </si>
  <si>
    <t xml:space="preserve">     </t>
  </si>
  <si>
    <t>Energy</t>
  </si>
  <si>
    <t xml:space="preserve"> </t>
  </si>
  <si>
    <t>Intensity</t>
  </si>
  <si>
    <t>Stress</t>
  </si>
  <si>
    <t>Load</t>
  </si>
  <si>
    <t>(Cumulative Joules / lb)</t>
  </si>
  <si>
    <t>(Average Watts / lb)</t>
  </si>
  <si>
    <t>(High Surges/ Total Surges)</t>
  </si>
  <si>
    <t>(Weighted Formula)</t>
  </si>
  <si>
    <t>Who is Working Hardest</t>
  </si>
  <si>
    <t>Who is Exerting the Most Effort</t>
  </si>
  <si>
    <t>Based on % of Own Performance</t>
  </si>
  <si>
    <t>Who had the Biggest Workload</t>
  </si>
  <si>
    <t xml:space="preserve">    Rank</t>
  </si>
  <si>
    <t>Player</t>
  </si>
  <si>
    <t>Measure</t>
  </si>
  <si>
    <t>Rank</t>
  </si>
  <si>
    <t>Gabriela Stavnetchei</t>
  </si>
  <si>
    <t>Gabby Benda</t>
  </si>
  <si>
    <t>Ashley Askin</t>
  </si>
  <si>
    <t>Kodie Comby</t>
  </si>
  <si>
    <t>Grace Rigsbee</t>
  </si>
  <si>
    <t>Cori Clifton</t>
  </si>
  <si>
    <t>Sidney Wilson</t>
  </si>
  <si>
    <t xml:space="preserve"> NIcole</t>
  </si>
  <si>
    <t>Sam Knapp</t>
  </si>
  <si>
    <t>Lauren Frerking</t>
  </si>
  <si>
    <t>Alessia Del</t>
  </si>
  <si>
    <t>Kendall Wilson</t>
  </si>
  <si>
    <t>Legend:</t>
  </si>
  <si>
    <t>Practice - Duke - 10 - 27 - 2017</t>
  </si>
  <si>
    <t>Game - Boston College 10 - 06 - 2017</t>
  </si>
  <si>
    <t>Game - Syracuse- 10 - 08 - 2017</t>
  </si>
  <si>
    <t>Game - Notre Dame - 10 - 13 - 2017</t>
  </si>
  <si>
    <t>Game - Louisville - 10 - 15 - 2017</t>
  </si>
  <si>
    <t>Practice - BC - 10 - 22 - 2017</t>
  </si>
  <si>
    <t>Practice - Wake Forest - 10 - 29 - 2017</t>
  </si>
  <si>
    <t>Practice - Game - VT - 11 - 03 - 2017</t>
  </si>
  <si>
    <t xml:space="preserve">        Emily Becker</t>
  </si>
  <si>
    <t xml:space="preserve">        Simone Spencer</t>
  </si>
  <si>
    <t>Emily Becker</t>
  </si>
  <si>
    <t>Simone Spencer</t>
  </si>
  <si>
    <t>Practice - Game - UVA - 11 - 04 - 2017</t>
  </si>
  <si>
    <t>Practice - Game - UNC - 11 - 09 - 2017</t>
  </si>
  <si>
    <t>Avg Jump (in)</t>
  </si>
  <si>
    <t>Avg High (in)</t>
  </si>
  <si>
    <t>Highest Jump (in)</t>
  </si>
  <si>
    <t>N/A</t>
  </si>
  <si>
    <t>Practice - NC State - 11 - 11 - 2017</t>
  </si>
  <si>
    <t>Practice - Game - Clemson - 11 - 15 - 2017</t>
  </si>
  <si>
    <t>Practice - Game - Pitt- 11 - 19 - 2017</t>
  </si>
  <si>
    <t>Practice - Game - 11 - 22 - 2017</t>
  </si>
  <si>
    <t>Practice - Game - FSU - 11 - 24 - 2017</t>
  </si>
  <si>
    <t>*</t>
  </si>
  <si>
    <t>Game_Date</t>
  </si>
  <si>
    <t>Game_City</t>
  </si>
  <si>
    <t>Game_State</t>
  </si>
  <si>
    <t>Opponent</t>
  </si>
  <si>
    <t>Game_ID</t>
  </si>
  <si>
    <t>Atlanta</t>
  </si>
  <si>
    <t>GA</t>
  </si>
  <si>
    <t>Auburn</t>
  </si>
  <si>
    <t>Furman</t>
  </si>
  <si>
    <t>Michigan State</t>
  </si>
  <si>
    <t>North Dakota</t>
  </si>
  <si>
    <t>San Diego</t>
  </si>
  <si>
    <t>CA</t>
  </si>
  <si>
    <t>Texas</t>
  </si>
  <si>
    <t>Villanova</t>
  </si>
  <si>
    <t>Athens</t>
  </si>
  <si>
    <t>UGA</t>
  </si>
  <si>
    <t>Clemson</t>
  </si>
  <si>
    <t>SC</t>
  </si>
  <si>
    <t>Durham</t>
  </si>
  <si>
    <t>NC</t>
  </si>
  <si>
    <t>Duke</t>
  </si>
  <si>
    <t>NC State</t>
  </si>
  <si>
    <t>North Carolina</t>
  </si>
  <si>
    <t>Chestnut Hill</t>
  </si>
  <si>
    <t>MA</t>
  </si>
  <si>
    <t>Boston College</t>
  </si>
  <si>
    <t>Syracuse</t>
  </si>
  <si>
    <t>NY</t>
  </si>
  <si>
    <t>Notre Dame</t>
  </si>
  <si>
    <t>IN</t>
  </si>
  <si>
    <t>Louisville</t>
  </si>
  <si>
    <t>KY</t>
  </si>
  <si>
    <t>Wake Forest</t>
  </si>
  <si>
    <t>Blacksburg</t>
  </si>
  <si>
    <t>VA</t>
  </si>
  <si>
    <t>Virginia Tech</t>
  </si>
  <si>
    <t>Charlottesville</t>
  </si>
  <si>
    <t>Virginia</t>
  </si>
  <si>
    <t>Chapel Hill</t>
  </si>
  <si>
    <t>Raleigh</t>
  </si>
  <si>
    <t>Pittsburgh</t>
  </si>
  <si>
    <t>Miami</t>
  </si>
  <si>
    <t>Florida State</t>
  </si>
  <si>
    <t>2017 SEASON</t>
  </si>
  <si>
    <t>GEORGIA TECH</t>
  </si>
  <si>
    <t>2017 VOLLEYBALL ROSTER</t>
  </si>
  <si>
    <t>##</t>
  </si>
  <si>
    <t>NAME</t>
  </si>
  <si>
    <t>POSITION</t>
  </si>
  <si>
    <t>HEIGHT</t>
  </si>
  <si>
    <t>HEIGHT_2</t>
  </si>
  <si>
    <t>YEAR</t>
  </si>
  <si>
    <t>OTHER</t>
  </si>
  <si>
    <t>MB</t>
  </si>
  <si>
    <t xml:space="preserve"> 6-1 </t>
  </si>
  <si>
    <t>SO</t>
  </si>
  <si>
    <t xml:space="preserve"> Houston, Texas (Cypress Falls HS)</t>
  </si>
  <si>
    <t>Dominique Washington</t>
  </si>
  <si>
    <t>OH</t>
  </si>
  <si>
    <t xml:space="preserve"> 5-10 </t>
  </si>
  <si>
    <t>FR</t>
  </si>
  <si>
    <t xml:space="preserve"> Hoffman Estates, Ill. (St. Edward Central Catholic HS) </t>
  </si>
  <si>
    <t xml:space="preserve"> 6-2 </t>
  </si>
  <si>
    <t xml:space="preserve"> Johns Creek, Ga. (Wesleyan HS) </t>
  </si>
  <si>
    <t>Sydney Wilson</t>
  </si>
  <si>
    <t>JR</t>
  </si>
  <si>
    <t xml:space="preserve"> Fayetteville, Ga. (Sandy Creek HS) </t>
  </si>
  <si>
    <t>Coral Kazaroff</t>
  </si>
  <si>
    <t>DS</t>
  </si>
  <si>
    <t xml:space="preserve"> 5-3 </t>
  </si>
  <si>
    <t xml:space="preserve"> Apex, N.C. (Apex HS/Virginia) </t>
  </si>
  <si>
    <t>DS/L</t>
  </si>
  <si>
    <t xml:space="preserve"> 5-6 </t>
  </si>
  <si>
    <t xml:space="preserve"> Orlando, Fla. (Bishop Moore Catholic HS) </t>
  </si>
  <si>
    <t>S</t>
  </si>
  <si>
    <t xml:space="preserve"> 6-0 </t>
  </si>
  <si>
    <t>SR</t>
  </si>
  <si>
    <t xml:space="preserve"> Raleigh, N.C. (Wakefield HS/Marquette) </t>
  </si>
  <si>
    <t xml:space="preserve"> 5-4 </t>
  </si>
  <si>
    <t xml:space="preserve"> Tucker, Ga. (Greater Atlanta Christian School) </t>
  </si>
  <si>
    <t xml:space="preserve"> Curitiba, Brazil (Francisco Mazzola) </t>
  </si>
  <si>
    <t>Nicole Alford</t>
  </si>
  <si>
    <t xml:space="preserve"> Annapolis, Md. (South River HS) </t>
  </si>
  <si>
    <t>RS</t>
  </si>
  <si>
    <t xml:space="preserve"> Williamsburg, Va. (Warhill HS) </t>
  </si>
  <si>
    <t xml:space="preserve"> Smyrna, Ga. (Campbell HS) </t>
  </si>
  <si>
    <t>Alessia Del Romano</t>
  </si>
  <si>
    <t xml:space="preserve"> Bologna, Italy (Instituto Paradisi) </t>
  </si>
  <si>
    <t xml:space="preserve"> Louisville, Ky. (Sacred Heart Academy) </t>
  </si>
  <si>
    <t xml:space="preserve"> Suwanee, Ga. (North Gwinnett HS)</t>
  </si>
  <si>
    <t>OPPONENT</t>
  </si>
  <si>
    <t>PLAYER ##</t>
  </si>
  <si>
    <t>DATE</t>
  </si>
  <si>
    <t>GAME_ID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</si>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</sst>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Border="1"/>
    <xf numFmtId="0" fontId="1" fillId="3" borderId="1" xfId="0" applyFont="1" applyFill="1" applyBorder="1" applyAlignment="1">
      <alignment horizontal="right" inden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4" fontId="0" fillId="0" borderId="2" xfId="0" applyNumberFormat="1" applyBorder="1" applyAlignment="1">
      <alignment horizontal="right" indent="1"/>
    </xf>
    <xf numFmtId="14" fontId="0" fillId="0" borderId="2" xfId="0" applyNumberFormat="1" applyBorder="1" applyAlignment="1">
      <alignment horizontal="left" indent="1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right" indent="1"/>
    </xf>
    <xf numFmtId="14" fontId="0" fillId="0" borderId="3" xfId="0" applyNumberFormat="1" applyBorder="1" applyAlignment="1">
      <alignment horizontal="left" indent="1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 applyAlignment="1">
      <alignment horizontal="right" indent="1"/>
    </xf>
    <xf numFmtId="14" fontId="0" fillId="0" borderId="4" xfId="0" applyNumberFormat="1" applyBorder="1" applyAlignment="1">
      <alignment horizontal="left" indent="1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/>
    <xf numFmtId="14" fontId="0" fillId="2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66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1045-2D38-440F-A1F4-27CB1B7B75A6}">
  <sheetPr>
    <tabColor rgb="FF66FF66"/>
  </sheetPr>
  <dimension ref="A1:Y199"/>
  <sheetViews>
    <sheetView workbookViewId="0">
      <pane ySplit="3" topLeftCell="A4" activePane="bottomLeft" state="frozen"/>
      <selection pane="bottomLeft" activeCell="F17" sqref="F17"/>
    </sheetView>
  </sheetViews>
  <sheetFormatPr defaultRowHeight="14.4" x14ac:dyDescent="0.55000000000000004"/>
  <cols>
    <col min="1" max="2" width="10.15625" bestFit="1" customWidth="1"/>
    <col min="3" max="3" width="9.734375" bestFit="1" customWidth="1"/>
    <col min="4" max="4" width="9.734375" customWidth="1"/>
    <col min="5" max="5" width="12.3671875" bestFit="1" customWidth="1"/>
    <col min="6" max="6" width="22.41796875" customWidth="1"/>
    <col min="7" max="7" width="19.83984375" customWidth="1"/>
    <col min="9" max="9" width="10.15625" bestFit="1" customWidth="1"/>
  </cols>
  <sheetData>
    <row r="1" spans="1:25" x14ac:dyDescent="0.55000000000000004">
      <c r="A1" s="2"/>
      <c r="B1" s="2"/>
      <c r="C1" s="2"/>
      <c r="D1" s="2"/>
      <c r="E1" s="2"/>
    </row>
    <row r="2" spans="1:25" x14ac:dyDescent="0.55000000000000004">
      <c r="A2" s="2"/>
      <c r="B2" s="2"/>
      <c r="C2" s="2"/>
      <c r="D2" s="2"/>
      <c r="E2" s="2"/>
      <c r="F2" t="s">
        <v>0</v>
      </c>
    </row>
    <row r="3" spans="1:25" s="27" customFormat="1" ht="57.6" x14ac:dyDescent="0.55000000000000004">
      <c r="A3" s="26" t="s">
        <v>195</v>
      </c>
      <c r="B3" s="26" t="s">
        <v>193</v>
      </c>
      <c r="C3" s="26" t="s">
        <v>192</v>
      </c>
      <c r="D3" s="26" t="s">
        <v>194</v>
      </c>
      <c r="E3" s="26" t="s">
        <v>191</v>
      </c>
      <c r="F3" s="27" t="s">
        <v>9</v>
      </c>
      <c r="G3" s="27" t="s">
        <v>10</v>
      </c>
      <c r="H3" s="27" t="s">
        <v>11</v>
      </c>
      <c r="I3" s="27" t="s">
        <v>12</v>
      </c>
      <c r="J3" s="27" t="s">
        <v>13</v>
      </c>
      <c r="K3" s="27" t="s">
        <v>14</v>
      </c>
      <c r="L3" s="27" t="s">
        <v>15</v>
      </c>
      <c r="M3" s="27" t="s">
        <v>16</v>
      </c>
      <c r="N3" s="27" t="s">
        <v>17</v>
      </c>
      <c r="O3" s="27" t="s">
        <v>18</v>
      </c>
      <c r="P3" s="27" t="s">
        <v>19</v>
      </c>
      <c r="Q3" s="27" t="s">
        <v>20</v>
      </c>
      <c r="R3" s="27" t="s">
        <v>21</v>
      </c>
      <c r="S3" s="27" t="s">
        <v>22</v>
      </c>
      <c r="T3" s="27" t="s">
        <v>23</v>
      </c>
      <c r="U3" s="27" t="s">
        <v>24</v>
      </c>
      <c r="V3" s="27" t="s">
        <v>25</v>
      </c>
      <c r="W3" s="27" t="s">
        <v>26</v>
      </c>
      <c r="X3" s="27" t="s">
        <v>27</v>
      </c>
      <c r="Y3" s="27" t="s">
        <v>28</v>
      </c>
    </row>
    <row r="4" spans="1:25" x14ac:dyDescent="0.55000000000000004">
      <c r="A4" s="25" t="str">
        <f>D4&amp;C4</f>
        <v>101211</v>
      </c>
      <c r="B4" s="25">
        <v>43009</v>
      </c>
      <c r="C4" s="2">
        <f>IFERROR(VLOOKUP(F4,'2017_GT Roster'!$B$6:$H$21,7,FALSE), "NO MATCH!!!")</f>
        <v>11</v>
      </c>
      <c r="D4" s="2">
        <f>IFERROR(VLOOKUP(B4,GAME_INDEX!$A$7:$E$34, 5, FALSE), "NO MATCH!!!")</f>
        <v>1012</v>
      </c>
      <c r="E4" s="2" t="str">
        <f>IFERROR(VLOOKUP(B4,GAME_INDEX!$A$7:$E$34,4,FALSE),"NO MATCH")</f>
        <v>North Carolina</v>
      </c>
      <c r="F4" t="s">
        <v>63</v>
      </c>
      <c r="G4">
        <v>1</v>
      </c>
      <c r="H4">
        <v>537</v>
      </c>
      <c r="I4">
        <v>3980</v>
      </c>
      <c r="J4">
        <v>2</v>
      </c>
      <c r="K4">
        <v>625</v>
      </c>
      <c r="L4">
        <v>2</v>
      </c>
      <c r="M4">
        <v>15.7</v>
      </c>
      <c r="N4">
        <v>0</v>
      </c>
      <c r="O4">
        <v>140</v>
      </c>
      <c r="P4">
        <v>28.42</v>
      </c>
      <c r="Q4">
        <v>4.46</v>
      </c>
      <c r="R4">
        <v>4592.8900000000003</v>
      </c>
      <c r="S4">
        <v>32.799999999999997</v>
      </c>
      <c r="T4">
        <v>1.69</v>
      </c>
      <c r="U4">
        <v>107</v>
      </c>
      <c r="V4">
        <v>18.899999999999999</v>
      </c>
      <c r="W4">
        <v>55</v>
      </c>
      <c r="X4">
        <v>23.27</v>
      </c>
      <c r="Y4">
        <v>44.94</v>
      </c>
    </row>
    <row r="5" spans="1:25" x14ac:dyDescent="0.55000000000000004">
      <c r="A5" s="25" t="str">
        <f t="shared" ref="A5:A68" si="0">D5&amp;C5</f>
        <v>101233</v>
      </c>
      <c r="B5" s="25">
        <v>43009</v>
      </c>
      <c r="C5" s="2">
        <f>IFERROR(VLOOKUP(F5,'2017_GT Roster'!$B$6:$H$21,7,FALSE), "NO MATCH!!!")</f>
        <v>33</v>
      </c>
      <c r="D5" s="2">
        <f>IFERROR(VLOOKUP(B5,GAME_INDEX!$A$7:$E$34, 5, FALSE), "NO MATCH!!!")</f>
        <v>1012</v>
      </c>
      <c r="E5" s="2" t="str">
        <f>IFERROR(VLOOKUP(B5,GAME_INDEX!$A$7:$E$34,4,FALSE),"NO MATCH")</f>
        <v>North Carolina</v>
      </c>
      <c r="F5" t="s">
        <v>65</v>
      </c>
      <c r="G5">
        <v>2</v>
      </c>
      <c r="H5">
        <v>528</v>
      </c>
      <c r="I5">
        <v>3853</v>
      </c>
      <c r="J5">
        <v>2</v>
      </c>
      <c r="K5">
        <v>699</v>
      </c>
      <c r="L5">
        <v>2</v>
      </c>
      <c r="M5">
        <v>18.14</v>
      </c>
      <c r="N5">
        <v>1</v>
      </c>
      <c r="O5">
        <v>143</v>
      </c>
      <c r="P5">
        <v>26.94</v>
      </c>
      <c r="Q5">
        <v>4.88</v>
      </c>
      <c r="R5">
        <v>3981.07</v>
      </c>
      <c r="S5">
        <v>27.83</v>
      </c>
      <c r="T5">
        <v>1.76</v>
      </c>
      <c r="U5">
        <v>88</v>
      </c>
      <c r="V5">
        <v>15.04</v>
      </c>
      <c r="W5">
        <v>14</v>
      </c>
      <c r="X5">
        <v>22.54</v>
      </c>
      <c r="Y5">
        <v>25.03</v>
      </c>
    </row>
    <row r="6" spans="1:25" x14ac:dyDescent="0.55000000000000004">
      <c r="A6" s="25" t="str">
        <f t="shared" si="0"/>
        <v>10121</v>
      </c>
      <c r="B6" s="25">
        <v>43009</v>
      </c>
      <c r="C6" s="2">
        <f>IFERROR(VLOOKUP(F6,'2017_GT Roster'!$B$6:$H$21,7,FALSE), "NO MATCH!!!")</f>
        <v>1</v>
      </c>
      <c r="D6" s="2">
        <f>IFERROR(VLOOKUP(B6,GAME_INDEX!$A$7:$E$34, 5, FALSE), "NO MATCH!!!")</f>
        <v>1012</v>
      </c>
      <c r="E6" s="2" t="str">
        <f>IFERROR(VLOOKUP(B6,GAME_INDEX!$A$7:$E$34,4,FALSE),"NO MATCH")</f>
        <v>North Carolina</v>
      </c>
      <c r="F6" t="s">
        <v>66</v>
      </c>
      <c r="G6">
        <v>3</v>
      </c>
      <c r="H6">
        <v>475</v>
      </c>
      <c r="I6">
        <v>2729</v>
      </c>
      <c r="J6">
        <v>2</v>
      </c>
      <c r="K6">
        <v>472</v>
      </c>
      <c r="L6">
        <v>2</v>
      </c>
      <c r="M6">
        <v>17.29</v>
      </c>
      <c r="N6">
        <v>1</v>
      </c>
      <c r="O6">
        <v>99</v>
      </c>
      <c r="P6">
        <v>27.56</v>
      </c>
      <c r="Q6">
        <v>4.76</v>
      </c>
      <c r="R6">
        <v>2891.47</v>
      </c>
      <c r="S6">
        <v>29.2</v>
      </c>
      <c r="T6">
        <v>1.73</v>
      </c>
      <c r="U6">
        <v>132</v>
      </c>
      <c r="V6">
        <v>16.21</v>
      </c>
      <c r="W6">
        <v>20</v>
      </c>
      <c r="X6">
        <v>21.33</v>
      </c>
      <c r="Y6">
        <v>23.61</v>
      </c>
    </row>
    <row r="7" spans="1:25" x14ac:dyDescent="0.55000000000000004">
      <c r="A7" s="25" t="str">
        <f t="shared" si="0"/>
        <v>101297</v>
      </c>
      <c r="B7" s="25">
        <v>43009</v>
      </c>
      <c r="C7" s="2">
        <f>IFERROR(VLOOKUP(F7,'2017_GT Roster'!$B$6:$H$21,7,FALSE), "NO MATCH!!!")</f>
        <v>97</v>
      </c>
      <c r="D7" s="2">
        <f>IFERROR(VLOOKUP(B7,GAME_INDEX!$A$7:$E$34, 5, FALSE), "NO MATCH!!!")</f>
        <v>1012</v>
      </c>
      <c r="E7" s="2" t="str">
        <f>IFERROR(VLOOKUP(B7,GAME_INDEX!$A$7:$E$34,4,FALSE),"NO MATCH")</f>
        <v>North Carolina</v>
      </c>
      <c r="F7" t="s">
        <v>67</v>
      </c>
      <c r="G7">
        <v>4</v>
      </c>
      <c r="H7">
        <v>402</v>
      </c>
      <c r="I7">
        <v>2396</v>
      </c>
      <c r="J7">
        <v>2</v>
      </c>
      <c r="K7">
        <v>429</v>
      </c>
      <c r="L7">
        <v>2</v>
      </c>
      <c r="M7">
        <v>17.899999999999999</v>
      </c>
      <c r="N7">
        <v>1</v>
      </c>
      <c r="O7">
        <v>106</v>
      </c>
      <c r="P7">
        <v>22.6</v>
      </c>
      <c r="Q7">
        <v>4.04</v>
      </c>
      <c r="R7">
        <v>2103.5300000000002</v>
      </c>
      <c r="S7">
        <v>19.84</v>
      </c>
      <c r="T7">
        <v>1.57</v>
      </c>
      <c r="U7">
        <v>72</v>
      </c>
      <c r="V7">
        <v>15.02</v>
      </c>
      <c r="W7">
        <v>12</v>
      </c>
      <c r="X7">
        <v>22.63</v>
      </c>
      <c r="Y7">
        <v>25.56</v>
      </c>
    </row>
    <row r="8" spans="1:25" x14ac:dyDescent="0.55000000000000004">
      <c r="A8" s="25" t="str">
        <f t="shared" si="0"/>
        <v>10129</v>
      </c>
      <c r="B8" s="25">
        <v>43009</v>
      </c>
      <c r="C8" s="2">
        <f>IFERROR(VLOOKUP(F8,'2017_GT Roster'!$B$6:$H$21,7,FALSE), "NO MATCH!!!")</f>
        <v>9</v>
      </c>
      <c r="D8" s="2">
        <f>IFERROR(VLOOKUP(B8,GAME_INDEX!$A$7:$E$34, 5, FALSE), "NO MATCH!!!")</f>
        <v>1012</v>
      </c>
      <c r="E8" s="2" t="str">
        <f>IFERROR(VLOOKUP(B8,GAME_INDEX!$A$7:$E$34,4,FALSE),"NO MATCH")</f>
        <v>North Carolina</v>
      </c>
      <c r="F8" t="s">
        <v>64</v>
      </c>
      <c r="G8">
        <v>4</v>
      </c>
      <c r="H8">
        <v>402</v>
      </c>
      <c r="I8">
        <v>2870</v>
      </c>
      <c r="J8">
        <v>2</v>
      </c>
      <c r="K8">
        <v>874</v>
      </c>
      <c r="L8">
        <v>2</v>
      </c>
      <c r="M8">
        <v>30.45</v>
      </c>
      <c r="N8">
        <v>2</v>
      </c>
      <c r="O8">
        <v>110</v>
      </c>
      <c r="P8">
        <v>26.09</v>
      </c>
      <c r="Q8">
        <v>7.94</v>
      </c>
      <c r="R8">
        <v>1867.09</v>
      </c>
      <c r="S8">
        <v>16.97</v>
      </c>
      <c r="T8">
        <v>1.35</v>
      </c>
      <c r="U8">
        <v>76</v>
      </c>
      <c r="V8">
        <v>10.88</v>
      </c>
      <c r="W8">
        <v>0</v>
      </c>
      <c r="X8">
        <v>0</v>
      </c>
      <c r="Y8">
        <v>14.99</v>
      </c>
    </row>
    <row r="9" spans="1:25" x14ac:dyDescent="0.55000000000000004">
      <c r="A9" s="25" t="str">
        <f t="shared" si="0"/>
        <v>101214</v>
      </c>
      <c r="B9" s="25">
        <v>43009</v>
      </c>
      <c r="C9" s="2">
        <f>IFERROR(VLOOKUP(F9,'2017_GT Roster'!$B$6:$H$21,7,FALSE), "NO MATCH!!!")</f>
        <v>14</v>
      </c>
      <c r="D9" s="2">
        <f>IFERROR(VLOOKUP(B9,GAME_INDEX!$A$7:$E$34, 5, FALSE), "NO MATCH!!!")</f>
        <v>1012</v>
      </c>
      <c r="E9" s="2" t="str">
        <f>IFERROR(VLOOKUP(B9,GAME_INDEX!$A$7:$E$34,4,FALSE),"NO MATCH")</f>
        <v>North Carolina</v>
      </c>
      <c r="F9" t="s">
        <v>68</v>
      </c>
      <c r="G9">
        <v>6</v>
      </c>
      <c r="H9">
        <v>382</v>
      </c>
      <c r="I9">
        <v>2390</v>
      </c>
      <c r="J9">
        <v>2</v>
      </c>
      <c r="K9">
        <v>378</v>
      </c>
      <c r="L9">
        <v>1</v>
      </c>
      <c r="M9">
        <v>15.81</v>
      </c>
      <c r="N9">
        <v>0</v>
      </c>
      <c r="O9">
        <v>102</v>
      </c>
      <c r="P9">
        <v>23.43</v>
      </c>
      <c r="Q9">
        <v>3.7</v>
      </c>
      <c r="R9">
        <v>2305.34</v>
      </c>
      <c r="S9">
        <v>22.6</v>
      </c>
      <c r="T9">
        <v>1.54</v>
      </c>
      <c r="U9">
        <v>63</v>
      </c>
      <c r="V9">
        <v>18.920000000000002</v>
      </c>
      <c r="W9">
        <v>15</v>
      </c>
      <c r="X9">
        <v>22.4</v>
      </c>
      <c r="Y9">
        <v>24.9</v>
      </c>
    </row>
    <row r="10" spans="1:25" x14ac:dyDescent="0.55000000000000004">
      <c r="A10" s="25" t="str">
        <f t="shared" si="0"/>
        <v>10124</v>
      </c>
      <c r="B10" s="25">
        <v>43009</v>
      </c>
      <c r="C10" s="2">
        <f>IFERROR(VLOOKUP(F10,'2017_GT Roster'!$B$6:$H$21,7,FALSE), "NO MATCH!!!")</f>
        <v>4</v>
      </c>
      <c r="D10" s="2">
        <f>IFERROR(VLOOKUP(B10,GAME_INDEX!$A$7:$E$34, 5, FALSE), "NO MATCH!!!")</f>
        <v>1012</v>
      </c>
      <c r="E10" s="2" t="str">
        <f>IFERROR(VLOOKUP(B10,GAME_INDEX!$A$7:$E$34,4,FALSE),"NO MATCH")</f>
        <v>North Carolina</v>
      </c>
      <c r="F10" t="s">
        <v>165</v>
      </c>
      <c r="G10">
        <v>7</v>
      </c>
      <c r="H10">
        <v>334</v>
      </c>
      <c r="I10">
        <v>1825</v>
      </c>
      <c r="J10">
        <v>2</v>
      </c>
      <c r="K10">
        <v>286</v>
      </c>
      <c r="L10">
        <v>1</v>
      </c>
      <c r="M10">
        <v>15.67</v>
      </c>
      <c r="N10">
        <v>0</v>
      </c>
      <c r="O10">
        <v>99</v>
      </c>
      <c r="P10">
        <v>18.43</v>
      </c>
      <c r="Q10">
        <v>2.88</v>
      </c>
      <c r="R10">
        <v>1624.14</v>
      </c>
      <c r="S10">
        <v>16.399999999999999</v>
      </c>
      <c r="T10">
        <v>1.55</v>
      </c>
      <c r="U10">
        <v>87</v>
      </c>
      <c r="V10">
        <v>18.45</v>
      </c>
      <c r="W10">
        <v>35</v>
      </c>
      <c r="X10">
        <v>22.72</v>
      </c>
      <c r="Y10">
        <v>27.41</v>
      </c>
    </row>
    <row r="11" spans="1:25" x14ac:dyDescent="0.55000000000000004">
      <c r="A11" s="25" t="str">
        <f t="shared" si="0"/>
        <v>101212</v>
      </c>
      <c r="B11" s="25">
        <v>43009</v>
      </c>
      <c r="C11" s="2">
        <f>IFERROR(VLOOKUP(F11,'2017_GT Roster'!$B$6:$H$21,7,FALSE), "NO MATCH!!!")</f>
        <v>12</v>
      </c>
      <c r="D11" s="2">
        <f>IFERROR(VLOOKUP(B11,GAME_INDEX!$A$7:$E$34, 5, FALSE), "NO MATCH!!!")</f>
        <v>1012</v>
      </c>
      <c r="E11" s="2" t="str">
        <f>IFERROR(VLOOKUP(B11,GAME_INDEX!$A$7:$E$34,4,FALSE),"NO MATCH")</f>
        <v>North Carolina</v>
      </c>
      <c r="F11" t="s">
        <v>182</v>
      </c>
      <c r="G11">
        <v>8</v>
      </c>
      <c r="H11">
        <v>286</v>
      </c>
      <c r="I11">
        <v>2032</v>
      </c>
      <c r="J11">
        <v>2</v>
      </c>
      <c r="K11">
        <v>307</v>
      </c>
      <c r="L11">
        <v>1</v>
      </c>
      <c r="M11">
        <v>15.1</v>
      </c>
      <c r="N11">
        <v>0</v>
      </c>
      <c r="O11">
        <v>99</v>
      </c>
      <c r="P11">
        <v>20.52</v>
      </c>
      <c r="Q11">
        <v>3.1</v>
      </c>
      <c r="R11">
        <v>1430.78</v>
      </c>
      <c r="S11">
        <v>14.45</v>
      </c>
      <c r="T11">
        <v>1.42</v>
      </c>
      <c r="U11">
        <v>73</v>
      </c>
      <c r="V11">
        <v>13.03</v>
      </c>
      <c r="W11">
        <v>2</v>
      </c>
      <c r="X11">
        <v>21.06</v>
      </c>
      <c r="Y11">
        <v>21.48</v>
      </c>
    </row>
    <row r="12" spans="1:25" x14ac:dyDescent="0.55000000000000004">
      <c r="A12" s="25" t="str">
        <f t="shared" si="0"/>
        <v>10128</v>
      </c>
      <c r="B12" s="25">
        <v>43009</v>
      </c>
      <c r="C12" s="2">
        <f>IFERROR(VLOOKUP(F12,'2017_GT Roster'!$B$6:$H$21,7,FALSE), "NO MATCH!!!")</f>
        <v>8</v>
      </c>
      <c r="D12" s="2">
        <f>IFERROR(VLOOKUP(B12,GAME_INDEX!$A$7:$E$34, 5, FALSE), "NO MATCH!!!")</f>
        <v>1012</v>
      </c>
      <c r="E12" s="2" t="str">
        <f>IFERROR(VLOOKUP(B12,GAME_INDEX!$A$7:$E$34,4,FALSE),"NO MATCH")</f>
        <v>North Carolina</v>
      </c>
      <c r="F12" t="s">
        <v>71</v>
      </c>
      <c r="G12">
        <v>9</v>
      </c>
      <c r="H12">
        <v>185</v>
      </c>
      <c r="I12">
        <v>2045</v>
      </c>
      <c r="J12">
        <v>2</v>
      </c>
      <c r="K12">
        <v>134</v>
      </c>
      <c r="L12">
        <v>0</v>
      </c>
      <c r="M12">
        <v>6.55</v>
      </c>
      <c r="N12">
        <v>0</v>
      </c>
      <c r="O12">
        <v>116</v>
      </c>
      <c r="P12">
        <v>17.62</v>
      </c>
      <c r="Q12">
        <v>1.1499999999999999</v>
      </c>
      <c r="R12">
        <v>1176.74</v>
      </c>
      <c r="S12">
        <v>10.14</v>
      </c>
      <c r="T12">
        <v>1.39</v>
      </c>
      <c r="U12">
        <v>44</v>
      </c>
      <c r="V12">
        <v>10.73</v>
      </c>
      <c r="W12">
        <v>0</v>
      </c>
      <c r="X12">
        <v>0</v>
      </c>
      <c r="Y12">
        <v>16.05</v>
      </c>
    </row>
    <row r="13" spans="1:25" x14ac:dyDescent="0.55000000000000004">
      <c r="A13" s="25" t="str">
        <f t="shared" si="0"/>
        <v>101223</v>
      </c>
      <c r="B13" s="25">
        <v>43009</v>
      </c>
      <c r="C13" s="2">
        <f>IFERROR(VLOOKUP(F13,'2017_GT Roster'!$B$6:$H$21,7,FALSE), "NO MATCH!!!")</f>
        <v>23</v>
      </c>
      <c r="D13" s="2">
        <f>IFERROR(VLOOKUP(B13,GAME_INDEX!$A$7:$E$34, 5, FALSE), "NO MATCH!!!")</f>
        <v>1012</v>
      </c>
      <c r="E13" s="2" t="str">
        <f>IFERROR(VLOOKUP(B13,GAME_INDEX!$A$7:$E$34,4,FALSE),"NO MATCH")</f>
        <v>North Carolina</v>
      </c>
      <c r="F13" t="s">
        <v>187</v>
      </c>
      <c r="G13">
        <v>10</v>
      </c>
      <c r="H13">
        <v>156</v>
      </c>
      <c r="I13">
        <v>357</v>
      </c>
      <c r="J13">
        <v>0</v>
      </c>
      <c r="K13">
        <v>40</v>
      </c>
      <c r="L13">
        <v>0</v>
      </c>
      <c r="M13">
        <v>11.2</v>
      </c>
      <c r="N13">
        <v>0</v>
      </c>
      <c r="O13">
        <v>43</v>
      </c>
      <c r="P13">
        <v>8.3000000000000007</v>
      </c>
      <c r="Q13">
        <v>0.93</v>
      </c>
      <c r="R13">
        <v>251.78</v>
      </c>
      <c r="S13">
        <v>5.85</v>
      </c>
      <c r="T13">
        <v>1.19</v>
      </c>
      <c r="U13">
        <v>13</v>
      </c>
      <c r="V13">
        <v>10.29</v>
      </c>
      <c r="W13">
        <v>1</v>
      </c>
      <c r="X13">
        <v>20.91</v>
      </c>
      <c r="Y13">
        <v>20.91</v>
      </c>
    </row>
    <row r="14" spans="1:25" x14ac:dyDescent="0.55000000000000004">
      <c r="A14" s="25" t="str">
        <f t="shared" si="0"/>
        <v>10123</v>
      </c>
      <c r="B14" s="25">
        <v>43009</v>
      </c>
      <c r="C14" s="2">
        <f>IFERROR(VLOOKUP(F14,'2017_GT Roster'!$B$6:$H$21,7,FALSE), "NO MATCH!!!")</f>
        <v>3</v>
      </c>
      <c r="D14" s="2">
        <f>IFERROR(VLOOKUP(B14,GAME_INDEX!$A$7:$E$34, 5, FALSE), "NO MATCH!!!")</f>
        <v>1012</v>
      </c>
      <c r="E14" s="2" t="str">
        <f>IFERROR(VLOOKUP(B14,GAME_INDEX!$A$7:$E$34,4,FALSE),"NO MATCH")</f>
        <v>North Carolina</v>
      </c>
      <c r="F14" t="s">
        <v>72</v>
      </c>
      <c r="G14">
        <v>11</v>
      </c>
      <c r="H14">
        <v>109</v>
      </c>
      <c r="I14">
        <v>159</v>
      </c>
      <c r="J14">
        <v>0</v>
      </c>
      <c r="K14">
        <v>19</v>
      </c>
      <c r="L14">
        <v>0</v>
      </c>
      <c r="M14">
        <v>11.94</v>
      </c>
      <c r="N14">
        <v>0</v>
      </c>
      <c r="O14">
        <v>15</v>
      </c>
      <c r="P14">
        <v>10.6</v>
      </c>
      <c r="Q14">
        <v>1.26</v>
      </c>
      <c r="R14">
        <v>5.62</v>
      </c>
      <c r="S14">
        <v>0.37</v>
      </c>
      <c r="T14">
        <v>0.25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55000000000000004">
      <c r="A15" s="25" t="str">
        <f t="shared" si="0"/>
        <v>10125</v>
      </c>
      <c r="B15" s="25">
        <v>43009</v>
      </c>
      <c r="C15" s="2">
        <f>IFERROR(VLOOKUP(F15,'2017_GT Roster'!$B$6:$H$21,7,FALSE), "NO MATCH!!!")</f>
        <v>5</v>
      </c>
      <c r="D15" s="2">
        <f>IFERROR(VLOOKUP(B15,GAME_INDEX!$A$7:$E$34, 5, FALSE), "NO MATCH!!!")</f>
        <v>1012</v>
      </c>
      <c r="E15" s="2" t="str">
        <f>IFERROR(VLOOKUP(B15,GAME_INDEX!$A$7:$E$34,4,FALSE),"NO MATCH")</f>
        <v>North Carolina</v>
      </c>
      <c r="F15" t="s">
        <v>74</v>
      </c>
      <c r="G15">
        <v>12</v>
      </c>
      <c r="H15">
        <v>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55000000000000004">
      <c r="A16" s="25" t="str">
        <f t="shared" si="0"/>
        <v>101311</v>
      </c>
      <c r="B16" s="25">
        <v>43014</v>
      </c>
      <c r="C16" s="2">
        <f>IFERROR(VLOOKUP(F16,'2017_GT Roster'!$B$6:$H$21,7,FALSE), "NO MATCH!!!")</f>
        <v>11</v>
      </c>
      <c r="D16" s="2">
        <f>IFERROR(VLOOKUP(B16,GAME_INDEX!$A$7:$E$34, 5, FALSE), "NO MATCH!!!")</f>
        <v>1013</v>
      </c>
      <c r="E16" s="2" t="str">
        <f>IFERROR(VLOOKUP(B16,GAME_INDEX!$A$7:$E$34,4,FALSE),"NO MATCH")</f>
        <v>Boston College</v>
      </c>
      <c r="F16" t="s">
        <v>63</v>
      </c>
      <c r="G16">
        <v>1</v>
      </c>
      <c r="H16">
        <v>556</v>
      </c>
      <c r="I16">
        <v>3431</v>
      </c>
      <c r="J16">
        <v>2</v>
      </c>
      <c r="K16">
        <v>557</v>
      </c>
      <c r="L16">
        <v>2</v>
      </c>
      <c r="M16">
        <v>16.23</v>
      </c>
      <c r="N16">
        <v>1</v>
      </c>
      <c r="O16">
        <v>104</v>
      </c>
      <c r="P16">
        <v>32.99</v>
      </c>
      <c r="Q16">
        <v>5.35</v>
      </c>
      <c r="R16">
        <v>3995.33</v>
      </c>
      <c r="S16">
        <v>38.409999999999997</v>
      </c>
      <c r="T16">
        <v>1.71</v>
      </c>
      <c r="U16">
        <v>102</v>
      </c>
      <c r="V16">
        <v>20.46</v>
      </c>
      <c r="W16">
        <v>63</v>
      </c>
      <c r="X16">
        <v>22.66</v>
      </c>
      <c r="Y16">
        <v>26.73</v>
      </c>
    </row>
    <row r="17" spans="1:25" x14ac:dyDescent="0.55000000000000004">
      <c r="A17" s="25" t="str">
        <f t="shared" si="0"/>
        <v>101333</v>
      </c>
      <c r="B17" s="25">
        <v>43014</v>
      </c>
      <c r="C17" s="2">
        <f>IFERROR(VLOOKUP(F17,'2017_GT Roster'!$B$6:$H$21,7,FALSE), "NO MATCH!!!")</f>
        <v>33</v>
      </c>
      <c r="D17" s="2">
        <f>IFERROR(VLOOKUP(B17,GAME_INDEX!$A$7:$E$34, 5, FALSE), "NO MATCH!!!")</f>
        <v>1013</v>
      </c>
      <c r="E17" s="2" t="str">
        <f>IFERROR(VLOOKUP(B17,GAME_INDEX!$A$7:$E$34,4,FALSE),"NO MATCH")</f>
        <v>Boston College</v>
      </c>
      <c r="F17" t="s">
        <v>65</v>
      </c>
      <c r="G17">
        <v>2</v>
      </c>
      <c r="H17">
        <v>505</v>
      </c>
      <c r="I17">
        <v>2752</v>
      </c>
      <c r="J17">
        <v>2</v>
      </c>
      <c r="K17">
        <v>485</v>
      </c>
      <c r="L17">
        <v>2</v>
      </c>
      <c r="M17">
        <v>17.62</v>
      </c>
      <c r="N17">
        <v>1</v>
      </c>
      <c r="O17">
        <v>93</v>
      </c>
      <c r="P17">
        <v>29.59</v>
      </c>
      <c r="Q17">
        <v>5.21</v>
      </c>
      <c r="R17">
        <v>2422.9899999999998</v>
      </c>
      <c r="S17">
        <v>26.05</v>
      </c>
      <c r="T17">
        <v>1.6</v>
      </c>
      <c r="U17">
        <v>65</v>
      </c>
      <c r="V17">
        <v>17.170000000000002</v>
      </c>
      <c r="W17">
        <v>15</v>
      </c>
      <c r="X17">
        <v>22.67</v>
      </c>
      <c r="Y17">
        <v>26.92</v>
      </c>
    </row>
    <row r="18" spans="1:25" x14ac:dyDescent="0.55000000000000004">
      <c r="A18" s="25" t="str">
        <f t="shared" si="0"/>
        <v>10131</v>
      </c>
      <c r="B18" s="25">
        <v>43014</v>
      </c>
      <c r="C18" s="2">
        <f>IFERROR(VLOOKUP(F18,'2017_GT Roster'!$B$6:$H$21,7,FALSE), "NO MATCH!!!")</f>
        <v>1</v>
      </c>
      <c r="D18" s="2">
        <f>IFERROR(VLOOKUP(B18,GAME_INDEX!$A$7:$E$34, 5, FALSE), "NO MATCH!!!")</f>
        <v>1013</v>
      </c>
      <c r="E18" s="2" t="str">
        <f>IFERROR(VLOOKUP(B18,GAME_INDEX!$A$7:$E$34,4,FALSE),"NO MATCH")</f>
        <v>Boston College</v>
      </c>
      <c r="F18" t="s">
        <v>66</v>
      </c>
      <c r="G18">
        <v>3</v>
      </c>
      <c r="H18">
        <v>454</v>
      </c>
      <c r="I18">
        <v>2326</v>
      </c>
      <c r="J18">
        <v>2</v>
      </c>
      <c r="K18">
        <v>354</v>
      </c>
      <c r="L18">
        <v>1</v>
      </c>
      <c r="M18">
        <v>15.21</v>
      </c>
      <c r="N18">
        <v>0</v>
      </c>
      <c r="O18">
        <v>83</v>
      </c>
      <c r="P18">
        <v>28.02</v>
      </c>
      <c r="Q18">
        <v>4.26</v>
      </c>
      <c r="R18">
        <v>2407.59</v>
      </c>
      <c r="S18">
        <v>29</v>
      </c>
      <c r="T18">
        <v>1.66</v>
      </c>
      <c r="U18">
        <v>110</v>
      </c>
      <c r="V18">
        <v>17.13</v>
      </c>
      <c r="W18">
        <v>23</v>
      </c>
      <c r="X18">
        <v>21.54</v>
      </c>
      <c r="Y18">
        <v>24.29</v>
      </c>
    </row>
    <row r="19" spans="1:25" x14ac:dyDescent="0.55000000000000004">
      <c r="A19" s="25" t="str">
        <f t="shared" si="0"/>
        <v>10134</v>
      </c>
      <c r="B19" s="25">
        <v>43014</v>
      </c>
      <c r="C19" s="2">
        <f>IFERROR(VLOOKUP(F19,'2017_GT Roster'!$B$6:$H$21,7,FALSE), "NO MATCH!!!")</f>
        <v>4</v>
      </c>
      <c r="D19" s="2">
        <f>IFERROR(VLOOKUP(B19,GAME_INDEX!$A$7:$E$34, 5, FALSE), "NO MATCH!!!")</f>
        <v>1013</v>
      </c>
      <c r="E19" s="2" t="str">
        <f>IFERROR(VLOOKUP(B19,GAME_INDEX!$A$7:$E$34,4,FALSE),"NO MATCH")</f>
        <v>Boston College</v>
      </c>
      <c r="F19" t="s">
        <v>165</v>
      </c>
      <c r="G19">
        <v>4</v>
      </c>
      <c r="H19">
        <v>395</v>
      </c>
      <c r="I19">
        <v>1667</v>
      </c>
      <c r="J19">
        <v>2</v>
      </c>
      <c r="K19">
        <v>277</v>
      </c>
      <c r="L19">
        <v>1</v>
      </c>
      <c r="M19">
        <v>16.61</v>
      </c>
      <c r="N19">
        <v>1</v>
      </c>
      <c r="O19">
        <v>80</v>
      </c>
      <c r="P19">
        <v>20.83</v>
      </c>
      <c r="Q19">
        <v>3.46</v>
      </c>
      <c r="R19">
        <v>1639.71</v>
      </c>
      <c r="S19">
        <v>20.49</v>
      </c>
      <c r="T19">
        <v>1.65</v>
      </c>
      <c r="U19">
        <v>82</v>
      </c>
      <c r="V19">
        <v>18.63</v>
      </c>
      <c r="W19">
        <v>26</v>
      </c>
      <c r="X19">
        <v>21.65</v>
      </c>
      <c r="Y19">
        <v>25.26</v>
      </c>
    </row>
    <row r="20" spans="1:25" x14ac:dyDescent="0.55000000000000004">
      <c r="A20" s="25" t="str">
        <f t="shared" si="0"/>
        <v>10139</v>
      </c>
      <c r="B20" s="25">
        <v>43014</v>
      </c>
      <c r="C20" s="2">
        <f>IFERROR(VLOOKUP(F20,'2017_GT Roster'!$B$6:$H$21,7,FALSE), "NO MATCH!!!")</f>
        <v>9</v>
      </c>
      <c r="D20" s="2">
        <f>IFERROR(VLOOKUP(B20,GAME_INDEX!$A$7:$E$34, 5, FALSE), "NO MATCH!!!")</f>
        <v>1013</v>
      </c>
      <c r="E20" s="2" t="str">
        <f>IFERROR(VLOOKUP(B20,GAME_INDEX!$A$7:$E$34,4,FALSE),"NO MATCH")</f>
        <v>Boston College</v>
      </c>
      <c r="F20" t="s">
        <v>64</v>
      </c>
      <c r="G20">
        <v>5</v>
      </c>
      <c r="H20">
        <v>380</v>
      </c>
      <c r="I20">
        <v>2241</v>
      </c>
      <c r="J20">
        <v>2</v>
      </c>
      <c r="K20">
        <v>697</v>
      </c>
      <c r="L20">
        <v>2</v>
      </c>
      <c r="M20">
        <v>31.1</v>
      </c>
      <c r="N20">
        <v>2</v>
      </c>
      <c r="O20">
        <v>76</v>
      </c>
      <c r="P20">
        <v>29.48</v>
      </c>
      <c r="Q20">
        <v>9.17</v>
      </c>
      <c r="R20">
        <v>1387.31</v>
      </c>
      <c r="S20">
        <v>18.25</v>
      </c>
      <c r="T20">
        <v>1.3</v>
      </c>
      <c r="U20">
        <v>56</v>
      </c>
      <c r="V20">
        <v>10.35</v>
      </c>
      <c r="W20">
        <v>0</v>
      </c>
      <c r="X20">
        <v>0</v>
      </c>
      <c r="Y20">
        <v>13.75</v>
      </c>
    </row>
    <row r="21" spans="1:25" x14ac:dyDescent="0.55000000000000004">
      <c r="A21" s="25" t="str">
        <f t="shared" si="0"/>
        <v>101312</v>
      </c>
      <c r="B21" s="25">
        <v>43014</v>
      </c>
      <c r="C21" s="2">
        <f>IFERROR(VLOOKUP(F21,'2017_GT Roster'!$B$6:$H$21,7,FALSE), "NO MATCH!!!")</f>
        <v>12</v>
      </c>
      <c r="D21" s="2">
        <f>IFERROR(VLOOKUP(B21,GAME_INDEX!$A$7:$E$34, 5, FALSE), "NO MATCH!!!")</f>
        <v>1013</v>
      </c>
      <c r="E21" s="2" t="str">
        <f>IFERROR(VLOOKUP(B21,GAME_INDEX!$A$7:$E$34,4,FALSE),"NO MATCH")</f>
        <v>Boston College</v>
      </c>
      <c r="F21" t="s">
        <v>182</v>
      </c>
      <c r="G21">
        <v>6</v>
      </c>
      <c r="H21">
        <v>355</v>
      </c>
      <c r="I21">
        <v>1827</v>
      </c>
      <c r="J21">
        <v>2</v>
      </c>
      <c r="K21">
        <v>332</v>
      </c>
      <c r="L21">
        <v>1</v>
      </c>
      <c r="M21">
        <v>18.170000000000002</v>
      </c>
      <c r="N21">
        <v>1</v>
      </c>
      <c r="O21">
        <v>81</v>
      </c>
      <c r="P21">
        <v>22.55</v>
      </c>
      <c r="Q21">
        <v>4.09</v>
      </c>
      <c r="R21">
        <v>1432.51</v>
      </c>
      <c r="S21">
        <v>17.68</v>
      </c>
      <c r="T21">
        <v>1.51</v>
      </c>
      <c r="U21">
        <v>83</v>
      </c>
      <c r="V21">
        <v>14</v>
      </c>
      <c r="W21">
        <v>0</v>
      </c>
      <c r="X21">
        <v>0</v>
      </c>
      <c r="Y21">
        <v>19.28</v>
      </c>
    </row>
    <row r="22" spans="1:25" x14ac:dyDescent="0.55000000000000004">
      <c r="A22" s="25" t="str">
        <f t="shared" si="0"/>
        <v>101397</v>
      </c>
      <c r="B22" s="25">
        <v>43014</v>
      </c>
      <c r="C22" s="2">
        <f>IFERROR(VLOOKUP(F22,'2017_GT Roster'!$B$6:$H$21,7,FALSE), "NO MATCH!!!")</f>
        <v>97</v>
      </c>
      <c r="D22" s="2">
        <f>IFERROR(VLOOKUP(B22,GAME_INDEX!$A$7:$E$34, 5, FALSE), "NO MATCH!!!")</f>
        <v>1013</v>
      </c>
      <c r="E22" s="2" t="str">
        <f>IFERROR(VLOOKUP(B22,GAME_INDEX!$A$7:$E$34,4,FALSE),"NO MATCH")</f>
        <v>Boston College</v>
      </c>
      <c r="F22" t="s">
        <v>67</v>
      </c>
      <c r="G22">
        <v>7</v>
      </c>
      <c r="H22">
        <v>271</v>
      </c>
      <c r="I22">
        <v>1128</v>
      </c>
      <c r="J22">
        <v>1</v>
      </c>
      <c r="K22">
        <v>165</v>
      </c>
      <c r="L22">
        <v>0</v>
      </c>
      <c r="M22">
        <v>14.62</v>
      </c>
      <c r="N22">
        <v>0</v>
      </c>
      <c r="O22">
        <v>54</v>
      </c>
      <c r="P22">
        <v>20.88</v>
      </c>
      <c r="Q22">
        <v>3.05</v>
      </c>
      <c r="R22">
        <v>972.4</v>
      </c>
      <c r="S22">
        <v>18</v>
      </c>
      <c r="T22">
        <v>1.61</v>
      </c>
      <c r="U22">
        <v>36</v>
      </c>
      <c r="V22">
        <v>16.239999999999998</v>
      </c>
      <c r="W22">
        <v>5</v>
      </c>
      <c r="X22">
        <v>21.38</v>
      </c>
      <c r="Y22">
        <v>21.9</v>
      </c>
    </row>
    <row r="23" spans="1:25" x14ac:dyDescent="0.55000000000000004">
      <c r="A23" s="25" t="str">
        <f t="shared" si="0"/>
        <v>10133</v>
      </c>
      <c r="B23" s="25">
        <v>43014</v>
      </c>
      <c r="C23" s="2">
        <f>IFERROR(VLOOKUP(F23,'2017_GT Roster'!$B$6:$H$21,7,FALSE), "NO MATCH!!!")</f>
        <v>3</v>
      </c>
      <c r="D23" s="2">
        <f>IFERROR(VLOOKUP(B23,GAME_INDEX!$A$7:$E$34, 5, FALSE), "NO MATCH!!!")</f>
        <v>1013</v>
      </c>
      <c r="E23" s="2" t="str">
        <f>IFERROR(VLOOKUP(B23,GAME_INDEX!$A$7:$E$34,4,FALSE),"NO MATCH")</f>
        <v>Boston College</v>
      </c>
      <c r="F23" t="s">
        <v>72</v>
      </c>
      <c r="G23">
        <v>8</v>
      </c>
      <c r="H23">
        <v>258</v>
      </c>
      <c r="I23">
        <v>977</v>
      </c>
      <c r="J23">
        <v>0</v>
      </c>
      <c r="K23">
        <v>151</v>
      </c>
      <c r="L23">
        <v>0</v>
      </c>
      <c r="M23">
        <v>15.45</v>
      </c>
      <c r="N23">
        <v>0</v>
      </c>
      <c r="O23">
        <v>59</v>
      </c>
      <c r="P23">
        <v>16.55</v>
      </c>
      <c r="Q23">
        <v>2.5499999999999998</v>
      </c>
      <c r="R23">
        <v>961.86</v>
      </c>
      <c r="S23">
        <v>16.3</v>
      </c>
      <c r="T23">
        <v>1.63</v>
      </c>
      <c r="U23">
        <v>61</v>
      </c>
      <c r="V23">
        <v>12.19</v>
      </c>
      <c r="W23">
        <v>1</v>
      </c>
      <c r="X23">
        <v>47.11</v>
      </c>
      <c r="Y23">
        <v>47.11</v>
      </c>
    </row>
    <row r="24" spans="1:25" x14ac:dyDescent="0.55000000000000004">
      <c r="A24" s="25" t="str">
        <f t="shared" si="0"/>
        <v>101323</v>
      </c>
      <c r="B24" s="25">
        <v>43014</v>
      </c>
      <c r="C24" s="2">
        <f>IFERROR(VLOOKUP(F24,'2017_GT Roster'!$B$6:$H$21,7,FALSE), "NO MATCH!!!")</f>
        <v>23</v>
      </c>
      <c r="D24" s="2">
        <f>IFERROR(VLOOKUP(B24,GAME_INDEX!$A$7:$E$34, 5, FALSE), "NO MATCH!!!")</f>
        <v>1013</v>
      </c>
      <c r="E24" s="2" t="str">
        <f>IFERROR(VLOOKUP(B24,GAME_INDEX!$A$7:$E$34,4,FALSE),"NO MATCH")</f>
        <v>Boston College</v>
      </c>
      <c r="F24" t="s">
        <v>187</v>
      </c>
      <c r="G24">
        <v>9</v>
      </c>
      <c r="H24">
        <v>247</v>
      </c>
      <c r="I24">
        <v>1289</v>
      </c>
      <c r="J24">
        <v>1</v>
      </c>
      <c r="K24">
        <v>153</v>
      </c>
      <c r="L24">
        <v>0</v>
      </c>
      <c r="M24">
        <v>11.86</v>
      </c>
      <c r="N24">
        <v>0</v>
      </c>
      <c r="O24">
        <v>59</v>
      </c>
      <c r="P24">
        <v>21.84</v>
      </c>
      <c r="Q24">
        <v>2.59</v>
      </c>
      <c r="R24">
        <v>997.06</v>
      </c>
      <c r="S24">
        <v>16.89</v>
      </c>
      <c r="T24">
        <v>1.53</v>
      </c>
      <c r="U24">
        <v>21</v>
      </c>
      <c r="V24">
        <v>16.43</v>
      </c>
      <c r="W24">
        <v>1</v>
      </c>
      <c r="X24">
        <v>20.85</v>
      </c>
      <c r="Y24">
        <v>20.85</v>
      </c>
    </row>
    <row r="25" spans="1:25" x14ac:dyDescent="0.55000000000000004">
      <c r="A25" s="25" t="str">
        <f t="shared" si="0"/>
        <v>101314</v>
      </c>
      <c r="B25" s="25">
        <v>43014</v>
      </c>
      <c r="C25" s="2">
        <f>IFERROR(VLOOKUP(F25,'2017_GT Roster'!$B$6:$H$21,7,FALSE), "NO MATCH!!!")</f>
        <v>14</v>
      </c>
      <c r="D25" s="2">
        <f>IFERROR(VLOOKUP(B25,GAME_INDEX!$A$7:$E$34, 5, FALSE), "NO MATCH!!!")</f>
        <v>1013</v>
      </c>
      <c r="E25" s="2" t="str">
        <f>IFERROR(VLOOKUP(B25,GAME_INDEX!$A$7:$E$34,4,FALSE),"NO MATCH")</f>
        <v>Boston College</v>
      </c>
      <c r="F25" t="s">
        <v>68</v>
      </c>
      <c r="G25">
        <v>10</v>
      </c>
      <c r="H25">
        <v>171</v>
      </c>
      <c r="I25">
        <v>887</v>
      </c>
      <c r="J25">
        <v>0</v>
      </c>
      <c r="K25">
        <v>104</v>
      </c>
      <c r="L25">
        <v>0</v>
      </c>
      <c r="M25">
        <v>11.72</v>
      </c>
      <c r="N25">
        <v>0</v>
      </c>
      <c r="O25">
        <v>44</v>
      </c>
      <c r="P25">
        <v>20.149999999999999</v>
      </c>
      <c r="Q25">
        <v>2.36</v>
      </c>
      <c r="R25">
        <v>594.75</v>
      </c>
      <c r="S25">
        <v>13.51</v>
      </c>
      <c r="T25">
        <v>1.3</v>
      </c>
      <c r="U25">
        <v>21</v>
      </c>
      <c r="V25">
        <v>18.27</v>
      </c>
      <c r="W25">
        <v>3</v>
      </c>
      <c r="X25">
        <v>21.45</v>
      </c>
      <c r="Y25">
        <v>22.39</v>
      </c>
    </row>
    <row r="26" spans="1:25" x14ac:dyDescent="0.55000000000000004">
      <c r="A26" s="25" t="str">
        <f t="shared" si="0"/>
        <v>10138</v>
      </c>
      <c r="B26" s="25">
        <v>43014</v>
      </c>
      <c r="C26" s="2">
        <f>IFERROR(VLOOKUP(F26,'2017_GT Roster'!$B$6:$H$21,7,FALSE), "NO MATCH!!!")</f>
        <v>8</v>
      </c>
      <c r="D26" s="2">
        <f>IFERROR(VLOOKUP(B26,GAME_INDEX!$A$7:$E$34, 5, FALSE), "NO MATCH!!!")</f>
        <v>1013</v>
      </c>
      <c r="E26" s="2" t="str">
        <f>IFERROR(VLOOKUP(B26,GAME_INDEX!$A$7:$E$34,4,FALSE),"NO MATCH")</f>
        <v>Boston College</v>
      </c>
      <c r="F26" t="s">
        <v>71</v>
      </c>
      <c r="G26">
        <v>11</v>
      </c>
      <c r="H26">
        <v>152</v>
      </c>
      <c r="I26">
        <v>1791</v>
      </c>
      <c r="J26">
        <v>2</v>
      </c>
      <c r="K26">
        <v>139</v>
      </c>
      <c r="L26">
        <v>0</v>
      </c>
      <c r="M26">
        <v>7.76</v>
      </c>
      <c r="N26">
        <v>0</v>
      </c>
      <c r="O26">
        <v>97</v>
      </c>
      <c r="P26">
        <v>18.46</v>
      </c>
      <c r="Q26">
        <v>1.43</v>
      </c>
      <c r="R26">
        <v>947.17</v>
      </c>
      <c r="S26">
        <v>9.76</v>
      </c>
      <c r="T26">
        <v>1.29</v>
      </c>
      <c r="U26">
        <v>17</v>
      </c>
      <c r="V26">
        <v>9.81</v>
      </c>
      <c r="W26">
        <v>0</v>
      </c>
      <c r="X26">
        <v>0</v>
      </c>
      <c r="Y26">
        <v>12.48</v>
      </c>
    </row>
    <row r="27" spans="1:25" x14ac:dyDescent="0.55000000000000004">
      <c r="A27" s="25" t="str">
        <f t="shared" si="0"/>
        <v>10135</v>
      </c>
      <c r="B27" s="25">
        <v>43014</v>
      </c>
      <c r="C27" s="2">
        <f>IFERROR(VLOOKUP(F27,'2017_GT Roster'!$B$6:$H$21,7,FALSE), "NO MATCH!!!")</f>
        <v>5</v>
      </c>
      <c r="D27" s="2">
        <f>IFERROR(VLOOKUP(B27,GAME_INDEX!$A$7:$E$34, 5, FALSE), "NO MATCH!!!")</f>
        <v>1013</v>
      </c>
      <c r="E27" s="2" t="str">
        <f>IFERROR(VLOOKUP(B27,GAME_INDEX!$A$7:$E$34,4,FALSE),"NO MATCH")</f>
        <v>Boston College</v>
      </c>
      <c r="F27" t="s">
        <v>74</v>
      </c>
      <c r="G27">
        <v>12</v>
      </c>
      <c r="H27">
        <v>104</v>
      </c>
      <c r="I27">
        <v>391</v>
      </c>
      <c r="J27">
        <v>0</v>
      </c>
      <c r="K27">
        <v>75</v>
      </c>
      <c r="L27">
        <v>0</v>
      </c>
      <c r="M27">
        <v>19.18</v>
      </c>
      <c r="N27">
        <v>1</v>
      </c>
      <c r="O27">
        <v>33</v>
      </c>
      <c r="P27">
        <v>11.84</v>
      </c>
      <c r="Q27">
        <v>2.27</v>
      </c>
      <c r="R27">
        <v>67.39</v>
      </c>
      <c r="S27">
        <v>2.04</v>
      </c>
      <c r="T27">
        <v>0.39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55000000000000004">
      <c r="A28" s="25" t="str">
        <f t="shared" si="0"/>
        <v>10149</v>
      </c>
      <c r="B28" s="25">
        <v>43016</v>
      </c>
      <c r="C28" s="2">
        <f>IFERROR(VLOOKUP(F28,'2017_GT Roster'!$B$6:$H$21,7,FALSE), "NO MATCH!!!")</f>
        <v>9</v>
      </c>
      <c r="D28" s="2">
        <f>IFERROR(VLOOKUP(B28,GAME_INDEX!$A$7:$E$34, 5, FALSE), "NO MATCH!!!")</f>
        <v>1014</v>
      </c>
      <c r="E28" s="2" t="str">
        <f>IFERROR(VLOOKUP(B28,GAME_INDEX!$A$7:$E$34,4,FALSE),"NO MATCH")</f>
        <v>Syracuse</v>
      </c>
      <c r="F28" t="s">
        <v>64</v>
      </c>
      <c r="G28">
        <v>1</v>
      </c>
      <c r="H28">
        <v>501</v>
      </c>
      <c r="I28">
        <v>3356</v>
      </c>
      <c r="J28">
        <v>2</v>
      </c>
      <c r="K28">
        <v>1027</v>
      </c>
      <c r="L28">
        <v>2</v>
      </c>
      <c r="M28">
        <v>30.6</v>
      </c>
      <c r="N28">
        <v>2</v>
      </c>
      <c r="O28">
        <v>89</v>
      </c>
      <c r="P28">
        <v>37.700000000000003</v>
      </c>
      <c r="Q28">
        <v>11.53</v>
      </c>
      <c r="R28">
        <v>2721.25</v>
      </c>
      <c r="S28">
        <v>30.57</v>
      </c>
      <c r="T28">
        <v>1.46</v>
      </c>
      <c r="U28">
        <v>110</v>
      </c>
      <c r="V28">
        <v>12.35</v>
      </c>
      <c r="W28">
        <v>1</v>
      </c>
      <c r="X28">
        <v>20.77</v>
      </c>
      <c r="Y28">
        <v>20.77</v>
      </c>
    </row>
    <row r="29" spans="1:25" x14ac:dyDescent="0.55000000000000004">
      <c r="A29" s="25" t="str">
        <f t="shared" si="0"/>
        <v>101433</v>
      </c>
      <c r="B29" s="25">
        <v>43016</v>
      </c>
      <c r="C29" s="2">
        <f>IFERROR(VLOOKUP(F29,'2017_GT Roster'!$B$6:$H$21,7,FALSE), "NO MATCH!!!")</f>
        <v>33</v>
      </c>
      <c r="D29" s="2">
        <f>IFERROR(VLOOKUP(B29,GAME_INDEX!$A$7:$E$34, 5, FALSE), "NO MATCH!!!")</f>
        <v>1014</v>
      </c>
      <c r="E29" s="2" t="str">
        <f>IFERROR(VLOOKUP(B29,GAME_INDEX!$A$7:$E$34,4,FALSE),"NO MATCH")</f>
        <v>Syracuse</v>
      </c>
      <c r="F29" t="s">
        <v>65</v>
      </c>
      <c r="G29">
        <v>2</v>
      </c>
      <c r="H29">
        <v>500</v>
      </c>
      <c r="I29">
        <v>2915</v>
      </c>
      <c r="J29">
        <v>2</v>
      </c>
      <c r="K29">
        <v>554</v>
      </c>
      <c r="L29">
        <v>2</v>
      </c>
      <c r="M29">
        <v>19</v>
      </c>
      <c r="N29">
        <v>1</v>
      </c>
      <c r="O29">
        <v>101</v>
      </c>
      <c r="P29">
        <v>28.86</v>
      </c>
      <c r="Q29">
        <v>5.48</v>
      </c>
      <c r="R29">
        <v>2870.71</v>
      </c>
      <c r="S29">
        <v>28.42</v>
      </c>
      <c r="T29">
        <v>1.69</v>
      </c>
      <c r="U29">
        <v>64</v>
      </c>
      <c r="V29">
        <v>16.41</v>
      </c>
      <c r="W29">
        <v>9</v>
      </c>
      <c r="X29">
        <v>22.97</v>
      </c>
      <c r="Y29">
        <v>26.42</v>
      </c>
    </row>
    <row r="30" spans="1:25" x14ac:dyDescent="0.55000000000000004">
      <c r="A30" s="25" t="str">
        <f t="shared" si="0"/>
        <v>101411</v>
      </c>
      <c r="B30" s="25">
        <v>43016</v>
      </c>
      <c r="C30" s="2">
        <f>IFERROR(VLOOKUP(F30,'2017_GT Roster'!$B$6:$H$21,7,FALSE), "NO MATCH!!!")</f>
        <v>11</v>
      </c>
      <c r="D30" s="2">
        <f>IFERROR(VLOOKUP(B30,GAME_INDEX!$A$7:$E$34, 5, FALSE), "NO MATCH!!!")</f>
        <v>1014</v>
      </c>
      <c r="E30" s="2" t="str">
        <f>IFERROR(VLOOKUP(B30,GAME_INDEX!$A$7:$E$34,4,FALSE),"NO MATCH")</f>
        <v>Syracuse</v>
      </c>
      <c r="F30" t="s">
        <v>63</v>
      </c>
      <c r="G30">
        <v>3</v>
      </c>
      <c r="H30">
        <v>497</v>
      </c>
      <c r="I30">
        <v>3102</v>
      </c>
      <c r="J30">
        <v>2</v>
      </c>
      <c r="K30">
        <v>488</v>
      </c>
      <c r="L30">
        <v>2</v>
      </c>
      <c r="M30">
        <v>15.73</v>
      </c>
      <c r="N30">
        <v>0</v>
      </c>
      <c r="O30">
        <v>97</v>
      </c>
      <c r="P30">
        <v>31.97</v>
      </c>
      <c r="Q30">
        <v>5.03</v>
      </c>
      <c r="R30">
        <v>3274.74</v>
      </c>
      <c r="S30">
        <v>33.76</v>
      </c>
      <c r="T30">
        <v>1.6</v>
      </c>
      <c r="U30">
        <v>74</v>
      </c>
      <c r="V30">
        <v>19.39</v>
      </c>
      <c r="W30">
        <v>37</v>
      </c>
      <c r="X30">
        <v>23.06</v>
      </c>
      <c r="Y30">
        <v>27.73</v>
      </c>
    </row>
    <row r="31" spans="1:25" x14ac:dyDescent="0.55000000000000004">
      <c r="A31" s="25" t="str">
        <f t="shared" si="0"/>
        <v>10141</v>
      </c>
      <c r="B31" s="25">
        <v>43016</v>
      </c>
      <c r="C31" s="2">
        <f>IFERROR(VLOOKUP(F31,'2017_GT Roster'!$B$6:$H$21,7,FALSE), "NO MATCH!!!")</f>
        <v>1</v>
      </c>
      <c r="D31" s="2">
        <f>IFERROR(VLOOKUP(B31,GAME_INDEX!$A$7:$E$34, 5, FALSE), "NO MATCH!!!")</f>
        <v>1014</v>
      </c>
      <c r="E31" s="2" t="str">
        <f>IFERROR(VLOOKUP(B31,GAME_INDEX!$A$7:$E$34,4,FALSE),"NO MATCH")</f>
        <v>Syracuse</v>
      </c>
      <c r="F31" t="s">
        <v>66</v>
      </c>
      <c r="G31">
        <v>4</v>
      </c>
      <c r="H31">
        <v>446</v>
      </c>
      <c r="I31">
        <v>1917</v>
      </c>
      <c r="J31">
        <v>2</v>
      </c>
      <c r="K31">
        <v>329</v>
      </c>
      <c r="L31">
        <v>1</v>
      </c>
      <c r="M31">
        <v>17.16</v>
      </c>
      <c r="N31">
        <v>1</v>
      </c>
      <c r="O31">
        <v>66</v>
      </c>
      <c r="P31">
        <v>29.04</v>
      </c>
      <c r="Q31">
        <v>4.9800000000000004</v>
      </c>
      <c r="R31">
        <v>2037.91</v>
      </c>
      <c r="S31">
        <v>30.87</v>
      </c>
      <c r="T31">
        <v>1.74</v>
      </c>
      <c r="U31">
        <v>87</v>
      </c>
      <c r="V31">
        <v>17.899999999999999</v>
      </c>
      <c r="W31">
        <v>26</v>
      </c>
      <c r="X31">
        <v>22.02</v>
      </c>
      <c r="Y31">
        <v>25.46</v>
      </c>
    </row>
    <row r="32" spans="1:25" x14ac:dyDescent="0.55000000000000004">
      <c r="A32" s="25" t="str">
        <f t="shared" si="0"/>
        <v>10144</v>
      </c>
      <c r="B32" s="25">
        <v>43016</v>
      </c>
      <c r="C32" s="2">
        <f>IFERROR(VLOOKUP(F32,'2017_GT Roster'!$B$6:$H$21,7,FALSE), "NO MATCH!!!")</f>
        <v>4</v>
      </c>
      <c r="D32" s="2">
        <f>IFERROR(VLOOKUP(B32,GAME_INDEX!$A$7:$E$34, 5, FALSE), "NO MATCH!!!")</f>
        <v>1014</v>
      </c>
      <c r="E32" s="2" t="str">
        <f>IFERROR(VLOOKUP(B32,GAME_INDEX!$A$7:$E$34,4,FALSE),"NO MATCH")</f>
        <v>Syracuse</v>
      </c>
      <c r="F32" t="s">
        <v>165</v>
      </c>
      <c r="G32">
        <v>5</v>
      </c>
      <c r="H32">
        <v>406</v>
      </c>
      <c r="I32">
        <v>1558</v>
      </c>
      <c r="J32">
        <v>2</v>
      </c>
      <c r="K32">
        <v>276</v>
      </c>
      <c r="L32">
        <v>1</v>
      </c>
      <c r="M32">
        <v>17.71</v>
      </c>
      <c r="N32">
        <v>1</v>
      </c>
      <c r="O32">
        <v>74</v>
      </c>
      <c r="P32">
        <v>21.05</v>
      </c>
      <c r="Q32">
        <v>3.72</v>
      </c>
      <c r="R32">
        <v>1757.44</v>
      </c>
      <c r="S32">
        <v>23.74</v>
      </c>
      <c r="T32">
        <v>1.73</v>
      </c>
      <c r="U32">
        <v>78</v>
      </c>
      <c r="V32">
        <v>18.579999999999998</v>
      </c>
      <c r="W32">
        <v>27</v>
      </c>
      <c r="X32">
        <v>21.97</v>
      </c>
      <c r="Y32">
        <v>26.34</v>
      </c>
    </row>
    <row r="33" spans="1:25" x14ac:dyDescent="0.55000000000000004">
      <c r="A33" s="25" t="str">
        <f t="shared" si="0"/>
        <v>101497</v>
      </c>
      <c r="B33" s="25">
        <v>43016</v>
      </c>
      <c r="C33" s="2">
        <f>IFERROR(VLOOKUP(F33,'2017_GT Roster'!$B$6:$H$21,7,FALSE), "NO MATCH!!!")</f>
        <v>97</v>
      </c>
      <c r="D33" s="2">
        <f>IFERROR(VLOOKUP(B33,GAME_INDEX!$A$7:$E$34, 5, FALSE), "NO MATCH!!!")</f>
        <v>1014</v>
      </c>
      <c r="E33" s="2" t="str">
        <f>IFERROR(VLOOKUP(B33,GAME_INDEX!$A$7:$E$34,4,FALSE),"NO MATCH")</f>
        <v>Syracuse</v>
      </c>
      <c r="F33" t="s">
        <v>67</v>
      </c>
      <c r="G33">
        <v>6</v>
      </c>
      <c r="H33">
        <v>344</v>
      </c>
      <c r="I33">
        <v>1725</v>
      </c>
      <c r="J33">
        <v>2</v>
      </c>
      <c r="K33">
        <v>237</v>
      </c>
      <c r="L33">
        <v>1</v>
      </c>
      <c r="M33">
        <v>13.73</v>
      </c>
      <c r="N33">
        <v>0</v>
      </c>
      <c r="O33">
        <v>76</v>
      </c>
      <c r="P33">
        <v>22.69</v>
      </c>
      <c r="Q33">
        <v>3.11</v>
      </c>
      <c r="R33">
        <v>1459.69</v>
      </c>
      <c r="S33">
        <v>19.2</v>
      </c>
      <c r="T33">
        <v>1.6</v>
      </c>
      <c r="U33">
        <v>53</v>
      </c>
      <c r="V33">
        <v>15.47</v>
      </c>
      <c r="W33">
        <v>7</v>
      </c>
      <c r="X33">
        <v>21.8</v>
      </c>
      <c r="Y33">
        <v>23.14</v>
      </c>
    </row>
    <row r="34" spans="1:25" x14ac:dyDescent="0.55000000000000004">
      <c r="A34" s="25" t="str">
        <f t="shared" si="0"/>
        <v>10143</v>
      </c>
      <c r="B34" s="25">
        <v>43016</v>
      </c>
      <c r="C34" s="2">
        <f>IFERROR(VLOOKUP(F34,'2017_GT Roster'!$B$6:$H$21,7,FALSE), "NO MATCH!!!")</f>
        <v>3</v>
      </c>
      <c r="D34" s="2">
        <f>IFERROR(VLOOKUP(B34,GAME_INDEX!$A$7:$E$34, 5, FALSE), "NO MATCH!!!")</f>
        <v>1014</v>
      </c>
      <c r="E34" s="2" t="str">
        <f>IFERROR(VLOOKUP(B34,GAME_INDEX!$A$7:$E$34,4,FALSE),"NO MATCH")</f>
        <v>Syracuse</v>
      </c>
      <c r="F34" t="s">
        <v>72</v>
      </c>
      <c r="G34">
        <v>7</v>
      </c>
      <c r="H34">
        <v>257</v>
      </c>
      <c r="I34">
        <v>513</v>
      </c>
      <c r="J34">
        <v>0</v>
      </c>
      <c r="K34">
        <v>126</v>
      </c>
      <c r="L34">
        <v>0</v>
      </c>
      <c r="M34">
        <v>24.56</v>
      </c>
      <c r="N34">
        <v>2</v>
      </c>
      <c r="O34">
        <v>60</v>
      </c>
      <c r="P34">
        <v>8.5500000000000007</v>
      </c>
      <c r="Q34">
        <v>2.1</v>
      </c>
      <c r="R34">
        <v>739.58</v>
      </c>
      <c r="S34">
        <v>12.32</v>
      </c>
      <c r="T34">
        <v>1.88</v>
      </c>
      <c r="U34">
        <v>91</v>
      </c>
      <c r="V34">
        <v>9.69</v>
      </c>
      <c r="W34">
        <v>0</v>
      </c>
      <c r="X34">
        <v>0</v>
      </c>
      <c r="Y34">
        <v>14.2</v>
      </c>
    </row>
    <row r="35" spans="1:25" x14ac:dyDescent="0.55000000000000004">
      <c r="A35" s="25" t="str">
        <f t="shared" si="0"/>
        <v>101412</v>
      </c>
      <c r="B35" s="25">
        <v>43016</v>
      </c>
      <c r="C35" s="2">
        <f>IFERROR(VLOOKUP(F35,'2017_GT Roster'!$B$6:$H$21,7,FALSE), "NO MATCH!!!")</f>
        <v>12</v>
      </c>
      <c r="D35" s="2">
        <f>IFERROR(VLOOKUP(B35,GAME_INDEX!$A$7:$E$34, 5, FALSE), "NO MATCH!!!")</f>
        <v>1014</v>
      </c>
      <c r="E35" s="2" t="str">
        <f>IFERROR(VLOOKUP(B35,GAME_INDEX!$A$7:$E$34,4,FALSE),"NO MATCH")</f>
        <v>Syracuse</v>
      </c>
      <c r="F35" t="s">
        <v>182</v>
      </c>
      <c r="G35">
        <v>8</v>
      </c>
      <c r="H35">
        <v>253</v>
      </c>
      <c r="I35">
        <v>680</v>
      </c>
      <c r="J35">
        <v>0</v>
      </c>
      <c r="K35">
        <v>128</v>
      </c>
      <c r="L35">
        <v>0</v>
      </c>
      <c r="M35">
        <v>18.82</v>
      </c>
      <c r="N35">
        <v>1</v>
      </c>
      <c r="O35">
        <v>54</v>
      </c>
      <c r="P35">
        <v>12.59</v>
      </c>
      <c r="Q35">
        <v>2.37</v>
      </c>
      <c r="R35">
        <v>1199.24</v>
      </c>
      <c r="S35">
        <v>22.2</v>
      </c>
      <c r="T35">
        <v>1.63</v>
      </c>
      <c r="U35">
        <v>24</v>
      </c>
      <c r="V35">
        <v>10.18</v>
      </c>
      <c r="W35">
        <v>0</v>
      </c>
      <c r="X35">
        <v>0</v>
      </c>
      <c r="Y35">
        <v>18.82</v>
      </c>
    </row>
    <row r="36" spans="1:25" x14ac:dyDescent="0.55000000000000004">
      <c r="A36" s="25" t="str">
        <f t="shared" si="0"/>
        <v>101423</v>
      </c>
      <c r="B36" s="25">
        <v>43016</v>
      </c>
      <c r="C36" s="2">
        <f>IFERROR(VLOOKUP(F36,'2017_GT Roster'!$B$6:$H$21,7,FALSE), "NO MATCH!!!")</f>
        <v>23</v>
      </c>
      <c r="D36" s="2">
        <f>IFERROR(VLOOKUP(B36,GAME_INDEX!$A$7:$E$34, 5, FALSE), "NO MATCH!!!")</f>
        <v>1014</v>
      </c>
      <c r="E36" s="2" t="str">
        <f>IFERROR(VLOOKUP(B36,GAME_INDEX!$A$7:$E$34,4,FALSE),"NO MATCH")</f>
        <v>Syracuse</v>
      </c>
      <c r="F36" t="s">
        <v>187</v>
      </c>
      <c r="G36">
        <v>9</v>
      </c>
      <c r="H36">
        <v>185</v>
      </c>
      <c r="I36">
        <v>1206</v>
      </c>
      <c r="J36">
        <v>1</v>
      </c>
      <c r="K36">
        <v>110</v>
      </c>
      <c r="L36">
        <v>0</v>
      </c>
      <c r="M36">
        <v>9.1199999999999992</v>
      </c>
      <c r="N36">
        <v>0</v>
      </c>
      <c r="O36">
        <v>57</v>
      </c>
      <c r="P36">
        <v>21.15</v>
      </c>
      <c r="Q36">
        <v>1.92</v>
      </c>
      <c r="R36">
        <v>907.58</v>
      </c>
      <c r="S36">
        <v>15.92</v>
      </c>
      <c r="T36">
        <v>1.53</v>
      </c>
      <c r="U36">
        <v>11</v>
      </c>
      <c r="V36">
        <v>12.48</v>
      </c>
      <c r="W36">
        <v>0</v>
      </c>
      <c r="X36">
        <v>0</v>
      </c>
      <c r="Y36">
        <v>14.28</v>
      </c>
    </row>
    <row r="37" spans="1:25" x14ac:dyDescent="0.55000000000000004">
      <c r="A37" s="25" t="str">
        <f t="shared" si="0"/>
        <v>10148</v>
      </c>
      <c r="B37" s="25">
        <v>43016</v>
      </c>
      <c r="C37" s="2">
        <f>IFERROR(VLOOKUP(F37,'2017_GT Roster'!$B$6:$H$21,7,FALSE), "NO MATCH!!!")</f>
        <v>8</v>
      </c>
      <c r="D37" s="2">
        <f>IFERROR(VLOOKUP(B37,GAME_INDEX!$A$7:$E$34, 5, FALSE), "NO MATCH!!!")</f>
        <v>1014</v>
      </c>
      <c r="E37" s="2" t="str">
        <f>IFERROR(VLOOKUP(B37,GAME_INDEX!$A$7:$E$34,4,FALSE),"NO MATCH")</f>
        <v>Syracuse</v>
      </c>
      <c r="F37" t="s">
        <v>71</v>
      </c>
      <c r="G37">
        <v>10</v>
      </c>
      <c r="H37">
        <v>166</v>
      </c>
      <c r="I37">
        <v>1407</v>
      </c>
      <c r="J37">
        <v>1</v>
      </c>
      <c r="K37">
        <v>120</v>
      </c>
      <c r="L37">
        <v>0</v>
      </c>
      <c r="M37">
        <v>8.52</v>
      </c>
      <c r="N37">
        <v>0</v>
      </c>
      <c r="O37">
        <v>88</v>
      </c>
      <c r="P37">
        <v>15.98</v>
      </c>
      <c r="Q37">
        <v>1.36</v>
      </c>
      <c r="R37">
        <v>747.81</v>
      </c>
      <c r="S37">
        <v>8.49</v>
      </c>
      <c r="T37">
        <v>1.33</v>
      </c>
      <c r="U37">
        <v>11</v>
      </c>
      <c r="V37">
        <v>9.1300000000000008</v>
      </c>
      <c r="W37">
        <v>0</v>
      </c>
      <c r="X37">
        <v>0</v>
      </c>
      <c r="Y37">
        <v>13.86</v>
      </c>
    </row>
    <row r="38" spans="1:25" x14ac:dyDescent="0.55000000000000004">
      <c r="A38" s="25" t="str">
        <f t="shared" si="0"/>
        <v>101414</v>
      </c>
      <c r="B38" s="25">
        <v>43016</v>
      </c>
      <c r="C38" s="2">
        <f>IFERROR(VLOOKUP(F38,'2017_GT Roster'!$B$6:$H$21,7,FALSE), "NO MATCH!!!")</f>
        <v>14</v>
      </c>
      <c r="D38" s="2">
        <f>IFERROR(VLOOKUP(B38,GAME_INDEX!$A$7:$E$34, 5, FALSE), "NO MATCH!!!")</f>
        <v>1014</v>
      </c>
      <c r="E38" s="2" t="str">
        <f>IFERROR(VLOOKUP(B38,GAME_INDEX!$A$7:$E$34,4,FALSE),"NO MATCH")</f>
        <v>Syracuse</v>
      </c>
      <c r="F38" t="s">
        <v>68</v>
      </c>
      <c r="G38">
        <v>11</v>
      </c>
      <c r="H38">
        <v>130</v>
      </c>
      <c r="I38">
        <v>372</v>
      </c>
      <c r="J38">
        <v>0</v>
      </c>
      <c r="K38">
        <v>43</v>
      </c>
      <c r="L38">
        <v>0</v>
      </c>
      <c r="M38">
        <v>11.55</v>
      </c>
      <c r="N38">
        <v>0</v>
      </c>
      <c r="O38">
        <v>22</v>
      </c>
      <c r="P38">
        <v>16.899999999999999</v>
      </c>
      <c r="Q38">
        <v>1.95</v>
      </c>
      <c r="R38">
        <v>245.34</v>
      </c>
      <c r="S38">
        <v>11.15</v>
      </c>
      <c r="T38">
        <v>1.28</v>
      </c>
      <c r="U38">
        <v>10</v>
      </c>
      <c r="V38">
        <v>17.8</v>
      </c>
      <c r="W38">
        <v>0</v>
      </c>
      <c r="X38">
        <v>0</v>
      </c>
      <c r="Y38">
        <v>19.89</v>
      </c>
    </row>
    <row r="39" spans="1:25" x14ac:dyDescent="0.55000000000000004">
      <c r="A39" s="25" t="str">
        <f t="shared" si="0"/>
        <v>10145</v>
      </c>
      <c r="B39" s="25">
        <v>43016</v>
      </c>
      <c r="C39" s="2">
        <f>IFERROR(VLOOKUP(F39,'2017_GT Roster'!$B$6:$H$21,7,FALSE), "NO MATCH!!!")</f>
        <v>5</v>
      </c>
      <c r="D39" s="2">
        <f>IFERROR(VLOOKUP(B39,GAME_INDEX!$A$7:$E$34, 5, FALSE), "NO MATCH!!!")</f>
        <v>1014</v>
      </c>
      <c r="E39" s="2" t="str">
        <f>IFERROR(VLOOKUP(B39,GAME_INDEX!$A$7:$E$34,4,FALSE),"NO MATCH")</f>
        <v>Syracuse</v>
      </c>
      <c r="F39" t="s">
        <v>74</v>
      </c>
      <c r="G39">
        <v>12</v>
      </c>
      <c r="H39">
        <v>106</v>
      </c>
      <c r="I39">
        <v>133</v>
      </c>
      <c r="J39">
        <v>0</v>
      </c>
      <c r="K39">
        <v>33</v>
      </c>
      <c r="L39">
        <v>0</v>
      </c>
      <c r="M39">
        <v>24.81</v>
      </c>
      <c r="N39">
        <v>2</v>
      </c>
      <c r="O39">
        <v>23</v>
      </c>
      <c r="P39">
        <v>5.78</v>
      </c>
      <c r="Q39">
        <v>1.43</v>
      </c>
      <c r="R39">
        <v>67.02</v>
      </c>
      <c r="S39">
        <v>2.91</v>
      </c>
      <c r="T39">
        <v>0.74</v>
      </c>
      <c r="U39">
        <v>2</v>
      </c>
      <c r="V39">
        <v>8.84</v>
      </c>
      <c r="W39">
        <v>0</v>
      </c>
      <c r="X39">
        <v>0</v>
      </c>
      <c r="Y39">
        <v>9.9</v>
      </c>
    </row>
    <row r="40" spans="1:25" x14ac:dyDescent="0.55000000000000004">
      <c r="A40" s="25" t="str">
        <f t="shared" si="0"/>
        <v>101511</v>
      </c>
      <c r="B40" s="25">
        <v>43021</v>
      </c>
      <c r="C40" s="2">
        <f>IFERROR(VLOOKUP(F40,'2017_GT Roster'!$B$6:$H$21,7,FALSE), "NO MATCH!!!")</f>
        <v>11</v>
      </c>
      <c r="D40" s="2">
        <f>IFERROR(VLOOKUP(B40,GAME_INDEX!$A$7:$E$34, 5, FALSE), "NO MATCH!!!")</f>
        <v>1015</v>
      </c>
      <c r="E40" s="2" t="str">
        <f>IFERROR(VLOOKUP(B40,GAME_INDEX!$A$7:$E$34,4,FALSE),"NO MATCH")</f>
        <v>Notre Dame</v>
      </c>
      <c r="F40" t="s">
        <v>63</v>
      </c>
      <c r="G40">
        <v>1</v>
      </c>
      <c r="H40">
        <v>551</v>
      </c>
      <c r="I40">
        <v>4941</v>
      </c>
      <c r="J40">
        <v>2</v>
      </c>
      <c r="K40">
        <v>866</v>
      </c>
      <c r="L40">
        <v>2</v>
      </c>
      <c r="M40">
        <v>17.52</v>
      </c>
      <c r="N40">
        <v>1</v>
      </c>
      <c r="O40">
        <v>127</v>
      </c>
      <c r="P40">
        <v>38.9</v>
      </c>
      <c r="Q40">
        <v>6.81</v>
      </c>
      <c r="R40">
        <v>5722.53</v>
      </c>
      <c r="S40">
        <v>45.05</v>
      </c>
      <c r="T40">
        <v>1.68</v>
      </c>
      <c r="U40">
        <v>131</v>
      </c>
      <c r="V40">
        <v>18.760000000000002</v>
      </c>
      <c r="W40">
        <v>60</v>
      </c>
      <c r="X40">
        <v>23.1</v>
      </c>
      <c r="Y40">
        <v>28.22</v>
      </c>
    </row>
    <row r="41" spans="1:25" x14ac:dyDescent="0.55000000000000004">
      <c r="A41" s="25" t="str">
        <f t="shared" si="0"/>
        <v>101533</v>
      </c>
      <c r="B41" s="25">
        <v>43021</v>
      </c>
      <c r="C41" s="2">
        <f>IFERROR(VLOOKUP(F41,'2017_GT Roster'!$B$6:$H$21,7,FALSE), "NO MATCH!!!")</f>
        <v>33</v>
      </c>
      <c r="D41" s="2">
        <f>IFERROR(VLOOKUP(B41,GAME_INDEX!$A$7:$E$34, 5, FALSE), "NO MATCH!!!")</f>
        <v>1015</v>
      </c>
      <c r="E41" s="2" t="str">
        <f>IFERROR(VLOOKUP(B41,GAME_INDEX!$A$7:$E$34,4,FALSE),"NO MATCH")</f>
        <v>Notre Dame</v>
      </c>
      <c r="F41" t="s">
        <v>65</v>
      </c>
      <c r="G41">
        <v>2</v>
      </c>
      <c r="H41">
        <v>507</v>
      </c>
      <c r="I41">
        <v>4351</v>
      </c>
      <c r="J41">
        <v>2</v>
      </c>
      <c r="K41">
        <v>713</v>
      </c>
      <c r="L41">
        <v>2</v>
      </c>
      <c r="M41">
        <v>16.38</v>
      </c>
      <c r="N41">
        <v>1</v>
      </c>
      <c r="O41">
        <v>129</v>
      </c>
      <c r="P41">
        <v>33.72</v>
      </c>
      <c r="Q41">
        <v>5.52</v>
      </c>
      <c r="R41">
        <v>4542.9399999999996</v>
      </c>
      <c r="S41">
        <v>35.21</v>
      </c>
      <c r="T41">
        <v>1.78</v>
      </c>
      <c r="U41">
        <v>91</v>
      </c>
      <c r="V41">
        <v>16.73</v>
      </c>
      <c r="W41">
        <v>18</v>
      </c>
      <c r="X41">
        <v>23.48</v>
      </c>
      <c r="Y41">
        <v>26.67</v>
      </c>
    </row>
    <row r="42" spans="1:25" x14ac:dyDescent="0.55000000000000004">
      <c r="A42" s="25" t="str">
        <f t="shared" si="0"/>
        <v>10159</v>
      </c>
      <c r="B42" s="25">
        <v>43021</v>
      </c>
      <c r="C42" s="2">
        <f>IFERROR(VLOOKUP(F42,'2017_GT Roster'!$B$6:$H$21,7,FALSE), "NO MATCH!!!")</f>
        <v>9</v>
      </c>
      <c r="D42" s="2">
        <f>IFERROR(VLOOKUP(B42,GAME_INDEX!$A$7:$E$34, 5, FALSE), "NO MATCH!!!")</f>
        <v>1015</v>
      </c>
      <c r="E42" s="2" t="str">
        <f>IFERROR(VLOOKUP(B42,GAME_INDEX!$A$7:$E$34,4,FALSE),"NO MATCH")</f>
        <v>Notre Dame</v>
      </c>
      <c r="F42" t="s">
        <v>64</v>
      </c>
      <c r="G42">
        <v>3</v>
      </c>
      <c r="H42">
        <v>459</v>
      </c>
      <c r="I42">
        <v>5145</v>
      </c>
      <c r="J42">
        <v>2</v>
      </c>
      <c r="K42">
        <v>1681</v>
      </c>
      <c r="L42">
        <v>2</v>
      </c>
      <c r="M42">
        <v>32.67</v>
      </c>
      <c r="N42">
        <v>2</v>
      </c>
      <c r="O42">
        <v>127</v>
      </c>
      <c r="P42">
        <v>40.51</v>
      </c>
      <c r="Q42">
        <v>13.23</v>
      </c>
      <c r="R42">
        <v>4401.49</v>
      </c>
      <c r="S42">
        <v>34.65</v>
      </c>
      <c r="T42">
        <v>1.5</v>
      </c>
      <c r="U42">
        <v>146</v>
      </c>
      <c r="V42">
        <v>12.91</v>
      </c>
      <c r="W42">
        <v>0</v>
      </c>
      <c r="X42">
        <v>0</v>
      </c>
      <c r="Y42">
        <v>17.14</v>
      </c>
    </row>
    <row r="43" spans="1:25" x14ac:dyDescent="0.55000000000000004">
      <c r="A43" s="25" t="str">
        <f t="shared" si="0"/>
        <v>10151</v>
      </c>
      <c r="B43" s="25">
        <v>43021</v>
      </c>
      <c r="C43" s="2">
        <f>IFERROR(VLOOKUP(F43,'2017_GT Roster'!$B$6:$H$21,7,FALSE), "NO MATCH!!!")</f>
        <v>1</v>
      </c>
      <c r="D43" s="2">
        <f>IFERROR(VLOOKUP(B43,GAME_INDEX!$A$7:$E$34, 5, FALSE), "NO MATCH!!!")</f>
        <v>1015</v>
      </c>
      <c r="E43" s="2" t="str">
        <f>IFERROR(VLOOKUP(B43,GAME_INDEX!$A$7:$E$34,4,FALSE),"NO MATCH")</f>
        <v>Notre Dame</v>
      </c>
      <c r="F43" t="s">
        <v>66</v>
      </c>
      <c r="G43">
        <v>4</v>
      </c>
      <c r="H43">
        <v>445</v>
      </c>
      <c r="I43">
        <v>2493</v>
      </c>
      <c r="J43">
        <v>2</v>
      </c>
      <c r="K43">
        <v>408</v>
      </c>
      <c r="L43">
        <v>2</v>
      </c>
      <c r="M43">
        <v>16.36</v>
      </c>
      <c r="N43">
        <v>1</v>
      </c>
      <c r="O43">
        <v>88</v>
      </c>
      <c r="P43">
        <v>28.32</v>
      </c>
      <c r="Q43">
        <v>4.63</v>
      </c>
      <c r="R43">
        <v>2625.45</v>
      </c>
      <c r="S43">
        <v>29.83</v>
      </c>
      <c r="T43">
        <v>1.73</v>
      </c>
      <c r="U43">
        <v>125</v>
      </c>
      <c r="V43">
        <v>15.6</v>
      </c>
      <c r="W43">
        <v>13</v>
      </c>
      <c r="X43">
        <v>22.78</v>
      </c>
      <c r="Y43">
        <v>24.77</v>
      </c>
    </row>
    <row r="44" spans="1:25" x14ac:dyDescent="0.55000000000000004">
      <c r="A44" s="25" t="str">
        <f t="shared" si="0"/>
        <v>10154</v>
      </c>
      <c r="B44" s="25">
        <v>43021</v>
      </c>
      <c r="C44" s="2">
        <f>IFERROR(VLOOKUP(F44,'2017_GT Roster'!$B$6:$H$21,7,FALSE), "NO MATCH!!!")</f>
        <v>4</v>
      </c>
      <c r="D44" s="2">
        <f>IFERROR(VLOOKUP(B44,GAME_INDEX!$A$7:$E$34, 5, FALSE), "NO MATCH!!!")</f>
        <v>1015</v>
      </c>
      <c r="E44" s="2" t="str">
        <f>IFERROR(VLOOKUP(B44,GAME_INDEX!$A$7:$E$34,4,FALSE),"NO MATCH")</f>
        <v>Notre Dame</v>
      </c>
      <c r="F44" t="s">
        <v>165</v>
      </c>
      <c r="G44">
        <v>5</v>
      </c>
      <c r="H44">
        <v>413</v>
      </c>
      <c r="I44">
        <v>2298</v>
      </c>
      <c r="J44">
        <v>2</v>
      </c>
      <c r="K44">
        <v>376</v>
      </c>
      <c r="L44">
        <v>1</v>
      </c>
      <c r="M44">
        <v>16.36</v>
      </c>
      <c r="N44">
        <v>1</v>
      </c>
      <c r="O44">
        <v>94</v>
      </c>
      <c r="P44">
        <v>24.44</v>
      </c>
      <c r="Q44">
        <v>4</v>
      </c>
      <c r="R44">
        <v>2468.0700000000002</v>
      </c>
      <c r="S44">
        <v>26.25</v>
      </c>
      <c r="T44">
        <v>1.77</v>
      </c>
      <c r="U44">
        <v>114</v>
      </c>
      <c r="V44">
        <v>18.48</v>
      </c>
      <c r="W44">
        <v>31</v>
      </c>
      <c r="X44">
        <v>22.01</v>
      </c>
      <c r="Y44">
        <v>28.06</v>
      </c>
    </row>
    <row r="45" spans="1:25" x14ac:dyDescent="0.55000000000000004">
      <c r="A45" s="25" t="str">
        <f t="shared" si="0"/>
        <v>10153</v>
      </c>
      <c r="B45" s="25">
        <v>43021</v>
      </c>
      <c r="C45" s="2">
        <f>IFERROR(VLOOKUP(F45,'2017_GT Roster'!$B$6:$H$21,7,FALSE), "NO MATCH!!!")</f>
        <v>3</v>
      </c>
      <c r="D45" s="2">
        <f>IFERROR(VLOOKUP(B45,GAME_INDEX!$A$7:$E$34, 5, FALSE), "NO MATCH!!!")</f>
        <v>1015</v>
      </c>
      <c r="E45" s="2" t="str">
        <f>IFERROR(VLOOKUP(B45,GAME_INDEX!$A$7:$E$34,4,FALSE),"NO MATCH")</f>
        <v>Notre Dame</v>
      </c>
      <c r="F45" t="s">
        <v>72</v>
      </c>
      <c r="G45">
        <v>6</v>
      </c>
      <c r="H45">
        <v>350</v>
      </c>
      <c r="I45">
        <v>1210</v>
      </c>
      <c r="J45">
        <v>1</v>
      </c>
      <c r="K45">
        <v>224</v>
      </c>
      <c r="L45">
        <v>1</v>
      </c>
      <c r="M45">
        <v>18.510000000000002</v>
      </c>
      <c r="N45">
        <v>1</v>
      </c>
      <c r="O45">
        <v>67</v>
      </c>
      <c r="P45">
        <v>18.05</v>
      </c>
      <c r="Q45">
        <v>3.34</v>
      </c>
      <c r="R45">
        <v>1228.1400000000001</v>
      </c>
      <c r="S45">
        <v>18.329999999999998</v>
      </c>
      <c r="T45">
        <v>1.75</v>
      </c>
      <c r="U45">
        <v>77</v>
      </c>
      <c r="V45">
        <v>12.76</v>
      </c>
      <c r="W45">
        <v>5</v>
      </c>
      <c r="X45">
        <v>20.54</v>
      </c>
      <c r="Y45">
        <v>21.58</v>
      </c>
    </row>
    <row r="46" spans="1:25" x14ac:dyDescent="0.55000000000000004">
      <c r="A46" s="25" t="str">
        <f t="shared" si="0"/>
        <v>101597</v>
      </c>
      <c r="B46" s="25">
        <v>43021</v>
      </c>
      <c r="C46" s="2">
        <f>IFERROR(VLOOKUP(F46,'2017_GT Roster'!$B$6:$H$21,7,FALSE), "NO MATCH!!!")</f>
        <v>97</v>
      </c>
      <c r="D46" s="2">
        <f>IFERROR(VLOOKUP(B46,GAME_INDEX!$A$7:$E$34, 5, FALSE), "NO MATCH!!!")</f>
        <v>1015</v>
      </c>
      <c r="E46" s="2" t="str">
        <f>IFERROR(VLOOKUP(B46,GAME_INDEX!$A$7:$E$34,4,FALSE),"NO MATCH")</f>
        <v>Notre Dame</v>
      </c>
      <c r="F46" t="s">
        <v>67</v>
      </c>
      <c r="G46">
        <v>7</v>
      </c>
      <c r="H46">
        <v>264</v>
      </c>
      <c r="I46">
        <v>1087</v>
      </c>
      <c r="J46">
        <v>1</v>
      </c>
      <c r="K46">
        <v>130</v>
      </c>
      <c r="L46">
        <v>0</v>
      </c>
      <c r="M46">
        <v>11.95</v>
      </c>
      <c r="N46">
        <v>0</v>
      </c>
      <c r="O46">
        <v>50</v>
      </c>
      <c r="P46">
        <v>21.74</v>
      </c>
      <c r="Q46">
        <v>2.6</v>
      </c>
      <c r="R46">
        <v>925.04</v>
      </c>
      <c r="S46">
        <v>18.5</v>
      </c>
      <c r="T46">
        <v>1.65</v>
      </c>
      <c r="U46">
        <v>32</v>
      </c>
      <c r="V46">
        <v>14.25</v>
      </c>
      <c r="W46">
        <v>4</v>
      </c>
      <c r="X46">
        <v>20.97</v>
      </c>
      <c r="Y46">
        <v>22.01</v>
      </c>
    </row>
    <row r="47" spans="1:25" x14ac:dyDescent="0.55000000000000004">
      <c r="A47" s="25" t="str">
        <f t="shared" si="0"/>
        <v>101514</v>
      </c>
      <c r="B47" s="25">
        <v>43021</v>
      </c>
      <c r="C47" s="2">
        <f>IFERROR(VLOOKUP(F47,'2017_GT Roster'!$B$6:$H$21,7,FALSE), "NO MATCH!!!")</f>
        <v>14</v>
      </c>
      <c r="D47" s="2">
        <f>IFERROR(VLOOKUP(B47,GAME_INDEX!$A$7:$E$34, 5, FALSE), "NO MATCH!!!")</f>
        <v>1015</v>
      </c>
      <c r="E47" s="2" t="str">
        <f>IFERROR(VLOOKUP(B47,GAME_INDEX!$A$7:$E$34,4,FALSE),"NO MATCH")</f>
        <v>Notre Dame</v>
      </c>
      <c r="F47" t="s">
        <v>68</v>
      </c>
      <c r="G47">
        <v>8</v>
      </c>
      <c r="H47">
        <v>235</v>
      </c>
      <c r="I47">
        <v>454</v>
      </c>
      <c r="J47">
        <v>0</v>
      </c>
      <c r="K47">
        <v>71</v>
      </c>
      <c r="L47">
        <v>0</v>
      </c>
      <c r="M47">
        <v>15.63</v>
      </c>
      <c r="N47">
        <v>0</v>
      </c>
      <c r="O47">
        <v>26</v>
      </c>
      <c r="P47">
        <v>17.46</v>
      </c>
      <c r="Q47">
        <v>2.73</v>
      </c>
      <c r="R47">
        <v>489.53</v>
      </c>
      <c r="S47">
        <v>18.82</v>
      </c>
      <c r="T47">
        <v>1.75</v>
      </c>
      <c r="U47">
        <v>17</v>
      </c>
      <c r="V47">
        <v>18.829999999999998</v>
      </c>
      <c r="W47">
        <v>3</v>
      </c>
      <c r="X47">
        <v>21</v>
      </c>
      <c r="Y47">
        <v>22.34</v>
      </c>
    </row>
    <row r="48" spans="1:25" x14ac:dyDescent="0.55000000000000004">
      <c r="A48" s="25" t="str">
        <f t="shared" si="0"/>
        <v>10158</v>
      </c>
      <c r="B48" s="25">
        <v>43021</v>
      </c>
      <c r="C48" s="2">
        <f>IFERROR(VLOOKUP(F48,'2017_GT Roster'!$B$6:$H$21,7,FALSE), "NO MATCH!!!")</f>
        <v>8</v>
      </c>
      <c r="D48" s="2">
        <f>IFERROR(VLOOKUP(B48,GAME_INDEX!$A$7:$E$34, 5, FALSE), "NO MATCH!!!")</f>
        <v>1015</v>
      </c>
      <c r="E48" s="2" t="str">
        <f>IFERROR(VLOOKUP(B48,GAME_INDEX!$A$7:$E$34,4,FALSE),"NO MATCH")</f>
        <v>Notre Dame</v>
      </c>
      <c r="F48" t="s">
        <v>71</v>
      </c>
      <c r="G48">
        <v>9</v>
      </c>
      <c r="H48">
        <v>205</v>
      </c>
      <c r="I48">
        <v>2034</v>
      </c>
      <c r="J48">
        <v>2</v>
      </c>
      <c r="K48">
        <v>140</v>
      </c>
      <c r="L48">
        <v>0</v>
      </c>
      <c r="M48">
        <v>6.88</v>
      </c>
      <c r="N48">
        <v>0</v>
      </c>
      <c r="O48">
        <v>117</v>
      </c>
      <c r="P48">
        <v>17.38</v>
      </c>
      <c r="Q48">
        <v>1.19</v>
      </c>
      <c r="R48">
        <v>1221.6099999999999</v>
      </c>
      <c r="S48">
        <v>10.44</v>
      </c>
      <c r="T48">
        <v>1.43</v>
      </c>
      <c r="U48">
        <v>31</v>
      </c>
      <c r="V48">
        <v>10.66</v>
      </c>
      <c r="W48">
        <v>0</v>
      </c>
      <c r="X48">
        <v>0</v>
      </c>
      <c r="Y48">
        <v>16.14</v>
      </c>
    </row>
    <row r="49" spans="1:25" x14ac:dyDescent="0.55000000000000004">
      <c r="A49" s="25" t="str">
        <f t="shared" si="0"/>
        <v>10155</v>
      </c>
      <c r="B49" s="25">
        <v>43021</v>
      </c>
      <c r="C49" s="2">
        <f>IFERROR(VLOOKUP(F49,'2017_GT Roster'!$B$6:$H$21,7,FALSE), "NO MATCH!!!")</f>
        <v>5</v>
      </c>
      <c r="D49" s="2">
        <f>IFERROR(VLOOKUP(B49,GAME_INDEX!$A$7:$E$34, 5, FALSE), "NO MATCH!!!")</f>
        <v>1015</v>
      </c>
      <c r="E49" s="2" t="str">
        <f>IFERROR(VLOOKUP(B49,GAME_INDEX!$A$7:$E$34,4,FALSE),"NO MATCH")</f>
        <v>Notre Dame</v>
      </c>
      <c r="F49" t="s">
        <v>74</v>
      </c>
      <c r="G49">
        <v>10</v>
      </c>
      <c r="H49">
        <v>175</v>
      </c>
      <c r="I49">
        <v>510</v>
      </c>
      <c r="J49">
        <v>0</v>
      </c>
      <c r="K49">
        <v>132</v>
      </c>
      <c r="L49">
        <v>0</v>
      </c>
      <c r="M49">
        <v>25.88</v>
      </c>
      <c r="N49">
        <v>2</v>
      </c>
      <c r="O49">
        <v>51</v>
      </c>
      <c r="P49">
        <v>10</v>
      </c>
      <c r="Q49">
        <v>2.58</v>
      </c>
      <c r="R49">
        <v>395.2</v>
      </c>
      <c r="S49">
        <v>7.74</v>
      </c>
      <c r="T49">
        <v>1.22</v>
      </c>
      <c r="U49">
        <v>1</v>
      </c>
      <c r="V49">
        <v>9.58</v>
      </c>
      <c r="W49">
        <v>0</v>
      </c>
      <c r="X49">
        <v>0</v>
      </c>
      <c r="Y49">
        <v>9.58</v>
      </c>
    </row>
    <row r="50" spans="1:25" x14ac:dyDescent="0.55000000000000004">
      <c r="A50" s="25" t="str">
        <f t="shared" si="0"/>
        <v>101523</v>
      </c>
      <c r="B50" s="25">
        <v>43021</v>
      </c>
      <c r="C50" s="2">
        <f>IFERROR(VLOOKUP(F50,'2017_GT Roster'!$B$6:$H$21,7,FALSE), "NO MATCH!!!")</f>
        <v>23</v>
      </c>
      <c r="D50" s="2">
        <f>IFERROR(VLOOKUP(B50,GAME_INDEX!$A$7:$E$34, 5, FALSE), "NO MATCH!!!")</f>
        <v>1015</v>
      </c>
      <c r="E50" s="2" t="str">
        <f>IFERROR(VLOOKUP(B50,GAME_INDEX!$A$7:$E$34,4,FALSE),"NO MATCH")</f>
        <v>Notre Dame</v>
      </c>
      <c r="F50" t="s">
        <v>187</v>
      </c>
      <c r="G50">
        <v>11</v>
      </c>
      <c r="H50">
        <v>174</v>
      </c>
      <c r="I50">
        <v>805</v>
      </c>
      <c r="J50">
        <v>0</v>
      </c>
      <c r="K50">
        <v>57</v>
      </c>
      <c r="L50">
        <v>0</v>
      </c>
      <c r="M50">
        <v>7.08</v>
      </c>
      <c r="N50">
        <v>0</v>
      </c>
      <c r="O50">
        <v>38</v>
      </c>
      <c r="P50">
        <v>21.18</v>
      </c>
      <c r="Q50">
        <v>1.5</v>
      </c>
      <c r="R50">
        <v>637.96</v>
      </c>
      <c r="S50">
        <v>16.78</v>
      </c>
      <c r="T50">
        <v>1.6</v>
      </c>
      <c r="U50">
        <v>9</v>
      </c>
      <c r="V50">
        <v>13.01</v>
      </c>
      <c r="W50">
        <v>0</v>
      </c>
      <c r="X50">
        <v>0</v>
      </c>
      <c r="Y50">
        <v>14.6</v>
      </c>
    </row>
    <row r="51" spans="1:25" x14ac:dyDescent="0.55000000000000004">
      <c r="A51" s="25" t="str">
        <f t="shared" si="0"/>
        <v>101512</v>
      </c>
      <c r="B51" s="25">
        <v>43021</v>
      </c>
      <c r="C51" s="2">
        <f>IFERROR(VLOOKUP(F51,'2017_GT Roster'!$B$6:$H$21,7,FALSE), "NO MATCH!!!")</f>
        <v>12</v>
      </c>
      <c r="D51" s="2">
        <f>IFERROR(VLOOKUP(B51,GAME_INDEX!$A$7:$E$34, 5, FALSE), "NO MATCH!!!")</f>
        <v>1015</v>
      </c>
      <c r="E51" s="2" t="str">
        <f>IFERROR(VLOOKUP(B51,GAME_INDEX!$A$7:$E$34,4,FALSE),"NO MATCH")</f>
        <v>Notre Dame</v>
      </c>
      <c r="F51" t="s">
        <v>182</v>
      </c>
      <c r="G51">
        <v>12</v>
      </c>
      <c r="H51">
        <v>50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55000000000000004">
      <c r="A52" s="25" t="str">
        <f t="shared" si="0"/>
        <v>101633</v>
      </c>
      <c r="B52" s="25">
        <v>43023</v>
      </c>
      <c r="C52" s="2">
        <f>IFERROR(VLOOKUP(F52,'2017_GT Roster'!$B$6:$H$21,7,FALSE), "NO MATCH!!!")</f>
        <v>33</v>
      </c>
      <c r="D52" s="2">
        <f>IFERROR(VLOOKUP(B52,GAME_INDEX!$A$7:$E$34, 5, FALSE), "NO MATCH!!!")</f>
        <v>1016</v>
      </c>
      <c r="E52" s="2" t="str">
        <f>IFERROR(VLOOKUP(B52,GAME_INDEX!$A$7:$E$34,4,FALSE),"NO MATCH")</f>
        <v>Louisville</v>
      </c>
      <c r="F52" t="s">
        <v>65</v>
      </c>
      <c r="G52">
        <v>1</v>
      </c>
      <c r="H52">
        <v>511</v>
      </c>
      <c r="I52">
        <v>2379</v>
      </c>
      <c r="J52">
        <v>2</v>
      </c>
      <c r="K52">
        <v>423</v>
      </c>
      <c r="L52">
        <v>2</v>
      </c>
      <c r="M52">
        <v>17.78</v>
      </c>
      <c r="N52">
        <v>1</v>
      </c>
      <c r="O52">
        <v>86</v>
      </c>
      <c r="P52">
        <v>27.66</v>
      </c>
      <c r="Q52">
        <v>4.91</v>
      </c>
      <c r="R52">
        <v>2420.06</v>
      </c>
      <c r="S52">
        <v>28.14</v>
      </c>
      <c r="T52">
        <v>1.75</v>
      </c>
      <c r="U52">
        <v>51</v>
      </c>
      <c r="V52">
        <v>16.809999999999999</v>
      </c>
      <c r="W52">
        <v>12</v>
      </c>
      <c r="X52">
        <v>22.4</v>
      </c>
      <c r="Y52">
        <v>25.3</v>
      </c>
    </row>
    <row r="53" spans="1:25" x14ac:dyDescent="0.55000000000000004">
      <c r="A53" s="25" t="str">
        <f t="shared" si="0"/>
        <v>101611</v>
      </c>
      <c r="B53" s="25">
        <v>43023</v>
      </c>
      <c r="C53" s="2">
        <f>IFERROR(VLOOKUP(F53,'2017_GT Roster'!$B$6:$H$21,7,FALSE), "NO MATCH!!!")</f>
        <v>11</v>
      </c>
      <c r="D53" s="2">
        <f>IFERROR(VLOOKUP(B53,GAME_INDEX!$A$7:$E$34, 5, FALSE), "NO MATCH!!!")</f>
        <v>1016</v>
      </c>
      <c r="E53" s="2" t="str">
        <f>IFERROR(VLOOKUP(B53,GAME_INDEX!$A$7:$E$34,4,FALSE),"NO MATCH")</f>
        <v>Louisville</v>
      </c>
      <c r="F53" t="s">
        <v>63</v>
      </c>
      <c r="G53">
        <v>2</v>
      </c>
      <c r="H53">
        <v>506</v>
      </c>
      <c r="I53">
        <v>2546</v>
      </c>
      <c r="J53">
        <v>2</v>
      </c>
      <c r="K53">
        <v>402</v>
      </c>
      <c r="L53">
        <v>2</v>
      </c>
      <c r="M53">
        <v>15.78</v>
      </c>
      <c r="N53">
        <v>0</v>
      </c>
      <c r="O53">
        <v>77</v>
      </c>
      <c r="P53">
        <v>33.06</v>
      </c>
      <c r="Q53">
        <v>5.22</v>
      </c>
      <c r="R53">
        <v>2576.11</v>
      </c>
      <c r="S53">
        <v>33.450000000000003</v>
      </c>
      <c r="T53">
        <v>1.63</v>
      </c>
      <c r="U53">
        <v>62</v>
      </c>
      <c r="V53">
        <v>18.72</v>
      </c>
      <c r="W53">
        <v>29</v>
      </c>
      <c r="X53">
        <v>21.95</v>
      </c>
      <c r="Y53">
        <v>25.23</v>
      </c>
    </row>
    <row r="54" spans="1:25" x14ac:dyDescent="0.55000000000000004">
      <c r="A54" s="25" t="str">
        <f t="shared" si="0"/>
        <v>10169</v>
      </c>
      <c r="B54" s="25">
        <v>43023</v>
      </c>
      <c r="C54" s="2">
        <f>IFERROR(VLOOKUP(F54,'2017_GT Roster'!$B$6:$H$21,7,FALSE), "NO MATCH!!!")</f>
        <v>9</v>
      </c>
      <c r="D54" s="2">
        <f>IFERROR(VLOOKUP(B54,GAME_INDEX!$A$7:$E$34, 5, FALSE), "NO MATCH!!!")</f>
        <v>1016</v>
      </c>
      <c r="E54" s="2" t="str">
        <f>IFERROR(VLOOKUP(B54,GAME_INDEX!$A$7:$E$34,4,FALSE),"NO MATCH")</f>
        <v>Louisville</v>
      </c>
      <c r="F54" t="s">
        <v>64</v>
      </c>
      <c r="G54">
        <v>3</v>
      </c>
      <c r="H54">
        <v>489</v>
      </c>
      <c r="I54">
        <v>3045</v>
      </c>
      <c r="J54">
        <v>2</v>
      </c>
      <c r="K54">
        <v>1227</v>
      </c>
      <c r="L54">
        <v>2</v>
      </c>
      <c r="M54">
        <v>40.29</v>
      </c>
      <c r="N54">
        <v>2</v>
      </c>
      <c r="O54">
        <v>80</v>
      </c>
      <c r="P54">
        <v>38.06</v>
      </c>
      <c r="Q54">
        <v>15.33</v>
      </c>
      <c r="R54">
        <v>2619.66</v>
      </c>
      <c r="S54">
        <v>32.74</v>
      </c>
      <c r="T54">
        <v>1.5</v>
      </c>
      <c r="U54">
        <v>85</v>
      </c>
      <c r="V54">
        <v>12.73</v>
      </c>
      <c r="W54">
        <v>0</v>
      </c>
      <c r="X54">
        <v>0</v>
      </c>
      <c r="Y54">
        <v>16.53</v>
      </c>
    </row>
    <row r="55" spans="1:25" x14ac:dyDescent="0.55000000000000004">
      <c r="A55" s="25" t="str">
        <f t="shared" si="0"/>
        <v>10161</v>
      </c>
      <c r="B55" s="25">
        <v>43023</v>
      </c>
      <c r="C55" s="2">
        <f>IFERROR(VLOOKUP(F55,'2017_GT Roster'!$B$6:$H$21,7,FALSE), "NO MATCH!!!")</f>
        <v>1</v>
      </c>
      <c r="D55" s="2">
        <f>IFERROR(VLOOKUP(B55,GAME_INDEX!$A$7:$E$34, 5, FALSE), "NO MATCH!!!")</f>
        <v>1016</v>
      </c>
      <c r="E55" s="2" t="str">
        <f>IFERROR(VLOOKUP(B55,GAME_INDEX!$A$7:$E$34,4,FALSE),"NO MATCH")</f>
        <v>Louisville</v>
      </c>
      <c r="F55" t="s">
        <v>66</v>
      </c>
      <c r="G55">
        <v>4</v>
      </c>
      <c r="H55">
        <v>467</v>
      </c>
      <c r="I55">
        <v>1790</v>
      </c>
      <c r="J55">
        <v>2</v>
      </c>
      <c r="K55">
        <v>289</v>
      </c>
      <c r="L55">
        <v>1</v>
      </c>
      <c r="M55">
        <v>16.14</v>
      </c>
      <c r="N55">
        <v>1</v>
      </c>
      <c r="O55">
        <v>61</v>
      </c>
      <c r="P55">
        <v>29.34</v>
      </c>
      <c r="Q55">
        <v>4.7300000000000004</v>
      </c>
      <c r="R55">
        <v>1978.93</v>
      </c>
      <c r="S55">
        <v>32.44</v>
      </c>
      <c r="T55">
        <v>1.79</v>
      </c>
      <c r="U55">
        <v>86</v>
      </c>
      <c r="V55">
        <v>16.68</v>
      </c>
      <c r="W55">
        <v>14</v>
      </c>
      <c r="X55">
        <v>21.57</v>
      </c>
      <c r="Y55">
        <v>23.41</v>
      </c>
    </row>
    <row r="56" spans="1:25" x14ac:dyDescent="0.55000000000000004">
      <c r="A56" s="25" t="str">
        <f t="shared" si="0"/>
        <v>10164</v>
      </c>
      <c r="B56" s="25">
        <v>43023</v>
      </c>
      <c r="C56" s="2">
        <f>IFERROR(VLOOKUP(F56,'2017_GT Roster'!$B$6:$H$21,7,FALSE), "NO MATCH!!!")</f>
        <v>4</v>
      </c>
      <c r="D56" s="2">
        <f>IFERROR(VLOOKUP(B56,GAME_INDEX!$A$7:$E$34, 5, FALSE), "NO MATCH!!!")</f>
        <v>1016</v>
      </c>
      <c r="E56" s="2" t="str">
        <f>IFERROR(VLOOKUP(B56,GAME_INDEX!$A$7:$E$34,4,FALSE),"NO MATCH")</f>
        <v>Louisville</v>
      </c>
      <c r="F56" t="s">
        <v>165</v>
      </c>
      <c r="G56">
        <v>5</v>
      </c>
      <c r="H56">
        <v>448</v>
      </c>
      <c r="I56">
        <v>1302</v>
      </c>
      <c r="J56">
        <v>1</v>
      </c>
      <c r="K56">
        <v>232</v>
      </c>
      <c r="L56">
        <v>1</v>
      </c>
      <c r="M56">
        <v>17.809999999999999</v>
      </c>
      <c r="N56">
        <v>1</v>
      </c>
      <c r="O56">
        <v>57</v>
      </c>
      <c r="P56">
        <v>22.84</v>
      </c>
      <c r="Q56">
        <v>4.07</v>
      </c>
      <c r="R56">
        <v>1508.58</v>
      </c>
      <c r="S56">
        <v>26.46</v>
      </c>
      <c r="T56">
        <v>1.84</v>
      </c>
      <c r="U56">
        <v>73</v>
      </c>
      <c r="V56">
        <v>18.43</v>
      </c>
      <c r="W56">
        <v>26</v>
      </c>
      <c r="X56">
        <v>22.1</v>
      </c>
      <c r="Y56">
        <v>27.17</v>
      </c>
    </row>
    <row r="57" spans="1:25" x14ac:dyDescent="0.55000000000000004">
      <c r="A57" s="25" t="str">
        <f t="shared" si="0"/>
        <v>101697</v>
      </c>
      <c r="B57" s="25">
        <v>43023</v>
      </c>
      <c r="C57" s="2">
        <f>IFERROR(VLOOKUP(F57,'2017_GT Roster'!$B$6:$H$21,7,FALSE), "NO MATCH!!!")</f>
        <v>97</v>
      </c>
      <c r="D57" s="2">
        <f>IFERROR(VLOOKUP(B57,GAME_INDEX!$A$7:$E$34, 5, FALSE), "NO MATCH!!!")</f>
        <v>1016</v>
      </c>
      <c r="E57" s="2" t="str">
        <f>IFERROR(VLOOKUP(B57,GAME_INDEX!$A$7:$E$34,4,FALSE),"NO MATCH")</f>
        <v>Louisville</v>
      </c>
      <c r="F57" t="s">
        <v>67</v>
      </c>
      <c r="G57">
        <v>6</v>
      </c>
      <c r="H57">
        <v>357</v>
      </c>
      <c r="I57">
        <v>1216</v>
      </c>
      <c r="J57">
        <v>1</v>
      </c>
      <c r="K57">
        <v>207</v>
      </c>
      <c r="L57">
        <v>1</v>
      </c>
      <c r="M57">
        <v>17.02</v>
      </c>
      <c r="N57">
        <v>1</v>
      </c>
      <c r="O57">
        <v>49</v>
      </c>
      <c r="P57">
        <v>24.81</v>
      </c>
      <c r="Q57">
        <v>4.22</v>
      </c>
      <c r="R57">
        <v>997.72</v>
      </c>
      <c r="S57">
        <v>20.36</v>
      </c>
      <c r="T57">
        <v>1.62</v>
      </c>
      <c r="U57">
        <v>35</v>
      </c>
      <c r="V57">
        <v>13.13</v>
      </c>
      <c r="W57">
        <v>1</v>
      </c>
      <c r="X57">
        <v>20.67</v>
      </c>
      <c r="Y57">
        <v>20.67</v>
      </c>
    </row>
    <row r="58" spans="1:25" x14ac:dyDescent="0.55000000000000004">
      <c r="A58" s="25" t="str">
        <f t="shared" si="0"/>
        <v>10163</v>
      </c>
      <c r="B58" s="25">
        <v>43023</v>
      </c>
      <c r="C58" s="2">
        <f>IFERROR(VLOOKUP(F58,'2017_GT Roster'!$B$6:$H$21,7,FALSE), "NO MATCH!!!")</f>
        <v>3</v>
      </c>
      <c r="D58" s="2">
        <f>IFERROR(VLOOKUP(B58,GAME_INDEX!$A$7:$E$34, 5, FALSE), "NO MATCH!!!")</f>
        <v>1016</v>
      </c>
      <c r="E58" s="2" t="str">
        <f>IFERROR(VLOOKUP(B58,GAME_INDEX!$A$7:$E$34,4,FALSE),"NO MATCH")</f>
        <v>Louisville</v>
      </c>
      <c r="F58" t="s">
        <v>72</v>
      </c>
      <c r="G58">
        <v>7</v>
      </c>
      <c r="H58">
        <v>285</v>
      </c>
      <c r="I58">
        <v>516</v>
      </c>
      <c r="J58">
        <v>0</v>
      </c>
      <c r="K58">
        <v>70</v>
      </c>
      <c r="L58">
        <v>0</v>
      </c>
      <c r="M58">
        <v>13.56</v>
      </c>
      <c r="N58">
        <v>0</v>
      </c>
      <c r="O58">
        <v>27</v>
      </c>
      <c r="P58">
        <v>19.11</v>
      </c>
      <c r="Q58">
        <v>2.59</v>
      </c>
      <c r="R58">
        <v>455.62</v>
      </c>
      <c r="S58">
        <v>16.87</v>
      </c>
      <c r="T58">
        <v>1.67</v>
      </c>
      <c r="U58">
        <v>30</v>
      </c>
      <c r="V58">
        <v>13.73</v>
      </c>
      <c r="W58">
        <v>4</v>
      </c>
      <c r="X58">
        <v>20.64</v>
      </c>
      <c r="Y58">
        <v>21.15</v>
      </c>
    </row>
    <row r="59" spans="1:25" x14ac:dyDescent="0.55000000000000004">
      <c r="A59" s="25" t="str">
        <f t="shared" si="0"/>
        <v>10168</v>
      </c>
      <c r="B59" s="25">
        <v>43023</v>
      </c>
      <c r="C59" s="2">
        <f>IFERROR(VLOOKUP(F59,'2017_GT Roster'!$B$6:$H$21,7,FALSE), "NO MATCH!!!")</f>
        <v>8</v>
      </c>
      <c r="D59" s="2">
        <f>IFERROR(VLOOKUP(B59,GAME_INDEX!$A$7:$E$34, 5, FALSE), "NO MATCH!!!")</f>
        <v>1016</v>
      </c>
      <c r="E59" s="2" t="str">
        <f>IFERROR(VLOOKUP(B59,GAME_INDEX!$A$7:$E$34,4,FALSE),"NO MATCH")</f>
        <v>Louisville</v>
      </c>
      <c r="F59" t="s">
        <v>71</v>
      </c>
      <c r="G59">
        <v>8</v>
      </c>
      <c r="H59">
        <v>262</v>
      </c>
      <c r="I59">
        <v>1437</v>
      </c>
      <c r="J59">
        <v>1</v>
      </c>
      <c r="K59">
        <v>111</v>
      </c>
      <c r="L59">
        <v>0</v>
      </c>
      <c r="M59">
        <v>7.72</v>
      </c>
      <c r="N59">
        <v>0</v>
      </c>
      <c r="O59">
        <v>72</v>
      </c>
      <c r="P59">
        <v>19.95</v>
      </c>
      <c r="Q59">
        <v>1.54</v>
      </c>
      <c r="R59">
        <v>876</v>
      </c>
      <c r="S59">
        <v>12.16</v>
      </c>
      <c r="T59">
        <v>1.47</v>
      </c>
      <c r="U59">
        <v>14</v>
      </c>
      <c r="V59">
        <v>9.5299999999999994</v>
      </c>
      <c r="W59">
        <v>0</v>
      </c>
      <c r="X59">
        <v>0</v>
      </c>
      <c r="Y59">
        <v>13.83</v>
      </c>
    </row>
    <row r="60" spans="1:25" x14ac:dyDescent="0.55000000000000004">
      <c r="A60" s="25" t="str">
        <f t="shared" si="0"/>
        <v>101623</v>
      </c>
      <c r="B60" s="25">
        <v>43023</v>
      </c>
      <c r="C60" s="2">
        <f>IFERROR(VLOOKUP(F60,'2017_GT Roster'!$B$6:$H$21,7,FALSE), "NO MATCH!!!")</f>
        <v>23</v>
      </c>
      <c r="D60" s="2">
        <f>IFERROR(VLOOKUP(B60,GAME_INDEX!$A$7:$E$34, 5, FALSE), "NO MATCH!!!")</f>
        <v>1016</v>
      </c>
      <c r="E60" s="2" t="str">
        <f>IFERROR(VLOOKUP(B60,GAME_INDEX!$A$7:$E$34,4,FALSE),"NO MATCH")</f>
        <v>Louisville</v>
      </c>
      <c r="F60" t="s">
        <v>187</v>
      </c>
      <c r="G60">
        <v>9</v>
      </c>
      <c r="H60">
        <v>191</v>
      </c>
      <c r="I60">
        <v>710</v>
      </c>
      <c r="J60">
        <v>0</v>
      </c>
      <c r="K60">
        <v>45</v>
      </c>
      <c r="L60">
        <v>0</v>
      </c>
      <c r="M60">
        <v>6.33</v>
      </c>
      <c r="N60">
        <v>0</v>
      </c>
      <c r="O60">
        <v>38</v>
      </c>
      <c r="P60">
        <v>18.68</v>
      </c>
      <c r="Q60">
        <v>1.18</v>
      </c>
      <c r="R60">
        <v>429.02</v>
      </c>
      <c r="S60">
        <v>11.29</v>
      </c>
      <c r="T60">
        <v>1.49</v>
      </c>
      <c r="U60">
        <v>6</v>
      </c>
      <c r="V60">
        <v>12.5</v>
      </c>
      <c r="W60">
        <v>0</v>
      </c>
      <c r="X60">
        <v>0</v>
      </c>
      <c r="Y60">
        <v>13.88</v>
      </c>
    </row>
    <row r="61" spans="1:25" x14ac:dyDescent="0.55000000000000004">
      <c r="A61" s="25" t="str">
        <f t="shared" si="0"/>
        <v>10165</v>
      </c>
      <c r="B61" s="25">
        <v>43023</v>
      </c>
      <c r="C61" s="2">
        <f>IFERROR(VLOOKUP(F61,'2017_GT Roster'!$B$6:$H$21,7,FALSE), "NO MATCH!!!")</f>
        <v>5</v>
      </c>
      <c r="D61" s="2">
        <f>IFERROR(VLOOKUP(B61,GAME_INDEX!$A$7:$E$34, 5, FALSE), "NO MATCH!!!")</f>
        <v>1016</v>
      </c>
      <c r="E61" s="2" t="str">
        <f>IFERROR(VLOOKUP(B61,GAME_INDEX!$A$7:$E$34,4,FALSE),"NO MATCH")</f>
        <v>Louisville</v>
      </c>
      <c r="F61" t="s">
        <v>74</v>
      </c>
      <c r="G61">
        <v>10</v>
      </c>
      <c r="H61">
        <v>123</v>
      </c>
      <c r="I61">
        <v>115</v>
      </c>
      <c r="J61">
        <v>0</v>
      </c>
      <c r="K61">
        <v>7</v>
      </c>
      <c r="L61">
        <v>0</v>
      </c>
      <c r="M61">
        <v>6.08</v>
      </c>
      <c r="N61">
        <v>0</v>
      </c>
      <c r="O61">
        <v>20</v>
      </c>
      <c r="P61">
        <v>5.75</v>
      </c>
      <c r="Q61">
        <v>0.35</v>
      </c>
      <c r="R61">
        <v>27.45</v>
      </c>
      <c r="S61">
        <v>1.37</v>
      </c>
      <c r="T61">
        <v>0.83</v>
      </c>
      <c r="U61">
        <v>1</v>
      </c>
      <c r="V61">
        <v>7.44</v>
      </c>
      <c r="W61">
        <v>0</v>
      </c>
      <c r="X61">
        <v>0</v>
      </c>
      <c r="Y61">
        <v>7.44</v>
      </c>
    </row>
    <row r="62" spans="1:25" x14ac:dyDescent="0.55000000000000004">
      <c r="A62" s="25" t="str">
        <f t="shared" si="0"/>
        <v>101614</v>
      </c>
      <c r="B62" s="25">
        <v>43023</v>
      </c>
      <c r="C62" s="2">
        <f>IFERROR(VLOOKUP(F62,'2017_GT Roster'!$B$6:$H$21,7,FALSE), "NO MATCH!!!")</f>
        <v>14</v>
      </c>
      <c r="D62" s="2">
        <f>IFERROR(VLOOKUP(B62,GAME_INDEX!$A$7:$E$34, 5, FALSE), "NO MATCH!!!")</f>
        <v>1016</v>
      </c>
      <c r="E62" s="2" t="str">
        <f>IFERROR(VLOOKUP(B62,GAME_INDEX!$A$7:$E$34,4,FALSE),"NO MATCH")</f>
        <v>Louisville</v>
      </c>
      <c r="F62" t="s">
        <v>68</v>
      </c>
      <c r="G62">
        <v>11</v>
      </c>
      <c r="H62">
        <v>100</v>
      </c>
      <c r="I62">
        <v>96</v>
      </c>
      <c r="J62">
        <v>0</v>
      </c>
      <c r="K62">
        <v>3</v>
      </c>
      <c r="L62">
        <v>0</v>
      </c>
      <c r="M62">
        <v>3.12</v>
      </c>
      <c r="N62">
        <v>0</v>
      </c>
      <c r="O62">
        <v>9</v>
      </c>
      <c r="P62">
        <v>10.66</v>
      </c>
      <c r="Q62">
        <v>0.33</v>
      </c>
      <c r="R62">
        <v>27.68</v>
      </c>
      <c r="S62">
        <v>3.07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55000000000000004">
      <c r="A63" s="25" t="str">
        <f t="shared" si="0"/>
        <v>101612</v>
      </c>
      <c r="B63" s="25">
        <v>43023</v>
      </c>
      <c r="C63" s="2">
        <f>IFERROR(VLOOKUP(F63,'2017_GT Roster'!$B$6:$H$21,7,FALSE), "NO MATCH!!!")</f>
        <v>12</v>
      </c>
      <c r="D63" s="2">
        <f>IFERROR(VLOOKUP(B63,GAME_INDEX!$A$7:$E$34, 5, FALSE), "NO MATCH!!!")</f>
        <v>1016</v>
      </c>
      <c r="E63" s="2" t="str">
        <f>IFERROR(VLOOKUP(B63,GAME_INDEX!$A$7:$E$34,4,FALSE),"NO MATCH")</f>
        <v>Louisville</v>
      </c>
      <c r="F63" t="s">
        <v>182</v>
      </c>
      <c r="G63">
        <v>12</v>
      </c>
      <c r="H63">
        <v>50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55000000000000004">
      <c r="A64" s="25" t="str">
        <f t="shared" si="0"/>
        <v>101833</v>
      </c>
      <c r="B64" s="25">
        <v>43030</v>
      </c>
      <c r="C64" s="2">
        <f>IFERROR(VLOOKUP(F64,'2017_GT Roster'!$B$6:$H$21,7,FALSE), "NO MATCH!!!")</f>
        <v>33</v>
      </c>
      <c r="D64" s="2">
        <f>IFERROR(VLOOKUP(B64,GAME_INDEX!$A$7:$E$34, 5, FALSE), "NO MATCH!!!")</f>
        <v>1018</v>
      </c>
      <c r="E64" s="2" t="str">
        <f>IFERROR(VLOOKUP(B64,GAME_INDEX!$A$7:$E$34,4,FALSE),"NO MATCH")</f>
        <v>Boston College</v>
      </c>
      <c r="F64" t="s">
        <v>65</v>
      </c>
      <c r="G64">
        <v>1</v>
      </c>
      <c r="H64">
        <v>510</v>
      </c>
      <c r="I64">
        <v>2055</v>
      </c>
      <c r="J64">
        <v>2</v>
      </c>
      <c r="K64">
        <v>329</v>
      </c>
      <c r="L64">
        <v>1</v>
      </c>
      <c r="M64">
        <v>16</v>
      </c>
      <c r="N64">
        <v>1</v>
      </c>
      <c r="O64">
        <v>51</v>
      </c>
      <c r="P64">
        <v>40.29</v>
      </c>
      <c r="Q64">
        <v>6.45</v>
      </c>
      <c r="R64">
        <v>2043.39</v>
      </c>
      <c r="S64">
        <v>40.06</v>
      </c>
      <c r="T64">
        <v>1.74</v>
      </c>
      <c r="U64">
        <v>45</v>
      </c>
      <c r="V64">
        <v>16.59</v>
      </c>
      <c r="W64">
        <v>8</v>
      </c>
      <c r="X64">
        <v>23.27</v>
      </c>
      <c r="Y64">
        <v>32.76</v>
      </c>
    </row>
    <row r="65" spans="1:25" x14ac:dyDescent="0.55000000000000004">
      <c r="A65" s="25" t="str">
        <f t="shared" si="0"/>
        <v>10181</v>
      </c>
      <c r="B65" s="25">
        <v>43030</v>
      </c>
      <c r="C65" s="2">
        <f>IFERROR(VLOOKUP(F65,'2017_GT Roster'!$B$6:$H$21,7,FALSE), "NO MATCH!!!")</f>
        <v>1</v>
      </c>
      <c r="D65" s="2">
        <f>IFERROR(VLOOKUP(B65,GAME_INDEX!$A$7:$E$34, 5, FALSE), "NO MATCH!!!")</f>
        <v>1018</v>
      </c>
      <c r="E65" s="2" t="str">
        <f>IFERROR(VLOOKUP(B65,GAME_INDEX!$A$7:$E$34,4,FALSE),"NO MATCH")</f>
        <v>Boston College</v>
      </c>
      <c r="F65" t="s">
        <v>66</v>
      </c>
      <c r="G65">
        <v>2</v>
      </c>
      <c r="H65">
        <v>482</v>
      </c>
      <c r="I65">
        <v>1810</v>
      </c>
      <c r="J65">
        <v>2</v>
      </c>
      <c r="K65">
        <v>288</v>
      </c>
      <c r="L65">
        <v>1</v>
      </c>
      <c r="M65">
        <v>15.91</v>
      </c>
      <c r="N65">
        <v>0</v>
      </c>
      <c r="O65">
        <v>61</v>
      </c>
      <c r="P65">
        <v>29.67</v>
      </c>
      <c r="Q65">
        <v>4.72</v>
      </c>
      <c r="R65">
        <v>1962.59</v>
      </c>
      <c r="S65">
        <v>32.17</v>
      </c>
      <c r="T65">
        <v>1.76</v>
      </c>
      <c r="U65">
        <v>87</v>
      </c>
      <c r="V65">
        <v>16.149999999999999</v>
      </c>
      <c r="W65">
        <v>16</v>
      </c>
      <c r="X65">
        <v>22.61</v>
      </c>
      <c r="Y65">
        <v>26.14</v>
      </c>
    </row>
    <row r="66" spans="1:25" x14ac:dyDescent="0.55000000000000004">
      <c r="A66" s="25" t="str">
        <f t="shared" si="0"/>
        <v>10189</v>
      </c>
      <c r="B66" s="25">
        <v>43030</v>
      </c>
      <c r="C66" s="2">
        <f>IFERROR(VLOOKUP(F66,'2017_GT Roster'!$B$6:$H$21,7,FALSE), "NO MATCH!!!")</f>
        <v>9</v>
      </c>
      <c r="D66" s="2">
        <f>IFERROR(VLOOKUP(B66,GAME_INDEX!$A$7:$E$34, 5, FALSE), "NO MATCH!!!")</f>
        <v>1018</v>
      </c>
      <c r="E66" s="2" t="str">
        <f>IFERROR(VLOOKUP(B66,GAME_INDEX!$A$7:$E$34,4,FALSE),"NO MATCH")</f>
        <v>Boston College</v>
      </c>
      <c r="F66" t="s">
        <v>64</v>
      </c>
      <c r="G66">
        <v>3</v>
      </c>
      <c r="H66">
        <v>481</v>
      </c>
      <c r="I66">
        <v>2882</v>
      </c>
      <c r="J66">
        <v>2</v>
      </c>
      <c r="K66">
        <v>1004</v>
      </c>
      <c r="L66">
        <v>2</v>
      </c>
      <c r="M66">
        <v>34.83</v>
      </c>
      <c r="N66">
        <v>2</v>
      </c>
      <c r="O66">
        <v>77</v>
      </c>
      <c r="P66">
        <v>37.42</v>
      </c>
      <c r="Q66">
        <v>13.03</v>
      </c>
      <c r="R66">
        <v>2233.1799999999998</v>
      </c>
      <c r="S66">
        <v>29</v>
      </c>
      <c r="T66">
        <v>1.44</v>
      </c>
      <c r="U66">
        <v>78</v>
      </c>
      <c r="V66">
        <v>12.29</v>
      </c>
      <c r="W66">
        <v>0</v>
      </c>
      <c r="X66">
        <v>0</v>
      </c>
      <c r="Y66">
        <v>16.45</v>
      </c>
    </row>
    <row r="67" spans="1:25" x14ac:dyDescent="0.55000000000000004">
      <c r="A67" s="25" t="str">
        <f t="shared" si="0"/>
        <v>101811</v>
      </c>
      <c r="B67" s="25">
        <v>43030</v>
      </c>
      <c r="C67" s="2">
        <f>IFERROR(VLOOKUP(F67,'2017_GT Roster'!$B$6:$H$21,7,FALSE), "NO MATCH!!!")</f>
        <v>11</v>
      </c>
      <c r="D67" s="2">
        <f>IFERROR(VLOOKUP(B67,GAME_INDEX!$A$7:$E$34, 5, FALSE), "NO MATCH!!!")</f>
        <v>1018</v>
      </c>
      <c r="E67" s="2" t="str">
        <f>IFERROR(VLOOKUP(B67,GAME_INDEX!$A$7:$E$34,4,FALSE),"NO MATCH")</f>
        <v>Boston College</v>
      </c>
      <c r="F67" t="s">
        <v>63</v>
      </c>
      <c r="G67">
        <v>4</v>
      </c>
      <c r="H67">
        <v>464</v>
      </c>
      <c r="I67">
        <v>2021</v>
      </c>
      <c r="J67">
        <v>2</v>
      </c>
      <c r="K67">
        <v>281</v>
      </c>
      <c r="L67">
        <v>1</v>
      </c>
      <c r="M67">
        <v>13.9</v>
      </c>
      <c r="N67">
        <v>0</v>
      </c>
      <c r="O67">
        <v>78</v>
      </c>
      <c r="P67">
        <v>25.91</v>
      </c>
      <c r="Q67">
        <v>3.6</v>
      </c>
      <c r="R67">
        <v>2130.34</v>
      </c>
      <c r="S67">
        <v>27.31</v>
      </c>
      <c r="T67">
        <v>1.61</v>
      </c>
      <c r="U67">
        <v>58</v>
      </c>
      <c r="V67">
        <v>17.87</v>
      </c>
      <c r="W67">
        <v>21</v>
      </c>
      <c r="X67">
        <v>21.85</v>
      </c>
      <c r="Y67">
        <v>26.94</v>
      </c>
    </row>
    <row r="68" spans="1:25" x14ac:dyDescent="0.55000000000000004">
      <c r="A68" s="25" t="str">
        <f t="shared" si="0"/>
        <v>10184</v>
      </c>
      <c r="B68" s="25">
        <v>43030</v>
      </c>
      <c r="C68" s="2">
        <f>IFERROR(VLOOKUP(F68,'2017_GT Roster'!$B$6:$H$21,7,FALSE), "NO MATCH!!!")</f>
        <v>4</v>
      </c>
      <c r="D68" s="2">
        <f>IFERROR(VLOOKUP(B68,GAME_INDEX!$A$7:$E$34, 5, FALSE), "NO MATCH!!!")</f>
        <v>1018</v>
      </c>
      <c r="E68" s="2" t="str">
        <f>IFERROR(VLOOKUP(B68,GAME_INDEX!$A$7:$E$34,4,FALSE),"NO MATCH")</f>
        <v>Boston College</v>
      </c>
      <c r="F68" t="s">
        <v>165</v>
      </c>
      <c r="G68">
        <v>5</v>
      </c>
      <c r="H68">
        <v>447</v>
      </c>
      <c r="I68">
        <v>1203</v>
      </c>
      <c r="J68">
        <v>1</v>
      </c>
      <c r="K68">
        <v>211</v>
      </c>
      <c r="L68">
        <v>1</v>
      </c>
      <c r="M68">
        <v>17.53</v>
      </c>
      <c r="N68">
        <v>1</v>
      </c>
      <c r="O68">
        <v>49</v>
      </c>
      <c r="P68">
        <v>24.55</v>
      </c>
      <c r="Q68">
        <v>4.3</v>
      </c>
      <c r="R68">
        <v>1459.84</v>
      </c>
      <c r="S68">
        <v>29.79</v>
      </c>
      <c r="T68">
        <v>1.87</v>
      </c>
      <c r="U68">
        <v>68</v>
      </c>
      <c r="V68">
        <v>19.399999999999999</v>
      </c>
      <c r="W68">
        <v>34</v>
      </c>
      <c r="X68">
        <v>21.86</v>
      </c>
      <c r="Y68">
        <v>25.29</v>
      </c>
    </row>
    <row r="69" spans="1:25" x14ac:dyDescent="0.55000000000000004">
      <c r="A69" s="25" t="str">
        <f t="shared" ref="A69:A132" si="1">D69&amp;C69</f>
        <v>101814</v>
      </c>
      <c r="B69" s="25">
        <v>43030</v>
      </c>
      <c r="C69" s="2">
        <f>IFERROR(VLOOKUP(F69,'2017_GT Roster'!$B$6:$H$21,7,FALSE), "NO MATCH!!!")</f>
        <v>14</v>
      </c>
      <c r="D69" s="2">
        <f>IFERROR(VLOOKUP(B69,GAME_INDEX!$A$7:$E$34, 5, FALSE), "NO MATCH!!!")</f>
        <v>1018</v>
      </c>
      <c r="E69" s="2" t="str">
        <f>IFERROR(VLOOKUP(B69,GAME_INDEX!$A$7:$E$34,4,FALSE),"NO MATCH")</f>
        <v>Boston College</v>
      </c>
      <c r="F69" t="s">
        <v>68</v>
      </c>
      <c r="G69">
        <v>6</v>
      </c>
      <c r="H69">
        <v>406</v>
      </c>
      <c r="I69">
        <v>1310</v>
      </c>
      <c r="J69">
        <v>1</v>
      </c>
      <c r="K69">
        <v>238</v>
      </c>
      <c r="L69">
        <v>1</v>
      </c>
      <c r="M69">
        <v>18.16</v>
      </c>
      <c r="N69">
        <v>1</v>
      </c>
      <c r="O69">
        <v>54</v>
      </c>
      <c r="P69">
        <v>24.25</v>
      </c>
      <c r="Q69">
        <v>4.4000000000000004</v>
      </c>
      <c r="R69">
        <v>1377.62</v>
      </c>
      <c r="S69">
        <v>25.51</v>
      </c>
      <c r="T69">
        <v>1.67</v>
      </c>
      <c r="U69">
        <v>43</v>
      </c>
      <c r="V69">
        <v>17.5</v>
      </c>
      <c r="W69">
        <v>5</v>
      </c>
      <c r="X69">
        <v>21.83</v>
      </c>
      <c r="Y69">
        <v>23.86</v>
      </c>
    </row>
    <row r="70" spans="1:25" x14ac:dyDescent="0.55000000000000004">
      <c r="A70" s="25" t="str">
        <f t="shared" si="1"/>
        <v>10188</v>
      </c>
      <c r="B70" s="25">
        <v>43030</v>
      </c>
      <c r="C70" s="2">
        <f>IFERROR(VLOOKUP(F70,'2017_GT Roster'!$B$6:$H$21,7,FALSE), "NO MATCH!!!")</f>
        <v>8</v>
      </c>
      <c r="D70" s="2">
        <f>IFERROR(VLOOKUP(B70,GAME_INDEX!$A$7:$E$34, 5, FALSE), "NO MATCH!!!")</f>
        <v>1018</v>
      </c>
      <c r="E70" s="2" t="str">
        <f>IFERROR(VLOOKUP(B70,GAME_INDEX!$A$7:$E$34,4,FALSE),"NO MATCH")</f>
        <v>Boston College</v>
      </c>
      <c r="F70" t="s">
        <v>71</v>
      </c>
      <c r="G70">
        <v>7</v>
      </c>
      <c r="H70">
        <v>262</v>
      </c>
      <c r="I70">
        <v>1336</v>
      </c>
      <c r="J70">
        <v>1</v>
      </c>
      <c r="K70">
        <v>124</v>
      </c>
      <c r="L70">
        <v>0</v>
      </c>
      <c r="M70">
        <v>9.2799999999999994</v>
      </c>
      <c r="N70">
        <v>0</v>
      </c>
      <c r="O70">
        <v>62</v>
      </c>
      <c r="P70">
        <v>21.54</v>
      </c>
      <c r="Q70">
        <v>2</v>
      </c>
      <c r="R70">
        <v>784.98</v>
      </c>
      <c r="S70">
        <v>12.66</v>
      </c>
      <c r="T70">
        <v>1.42</v>
      </c>
      <c r="U70">
        <v>20</v>
      </c>
      <c r="V70">
        <v>11.74</v>
      </c>
      <c r="W70">
        <v>0</v>
      </c>
      <c r="X70">
        <v>0</v>
      </c>
      <c r="Y70">
        <v>16.14</v>
      </c>
    </row>
    <row r="71" spans="1:25" x14ac:dyDescent="0.55000000000000004">
      <c r="A71" s="25" t="str">
        <f t="shared" si="1"/>
        <v>10183</v>
      </c>
      <c r="B71" s="25">
        <v>43030</v>
      </c>
      <c r="C71" s="2">
        <f>IFERROR(VLOOKUP(F71,'2017_GT Roster'!$B$6:$H$21,7,FALSE), "NO MATCH!!!")</f>
        <v>3</v>
      </c>
      <c r="D71" s="2">
        <f>IFERROR(VLOOKUP(B71,GAME_INDEX!$A$7:$E$34, 5, FALSE), "NO MATCH!!!")</f>
        <v>1018</v>
      </c>
      <c r="E71" s="2" t="str">
        <f>IFERROR(VLOOKUP(B71,GAME_INDEX!$A$7:$E$34,4,FALSE),"NO MATCH")</f>
        <v>Boston College</v>
      </c>
      <c r="F71" t="s">
        <v>72</v>
      </c>
      <c r="G71">
        <v>8</v>
      </c>
      <c r="H71">
        <v>236</v>
      </c>
      <c r="I71">
        <v>255</v>
      </c>
      <c r="J71">
        <v>0</v>
      </c>
      <c r="K71">
        <v>17</v>
      </c>
      <c r="L71">
        <v>0</v>
      </c>
      <c r="M71">
        <v>6.66</v>
      </c>
      <c r="N71">
        <v>0</v>
      </c>
      <c r="O71">
        <v>30</v>
      </c>
      <c r="P71">
        <v>8.5</v>
      </c>
      <c r="Q71">
        <v>0.56000000000000005</v>
      </c>
      <c r="R71">
        <v>181.04</v>
      </c>
      <c r="S71">
        <v>6.03</v>
      </c>
      <c r="T71">
        <v>1.41</v>
      </c>
      <c r="U71">
        <v>15</v>
      </c>
      <c r="V71">
        <v>15</v>
      </c>
      <c r="W71">
        <v>4</v>
      </c>
      <c r="X71">
        <v>21.01</v>
      </c>
      <c r="Y71">
        <v>22.35</v>
      </c>
    </row>
    <row r="72" spans="1:25" x14ac:dyDescent="0.55000000000000004">
      <c r="A72" s="25" t="str">
        <f t="shared" si="1"/>
        <v>101897</v>
      </c>
      <c r="B72" s="25">
        <v>43030</v>
      </c>
      <c r="C72" s="2">
        <f>IFERROR(VLOOKUP(F72,'2017_GT Roster'!$B$6:$H$21,7,FALSE), "NO MATCH!!!")</f>
        <v>97</v>
      </c>
      <c r="D72" s="2">
        <f>IFERROR(VLOOKUP(B72,GAME_INDEX!$A$7:$E$34, 5, FALSE), "NO MATCH!!!")</f>
        <v>1018</v>
      </c>
      <c r="E72" s="2" t="str">
        <f>IFERROR(VLOOKUP(B72,GAME_INDEX!$A$7:$E$34,4,FALSE),"NO MATCH")</f>
        <v>Boston College</v>
      </c>
      <c r="F72" t="s">
        <v>67</v>
      </c>
      <c r="G72">
        <v>9</v>
      </c>
      <c r="H72">
        <v>194</v>
      </c>
      <c r="I72">
        <v>164</v>
      </c>
      <c r="J72">
        <v>0</v>
      </c>
      <c r="K72">
        <v>19</v>
      </c>
      <c r="L72">
        <v>0</v>
      </c>
      <c r="M72">
        <v>11.58</v>
      </c>
      <c r="N72">
        <v>0</v>
      </c>
      <c r="O72">
        <v>21</v>
      </c>
      <c r="P72">
        <v>7.8</v>
      </c>
      <c r="Q72">
        <v>0.9</v>
      </c>
      <c r="R72">
        <v>106.27</v>
      </c>
      <c r="S72">
        <v>5.0599999999999996</v>
      </c>
      <c r="T72">
        <v>1.41</v>
      </c>
      <c r="U72">
        <v>4</v>
      </c>
      <c r="V72">
        <v>9.0299999999999994</v>
      </c>
      <c r="W72">
        <v>0</v>
      </c>
      <c r="X72">
        <v>0</v>
      </c>
      <c r="Y72">
        <v>9.99</v>
      </c>
    </row>
    <row r="73" spans="1:25" x14ac:dyDescent="0.55000000000000004">
      <c r="A73" s="25" t="str">
        <f t="shared" si="1"/>
        <v>101823</v>
      </c>
      <c r="B73" s="25">
        <v>43030</v>
      </c>
      <c r="C73" s="2">
        <f>IFERROR(VLOOKUP(F73,'2017_GT Roster'!$B$6:$H$21,7,FALSE), "NO MATCH!!!")</f>
        <v>23</v>
      </c>
      <c r="D73" s="2">
        <f>IFERROR(VLOOKUP(B73,GAME_INDEX!$A$7:$E$34, 5, FALSE), "NO MATCH!!!")</f>
        <v>1018</v>
      </c>
      <c r="E73" s="2" t="str">
        <f>IFERROR(VLOOKUP(B73,GAME_INDEX!$A$7:$E$34,4,FALSE),"NO MATCH")</f>
        <v>Boston College</v>
      </c>
      <c r="F73" t="s">
        <v>187</v>
      </c>
      <c r="G73">
        <v>10</v>
      </c>
      <c r="H73">
        <v>153</v>
      </c>
      <c r="I73">
        <v>151</v>
      </c>
      <c r="J73">
        <v>0</v>
      </c>
      <c r="K73">
        <v>12</v>
      </c>
      <c r="L73">
        <v>0</v>
      </c>
      <c r="M73">
        <v>7.94</v>
      </c>
      <c r="N73">
        <v>0</v>
      </c>
      <c r="O73">
        <v>15</v>
      </c>
      <c r="P73">
        <v>10.06</v>
      </c>
      <c r="Q73">
        <v>0.8</v>
      </c>
      <c r="R73">
        <v>83.13</v>
      </c>
      <c r="S73">
        <v>5.54</v>
      </c>
      <c r="T73">
        <v>1.42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55000000000000004">
      <c r="A74" s="25" t="str">
        <f t="shared" si="1"/>
        <v>10185</v>
      </c>
      <c r="B74" s="25">
        <v>43030</v>
      </c>
      <c r="C74" s="2">
        <f>IFERROR(VLOOKUP(F74,'2017_GT Roster'!$B$6:$H$21,7,FALSE), "NO MATCH!!!")</f>
        <v>5</v>
      </c>
      <c r="D74" s="2">
        <f>IFERROR(VLOOKUP(B74,GAME_INDEX!$A$7:$E$34, 5, FALSE), "NO MATCH!!!")</f>
        <v>1018</v>
      </c>
      <c r="E74" s="2" t="str">
        <f>IFERROR(VLOOKUP(B74,GAME_INDEX!$A$7:$E$34,4,FALSE),"NO MATCH")</f>
        <v>Boston College</v>
      </c>
      <c r="F74" t="s">
        <v>74</v>
      </c>
      <c r="G74">
        <v>11</v>
      </c>
      <c r="H74">
        <v>92</v>
      </c>
      <c r="I74">
        <v>14</v>
      </c>
      <c r="J74">
        <v>0</v>
      </c>
      <c r="K74">
        <v>1</v>
      </c>
      <c r="L74">
        <v>0</v>
      </c>
      <c r="M74">
        <v>7.14</v>
      </c>
      <c r="N74">
        <v>0</v>
      </c>
      <c r="O74">
        <v>7</v>
      </c>
      <c r="P74">
        <v>2</v>
      </c>
      <c r="Q74">
        <v>0.14000000000000001</v>
      </c>
      <c r="R74">
        <v>2.7</v>
      </c>
      <c r="S74">
        <v>0.38</v>
      </c>
      <c r="T74">
        <v>0.71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55000000000000004">
      <c r="A75" s="25" t="str">
        <f t="shared" si="1"/>
        <v>101812</v>
      </c>
      <c r="B75" s="25">
        <v>43030</v>
      </c>
      <c r="C75" s="2">
        <f>IFERROR(VLOOKUP(F75,'2017_GT Roster'!$B$6:$H$21,7,FALSE), "NO MATCH!!!")</f>
        <v>12</v>
      </c>
      <c r="D75" s="2">
        <f>IFERROR(VLOOKUP(B75,GAME_INDEX!$A$7:$E$34, 5, FALSE), "NO MATCH!!!")</f>
        <v>1018</v>
      </c>
      <c r="E75" s="2" t="str">
        <f>IFERROR(VLOOKUP(B75,GAME_INDEX!$A$7:$E$34,4,FALSE),"NO MATCH")</f>
        <v>Boston College</v>
      </c>
      <c r="F75" t="s">
        <v>182</v>
      </c>
      <c r="G75">
        <v>12</v>
      </c>
      <c r="H75">
        <v>50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55000000000000004">
      <c r="A76" s="25" t="str">
        <f t="shared" si="1"/>
        <v>101933</v>
      </c>
      <c r="B76" s="25">
        <v>43035</v>
      </c>
      <c r="C76" s="2">
        <f>IFERROR(VLOOKUP(F76,'2017_GT Roster'!$B$6:$H$21,7,FALSE), "NO MATCH!!!")</f>
        <v>33</v>
      </c>
      <c r="D76" s="2">
        <f>IFERROR(VLOOKUP(B76,GAME_INDEX!$A$7:$E$34, 5, FALSE), "NO MATCH!!!")</f>
        <v>1019</v>
      </c>
      <c r="E76" s="2" t="str">
        <f>IFERROR(VLOOKUP(B76,GAME_INDEX!$A$7:$E$34,4,FALSE),"NO MATCH")</f>
        <v>Duke</v>
      </c>
      <c r="F76" t="s">
        <v>65</v>
      </c>
      <c r="G76">
        <v>1</v>
      </c>
      <c r="H76">
        <v>508</v>
      </c>
      <c r="I76">
        <v>3571</v>
      </c>
      <c r="J76">
        <v>2</v>
      </c>
      <c r="K76">
        <v>673</v>
      </c>
      <c r="L76">
        <v>2</v>
      </c>
      <c r="M76">
        <v>18.84</v>
      </c>
      <c r="N76">
        <v>1</v>
      </c>
      <c r="O76">
        <v>121</v>
      </c>
      <c r="P76">
        <v>29.51</v>
      </c>
      <c r="Q76">
        <v>5.56</v>
      </c>
      <c r="R76">
        <v>3265.71</v>
      </c>
      <c r="S76">
        <v>26.98</v>
      </c>
      <c r="T76">
        <v>1.6</v>
      </c>
      <c r="U76">
        <v>98</v>
      </c>
      <c r="V76">
        <v>17.88</v>
      </c>
      <c r="W76">
        <v>29</v>
      </c>
      <c r="X76">
        <v>22.66</v>
      </c>
      <c r="Y76">
        <v>25.9</v>
      </c>
    </row>
    <row r="77" spans="1:25" x14ac:dyDescent="0.55000000000000004">
      <c r="A77" s="25" t="str">
        <f t="shared" si="1"/>
        <v>101911</v>
      </c>
      <c r="B77" s="25">
        <v>43035</v>
      </c>
      <c r="C77" s="2">
        <f>IFERROR(VLOOKUP(F77,'2017_GT Roster'!$B$6:$H$21,7,FALSE), "NO MATCH!!!")</f>
        <v>11</v>
      </c>
      <c r="D77" s="2">
        <f>IFERROR(VLOOKUP(B77,GAME_INDEX!$A$7:$E$34, 5, FALSE), "NO MATCH!!!")</f>
        <v>1019</v>
      </c>
      <c r="E77" s="2" t="str">
        <f>IFERROR(VLOOKUP(B77,GAME_INDEX!$A$7:$E$34,4,FALSE),"NO MATCH")</f>
        <v>Duke</v>
      </c>
      <c r="F77" t="s">
        <v>63</v>
      </c>
      <c r="G77">
        <v>2</v>
      </c>
      <c r="H77">
        <v>498</v>
      </c>
      <c r="I77">
        <v>3613</v>
      </c>
      <c r="J77">
        <v>2</v>
      </c>
      <c r="K77">
        <v>559</v>
      </c>
      <c r="L77">
        <v>2</v>
      </c>
      <c r="M77">
        <v>15.47</v>
      </c>
      <c r="N77">
        <v>0</v>
      </c>
      <c r="O77">
        <v>128</v>
      </c>
      <c r="P77">
        <v>28.22</v>
      </c>
      <c r="Q77">
        <v>4.3600000000000003</v>
      </c>
      <c r="R77">
        <v>4015.41</v>
      </c>
      <c r="S77">
        <v>31.37</v>
      </c>
      <c r="T77">
        <v>1.62</v>
      </c>
      <c r="U77">
        <v>87</v>
      </c>
      <c r="V77">
        <v>19.079999999999998</v>
      </c>
      <c r="W77">
        <v>43</v>
      </c>
      <c r="X77">
        <v>22.72</v>
      </c>
      <c r="Y77">
        <v>27.09</v>
      </c>
    </row>
    <row r="78" spans="1:25" x14ac:dyDescent="0.55000000000000004">
      <c r="A78" s="25" t="str">
        <f t="shared" si="1"/>
        <v>10191</v>
      </c>
      <c r="B78" s="25">
        <v>43035</v>
      </c>
      <c r="C78" s="2">
        <f>IFERROR(VLOOKUP(F78,'2017_GT Roster'!$B$6:$H$21,7,FALSE), "NO MATCH!!!")</f>
        <v>1</v>
      </c>
      <c r="D78" s="2">
        <f>IFERROR(VLOOKUP(B78,GAME_INDEX!$A$7:$E$34, 5, FALSE), "NO MATCH!!!")</f>
        <v>1019</v>
      </c>
      <c r="E78" s="2" t="str">
        <f>IFERROR(VLOOKUP(B78,GAME_INDEX!$A$7:$E$34,4,FALSE),"NO MATCH")</f>
        <v>Duke</v>
      </c>
      <c r="F78" t="s">
        <v>66</v>
      </c>
      <c r="G78">
        <v>3</v>
      </c>
      <c r="H78">
        <v>473</v>
      </c>
      <c r="I78">
        <v>3131</v>
      </c>
      <c r="J78">
        <v>2</v>
      </c>
      <c r="K78">
        <v>545</v>
      </c>
      <c r="L78">
        <v>2</v>
      </c>
      <c r="M78">
        <v>17.399999999999999</v>
      </c>
      <c r="N78">
        <v>1</v>
      </c>
      <c r="O78">
        <v>105</v>
      </c>
      <c r="P78">
        <v>29.81</v>
      </c>
      <c r="Q78">
        <v>5.19</v>
      </c>
      <c r="R78">
        <v>3400.36</v>
      </c>
      <c r="S78">
        <v>32.380000000000003</v>
      </c>
      <c r="T78">
        <v>1.64</v>
      </c>
      <c r="U78">
        <v>119</v>
      </c>
      <c r="V78">
        <v>17.5</v>
      </c>
      <c r="W78">
        <v>34</v>
      </c>
      <c r="X78">
        <v>21.91</v>
      </c>
      <c r="Y78">
        <v>24.72</v>
      </c>
    </row>
    <row r="79" spans="1:25" x14ac:dyDescent="0.55000000000000004">
      <c r="A79" s="25" t="str">
        <f t="shared" si="1"/>
        <v>10199</v>
      </c>
      <c r="B79" s="25">
        <v>43035</v>
      </c>
      <c r="C79" s="2">
        <f>IFERROR(VLOOKUP(F79,'2017_GT Roster'!$B$6:$H$21,7,FALSE), "NO MATCH!!!")</f>
        <v>9</v>
      </c>
      <c r="D79" s="2">
        <f>IFERROR(VLOOKUP(B79,GAME_INDEX!$A$7:$E$34, 5, FALSE), "NO MATCH!!!")</f>
        <v>1019</v>
      </c>
      <c r="E79" s="2" t="str">
        <f>IFERROR(VLOOKUP(B79,GAME_INDEX!$A$7:$E$34,4,FALSE),"NO MATCH")</f>
        <v>Duke</v>
      </c>
      <c r="F79" t="s">
        <v>64</v>
      </c>
      <c r="G79">
        <v>4</v>
      </c>
      <c r="H79">
        <v>458</v>
      </c>
      <c r="I79">
        <v>3687</v>
      </c>
      <c r="J79">
        <v>2</v>
      </c>
      <c r="K79">
        <v>1219</v>
      </c>
      <c r="L79">
        <v>2</v>
      </c>
      <c r="M79">
        <v>33.06</v>
      </c>
      <c r="N79">
        <v>2</v>
      </c>
      <c r="O79">
        <v>101</v>
      </c>
      <c r="P79">
        <v>36.5</v>
      </c>
      <c r="Q79">
        <v>12.06</v>
      </c>
      <c r="R79">
        <v>3016.43</v>
      </c>
      <c r="S79">
        <v>29.86</v>
      </c>
      <c r="T79">
        <v>1.48</v>
      </c>
      <c r="U79">
        <v>116</v>
      </c>
      <c r="V79">
        <v>12.68</v>
      </c>
      <c r="W79">
        <v>0</v>
      </c>
      <c r="X79">
        <v>0</v>
      </c>
      <c r="Y79">
        <v>17.95</v>
      </c>
    </row>
    <row r="80" spans="1:25" x14ac:dyDescent="0.55000000000000004">
      <c r="A80" s="25" t="str">
        <f t="shared" si="1"/>
        <v>10194</v>
      </c>
      <c r="B80" s="25">
        <v>43035</v>
      </c>
      <c r="C80" s="2">
        <f>IFERROR(VLOOKUP(F80,'2017_GT Roster'!$B$6:$H$21,7,FALSE), "NO MATCH!!!")</f>
        <v>4</v>
      </c>
      <c r="D80" s="2">
        <f>IFERROR(VLOOKUP(B80,GAME_INDEX!$A$7:$E$34, 5, FALSE), "NO MATCH!!!")</f>
        <v>1019</v>
      </c>
      <c r="E80" s="2" t="str">
        <f>IFERROR(VLOOKUP(B80,GAME_INDEX!$A$7:$E$34,4,FALSE),"NO MATCH")</f>
        <v>Duke</v>
      </c>
      <c r="F80" t="s">
        <v>165</v>
      </c>
      <c r="G80">
        <v>5</v>
      </c>
      <c r="H80">
        <v>388</v>
      </c>
      <c r="I80">
        <v>1703</v>
      </c>
      <c r="J80">
        <v>2</v>
      </c>
      <c r="K80">
        <v>322</v>
      </c>
      <c r="L80">
        <v>1</v>
      </c>
      <c r="M80">
        <v>18.899999999999999</v>
      </c>
      <c r="N80">
        <v>1</v>
      </c>
      <c r="O80">
        <v>81</v>
      </c>
      <c r="P80">
        <v>21.02</v>
      </c>
      <c r="Q80">
        <v>3.97</v>
      </c>
      <c r="R80">
        <v>1740.03</v>
      </c>
      <c r="S80">
        <v>21.48</v>
      </c>
      <c r="T80">
        <v>1.58</v>
      </c>
      <c r="U80">
        <v>71</v>
      </c>
      <c r="V80">
        <v>19.170000000000002</v>
      </c>
      <c r="W80">
        <v>34</v>
      </c>
      <c r="X80">
        <v>22.4</v>
      </c>
      <c r="Y80">
        <v>26.53</v>
      </c>
    </row>
    <row r="81" spans="1:25" x14ac:dyDescent="0.55000000000000004">
      <c r="A81" s="25" t="str">
        <f t="shared" si="1"/>
        <v>101914</v>
      </c>
      <c r="B81" s="25">
        <v>43035</v>
      </c>
      <c r="C81" s="2">
        <f>IFERROR(VLOOKUP(F81,'2017_GT Roster'!$B$6:$H$21,7,FALSE), "NO MATCH!!!")</f>
        <v>14</v>
      </c>
      <c r="D81" s="2">
        <f>IFERROR(VLOOKUP(B81,GAME_INDEX!$A$7:$E$34, 5, FALSE), "NO MATCH!!!")</f>
        <v>1019</v>
      </c>
      <c r="E81" s="2" t="str">
        <f>IFERROR(VLOOKUP(B81,GAME_INDEX!$A$7:$E$34,4,FALSE),"NO MATCH")</f>
        <v>Duke</v>
      </c>
      <c r="F81" t="s">
        <v>68</v>
      </c>
      <c r="G81">
        <v>6</v>
      </c>
      <c r="H81">
        <v>318</v>
      </c>
      <c r="I81">
        <v>1861</v>
      </c>
      <c r="J81">
        <v>2</v>
      </c>
      <c r="K81">
        <v>270</v>
      </c>
      <c r="L81">
        <v>1</v>
      </c>
      <c r="M81">
        <v>14.5</v>
      </c>
      <c r="N81">
        <v>0</v>
      </c>
      <c r="O81">
        <v>72</v>
      </c>
      <c r="P81">
        <v>25.84</v>
      </c>
      <c r="Q81">
        <v>3.75</v>
      </c>
      <c r="R81">
        <v>1200.43</v>
      </c>
      <c r="S81">
        <v>16.670000000000002</v>
      </c>
      <c r="T81">
        <v>1.29</v>
      </c>
      <c r="U81">
        <v>34</v>
      </c>
      <c r="V81">
        <v>17.2</v>
      </c>
      <c r="W81">
        <v>5</v>
      </c>
      <c r="X81">
        <v>21.98</v>
      </c>
      <c r="Y81">
        <v>24.2</v>
      </c>
    </row>
    <row r="82" spans="1:25" x14ac:dyDescent="0.55000000000000004">
      <c r="A82" s="25" t="str">
        <f t="shared" si="1"/>
        <v>10198</v>
      </c>
      <c r="B82" s="25">
        <v>43035</v>
      </c>
      <c r="C82" s="2">
        <f>IFERROR(VLOOKUP(F82,'2017_GT Roster'!$B$6:$H$21,7,FALSE), "NO MATCH!!!")</f>
        <v>8</v>
      </c>
      <c r="D82" s="2">
        <f>IFERROR(VLOOKUP(B82,GAME_INDEX!$A$7:$E$34, 5, FALSE), "NO MATCH!!!")</f>
        <v>1019</v>
      </c>
      <c r="E82" s="2" t="str">
        <f>IFERROR(VLOOKUP(B82,GAME_INDEX!$A$7:$E$34,4,FALSE),"NO MATCH")</f>
        <v>Duke</v>
      </c>
      <c r="F82" t="s">
        <v>71</v>
      </c>
      <c r="G82">
        <v>7</v>
      </c>
      <c r="H82">
        <v>283</v>
      </c>
      <c r="I82">
        <v>2533</v>
      </c>
      <c r="J82">
        <v>2</v>
      </c>
      <c r="K82">
        <v>327</v>
      </c>
      <c r="L82">
        <v>1</v>
      </c>
      <c r="M82">
        <v>12.9</v>
      </c>
      <c r="N82">
        <v>0</v>
      </c>
      <c r="O82">
        <v>117</v>
      </c>
      <c r="P82">
        <v>21.64</v>
      </c>
      <c r="Q82">
        <v>2.79</v>
      </c>
      <c r="R82">
        <v>1545.02</v>
      </c>
      <c r="S82">
        <v>13.2</v>
      </c>
      <c r="T82">
        <v>1.36</v>
      </c>
      <c r="U82">
        <v>21</v>
      </c>
      <c r="V82">
        <v>10.24</v>
      </c>
      <c r="W82">
        <v>0</v>
      </c>
      <c r="X82">
        <v>0</v>
      </c>
      <c r="Y82">
        <v>14.27</v>
      </c>
    </row>
    <row r="83" spans="1:25" x14ac:dyDescent="0.55000000000000004">
      <c r="A83" s="25" t="str">
        <f t="shared" si="1"/>
        <v>10193</v>
      </c>
      <c r="B83" s="25">
        <v>43035</v>
      </c>
      <c r="C83" s="2">
        <f>IFERROR(VLOOKUP(F83,'2017_GT Roster'!$B$6:$H$21,7,FALSE), "NO MATCH!!!")</f>
        <v>3</v>
      </c>
      <c r="D83" s="2">
        <f>IFERROR(VLOOKUP(B83,GAME_INDEX!$A$7:$E$34, 5, FALSE), "NO MATCH!!!")</f>
        <v>1019</v>
      </c>
      <c r="E83" s="2" t="str">
        <f>IFERROR(VLOOKUP(B83,GAME_INDEX!$A$7:$E$34,4,FALSE),"NO MATCH")</f>
        <v>Duke</v>
      </c>
      <c r="F83" t="s">
        <v>72</v>
      </c>
      <c r="G83">
        <v>8</v>
      </c>
      <c r="H83">
        <v>248</v>
      </c>
      <c r="I83">
        <v>337</v>
      </c>
      <c r="J83">
        <v>0</v>
      </c>
      <c r="K83">
        <v>70</v>
      </c>
      <c r="L83">
        <v>0</v>
      </c>
      <c r="M83">
        <v>20.77</v>
      </c>
      <c r="N83">
        <v>1</v>
      </c>
      <c r="O83">
        <v>17</v>
      </c>
      <c r="P83">
        <v>19.82</v>
      </c>
      <c r="Q83">
        <v>4.1100000000000003</v>
      </c>
      <c r="R83">
        <v>27.72</v>
      </c>
      <c r="S83">
        <v>1.63</v>
      </c>
      <c r="T83">
        <v>0.25</v>
      </c>
      <c r="U83">
        <v>1</v>
      </c>
      <c r="V83">
        <v>30.63</v>
      </c>
      <c r="W83">
        <v>1</v>
      </c>
      <c r="X83">
        <v>30.63</v>
      </c>
      <c r="Y83">
        <v>30.63</v>
      </c>
    </row>
    <row r="84" spans="1:25" x14ac:dyDescent="0.55000000000000004">
      <c r="A84" s="25" t="str">
        <f t="shared" si="1"/>
        <v>101923</v>
      </c>
      <c r="B84" s="25">
        <v>43035</v>
      </c>
      <c r="C84" s="2">
        <f>IFERROR(VLOOKUP(F84,'2017_GT Roster'!$B$6:$H$21,7,FALSE), "NO MATCH!!!")</f>
        <v>23</v>
      </c>
      <c r="D84" s="2">
        <f>IFERROR(VLOOKUP(B84,GAME_INDEX!$A$7:$E$34, 5, FALSE), "NO MATCH!!!")</f>
        <v>1019</v>
      </c>
      <c r="E84" s="2" t="str">
        <f>IFERROR(VLOOKUP(B84,GAME_INDEX!$A$7:$E$34,4,FALSE),"NO MATCH")</f>
        <v>Duke</v>
      </c>
      <c r="F84" t="s">
        <v>187</v>
      </c>
      <c r="G84">
        <v>9</v>
      </c>
      <c r="H84">
        <v>243</v>
      </c>
      <c r="I84">
        <v>800</v>
      </c>
      <c r="J84">
        <v>0</v>
      </c>
      <c r="K84">
        <v>94</v>
      </c>
      <c r="L84">
        <v>0</v>
      </c>
      <c r="M84">
        <v>11.75</v>
      </c>
      <c r="N84">
        <v>0</v>
      </c>
      <c r="O84">
        <v>64</v>
      </c>
      <c r="P84">
        <v>12.5</v>
      </c>
      <c r="Q84">
        <v>1.46</v>
      </c>
      <c r="R84">
        <v>472.21</v>
      </c>
      <c r="S84">
        <v>7.37</v>
      </c>
      <c r="T84">
        <v>1.1299999999999999</v>
      </c>
      <c r="U84">
        <v>8</v>
      </c>
      <c r="V84">
        <v>17.600000000000001</v>
      </c>
      <c r="W84">
        <v>3</v>
      </c>
      <c r="X84">
        <v>28.89</v>
      </c>
      <c r="Y84">
        <v>43.57</v>
      </c>
    </row>
    <row r="85" spans="1:25" x14ac:dyDescent="0.55000000000000004">
      <c r="A85" s="25" t="str">
        <f t="shared" si="1"/>
        <v>10195</v>
      </c>
      <c r="B85" s="25">
        <v>43035</v>
      </c>
      <c r="C85" s="2">
        <f>IFERROR(VLOOKUP(F85,'2017_GT Roster'!$B$6:$H$21,7,FALSE), "NO MATCH!!!")</f>
        <v>5</v>
      </c>
      <c r="D85" s="2">
        <f>IFERROR(VLOOKUP(B85,GAME_INDEX!$A$7:$E$34, 5, FALSE), "NO MATCH!!!")</f>
        <v>1019</v>
      </c>
      <c r="E85" s="2" t="str">
        <f>IFERROR(VLOOKUP(B85,GAME_INDEX!$A$7:$E$34,4,FALSE),"NO MATCH")</f>
        <v>Duke</v>
      </c>
      <c r="F85" t="s">
        <v>74</v>
      </c>
      <c r="G85">
        <v>10</v>
      </c>
      <c r="H85">
        <v>189</v>
      </c>
      <c r="I85">
        <v>492</v>
      </c>
      <c r="J85">
        <v>0</v>
      </c>
      <c r="K85">
        <v>64</v>
      </c>
      <c r="L85">
        <v>0</v>
      </c>
      <c r="M85">
        <v>13</v>
      </c>
      <c r="N85">
        <v>0</v>
      </c>
      <c r="O85">
        <v>43</v>
      </c>
      <c r="P85">
        <v>11.44</v>
      </c>
      <c r="Q85">
        <v>1.48</v>
      </c>
      <c r="R85">
        <v>153.52000000000001</v>
      </c>
      <c r="S85">
        <v>3.57</v>
      </c>
      <c r="T85">
        <v>0.55000000000000004</v>
      </c>
      <c r="U85">
        <v>9</v>
      </c>
      <c r="V85">
        <v>11.82</v>
      </c>
      <c r="W85">
        <v>1</v>
      </c>
      <c r="X85">
        <v>20.47</v>
      </c>
      <c r="Y85">
        <v>20.47</v>
      </c>
    </row>
    <row r="86" spans="1:25" x14ac:dyDescent="0.55000000000000004">
      <c r="A86" s="25" t="str">
        <f t="shared" si="1"/>
        <v>101997</v>
      </c>
      <c r="B86" s="25">
        <v>43035</v>
      </c>
      <c r="C86" s="2">
        <f>IFERROR(VLOOKUP(F86,'2017_GT Roster'!$B$6:$H$21,7,FALSE), "NO MATCH!!!")</f>
        <v>97</v>
      </c>
      <c r="D86" s="2">
        <f>IFERROR(VLOOKUP(B86,GAME_INDEX!$A$7:$E$34, 5, FALSE), "NO MATCH!!!")</f>
        <v>1019</v>
      </c>
      <c r="E86" s="2" t="str">
        <f>IFERROR(VLOOKUP(B86,GAME_INDEX!$A$7:$E$34,4,FALSE),"NO MATCH")</f>
        <v>Duke</v>
      </c>
      <c r="F86" t="s">
        <v>67</v>
      </c>
      <c r="G86">
        <v>11</v>
      </c>
      <c r="H86">
        <v>188</v>
      </c>
      <c r="I86">
        <v>372</v>
      </c>
      <c r="J86">
        <v>0</v>
      </c>
      <c r="K86">
        <v>73</v>
      </c>
      <c r="L86">
        <v>0</v>
      </c>
      <c r="M86">
        <v>19.62</v>
      </c>
      <c r="N86">
        <v>1</v>
      </c>
      <c r="O86">
        <v>18</v>
      </c>
      <c r="P86">
        <v>20.66</v>
      </c>
      <c r="Q86">
        <v>4.05</v>
      </c>
      <c r="R86">
        <v>72.42</v>
      </c>
      <c r="S86">
        <v>4.0199999999999996</v>
      </c>
      <c r="T86">
        <v>0.42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55000000000000004">
      <c r="A87" s="25" t="str">
        <f t="shared" si="1"/>
        <v>101912</v>
      </c>
      <c r="B87" s="25">
        <v>43035</v>
      </c>
      <c r="C87" s="2">
        <f>IFERROR(VLOOKUP(F87,'2017_GT Roster'!$B$6:$H$21,7,FALSE), "NO MATCH!!!")</f>
        <v>12</v>
      </c>
      <c r="D87" s="2">
        <f>IFERROR(VLOOKUP(B87,GAME_INDEX!$A$7:$E$34, 5, FALSE), "NO MATCH!!!")</f>
        <v>1019</v>
      </c>
      <c r="E87" s="2" t="str">
        <f>IFERROR(VLOOKUP(B87,GAME_INDEX!$A$7:$E$34,4,FALSE),"NO MATCH")</f>
        <v>Duke</v>
      </c>
      <c r="F87" t="s">
        <v>182</v>
      </c>
      <c r="G87">
        <v>12</v>
      </c>
      <c r="H87">
        <v>50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55000000000000004">
      <c r="A88" s="25" t="str">
        <f t="shared" si="1"/>
        <v>102033</v>
      </c>
      <c r="B88" s="25">
        <v>43037</v>
      </c>
      <c r="C88" s="2">
        <f>IFERROR(VLOOKUP(F88,'2017_GT Roster'!$B$6:$H$21,7,FALSE), "NO MATCH!!!")</f>
        <v>33</v>
      </c>
      <c r="D88" s="2">
        <f>IFERROR(VLOOKUP(B88,GAME_INDEX!$A$7:$E$34, 5, FALSE), "NO MATCH!!!")</f>
        <v>1020</v>
      </c>
      <c r="E88" s="2" t="str">
        <f>IFERROR(VLOOKUP(B88,GAME_INDEX!$A$7:$E$34,4,FALSE),"NO MATCH")</f>
        <v>Wake Forest</v>
      </c>
      <c r="F88" t="s">
        <v>65</v>
      </c>
      <c r="G88">
        <v>1</v>
      </c>
      <c r="H88">
        <v>496</v>
      </c>
      <c r="I88">
        <v>3295</v>
      </c>
      <c r="J88">
        <v>2</v>
      </c>
      <c r="K88">
        <v>600</v>
      </c>
      <c r="L88">
        <v>2</v>
      </c>
      <c r="M88">
        <v>18.2</v>
      </c>
      <c r="N88">
        <v>1</v>
      </c>
      <c r="O88">
        <v>121</v>
      </c>
      <c r="P88">
        <v>27.23</v>
      </c>
      <c r="Q88">
        <v>4.95</v>
      </c>
      <c r="R88">
        <v>3551.45</v>
      </c>
      <c r="S88">
        <v>29.35</v>
      </c>
      <c r="T88">
        <v>1.77</v>
      </c>
      <c r="U88">
        <v>101</v>
      </c>
      <c r="V88">
        <v>17.13</v>
      </c>
      <c r="W88">
        <v>28</v>
      </c>
      <c r="X88">
        <v>22.44</v>
      </c>
      <c r="Y88">
        <v>25.01</v>
      </c>
    </row>
    <row r="89" spans="1:25" x14ac:dyDescent="0.55000000000000004">
      <c r="A89" s="25" t="str">
        <f t="shared" si="1"/>
        <v>102011</v>
      </c>
      <c r="B89" s="25">
        <v>43037</v>
      </c>
      <c r="C89" s="2">
        <f>IFERROR(VLOOKUP(F89,'2017_GT Roster'!$B$6:$H$21,7,FALSE), "NO MATCH!!!")</f>
        <v>11</v>
      </c>
      <c r="D89" s="2">
        <f>IFERROR(VLOOKUP(B89,GAME_INDEX!$A$7:$E$34, 5, FALSE), "NO MATCH!!!")</f>
        <v>1020</v>
      </c>
      <c r="E89" s="2" t="str">
        <f>IFERROR(VLOOKUP(B89,GAME_INDEX!$A$7:$E$34,4,FALSE),"NO MATCH")</f>
        <v>Wake Forest</v>
      </c>
      <c r="F89" t="s">
        <v>63</v>
      </c>
      <c r="G89">
        <v>2</v>
      </c>
      <c r="H89">
        <v>468</v>
      </c>
      <c r="I89">
        <v>3525</v>
      </c>
      <c r="J89">
        <v>2</v>
      </c>
      <c r="K89">
        <v>574</v>
      </c>
      <c r="L89">
        <v>2</v>
      </c>
      <c r="M89">
        <v>16.28</v>
      </c>
      <c r="N89">
        <v>1</v>
      </c>
      <c r="O89">
        <v>134</v>
      </c>
      <c r="P89">
        <v>26.3</v>
      </c>
      <c r="Q89">
        <v>4.28</v>
      </c>
      <c r="R89">
        <v>4257.1400000000003</v>
      </c>
      <c r="S89">
        <v>31.76</v>
      </c>
      <c r="T89">
        <v>1.64</v>
      </c>
      <c r="U89">
        <v>122</v>
      </c>
      <c r="V89">
        <v>17.420000000000002</v>
      </c>
      <c r="W89">
        <v>38</v>
      </c>
      <c r="X89">
        <v>23.08</v>
      </c>
      <c r="Y89">
        <v>29.55</v>
      </c>
    </row>
    <row r="90" spans="1:25" x14ac:dyDescent="0.55000000000000004">
      <c r="A90" s="25" t="str">
        <f t="shared" si="1"/>
        <v>10209</v>
      </c>
      <c r="B90" s="25">
        <v>43037</v>
      </c>
      <c r="C90" s="2">
        <f>IFERROR(VLOOKUP(F90,'2017_GT Roster'!$B$6:$H$21,7,FALSE), "NO MATCH!!!")</f>
        <v>9</v>
      </c>
      <c r="D90" s="2">
        <f>IFERROR(VLOOKUP(B90,GAME_INDEX!$A$7:$E$34, 5, FALSE), "NO MATCH!!!")</f>
        <v>1020</v>
      </c>
      <c r="E90" s="2" t="str">
        <f>IFERROR(VLOOKUP(B90,GAME_INDEX!$A$7:$E$34,4,FALSE),"NO MATCH")</f>
        <v>Wake Forest</v>
      </c>
      <c r="F90" t="s">
        <v>64</v>
      </c>
      <c r="G90">
        <v>3</v>
      </c>
      <c r="H90">
        <v>465</v>
      </c>
      <c r="I90">
        <v>4838</v>
      </c>
      <c r="J90">
        <v>2</v>
      </c>
      <c r="K90">
        <v>1527</v>
      </c>
      <c r="L90">
        <v>2</v>
      </c>
      <c r="M90">
        <v>31.56</v>
      </c>
      <c r="N90">
        <v>2</v>
      </c>
      <c r="O90">
        <v>123</v>
      </c>
      <c r="P90">
        <v>39.33</v>
      </c>
      <c r="Q90">
        <v>12.41</v>
      </c>
      <c r="R90">
        <v>3844.8</v>
      </c>
      <c r="S90">
        <v>31.25</v>
      </c>
      <c r="T90">
        <v>1.38</v>
      </c>
      <c r="U90">
        <v>153</v>
      </c>
      <c r="V90">
        <v>11.65</v>
      </c>
      <c r="W90">
        <v>1</v>
      </c>
      <c r="X90">
        <v>21.43</v>
      </c>
      <c r="Y90">
        <v>21.43</v>
      </c>
    </row>
    <row r="91" spans="1:25" x14ac:dyDescent="0.55000000000000004">
      <c r="A91" s="25" t="str">
        <f t="shared" si="1"/>
        <v>10201</v>
      </c>
      <c r="B91" s="25">
        <v>43037</v>
      </c>
      <c r="C91" s="2">
        <f>IFERROR(VLOOKUP(F91,'2017_GT Roster'!$B$6:$H$21,7,FALSE), "NO MATCH!!!")</f>
        <v>1</v>
      </c>
      <c r="D91" s="2">
        <f>IFERROR(VLOOKUP(B91,GAME_INDEX!$A$7:$E$34, 5, FALSE), "NO MATCH!!!")</f>
        <v>1020</v>
      </c>
      <c r="E91" s="2" t="str">
        <f>IFERROR(VLOOKUP(B91,GAME_INDEX!$A$7:$E$34,4,FALSE),"NO MATCH")</f>
        <v>Wake Forest</v>
      </c>
      <c r="F91" t="s">
        <v>66</v>
      </c>
      <c r="G91">
        <v>4</v>
      </c>
      <c r="H91">
        <v>406</v>
      </c>
      <c r="I91">
        <v>2648</v>
      </c>
      <c r="J91">
        <v>2</v>
      </c>
      <c r="K91">
        <v>463</v>
      </c>
      <c r="L91">
        <v>2</v>
      </c>
      <c r="M91">
        <v>17.48</v>
      </c>
      <c r="N91">
        <v>1</v>
      </c>
      <c r="O91">
        <v>101</v>
      </c>
      <c r="P91">
        <v>26.21</v>
      </c>
      <c r="Q91">
        <v>4.58</v>
      </c>
      <c r="R91">
        <v>2911.48</v>
      </c>
      <c r="S91">
        <v>28.82</v>
      </c>
      <c r="T91">
        <v>1.74</v>
      </c>
      <c r="U91">
        <v>135</v>
      </c>
      <c r="V91">
        <v>16.09</v>
      </c>
      <c r="W91">
        <v>23</v>
      </c>
      <c r="X91">
        <v>21.61</v>
      </c>
      <c r="Y91">
        <v>24.15</v>
      </c>
    </row>
    <row r="92" spans="1:25" x14ac:dyDescent="0.55000000000000004">
      <c r="A92" s="25" t="str">
        <f t="shared" si="1"/>
        <v>10204</v>
      </c>
      <c r="B92" s="25">
        <v>43037</v>
      </c>
      <c r="C92" s="2">
        <f>IFERROR(VLOOKUP(F92,'2017_GT Roster'!$B$6:$H$21,7,FALSE), "NO MATCH!!!")</f>
        <v>4</v>
      </c>
      <c r="D92" s="2">
        <f>IFERROR(VLOOKUP(B92,GAME_INDEX!$A$7:$E$34, 5, FALSE), "NO MATCH!!!")</f>
        <v>1020</v>
      </c>
      <c r="E92" s="2" t="str">
        <f>IFERROR(VLOOKUP(B92,GAME_INDEX!$A$7:$E$34,4,FALSE),"NO MATCH")</f>
        <v>Wake Forest</v>
      </c>
      <c r="F92" t="s">
        <v>165</v>
      </c>
      <c r="G92">
        <v>5</v>
      </c>
      <c r="H92">
        <v>320</v>
      </c>
      <c r="I92">
        <v>489</v>
      </c>
      <c r="J92">
        <v>0</v>
      </c>
      <c r="K92">
        <v>92</v>
      </c>
      <c r="L92">
        <v>0</v>
      </c>
      <c r="M92">
        <v>18.809999999999999</v>
      </c>
      <c r="N92">
        <v>1</v>
      </c>
      <c r="O92">
        <v>19</v>
      </c>
      <c r="P92">
        <v>25.73</v>
      </c>
      <c r="Q92">
        <v>4.84</v>
      </c>
      <c r="R92">
        <v>620.76</v>
      </c>
      <c r="S92">
        <v>32.67</v>
      </c>
      <c r="T92">
        <v>1.93</v>
      </c>
      <c r="U92">
        <v>29</v>
      </c>
      <c r="V92">
        <v>19.309999999999999</v>
      </c>
      <c r="W92">
        <v>13</v>
      </c>
      <c r="X92">
        <v>22.62</v>
      </c>
      <c r="Y92">
        <v>26.14</v>
      </c>
    </row>
    <row r="93" spans="1:25" x14ac:dyDescent="0.55000000000000004">
      <c r="A93" s="25" t="str">
        <f t="shared" si="1"/>
        <v>102014</v>
      </c>
      <c r="B93" s="25">
        <v>43037</v>
      </c>
      <c r="C93" s="2">
        <f>IFERROR(VLOOKUP(F93,'2017_GT Roster'!$B$6:$H$21,7,FALSE), "NO MATCH!!!")</f>
        <v>14</v>
      </c>
      <c r="D93" s="2">
        <f>IFERROR(VLOOKUP(B93,GAME_INDEX!$A$7:$E$34, 5, FALSE), "NO MATCH!!!")</f>
        <v>1020</v>
      </c>
      <c r="E93" s="2" t="str">
        <f>IFERROR(VLOOKUP(B93,GAME_INDEX!$A$7:$E$34,4,FALSE),"NO MATCH")</f>
        <v>Wake Forest</v>
      </c>
      <c r="F93" t="s">
        <v>68</v>
      </c>
      <c r="G93">
        <v>6</v>
      </c>
      <c r="H93">
        <v>318</v>
      </c>
      <c r="I93">
        <v>1842</v>
      </c>
      <c r="J93">
        <v>2</v>
      </c>
      <c r="K93">
        <v>286</v>
      </c>
      <c r="L93">
        <v>1</v>
      </c>
      <c r="M93">
        <v>15.52</v>
      </c>
      <c r="N93">
        <v>0</v>
      </c>
      <c r="O93">
        <v>75</v>
      </c>
      <c r="P93">
        <v>24.56</v>
      </c>
      <c r="Q93">
        <v>3.81</v>
      </c>
      <c r="R93">
        <v>1624.02</v>
      </c>
      <c r="S93">
        <v>21.65</v>
      </c>
      <c r="T93">
        <v>1.56</v>
      </c>
      <c r="U93">
        <v>59</v>
      </c>
      <c r="V93">
        <v>17.760000000000002</v>
      </c>
      <c r="W93">
        <v>9</v>
      </c>
      <c r="X93">
        <v>22.36</v>
      </c>
      <c r="Y93">
        <v>24.92</v>
      </c>
    </row>
    <row r="94" spans="1:25" x14ac:dyDescent="0.55000000000000004">
      <c r="A94" s="25" t="str">
        <f t="shared" si="1"/>
        <v>10203</v>
      </c>
      <c r="B94" s="25">
        <v>43037</v>
      </c>
      <c r="C94" s="2">
        <f>IFERROR(VLOOKUP(F94,'2017_GT Roster'!$B$6:$H$21,7,FALSE), "NO MATCH!!!")</f>
        <v>3</v>
      </c>
      <c r="D94" s="2">
        <f>IFERROR(VLOOKUP(B94,GAME_INDEX!$A$7:$E$34, 5, FALSE), "NO MATCH!!!")</f>
        <v>1020</v>
      </c>
      <c r="E94" s="2" t="str">
        <f>IFERROR(VLOOKUP(B94,GAME_INDEX!$A$7:$E$34,4,FALSE),"NO MATCH")</f>
        <v>Wake Forest</v>
      </c>
      <c r="F94" t="s">
        <v>72</v>
      </c>
      <c r="G94">
        <v>7</v>
      </c>
      <c r="H94">
        <v>316</v>
      </c>
      <c r="I94">
        <v>1027</v>
      </c>
      <c r="J94">
        <v>1</v>
      </c>
      <c r="K94">
        <v>184</v>
      </c>
      <c r="L94">
        <v>0</v>
      </c>
      <c r="M94">
        <v>17.91</v>
      </c>
      <c r="N94">
        <v>1</v>
      </c>
      <c r="O94">
        <v>63</v>
      </c>
      <c r="P94">
        <v>16.3</v>
      </c>
      <c r="Q94">
        <v>2.92</v>
      </c>
      <c r="R94">
        <v>1335.61</v>
      </c>
      <c r="S94">
        <v>21.2</v>
      </c>
      <c r="T94">
        <v>1.73</v>
      </c>
      <c r="U94">
        <v>52</v>
      </c>
      <c r="V94">
        <v>15.92</v>
      </c>
      <c r="W94">
        <v>18</v>
      </c>
      <c r="X94">
        <v>22.42</v>
      </c>
      <c r="Y94">
        <v>25.25</v>
      </c>
    </row>
    <row r="95" spans="1:25" x14ac:dyDescent="0.55000000000000004">
      <c r="A95" s="25" t="str">
        <f t="shared" si="1"/>
        <v>102023</v>
      </c>
      <c r="B95" s="25">
        <v>43037</v>
      </c>
      <c r="C95" s="2">
        <f>IFERROR(VLOOKUP(F95,'2017_GT Roster'!$B$6:$H$21,7,FALSE), "NO MATCH!!!")</f>
        <v>23</v>
      </c>
      <c r="D95" s="2">
        <f>IFERROR(VLOOKUP(B95,GAME_INDEX!$A$7:$E$34, 5, FALSE), "NO MATCH!!!")</f>
        <v>1020</v>
      </c>
      <c r="E95" s="2" t="str">
        <f>IFERROR(VLOOKUP(B95,GAME_INDEX!$A$7:$E$34,4,FALSE),"NO MATCH")</f>
        <v>Wake Forest</v>
      </c>
      <c r="F95" t="s">
        <v>187</v>
      </c>
      <c r="G95">
        <v>8</v>
      </c>
      <c r="H95">
        <v>280</v>
      </c>
      <c r="I95">
        <v>2720</v>
      </c>
      <c r="J95">
        <v>2</v>
      </c>
      <c r="K95">
        <v>228</v>
      </c>
      <c r="L95">
        <v>1</v>
      </c>
      <c r="M95">
        <v>8.3800000000000008</v>
      </c>
      <c r="N95">
        <v>0</v>
      </c>
      <c r="O95">
        <v>118</v>
      </c>
      <c r="P95">
        <v>23.05</v>
      </c>
      <c r="Q95">
        <v>1.93</v>
      </c>
      <c r="R95">
        <v>1797.17</v>
      </c>
      <c r="S95">
        <v>15.23</v>
      </c>
      <c r="T95">
        <v>1.48</v>
      </c>
      <c r="U95">
        <v>42</v>
      </c>
      <c r="V95">
        <v>15.07</v>
      </c>
      <c r="W95">
        <v>6</v>
      </c>
      <c r="X95">
        <v>23.88</v>
      </c>
      <c r="Y95">
        <v>34.520000000000003</v>
      </c>
    </row>
    <row r="96" spans="1:25" x14ac:dyDescent="0.55000000000000004">
      <c r="A96" s="25" t="str">
        <f t="shared" si="1"/>
        <v>102012</v>
      </c>
      <c r="B96" s="25">
        <v>43037</v>
      </c>
      <c r="C96" s="2">
        <f>IFERROR(VLOOKUP(F96,'2017_GT Roster'!$B$6:$H$21,7,FALSE), "NO MATCH!!!")</f>
        <v>12</v>
      </c>
      <c r="D96" s="2">
        <f>IFERROR(VLOOKUP(B96,GAME_INDEX!$A$7:$E$34, 5, FALSE), "NO MATCH!!!")</f>
        <v>1020</v>
      </c>
      <c r="E96" s="2" t="str">
        <f>IFERROR(VLOOKUP(B96,GAME_INDEX!$A$7:$E$34,4,FALSE),"NO MATCH")</f>
        <v>Wake Forest</v>
      </c>
      <c r="F96" t="s">
        <v>182</v>
      </c>
      <c r="G96">
        <v>9</v>
      </c>
      <c r="H96">
        <v>243</v>
      </c>
      <c r="I96">
        <v>694</v>
      </c>
      <c r="J96">
        <v>0</v>
      </c>
      <c r="K96">
        <v>138</v>
      </c>
      <c r="L96">
        <v>0</v>
      </c>
      <c r="M96">
        <v>19.88</v>
      </c>
      <c r="N96">
        <v>1</v>
      </c>
      <c r="O96">
        <v>63</v>
      </c>
      <c r="P96">
        <v>11.01</v>
      </c>
      <c r="Q96">
        <v>2.19</v>
      </c>
      <c r="R96">
        <v>566.29999999999995</v>
      </c>
      <c r="S96">
        <v>8.98</v>
      </c>
      <c r="T96">
        <v>1.43</v>
      </c>
      <c r="U96">
        <v>69</v>
      </c>
      <c r="V96">
        <v>11.87</v>
      </c>
      <c r="W96">
        <v>1</v>
      </c>
      <c r="X96">
        <v>22.21</v>
      </c>
      <c r="Y96">
        <v>22.21</v>
      </c>
    </row>
    <row r="97" spans="1:25" x14ac:dyDescent="0.55000000000000004">
      <c r="A97" s="25" t="str">
        <f t="shared" si="1"/>
        <v>102097</v>
      </c>
      <c r="B97" s="25">
        <v>43037</v>
      </c>
      <c r="C97" s="2">
        <f>IFERROR(VLOOKUP(F97,'2017_GT Roster'!$B$6:$H$21,7,FALSE), "NO MATCH!!!")</f>
        <v>97</v>
      </c>
      <c r="D97" s="2">
        <f>IFERROR(VLOOKUP(B97,GAME_INDEX!$A$7:$E$34, 5, FALSE), "NO MATCH!!!")</f>
        <v>1020</v>
      </c>
      <c r="E97" s="2" t="str">
        <f>IFERROR(VLOOKUP(B97,GAME_INDEX!$A$7:$E$34,4,FALSE),"NO MATCH")</f>
        <v>Wake Forest</v>
      </c>
      <c r="F97" t="s">
        <v>67</v>
      </c>
      <c r="G97">
        <v>10</v>
      </c>
      <c r="H97">
        <v>197</v>
      </c>
      <c r="I97">
        <v>619</v>
      </c>
      <c r="J97">
        <v>0</v>
      </c>
      <c r="K97">
        <v>104</v>
      </c>
      <c r="L97">
        <v>0</v>
      </c>
      <c r="M97">
        <v>16.8</v>
      </c>
      <c r="N97">
        <v>1</v>
      </c>
      <c r="O97">
        <v>51</v>
      </c>
      <c r="P97">
        <v>12.13</v>
      </c>
      <c r="Q97">
        <v>2.0299999999999998</v>
      </c>
      <c r="R97">
        <v>483.37</v>
      </c>
      <c r="S97">
        <v>9.4700000000000006</v>
      </c>
      <c r="T97">
        <v>1.44</v>
      </c>
      <c r="U97">
        <v>13</v>
      </c>
      <c r="V97">
        <v>18.59</v>
      </c>
      <c r="W97">
        <v>9</v>
      </c>
      <c r="X97">
        <v>22.17</v>
      </c>
      <c r="Y97">
        <v>23.78</v>
      </c>
    </row>
    <row r="98" spans="1:25" x14ac:dyDescent="0.55000000000000004">
      <c r="A98" s="25" t="str">
        <f t="shared" si="1"/>
        <v>10205</v>
      </c>
      <c r="B98" s="25">
        <v>43037</v>
      </c>
      <c r="C98" s="2">
        <f>IFERROR(VLOOKUP(F98,'2017_GT Roster'!$B$6:$H$21,7,FALSE), "NO MATCH!!!")</f>
        <v>5</v>
      </c>
      <c r="D98" s="2">
        <f>IFERROR(VLOOKUP(B98,GAME_INDEX!$A$7:$E$34, 5, FALSE), "NO MATCH!!!")</f>
        <v>1020</v>
      </c>
      <c r="E98" s="2" t="str">
        <f>IFERROR(VLOOKUP(B98,GAME_INDEX!$A$7:$E$34,4,FALSE),"NO MATCH")</f>
        <v>Wake Forest</v>
      </c>
      <c r="F98" t="s">
        <v>74</v>
      </c>
      <c r="G98">
        <v>11</v>
      </c>
      <c r="H98">
        <v>195</v>
      </c>
      <c r="I98">
        <v>584</v>
      </c>
      <c r="J98">
        <v>0</v>
      </c>
      <c r="K98">
        <v>106</v>
      </c>
      <c r="L98">
        <v>0</v>
      </c>
      <c r="M98">
        <v>18.149999999999999</v>
      </c>
      <c r="N98">
        <v>1</v>
      </c>
      <c r="O98">
        <v>46</v>
      </c>
      <c r="P98">
        <v>12.69</v>
      </c>
      <c r="Q98">
        <v>2.2999999999999998</v>
      </c>
      <c r="R98">
        <v>434.57</v>
      </c>
      <c r="S98">
        <v>9.44</v>
      </c>
      <c r="T98">
        <v>1.22</v>
      </c>
      <c r="U98">
        <v>18</v>
      </c>
      <c r="V98">
        <v>17.440000000000001</v>
      </c>
      <c r="W98">
        <v>9</v>
      </c>
      <c r="X98">
        <v>21.93</v>
      </c>
      <c r="Y98">
        <v>23.14</v>
      </c>
    </row>
    <row r="99" spans="1:25" x14ac:dyDescent="0.55000000000000004">
      <c r="A99" s="25" t="str">
        <f t="shared" si="1"/>
        <v>10208</v>
      </c>
      <c r="B99" s="25">
        <v>43037</v>
      </c>
      <c r="C99" s="2">
        <f>IFERROR(VLOOKUP(F99,'2017_GT Roster'!$B$6:$H$21,7,FALSE), "NO MATCH!!!")</f>
        <v>8</v>
      </c>
      <c r="D99" s="2">
        <f>IFERROR(VLOOKUP(B99,GAME_INDEX!$A$7:$E$34, 5, FALSE), "NO MATCH!!!")</f>
        <v>1020</v>
      </c>
      <c r="E99" s="2" t="str">
        <f>IFERROR(VLOOKUP(B99,GAME_INDEX!$A$7:$E$34,4,FALSE),"NO MATCH")</f>
        <v>Wake Forest</v>
      </c>
      <c r="F99" t="s">
        <v>71</v>
      </c>
      <c r="G99">
        <v>12</v>
      </c>
      <c r="H99">
        <v>178</v>
      </c>
      <c r="I99">
        <v>38</v>
      </c>
      <c r="J99">
        <v>0</v>
      </c>
      <c r="K99">
        <v>10</v>
      </c>
      <c r="L99">
        <v>0</v>
      </c>
      <c r="M99">
        <v>26.31</v>
      </c>
      <c r="N99">
        <v>2</v>
      </c>
      <c r="O99">
        <v>2</v>
      </c>
      <c r="P99">
        <v>19</v>
      </c>
      <c r="Q99">
        <v>5</v>
      </c>
      <c r="R99">
        <v>27.94</v>
      </c>
      <c r="S99">
        <v>13.97</v>
      </c>
      <c r="T99">
        <v>0.86</v>
      </c>
      <c r="U99">
        <v>1</v>
      </c>
      <c r="V99">
        <v>19.32</v>
      </c>
      <c r="W99">
        <v>0</v>
      </c>
      <c r="X99">
        <v>0</v>
      </c>
      <c r="Y99">
        <v>19.32</v>
      </c>
    </row>
    <row r="100" spans="1:25" x14ac:dyDescent="0.55000000000000004">
      <c r="A100" s="25" t="str">
        <f t="shared" si="1"/>
        <v>10219</v>
      </c>
      <c r="B100" s="25">
        <v>43042</v>
      </c>
      <c r="C100" s="2">
        <f>IFERROR(VLOOKUP(F100,'2017_GT Roster'!$B$6:$H$21,7,FALSE), "NO MATCH!!!")</f>
        <v>9</v>
      </c>
      <c r="D100" s="2">
        <f>IFERROR(VLOOKUP(B100,GAME_INDEX!$A$7:$E$34, 5, FALSE), "NO MATCH!!!")</f>
        <v>1021</v>
      </c>
      <c r="E100" s="2" t="str">
        <f>IFERROR(VLOOKUP(B100,GAME_INDEX!$A$7:$E$34,4,FALSE),"NO MATCH")</f>
        <v>Virginia Tech</v>
      </c>
      <c r="F100" t="s">
        <v>64</v>
      </c>
      <c r="G100">
        <v>1</v>
      </c>
      <c r="H100">
        <v>487</v>
      </c>
      <c r="I100">
        <v>4269</v>
      </c>
      <c r="J100">
        <v>2</v>
      </c>
      <c r="K100">
        <v>1443</v>
      </c>
      <c r="L100">
        <v>2</v>
      </c>
      <c r="M100">
        <v>33.799999999999997</v>
      </c>
      <c r="N100">
        <v>2</v>
      </c>
      <c r="O100">
        <v>104</v>
      </c>
      <c r="P100">
        <v>41.04</v>
      </c>
      <c r="Q100">
        <v>13.87</v>
      </c>
      <c r="R100">
        <v>3712.31</v>
      </c>
      <c r="S100">
        <v>35.69</v>
      </c>
      <c r="T100">
        <v>1.49</v>
      </c>
      <c r="U100">
        <v>139</v>
      </c>
      <c r="V100">
        <v>12.01</v>
      </c>
      <c r="W100">
        <v>0</v>
      </c>
      <c r="X100">
        <v>0</v>
      </c>
      <c r="Y100">
        <v>18.23</v>
      </c>
    </row>
    <row r="101" spans="1:25" x14ac:dyDescent="0.55000000000000004">
      <c r="A101" s="25" t="str">
        <f t="shared" si="1"/>
        <v>10214</v>
      </c>
      <c r="B101" s="25">
        <v>43042</v>
      </c>
      <c r="C101" s="2">
        <f>IFERROR(VLOOKUP(F101,'2017_GT Roster'!$B$6:$H$21,7,FALSE), "NO MATCH!!!")</f>
        <v>4</v>
      </c>
      <c r="D101" s="2">
        <f>IFERROR(VLOOKUP(B101,GAME_INDEX!$A$7:$E$34, 5, FALSE), "NO MATCH!!!")</f>
        <v>1021</v>
      </c>
      <c r="E101" s="2" t="str">
        <f>IFERROR(VLOOKUP(B101,GAME_INDEX!$A$7:$E$34,4,FALSE),"NO MATCH")</f>
        <v>Virginia Tech</v>
      </c>
      <c r="F101" t="s">
        <v>165</v>
      </c>
      <c r="G101">
        <v>2</v>
      </c>
      <c r="H101">
        <v>470</v>
      </c>
      <c r="I101">
        <v>2031</v>
      </c>
      <c r="J101">
        <v>2</v>
      </c>
      <c r="K101">
        <v>384</v>
      </c>
      <c r="L101">
        <v>1</v>
      </c>
      <c r="M101">
        <v>18.899999999999999</v>
      </c>
      <c r="N101">
        <v>1</v>
      </c>
      <c r="O101">
        <v>79</v>
      </c>
      <c r="P101">
        <v>25.7</v>
      </c>
      <c r="Q101">
        <v>4.8600000000000003</v>
      </c>
      <c r="R101">
        <v>2343.33</v>
      </c>
      <c r="S101">
        <v>29.66</v>
      </c>
      <c r="T101">
        <v>1.74</v>
      </c>
      <c r="U101">
        <v>107</v>
      </c>
      <c r="V101">
        <v>19.63</v>
      </c>
      <c r="W101">
        <v>53</v>
      </c>
      <c r="X101">
        <v>22.53</v>
      </c>
      <c r="Y101">
        <v>26.35</v>
      </c>
    </row>
    <row r="102" spans="1:25" x14ac:dyDescent="0.55000000000000004">
      <c r="A102" s="25" t="str">
        <f t="shared" si="1"/>
        <v>102133</v>
      </c>
      <c r="B102" s="25">
        <v>43042</v>
      </c>
      <c r="C102" s="2">
        <f>IFERROR(VLOOKUP(F102,'2017_GT Roster'!$B$6:$H$21,7,FALSE), "NO MATCH!!!")</f>
        <v>33</v>
      </c>
      <c r="D102" s="2">
        <f>IFERROR(VLOOKUP(B102,GAME_INDEX!$A$7:$E$34, 5, FALSE), "NO MATCH!!!")</f>
        <v>1021</v>
      </c>
      <c r="E102" s="2" t="str">
        <f>IFERROR(VLOOKUP(B102,GAME_INDEX!$A$7:$E$34,4,FALSE),"NO MATCH")</f>
        <v>Virginia Tech</v>
      </c>
      <c r="F102" t="s">
        <v>65</v>
      </c>
      <c r="G102">
        <v>3</v>
      </c>
      <c r="H102">
        <v>469</v>
      </c>
      <c r="I102">
        <v>2778</v>
      </c>
      <c r="J102">
        <v>2</v>
      </c>
      <c r="K102">
        <v>461</v>
      </c>
      <c r="L102">
        <v>2</v>
      </c>
      <c r="M102">
        <v>16.59</v>
      </c>
      <c r="N102">
        <v>1</v>
      </c>
      <c r="O102">
        <v>103</v>
      </c>
      <c r="P102">
        <v>26.97</v>
      </c>
      <c r="Q102">
        <v>4.47</v>
      </c>
      <c r="R102">
        <v>2738.87</v>
      </c>
      <c r="S102">
        <v>26.59</v>
      </c>
      <c r="T102">
        <v>1.67</v>
      </c>
      <c r="U102">
        <v>71</v>
      </c>
      <c r="V102">
        <v>16.89</v>
      </c>
      <c r="W102">
        <v>19</v>
      </c>
      <c r="X102">
        <v>22.25</v>
      </c>
      <c r="Y102">
        <v>25.16</v>
      </c>
    </row>
    <row r="103" spans="1:25" x14ac:dyDescent="0.55000000000000004">
      <c r="A103" s="25" t="str">
        <f t="shared" si="1"/>
        <v>102111</v>
      </c>
      <c r="B103" s="25">
        <v>43042</v>
      </c>
      <c r="C103" s="2">
        <f>IFERROR(VLOOKUP(F103,'2017_GT Roster'!$B$6:$H$21,7,FALSE), "NO MATCH!!!")</f>
        <v>11</v>
      </c>
      <c r="D103" s="2">
        <f>IFERROR(VLOOKUP(B103,GAME_INDEX!$A$7:$E$34, 5, FALSE), "NO MATCH!!!")</f>
        <v>1021</v>
      </c>
      <c r="E103" s="2" t="str">
        <f>IFERROR(VLOOKUP(B103,GAME_INDEX!$A$7:$E$34,4,FALSE),"NO MATCH")</f>
        <v>Virginia Tech</v>
      </c>
      <c r="F103" t="s">
        <v>63</v>
      </c>
      <c r="G103">
        <v>4</v>
      </c>
      <c r="H103">
        <v>465</v>
      </c>
      <c r="I103">
        <v>2839</v>
      </c>
      <c r="J103">
        <v>2</v>
      </c>
      <c r="K103">
        <v>455</v>
      </c>
      <c r="L103">
        <v>2</v>
      </c>
      <c r="M103">
        <v>16.02</v>
      </c>
      <c r="N103">
        <v>1</v>
      </c>
      <c r="O103">
        <v>107</v>
      </c>
      <c r="P103">
        <v>26.53</v>
      </c>
      <c r="Q103">
        <v>4.25</v>
      </c>
      <c r="R103">
        <v>3163.04</v>
      </c>
      <c r="S103">
        <v>29.56</v>
      </c>
      <c r="T103">
        <v>1.56</v>
      </c>
      <c r="U103">
        <v>82</v>
      </c>
      <c r="V103">
        <v>19.34</v>
      </c>
      <c r="W103">
        <v>37</v>
      </c>
      <c r="X103">
        <v>23.4</v>
      </c>
      <c r="Y103">
        <v>27.66</v>
      </c>
    </row>
    <row r="104" spans="1:25" x14ac:dyDescent="0.55000000000000004">
      <c r="A104" s="25" t="str">
        <f t="shared" si="1"/>
        <v>10211</v>
      </c>
      <c r="B104" s="25">
        <v>43042</v>
      </c>
      <c r="C104" s="2">
        <f>IFERROR(VLOOKUP(F104,'2017_GT Roster'!$B$6:$H$21,7,FALSE), "NO MATCH!!!")</f>
        <v>1</v>
      </c>
      <c r="D104" s="2">
        <f>IFERROR(VLOOKUP(B104,GAME_INDEX!$A$7:$E$34, 5, FALSE), "NO MATCH!!!")</f>
        <v>1021</v>
      </c>
      <c r="E104" s="2" t="str">
        <f>IFERROR(VLOOKUP(B104,GAME_INDEX!$A$7:$E$34,4,FALSE),"NO MATCH")</f>
        <v>Virginia Tech</v>
      </c>
      <c r="F104" t="s">
        <v>66</v>
      </c>
      <c r="G104">
        <v>5</v>
      </c>
      <c r="H104">
        <v>399</v>
      </c>
      <c r="I104">
        <v>2285</v>
      </c>
      <c r="J104">
        <v>2</v>
      </c>
      <c r="K104">
        <v>363</v>
      </c>
      <c r="L104">
        <v>1</v>
      </c>
      <c r="M104">
        <v>15.88</v>
      </c>
      <c r="N104">
        <v>0</v>
      </c>
      <c r="O104">
        <v>78</v>
      </c>
      <c r="P104">
        <v>29.29</v>
      </c>
      <c r="Q104">
        <v>4.6500000000000004</v>
      </c>
      <c r="R104">
        <v>2298.16</v>
      </c>
      <c r="S104">
        <v>29.46</v>
      </c>
      <c r="T104">
        <v>1.66</v>
      </c>
      <c r="U104">
        <v>95</v>
      </c>
      <c r="V104">
        <v>16.260000000000002</v>
      </c>
      <c r="W104">
        <v>30</v>
      </c>
      <c r="X104">
        <v>21.86</v>
      </c>
      <c r="Y104">
        <v>24.73</v>
      </c>
    </row>
    <row r="105" spans="1:25" x14ac:dyDescent="0.55000000000000004">
      <c r="A105" s="25" t="str">
        <f t="shared" si="1"/>
        <v>102110</v>
      </c>
      <c r="B105" s="25">
        <v>43042</v>
      </c>
      <c r="C105" s="2">
        <f>IFERROR(VLOOKUP(F105,'2017_GT Roster'!$B$6:$H$21,7,FALSE), "NO MATCH!!!")</f>
        <v>10</v>
      </c>
      <c r="D105" s="2">
        <f>IFERROR(VLOOKUP(B105,GAME_INDEX!$A$7:$E$34, 5, FALSE), "NO MATCH!!!")</f>
        <v>1021</v>
      </c>
      <c r="E105" s="2" t="str">
        <f>IFERROR(VLOOKUP(B105,GAME_INDEX!$A$7:$E$34,4,FALSE),"NO MATCH")</f>
        <v>Virginia Tech</v>
      </c>
      <c r="F105" t="s">
        <v>86</v>
      </c>
      <c r="G105">
        <v>6</v>
      </c>
      <c r="H105">
        <v>276</v>
      </c>
      <c r="I105">
        <v>2307</v>
      </c>
      <c r="J105">
        <v>2</v>
      </c>
      <c r="K105">
        <v>373</v>
      </c>
      <c r="L105">
        <v>1</v>
      </c>
      <c r="M105">
        <v>16.16</v>
      </c>
      <c r="N105">
        <v>1</v>
      </c>
      <c r="O105">
        <v>82</v>
      </c>
      <c r="P105">
        <v>28.13</v>
      </c>
      <c r="Q105">
        <v>4.54</v>
      </c>
      <c r="R105">
        <v>1574.87</v>
      </c>
      <c r="S105">
        <v>19.2</v>
      </c>
      <c r="T105">
        <v>1.36</v>
      </c>
      <c r="U105">
        <v>16</v>
      </c>
      <c r="V105">
        <v>11.15</v>
      </c>
      <c r="W105">
        <v>0</v>
      </c>
      <c r="X105">
        <v>0</v>
      </c>
      <c r="Y105">
        <v>12.78</v>
      </c>
    </row>
    <row r="106" spans="1:25" x14ac:dyDescent="0.55000000000000004">
      <c r="A106" s="25" t="str">
        <f t="shared" si="1"/>
        <v>102123</v>
      </c>
      <c r="B106" s="25">
        <v>43042</v>
      </c>
      <c r="C106" s="2">
        <f>IFERROR(VLOOKUP(F106,'2017_GT Roster'!$B$6:$H$21,7,FALSE), "NO MATCH!!!")</f>
        <v>23</v>
      </c>
      <c r="D106" s="2">
        <f>IFERROR(VLOOKUP(B106,GAME_INDEX!$A$7:$E$34, 5, FALSE), "NO MATCH!!!")</f>
        <v>1021</v>
      </c>
      <c r="E106" s="2" t="str">
        <f>IFERROR(VLOOKUP(B106,GAME_INDEX!$A$7:$E$34,4,FALSE),"NO MATCH")</f>
        <v>Virginia Tech</v>
      </c>
      <c r="F106" t="s">
        <v>187</v>
      </c>
      <c r="G106">
        <v>7</v>
      </c>
      <c r="H106">
        <v>263</v>
      </c>
      <c r="I106">
        <v>2425</v>
      </c>
      <c r="J106">
        <v>2</v>
      </c>
      <c r="K106">
        <v>210</v>
      </c>
      <c r="L106">
        <v>1</v>
      </c>
      <c r="M106">
        <v>8.65</v>
      </c>
      <c r="N106">
        <v>0</v>
      </c>
      <c r="O106">
        <v>102</v>
      </c>
      <c r="P106">
        <v>23.77</v>
      </c>
      <c r="Q106">
        <v>2.0499999999999998</v>
      </c>
      <c r="R106">
        <v>1652.56</v>
      </c>
      <c r="S106">
        <v>16.2</v>
      </c>
      <c r="T106">
        <v>1.45</v>
      </c>
      <c r="U106">
        <v>25</v>
      </c>
      <c r="V106">
        <v>16.59</v>
      </c>
      <c r="W106">
        <v>9</v>
      </c>
      <c r="X106">
        <v>21.56</v>
      </c>
      <c r="Y106">
        <v>22.45</v>
      </c>
    </row>
    <row r="107" spans="1:25" x14ac:dyDescent="0.55000000000000004">
      <c r="A107" s="25" t="str">
        <f t="shared" si="1"/>
        <v>10213</v>
      </c>
      <c r="B107" s="25">
        <v>43042</v>
      </c>
      <c r="C107" s="2">
        <f>IFERROR(VLOOKUP(F107,'2017_GT Roster'!$B$6:$H$21,7,FALSE), "NO MATCH!!!")</f>
        <v>3</v>
      </c>
      <c r="D107" s="2">
        <f>IFERROR(VLOOKUP(B107,GAME_INDEX!$A$7:$E$34, 5, FALSE), "NO MATCH!!!")</f>
        <v>1021</v>
      </c>
      <c r="E107" s="2" t="str">
        <f>IFERROR(VLOOKUP(B107,GAME_INDEX!$A$7:$E$34,4,FALSE),"NO MATCH")</f>
        <v>Virginia Tech</v>
      </c>
      <c r="F107" t="s">
        <v>72</v>
      </c>
      <c r="G107">
        <v>8</v>
      </c>
      <c r="H107">
        <v>258</v>
      </c>
      <c r="I107">
        <v>693</v>
      </c>
      <c r="J107">
        <v>0</v>
      </c>
      <c r="K107">
        <v>118</v>
      </c>
      <c r="L107">
        <v>0</v>
      </c>
      <c r="M107">
        <v>17.02</v>
      </c>
      <c r="N107">
        <v>1</v>
      </c>
      <c r="O107">
        <v>47</v>
      </c>
      <c r="P107">
        <v>14.74</v>
      </c>
      <c r="Q107">
        <v>2.5099999999999998</v>
      </c>
      <c r="R107">
        <v>676.58</v>
      </c>
      <c r="S107">
        <v>14.39</v>
      </c>
      <c r="T107">
        <v>1.52</v>
      </c>
      <c r="U107">
        <v>37</v>
      </c>
      <c r="V107">
        <v>16.28</v>
      </c>
      <c r="W107">
        <v>16</v>
      </c>
      <c r="X107">
        <v>22.75</v>
      </c>
      <c r="Y107">
        <v>25.39</v>
      </c>
    </row>
    <row r="108" spans="1:25" x14ac:dyDescent="0.55000000000000004">
      <c r="A108" s="25" t="str">
        <f t="shared" si="1"/>
        <v>102114</v>
      </c>
      <c r="B108" s="25">
        <v>43042</v>
      </c>
      <c r="C108" s="2">
        <f>IFERROR(VLOOKUP(F108,'2017_GT Roster'!$B$6:$H$21,7,FALSE), "NO MATCH!!!")</f>
        <v>14</v>
      </c>
      <c r="D108" s="2">
        <f>IFERROR(VLOOKUP(B108,GAME_INDEX!$A$7:$E$34, 5, FALSE), "NO MATCH!!!")</f>
        <v>1021</v>
      </c>
      <c r="E108" s="2" t="str">
        <f>IFERROR(VLOOKUP(B108,GAME_INDEX!$A$7:$E$34,4,FALSE),"NO MATCH")</f>
        <v>Virginia Tech</v>
      </c>
      <c r="F108" t="s">
        <v>68</v>
      </c>
      <c r="G108">
        <v>9</v>
      </c>
      <c r="H108">
        <v>247</v>
      </c>
      <c r="I108">
        <v>1461</v>
      </c>
      <c r="J108">
        <v>1</v>
      </c>
      <c r="K108">
        <v>230</v>
      </c>
      <c r="L108">
        <v>1</v>
      </c>
      <c r="M108">
        <v>15.74</v>
      </c>
      <c r="N108">
        <v>0</v>
      </c>
      <c r="O108">
        <v>69</v>
      </c>
      <c r="P108">
        <v>21.17</v>
      </c>
      <c r="Q108">
        <v>3.33</v>
      </c>
      <c r="R108">
        <v>1160.9000000000001</v>
      </c>
      <c r="S108">
        <v>16.82</v>
      </c>
      <c r="T108">
        <v>1.33</v>
      </c>
      <c r="U108">
        <v>38</v>
      </c>
      <c r="V108">
        <v>18</v>
      </c>
      <c r="W108">
        <v>6</v>
      </c>
      <c r="X108">
        <v>22.08</v>
      </c>
      <c r="Y108">
        <v>25.82</v>
      </c>
    </row>
    <row r="109" spans="1:25" x14ac:dyDescent="0.55000000000000004">
      <c r="A109" s="25" t="str">
        <f t="shared" si="1"/>
        <v>102197</v>
      </c>
      <c r="B109" s="25">
        <v>43042</v>
      </c>
      <c r="C109" s="2">
        <f>IFERROR(VLOOKUP(F109,'2017_GT Roster'!$B$6:$H$21,7,FALSE), "NO MATCH!!!")</f>
        <v>97</v>
      </c>
      <c r="D109" s="2">
        <f>IFERROR(VLOOKUP(B109,GAME_INDEX!$A$7:$E$34, 5, FALSE), "NO MATCH!!!")</f>
        <v>1021</v>
      </c>
      <c r="E109" s="2" t="str">
        <f>IFERROR(VLOOKUP(B109,GAME_INDEX!$A$7:$E$34,4,FALSE),"NO MATCH")</f>
        <v>Virginia Tech</v>
      </c>
      <c r="F109" t="s">
        <v>67</v>
      </c>
      <c r="G109">
        <v>10</v>
      </c>
      <c r="H109">
        <v>238</v>
      </c>
      <c r="I109">
        <v>626</v>
      </c>
      <c r="J109">
        <v>0</v>
      </c>
      <c r="K109">
        <v>124</v>
      </c>
      <c r="L109">
        <v>0</v>
      </c>
      <c r="M109">
        <v>19.8</v>
      </c>
      <c r="N109">
        <v>1</v>
      </c>
      <c r="O109">
        <v>42</v>
      </c>
      <c r="P109">
        <v>14.9</v>
      </c>
      <c r="Q109">
        <v>2.95</v>
      </c>
      <c r="R109">
        <v>552.54999999999995</v>
      </c>
      <c r="S109">
        <v>13.15</v>
      </c>
      <c r="T109">
        <v>1.32</v>
      </c>
      <c r="U109">
        <v>12</v>
      </c>
      <c r="V109">
        <v>19.18</v>
      </c>
      <c r="W109">
        <v>8</v>
      </c>
      <c r="X109">
        <v>21.74</v>
      </c>
      <c r="Y109">
        <v>23.15</v>
      </c>
    </row>
    <row r="110" spans="1:25" x14ac:dyDescent="0.55000000000000004">
      <c r="A110" s="25" t="str">
        <f t="shared" si="1"/>
        <v>102112</v>
      </c>
      <c r="B110" s="25">
        <v>43042</v>
      </c>
      <c r="C110" s="2">
        <f>IFERROR(VLOOKUP(F110,'2017_GT Roster'!$B$6:$H$21,7,FALSE), "NO MATCH!!!")</f>
        <v>12</v>
      </c>
      <c r="D110" s="2">
        <f>IFERROR(VLOOKUP(B110,GAME_INDEX!$A$7:$E$34, 5, FALSE), "NO MATCH!!!")</f>
        <v>1021</v>
      </c>
      <c r="E110" s="2" t="str">
        <f>IFERROR(VLOOKUP(B110,GAME_INDEX!$A$7:$E$34,4,FALSE),"NO MATCH")</f>
        <v>Virginia Tech</v>
      </c>
      <c r="F110" t="s">
        <v>182</v>
      </c>
      <c r="G110">
        <v>11</v>
      </c>
      <c r="H110">
        <v>178</v>
      </c>
      <c r="I110">
        <v>496</v>
      </c>
      <c r="J110">
        <v>0</v>
      </c>
      <c r="K110">
        <v>89</v>
      </c>
      <c r="L110">
        <v>0</v>
      </c>
      <c r="M110">
        <v>17.940000000000001</v>
      </c>
      <c r="N110">
        <v>1</v>
      </c>
      <c r="O110">
        <v>28</v>
      </c>
      <c r="P110">
        <v>17.71</v>
      </c>
      <c r="Q110">
        <v>3.17</v>
      </c>
      <c r="R110">
        <v>358.23</v>
      </c>
      <c r="S110">
        <v>12.79</v>
      </c>
      <c r="T110">
        <v>1.32</v>
      </c>
      <c r="U110">
        <v>45</v>
      </c>
      <c r="V110">
        <v>11.52</v>
      </c>
      <c r="W110">
        <v>0</v>
      </c>
      <c r="X110">
        <v>0</v>
      </c>
      <c r="Y110">
        <v>14.72</v>
      </c>
    </row>
    <row r="111" spans="1:25" x14ac:dyDescent="0.55000000000000004">
      <c r="A111" s="25" t="str">
        <f t="shared" si="1"/>
        <v>102121</v>
      </c>
      <c r="B111" s="25">
        <v>43042</v>
      </c>
      <c r="C111" s="2">
        <f>IFERROR(VLOOKUP(F111,'2017_GT Roster'!$B$6:$H$21,7,FALSE), "NO MATCH!!!")</f>
        <v>21</v>
      </c>
      <c r="D111" s="2">
        <f>IFERROR(VLOOKUP(B111,GAME_INDEX!$A$7:$E$34, 5, FALSE), "NO MATCH!!!")</f>
        <v>1021</v>
      </c>
      <c r="E111" s="2" t="str">
        <f>IFERROR(VLOOKUP(B111,GAME_INDEX!$A$7:$E$34,4,FALSE),"NO MATCH")</f>
        <v>Virginia Tech</v>
      </c>
      <c r="F111" t="s">
        <v>87</v>
      </c>
      <c r="G111">
        <v>12</v>
      </c>
      <c r="H111">
        <v>129</v>
      </c>
      <c r="I111">
        <v>443</v>
      </c>
      <c r="J111">
        <v>0</v>
      </c>
      <c r="K111">
        <v>72</v>
      </c>
      <c r="L111">
        <v>0</v>
      </c>
      <c r="M111">
        <v>16.25</v>
      </c>
      <c r="N111">
        <v>1</v>
      </c>
      <c r="O111">
        <v>46</v>
      </c>
      <c r="P111">
        <v>9.6300000000000008</v>
      </c>
      <c r="Q111">
        <v>1.56</v>
      </c>
      <c r="R111">
        <v>196.78</v>
      </c>
      <c r="S111">
        <v>4.2699999999999996</v>
      </c>
      <c r="T111">
        <v>0.8</v>
      </c>
      <c r="U111">
        <v>8</v>
      </c>
      <c r="V111">
        <v>21.32</v>
      </c>
      <c r="W111">
        <v>7</v>
      </c>
      <c r="X111">
        <v>21.62</v>
      </c>
      <c r="Y111">
        <v>22.63</v>
      </c>
    </row>
    <row r="112" spans="1:25" x14ac:dyDescent="0.55000000000000004">
      <c r="A112" s="25" t="str">
        <f t="shared" si="1"/>
        <v>10221</v>
      </c>
      <c r="B112" s="25">
        <v>43043</v>
      </c>
      <c r="C112" s="2">
        <f>IFERROR(VLOOKUP(F112,'2017_GT Roster'!$B$6:$H$21,7,FALSE), "NO MATCH!!!")</f>
        <v>1</v>
      </c>
      <c r="D112" s="2">
        <f>IFERROR(VLOOKUP(B112,GAME_INDEX!$A$7:$E$34, 5, FALSE), "NO MATCH!!!")</f>
        <v>1022</v>
      </c>
      <c r="E112" s="2" t="str">
        <f>IFERROR(VLOOKUP(B112,GAME_INDEX!$A$7:$E$34,4,FALSE),"NO MATCH")</f>
        <v>Virginia</v>
      </c>
      <c r="F112" t="s">
        <v>66</v>
      </c>
      <c r="G112">
        <v>1</v>
      </c>
      <c r="H112">
        <v>509</v>
      </c>
      <c r="I112">
        <v>3213</v>
      </c>
      <c r="J112">
        <v>2</v>
      </c>
      <c r="K112">
        <v>608</v>
      </c>
      <c r="L112">
        <v>2</v>
      </c>
      <c r="M112">
        <v>18.920000000000002</v>
      </c>
      <c r="N112">
        <v>1</v>
      </c>
      <c r="O112">
        <v>93</v>
      </c>
      <c r="P112">
        <v>34.54</v>
      </c>
      <c r="Q112">
        <v>6.53</v>
      </c>
      <c r="R112">
        <v>3767.48</v>
      </c>
      <c r="S112">
        <v>40.51</v>
      </c>
      <c r="T112">
        <v>1.74</v>
      </c>
      <c r="U112">
        <v>135</v>
      </c>
      <c r="V112">
        <v>17.420000000000002</v>
      </c>
      <c r="W112">
        <v>44</v>
      </c>
      <c r="X112">
        <v>22.07</v>
      </c>
      <c r="Y112">
        <v>26.31</v>
      </c>
    </row>
    <row r="113" spans="1:25" x14ac:dyDescent="0.55000000000000004">
      <c r="A113" s="25" t="str">
        <f t="shared" si="1"/>
        <v>102211</v>
      </c>
      <c r="B113" s="25">
        <v>43043</v>
      </c>
      <c r="C113" s="2">
        <f>IFERROR(VLOOKUP(F113,'2017_GT Roster'!$B$6:$H$21,7,FALSE), "NO MATCH!!!")</f>
        <v>11</v>
      </c>
      <c r="D113" s="2">
        <f>IFERROR(VLOOKUP(B113,GAME_INDEX!$A$7:$E$34, 5, FALSE), "NO MATCH!!!")</f>
        <v>1022</v>
      </c>
      <c r="E113" s="2" t="str">
        <f>IFERROR(VLOOKUP(B113,GAME_INDEX!$A$7:$E$34,4,FALSE),"NO MATCH")</f>
        <v>Virginia</v>
      </c>
      <c r="F113" t="s">
        <v>63</v>
      </c>
      <c r="G113">
        <v>2</v>
      </c>
      <c r="H113">
        <v>504</v>
      </c>
      <c r="I113">
        <v>3521</v>
      </c>
      <c r="J113">
        <v>2</v>
      </c>
      <c r="K113">
        <v>591</v>
      </c>
      <c r="L113">
        <v>2</v>
      </c>
      <c r="M113">
        <v>16.78</v>
      </c>
      <c r="N113">
        <v>1</v>
      </c>
      <c r="O113">
        <v>112</v>
      </c>
      <c r="P113">
        <v>31.43</v>
      </c>
      <c r="Q113">
        <v>5.27</v>
      </c>
      <c r="R113">
        <v>4272.95</v>
      </c>
      <c r="S113">
        <v>38.15</v>
      </c>
      <c r="T113">
        <v>1.62</v>
      </c>
      <c r="U113">
        <v>107</v>
      </c>
      <c r="V113">
        <v>18.43</v>
      </c>
      <c r="W113">
        <v>37</v>
      </c>
      <c r="X113">
        <v>23.66</v>
      </c>
      <c r="Y113">
        <v>28.99</v>
      </c>
    </row>
    <row r="114" spans="1:25" x14ac:dyDescent="0.55000000000000004">
      <c r="A114" s="25" t="str">
        <f t="shared" si="1"/>
        <v>10229</v>
      </c>
      <c r="B114" s="25">
        <v>43043</v>
      </c>
      <c r="C114" s="2">
        <f>IFERROR(VLOOKUP(F114,'2017_GT Roster'!$B$6:$H$21,7,FALSE), "NO MATCH!!!")</f>
        <v>9</v>
      </c>
      <c r="D114" s="2">
        <f>IFERROR(VLOOKUP(B114,GAME_INDEX!$A$7:$E$34, 5, FALSE), "NO MATCH!!!")</f>
        <v>1022</v>
      </c>
      <c r="E114" s="2" t="str">
        <f>IFERROR(VLOOKUP(B114,GAME_INDEX!$A$7:$E$34,4,FALSE),"NO MATCH")</f>
        <v>Virginia</v>
      </c>
      <c r="F114" t="s">
        <v>64</v>
      </c>
      <c r="G114">
        <v>3</v>
      </c>
      <c r="H114">
        <v>475</v>
      </c>
      <c r="I114">
        <v>4360</v>
      </c>
      <c r="J114">
        <v>2</v>
      </c>
      <c r="K114">
        <v>1446</v>
      </c>
      <c r="L114">
        <v>2</v>
      </c>
      <c r="M114">
        <v>33.159999999999997</v>
      </c>
      <c r="N114">
        <v>2</v>
      </c>
      <c r="O114">
        <v>116</v>
      </c>
      <c r="P114">
        <v>37.58</v>
      </c>
      <c r="Q114">
        <v>12.46</v>
      </c>
      <c r="R114">
        <v>3497.75</v>
      </c>
      <c r="S114">
        <v>30.15</v>
      </c>
      <c r="T114">
        <v>1.41</v>
      </c>
      <c r="U114">
        <v>161</v>
      </c>
      <c r="V114">
        <v>12.17</v>
      </c>
      <c r="W114">
        <v>0</v>
      </c>
      <c r="X114">
        <v>0</v>
      </c>
      <c r="Y114">
        <v>17.45</v>
      </c>
    </row>
    <row r="115" spans="1:25" x14ac:dyDescent="0.55000000000000004">
      <c r="A115" s="25" t="str">
        <f t="shared" si="1"/>
        <v>102214</v>
      </c>
      <c r="B115" s="25">
        <v>43043</v>
      </c>
      <c r="C115" s="2">
        <f>IFERROR(VLOOKUP(F115,'2017_GT Roster'!$B$6:$H$21,7,FALSE), "NO MATCH!!!")</f>
        <v>14</v>
      </c>
      <c r="D115" s="2">
        <f>IFERROR(VLOOKUP(B115,GAME_INDEX!$A$7:$E$34, 5, FALSE), "NO MATCH!!!")</f>
        <v>1022</v>
      </c>
      <c r="E115" s="2" t="str">
        <f>IFERROR(VLOOKUP(B115,GAME_INDEX!$A$7:$E$34,4,FALSE),"NO MATCH")</f>
        <v>Virginia</v>
      </c>
      <c r="F115" t="s">
        <v>68</v>
      </c>
      <c r="G115">
        <v>4</v>
      </c>
      <c r="H115">
        <v>394</v>
      </c>
      <c r="I115">
        <v>2587</v>
      </c>
      <c r="J115">
        <v>2</v>
      </c>
      <c r="K115">
        <v>447</v>
      </c>
      <c r="L115">
        <v>2</v>
      </c>
      <c r="M115">
        <v>17.27</v>
      </c>
      <c r="N115">
        <v>1</v>
      </c>
      <c r="O115">
        <v>86</v>
      </c>
      <c r="P115">
        <v>30.08</v>
      </c>
      <c r="Q115">
        <v>5.19</v>
      </c>
      <c r="R115">
        <v>2663.32</v>
      </c>
      <c r="S115">
        <v>30.96</v>
      </c>
      <c r="T115">
        <v>1.41</v>
      </c>
      <c r="U115">
        <v>76</v>
      </c>
      <c r="V115">
        <v>18.57</v>
      </c>
      <c r="W115">
        <v>22</v>
      </c>
      <c r="X115">
        <v>22.49</v>
      </c>
      <c r="Y115">
        <v>24.87</v>
      </c>
    </row>
    <row r="116" spans="1:25" x14ac:dyDescent="0.55000000000000004">
      <c r="A116" s="25" t="str">
        <f t="shared" si="1"/>
        <v>10224</v>
      </c>
      <c r="B116" s="25">
        <v>43043</v>
      </c>
      <c r="C116" s="2">
        <f>IFERROR(VLOOKUP(F116,'2017_GT Roster'!$B$6:$H$21,7,FALSE), "NO MATCH!!!")</f>
        <v>4</v>
      </c>
      <c r="D116" s="2">
        <f>IFERROR(VLOOKUP(B116,GAME_INDEX!$A$7:$E$34, 5, FALSE), "NO MATCH!!!")</f>
        <v>1022</v>
      </c>
      <c r="E116" s="2" t="str">
        <f>IFERROR(VLOOKUP(B116,GAME_INDEX!$A$7:$E$34,4,FALSE),"NO MATCH")</f>
        <v>Virginia</v>
      </c>
      <c r="F116" t="s">
        <v>165</v>
      </c>
      <c r="G116">
        <v>5</v>
      </c>
      <c r="H116">
        <v>392</v>
      </c>
      <c r="I116">
        <v>2162</v>
      </c>
      <c r="J116">
        <v>2</v>
      </c>
      <c r="K116">
        <v>372</v>
      </c>
      <c r="L116">
        <v>1</v>
      </c>
      <c r="M116">
        <v>17.2</v>
      </c>
      <c r="N116">
        <v>1</v>
      </c>
      <c r="O116">
        <v>84</v>
      </c>
      <c r="P116">
        <v>25.73</v>
      </c>
      <c r="Q116">
        <v>4.42</v>
      </c>
      <c r="R116">
        <v>2397.5300000000002</v>
      </c>
      <c r="S116">
        <v>28.54</v>
      </c>
      <c r="T116">
        <v>1.71</v>
      </c>
      <c r="U116">
        <v>101</v>
      </c>
      <c r="V116">
        <v>19.16</v>
      </c>
      <c r="W116">
        <v>46</v>
      </c>
      <c r="X116">
        <v>22.45</v>
      </c>
      <c r="Y116">
        <v>27.32</v>
      </c>
    </row>
    <row r="117" spans="1:25" x14ac:dyDescent="0.55000000000000004">
      <c r="A117" s="25" t="str">
        <f t="shared" si="1"/>
        <v>102233</v>
      </c>
      <c r="B117" s="25">
        <v>43043</v>
      </c>
      <c r="C117" s="2">
        <f>IFERROR(VLOOKUP(F117,'2017_GT Roster'!$B$6:$H$21,7,FALSE), "NO MATCH!!!")</f>
        <v>33</v>
      </c>
      <c r="D117" s="2">
        <f>IFERROR(VLOOKUP(B117,GAME_INDEX!$A$7:$E$34, 5, FALSE), "NO MATCH!!!")</f>
        <v>1022</v>
      </c>
      <c r="E117" s="2" t="str">
        <f>IFERROR(VLOOKUP(B117,GAME_INDEX!$A$7:$E$34,4,FALSE),"NO MATCH")</f>
        <v>Virginia</v>
      </c>
      <c r="F117" t="s">
        <v>65</v>
      </c>
      <c r="G117">
        <v>6</v>
      </c>
      <c r="H117">
        <v>388</v>
      </c>
      <c r="I117">
        <v>2953</v>
      </c>
      <c r="J117">
        <v>2</v>
      </c>
      <c r="K117">
        <v>458</v>
      </c>
      <c r="L117">
        <v>2</v>
      </c>
      <c r="M117">
        <v>15.5</v>
      </c>
      <c r="N117">
        <v>0</v>
      </c>
      <c r="O117">
        <v>111</v>
      </c>
      <c r="P117">
        <v>26.6</v>
      </c>
      <c r="Q117">
        <v>4.12</v>
      </c>
      <c r="R117">
        <v>2728.01</v>
      </c>
      <c r="S117">
        <v>24.57</v>
      </c>
      <c r="T117">
        <v>1.65</v>
      </c>
      <c r="U117">
        <v>76</v>
      </c>
      <c r="V117">
        <v>17.82</v>
      </c>
      <c r="W117">
        <v>25</v>
      </c>
      <c r="X117">
        <v>22.44</v>
      </c>
      <c r="Y117">
        <v>25.5</v>
      </c>
    </row>
    <row r="118" spans="1:25" x14ac:dyDescent="0.55000000000000004">
      <c r="A118" s="25" t="str">
        <f t="shared" si="1"/>
        <v>10223</v>
      </c>
      <c r="B118" s="25">
        <v>43043</v>
      </c>
      <c r="C118" s="2">
        <f>IFERROR(VLOOKUP(F118,'2017_GT Roster'!$B$6:$H$21,7,FALSE), "NO MATCH!!!")</f>
        <v>3</v>
      </c>
      <c r="D118" s="2">
        <f>IFERROR(VLOOKUP(B118,GAME_INDEX!$A$7:$E$34, 5, FALSE), "NO MATCH!!!")</f>
        <v>1022</v>
      </c>
      <c r="E118" s="2" t="str">
        <f>IFERROR(VLOOKUP(B118,GAME_INDEX!$A$7:$E$34,4,FALSE),"NO MATCH")</f>
        <v>Virginia</v>
      </c>
      <c r="F118" t="s">
        <v>72</v>
      </c>
      <c r="G118">
        <v>7</v>
      </c>
      <c r="H118">
        <v>307</v>
      </c>
      <c r="I118">
        <v>1042</v>
      </c>
      <c r="J118">
        <v>1</v>
      </c>
      <c r="K118">
        <v>197</v>
      </c>
      <c r="L118">
        <v>0</v>
      </c>
      <c r="M118">
        <v>18.899999999999999</v>
      </c>
      <c r="N118">
        <v>1</v>
      </c>
      <c r="O118">
        <v>69</v>
      </c>
      <c r="P118">
        <v>15.1</v>
      </c>
      <c r="Q118">
        <v>2.85</v>
      </c>
      <c r="R118">
        <v>1216.5999999999999</v>
      </c>
      <c r="S118">
        <v>17.63</v>
      </c>
      <c r="T118">
        <v>1.69</v>
      </c>
      <c r="U118">
        <v>95</v>
      </c>
      <c r="V118">
        <v>12.82</v>
      </c>
      <c r="W118">
        <v>18</v>
      </c>
      <c r="X118">
        <v>23.13</v>
      </c>
      <c r="Y118">
        <v>25.69</v>
      </c>
    </row>
    <row r="119" spans="1:25" x14ac:dyDescent="0.55000000000000004">
      <c r="A119" s="25" t="str">
        <f t="shared" si="1"/>
        <v>102223</v>
      </c>
      <c r="B119" s="25">
        <v>43043</v>
      </c>
      <c r="C119" s="2">
        <f>IFERROR(VLOOKUP(F119,'2017_GT Roster'!$B$6:$H$21,7,FALSE), "NO MATCH!!!")</f>
        <v>23</v>
      </c>
      <c r="D119" s="2">
        <f>IFERROR(VLOOKUP(B119,GAME_INDEX!$A$7:$E$34, 5, FALSE), "NO MATCH!!!")</f>
        <v>1022</v>
      </c>
      <c r="E119" s="2" t="str">
        <f>IFERROR(VLOOKUP(B119,GAME_INDEX!$A$7:$E$34,4,FALSE),"NO MATCH")</f>
        <v>Virginia</v>
      </c>
      <c r="F119" t="s">
        <v>187</v>
      </c>
      <c r="G119">
        <v>8</v>
      </c>
      <c r="H119">
        <v>224</v>
      </c>
      <c r="I119">
        <v>2358</v>
      </c>
      <c r="J119">
        <v>2</v>
      </c>
      <c r="K119">
        <v>203</v>
      </c>
      <c r="L119">
        <v>1</v>
      </c>
      <c r="M119">
        <v>8.6</v>
      </c>
      <c r="N119">
        <v>0</v>
      </c>
      <c r="O119">
        <v>102</v>
      </c>
      <c r="P119">
        <v>23.11</v>
      </c>
      <c r="Q119">
        <v>1.99</v>
      </c>
      <c r="R119">
        <v>1622.25</v>
      </c>
      <c r="S119">
        <v>15.9</v>
      </c>
      <c r="T119">
        <v>1.46</v>
      </c>
      <c r="U119">
        <v>30</v>
      </c>
      <c r="V119">
        <v>15.97</v>
      </c>
      <c r="W119">
        <v>6</v>
      </c>
      <c r="X119">
        <v>21.4</v>
      </c>
      <c r="Y119">
        <v>22.25</v>
      </c>
    </row>
    <row r="120" spans="1:25" x14ac:dyDescent="0.55000000000000004">
      <c r="A120" s="25" t="str">
        <f t="shared" si="1"/>
        <v>102297</v>
      </c>
      <c r="B120" s="25">
        <v>43043</v>
      </c>
      <c r="C120" s="2">
        <f>IFERROR(VLOOKUP(F120,'2017_GT Roster'!$B$6:$H$21,7,FALSE), "NO MATCH!!!")</f>
        <v>97</v>
      </c>
      <c r="D120" s="2">
        <f>IFERROR(VLOOKUP(B120,GAME_INDEX!$A$7:$E$34, 5, FALSE), "NO MATCH!!!")</f>
        <v>1022</v>
      </c>
      <c r="E120" s="2" t="str">
        <f>IFERROR(VLOOKUP(B120,GAME_INDEX!$A$7:$E$34,4,FALSE),"NO MATCH")</f>
        <v>Virginia</v>
      </c>
      <c r="F120" t="s">
        <v>67</v>
      </c>
      <c r="G120">
        <v>9</v>
      </c>
      <c r="H120">
        <v>204</v>
      </c>
      <c r="I120">
        <v>772</v>
      </c>
      <c r="J120">
        <v>0</v>
      </c>
      <c r="K120">
        <v>129</v>
      </c>
      <c r="L120">
        <v>0</v>
      </c>
      <c r="M120">
        <v>16.7</v>
      </c>
      <c r="N120">
        <v>1</v>
      </c>
      <c r="O120">
        <v>50</v>
      </c>
      <c r="P120">
        <v>15.44</v>
      </c>
      <c r="Q120">
        <v>2.58</v>
      </c>
      <c r="R120">
        <v>620.96</v>
      </c>
      <c r="S120">
        <v>12.41</v>
      </c>
      <c r="T120">
        <v>1.23</v>
      </c>
      <c r="U120">
        <v>23</v>
      </c>
      <c r="V120">
        <v>16.02</v>
      </c>
      <c r="W120">
        <v>11</v>
      </c>
      <c r="X120">
        <v>22.8</v>
      </c>
      <c r="Y120">
        <v>24.14</v>
      </c>
    </row>
    <row r="121" spans="1:25" x14ac:dyDescent="0.55000000000000004">
      <c r="A121" s="25" t="str">
        <f t="shared" si="1"/>
        <v>102210</v>
      </c>
      <c r="B121" s="25">
        <v>43043</v>
      </c>
      <c r="C121" s="2">
        <f>IFERROR(VLOOKUP(F121,'2017_GT Roster'!$B$6:$H$21,7,FALSE), "NO MATCH!!!")</f>
        <v>10</v>
      </c>
      <c r="D121" s="2">
        <f>IFERROR(VLOOKUP(B121,GAME_INDEX!$A$7:$E$34, 5, FALSE), "NO MATCH!!!")</f>
        <v>1022</v>
      </c>
      <c r="E121" s="2" t="str">
        <f>IFERROR(VLOOKUP(B121,GAME_INDEX!$A$7:$E$34,4,FALSE),"NO MATCH")</f>
        <v>Virginia</v>
      </c>
      <c r="F121" t="s">
        <v>86</v>
      </c>
      <c r="G121">
        <v>10</v>
      </c>
      <c r="H121">
        <v>192</v>
      </c>
      <c r="I121">
        <v>1894</v>
      </c>
      <c r="J121">
        <v>2</v>
      </c>
      <c r="K121">
        <v>290</v>
      </c>
      <c r="L121">
        <v>1</v>
      </c>
      <c r="M121">
        <v>15.31</v>
      </c>
      <c r="N121">
        <v>0</v>
      </c>
      <c r="O121">
        <v>79</v>
      </c>
      <c r="P121">
        <v>23.97</v>
      </c>
      <c r="Q121">
        <v>3.67</v>
      </c>
      <c r="R121">
        <v>1159.05</v>
      </c>
      <c r="S121">
        <v>14.67</v>
      </c>
      <c r="T121">
        <v>1.34</v>
      </c>
      <c r="U121">
        <v>18</v>
      </c>
      <c r="V121">
        <v>10.84</v>
      </c>
      <c r="W121">
        <v>0</v>
      </c>
      <c r="X121">
        <v>0</v>
      </c>
      <c r="Y121">
        <v>13.73</v>
      </c>
    </row>
    <row r="122" spans="1:25" x14ac:dyDescent="0.55000000000000004">
      <c r="A122" s="25" t="str">
        <f t="shared" si="1"/>
        <v>102221</v>
      </c>
      <c r="B122" s="25">
        <v>43043</v>
      </c>
      <c r="C122" s="2">
        <f>IFERROR(VLOOKUP(F122,'2017_GT Roster'!$B$6:$H$21,7,FALSE), "NO MATCH!!!")</f>
        <v>21</v>
      </c>
      <c r="D122" s="2">
        <f>IFERROR(VLOOKUP(B122,GAME_INDEX!$A$7:$E$34, 5, FALSE), "NO MATCH!!!")</f>
        <v>1022</v>
      </c>
      <c r="E122" s="2" t="str">
        <f>IFERROR(VLOOKUP(B122,GAME_INDEX!$A$7:$E$34,4,FALSE),"NO MATCH")</f>
        <v>Virginia</v>
      </c>
      <c r="F122" t="s">
        <v>87</v>
      </c>
      <c r="G122">
        <v>11</v>
      </c>
      <c r="H122">
        <v>185</v>
      </c>
      <c r="I122">
        <v>447</v>
      </c>
      <c r="J122">
        <v>0</v>
      </c>
      <c r="K122">
        <v>88</v>
      </c>
      <c r="L122">
        <v>0</v>
      </c>
      <c r="M122">
        <v>19.68</v>
      </c>
      <c r="N122">
        <v>1</v>
      </c>
      <c r="O122">
        <v>54</v>
      </c>
      <c r="P122">
        <v>8.27</v>
      </c>
      <c r="Q122">
        <v>1.62</v>
      </c>
      <c r="R122">
        <v>419.31</v>
      </c>
      <c r="S122">
        <v>7.76</v>
      </c>
      <c r="T122">
        <v>1.0900000000000001</v>
      </c>
      <c r="U122">
        <v>12</v>
      </c>
      <c r="V122">
        <v>22.02</v>
      </c>
      <c r="W122">
        <v>9</v>
      </c>
      <c r="X122">
        <v>22.95</v>
      </c>
      <c r="Y122">
        <v>32.270000000000003</v>
      </c>
    </row>
    <row r="123" spans="1:25" x14ac:dyDescent="0.55000000000000004">
      <c r="A123" s="25" t="str">
        <f t="shared" si="1"/>
        <v>102212</v>
      </c>
      <c r="B123" s="25">
        <v>43043</v>
      </c>
      <c r="C123" s="2">
        <f>IFERROR(VLOOKUP(F123,'2017_GT Roster'!$B$6:$H$21,7,FALSE), "NO MATCH!!!")</f>
        <v>12</v>
      </c>
      <c r="D123" s="2">
        <f>IFERROR(VLOOKUP(B123,GAME_INDEX!$A$7:$E$34, 5, FALSE), "NO MATCH!!!")</f>
        <v>1022</v>
      </c>
      <c r="E123" s="2" t="str">
        <f>IFERROR(VLOOKUP(B123,GAME_INDEX!$A$7:$E$34,4,FALSE),"NO MATCH")</f>
        <v>Virginia</v>
      </c>
      <c r="F123" t="s">
        <v>182</v>
      </c>
      <c r="G123">
        <v>12</v>
      </c>
      <c r="H123">
        <v>101</v>
      </c>
      <c r="I123">
        <v>642</v>
      </c>
      <c r="J123">
        <v>0</v>
      </c>
      <c r="K123">
        <v>90</v>
      </c>
      <c r="L123">
        <v>0</v>
      </c>
      <c r="M123">
        <v>14.01</v>
      </c>
      <c r="N123">
        <v>0</v>
      </c>
      <c r="O123">
        <v>53</v>
      </c>
      <c r="P123">
        <v>12.11</v>
      </c>
      <c r="Q123">
        <v>1.69</v>
      </c>
      <c r="R123">
        <v>431.7</v>
      </c>
      <c r="S123">
        <v>8.14</v>
      </c>
      <c r="T123">
        <v>1.19</v>
      </c>
      <c r="U123">
        <v>54</v>
      </c>
      <c r="V123">
        <v>11.96</v>
      </c>
      <c r="W123">
        <v>0</v>
      </c>
      <c r="X123">
        <v>0</v>
      </c>
      <c r="Y123">
        <v>17.04</v>
      </c>
    </row>
    <row r="124" spans="1:25" x14ac:dyDescent="0.55000000000000004">
      <c r="A124" s="25" t="str">
        <f t="shared" si="1"/>
        <v>102397</v>
      </c>
      <c r="B124" s="25">
        <v>43048</v>
      </c>
      <c r="C124" s="2">
        <f>IFERROR(VLOOKUP(F124,'2017_GT Roster'!$B$6:$H$21,7,FALSE), "NO MATCH!!!")</f>
        <v>97</v>
      </c>
      <c r="D124" s="2">
        <f>IFERROR(VLOOKUP(B124,GAME_INDEX!$A$7:$E$34, 5, FALSE), "NO MATCH!!!")</f>
        <v>1023</v>
      </c>
      <c r="E124" s="2" t="str">
        <f>IFERROR(VLOOKUP(B124,GAME_INDEX!$A$7:$E$34,4,FALSE),"NO MATCH")</f>
        <v>North Carolina</v>
      </c>
      <c r="F124" t="s">
        <v>67</v>
      </c>
      <c r="G124">
        <v>1</v>
      </c>
      <c r="H124">
        <v>496</v>
      </c>
      <c r="I124">
        <v>3905</v>
      </c>
      <c r="J124">
        <v>2</v>
      </c>
      <c r="K124">
        <v>721</v>
      </c>
      <c r="L124">
        <v>2</v>
      </c>
      <c r="M124">
        <v>18.46</v>
      </c>
      <c r="N124">
        <v>1</v>
      </c>
      <c r="O124">
        <v>112</v>
      </c>
      <c r="P124">
        <v>34.86</v>
      </c>
      <c r="Q124">
        <v>6.43</v>
      </c>
      <c r="R124">
        <v>4332.1000000000004</v>
      </c>
      <c r="S124">
        <v>38.67</v>
      </c>
      <c r="T124">
        <v>1.79</v>
      </c>
      <c r="U124">
        <v>99</v>
      </c>
      <c r="V124">
        <v>16.100000000000001</v>
      </c>
      <c r="W124">
        <v>18</v>
      </c>
      <c r="X124">
        <v>21</v>
      </c>
      <c r="Y124">
        <v>57</v>
      </c>
    </row>
    <row r="125" spans="1:25" x14ac:dyDescent="0.55000000000000004">
      <c r="A125" s="25" t="str">
        <f t="shared" si="1"/>
        <v>102311</v>
      </c>
      <c r="B125" s="25">
        <v>43048</v>
      </c>
      <c r="C125" s="2">
        <f>IFERROR(VLOOKUP(F125,'2017_GT Roster'!$B$6:$H$21,7,FALSE), "NO MATCH!!!")</f>
        <v>11</v>
      </c>
      <c r="D125" s="2">
        <f>IFERROR(VLOOKUP(B125,GAME_INDEX!$A$7:$E$34, 5, FALSE), "NO MATCH!!!")</f>
        <v>1023</v>
      </c>
      <c r="E125" s="2" t="str">
        <f>IFERROR(VLOOKUP(B125,GAME_INDEX!$A$7:$E$34,4,FALSE),"NO MATCH")</f>
        <v>North Carolina</v>
      </c>
      <c r="F125" t="s">
        <v>63</v>
      </c>
      <c r="G125">
        <v>2</v>
      </c>
      <c r="H125">
        <v>483</v>
      </c>
      <c r="I125">
        <v>4456</v>
      </c>
      <c r="J125">
        <v>2</v>
      </c>
      <c r="K125">
        <v>715</v>
      </c>
      <c r="L125">
        <v>2</v>
      </c>
      <c r="M125">
        <v>16.04</v>
      </c>
      <c r="N125">
        <v>1</v>
      </c>
      <c r="O125">
        <v>147</v>
      </c>
      <c r="P125">
        <v>30.31</v>
      </c>
      <c r="Q125">
        <v>4.8600000000000003</v>
      </c>
      <c r="R125">
        <v>5594.09</v>
      </c>
      <c r="S125">
        <v>38.049999999999997</v>
      </c>
      <c r="T125">
        <v>1.68</v>
      </c>
      <c r="U125">
        <v>130</v>
      </c>
      <c r="V125">
        <v>19.399999999999999</v>
      </c>
      <c r="W125">
        <v>66</v>
      </c>
      <c r="X125">
        <v>23.9</v>
      </c>
      <c r="Y125">
        <v>27.1</v>
      </c>
    </row>
    <row r="126" spans="1:25" x14ac:dyDescent="0.55000000000000004">
      <c r="A126" s="25" t="str">
        <f t="shared" si="1"/>
        <v>10231</v>
      </c>
      <c r="B126" s="25">
        <v>43048</v>
      </c>
      <c r="C126" s="2">
        <f>IFERROR(VLOOKUP(F126,'2017_GT Roster'!$B$6:$H$21,7,FALSE), "NO MATCH!!!")</f>
        <v>1</v>
      </c>
      <c r="D126" s="2">
        <f>IFERROR(VLOOKUP(B126,GAME_INDEX!$A$7:$E$34, 5, FALSE), "NO MATCH!!!")</f>
        <v>1023</v>
      </c>
      <c r="E126" s="2" t="str">
        <f>IFERROR(VLOOKUP(B126,GAME_INDEX!$A$7:$E$34,4,FALSE),"NO MATCH")</f>
        <v>North Carolina</v>
      </c>
      <c r="F126" t="s">
        <v>66</v>
      </c>
      <c r="G126">
        <v>3</v>
      </c>
      <c r="H126">
        <v>470</v>
      </c>
      <c r="I126">
        <v>3628</v>
      </c>
      <c r="J126">
        <v>2</v>
      </c>
      <c r="K126">
        <v>655</v>
      </c>
      <c r="L126">
        <v>2</v>
      </c>
      <c r="M126">
        <v>18.05</v>
      </c>
      <c r="N126">
        <v>1</v>
      </c>
      <c r="O126">
        <v>107</v>
      </c>
      <c r="P126">
        <v>33.9</v>
      </c>
      <c r="Q126">
        <v>6.12</v>
      </c>
      <c r="R126">
        <v>4069.48</v>
      </c>
      <c r="S126">
        <v>38.03</v>
      </c>
      <c r="T126">
        <v>1.73</v>
      </c>
      <c r="U126">
        <v>163</v>
      </c>
      <c r="V126">
        <v>17.2</v>
      </c>
      <c r="W126">
        <v>41</v>
      </c>
      <c r="X126">
        <v>22.4</v>
      </c>
      <c r="Y126">
        <v>58.7</v>
      </c>
    </row>
    <row r="127" spans="1:25" x14ac:dyDescent="0.55000000000000004">
      <c r="A127" s="25" t="str">
        <f t="shared" si="1"/>
        <v>10239</v>
      </c>
      <c r="B127" s="25">
        <v>43048</v>
      </c>
      <c r="C127" s="2">
        <f>IFERROR(VLOOKUP(F127,'2017_GT Roster'!$B$6:$H$21,7,FALSE), "NO MATCH!!!")</f>
        <v>9</v>
      </c>
      <c r="D127" s="2">
        <f>IFERROR(VLOOKUP(B127,GAME_INDEX!$A$7:$E$34, 5, FALSE), "NO MATCH!!!")</f>
        <v>1023</v>
      </c>
      <c r="E127" s="2" t="str">
        <f>IFERROR(VLOOKUP(B127,GAME_INDEX!$A$7:$E$34,4,FALSE),"NO MATCH")</f>
        <v>North Carolina</v>
      </c>
      <c r="F127" t="s">
        <v>64</v>
      </c>
      <c r="G127">
        <v>4</v>
      </c>
      <c r="H127">
        <v>467</v>
      </c>
      <c r="I127">
        <v>5271</v>
      </c>
      <c r="J127">
        <v>2</v>
      </c>
      <c r="K127">
        <v>1686</v>
      </c>
      <c r="L127">
        <v>2</v>
      </c>
      <c r="M127">
        <v>31.98</v>
      </c>
      <c r="N127">
        <v>2</v>
      </c>
      <c r="O127">
        <v>147</v>
      </c>
      <c r="P127">
        <v>35.85</v>
      </c>
      <c r="Q127">
        <v>11.46</v>
      </c>
      <c r="R127">
        <v>4167.6899999999996</v>
      </c>
      <c r="S127">
        <v>28.35</v>
      </c>
      <c r="T127">
        <v>1.43</v>
      </c>
      <c r="U127">
        <v>191</v>
      </c>
      <c r="V127">
        <v>12.1</v>
      </c>
      <c r="W127">
        <v>0</v>
      </c>
      <c r="X127">
        <v>14.6</v>
      </c>
      <c r="Y127">
        <v>17.8</v>
      </c>
    </row>
    <row r="128" spans="1:25" x14ac:dyDescent="0.55000000000000004">
      <c r="A128" s="25" t="str">
        <f t="shared" si="1"/>
        <v>10234</v>
      </c>
      <c r="B128" s="25">
        <v>43048</v>
      </c>
      <c r="C128" s="2">
        <f>IFERROR(VLOOKUP(F128,'2017_GT Roster'!$B$6:$H$21,7,FALSE), "NO MATCH!!!")</f>
        <v>4</v>
      </c>
      <c r="D128" s="2">
        <f>IFERROR(VLOOKUP(B128,GAME_INDEX!$A$7:$E$34, 5, FALSE), "NO MATCH!!!")</f>
        <v>1023</v>
      </c>
      <c r="E128" s="2" t="str">
        <f>IFERROR(VLOOKUP(B128,GAME_INDEX!$A$7:$E$34,4,FALSE),"NO MATCH")</f>
        <v>North Carolina</v>
      </c>
      <c r="F128" t="s">
        <v>165</v>
      </c>
      <c r="G128">
        <v>5</v>
      </c>
      <c r="H128">
        <v>399</v>
      </c>
      <c r="I128">
        <v>2800</v>
      </c>
      <c r="J128">
        <v>2</v>
      </c>
      <c r="K128">
        <v>460</v>
      </c>
      <c r="L128">
        <v>2</v>
      </c>
      <c r="M128">
        <v>16.420000000000002</v>
      </c>
      <c r="N128">
        <v>1</v>
      </c>
      <c r="O128">
        <v>113</v>
      </c>
      <c r="P128">
        <v>24.77</v>
      </c>
      <c r="Q128">
        <v>4.07</v>
      </c>
      <c r="R128">
        <v>3054.37</v>
      </c>
      <c r="S128">
        <v>27.02</v>
      </c>
      <c r="T128">
        <v>1.66</v>
      </c>
      <c r="U128">
        <v>141</v>
      </c>
      <c r="V128">
        <v>20.100000000000001</v>
      </c>
      <c r="W128">
        <v>78</v>
      </c>
      <c r="X128">
        <v>23.8</v>
      </c>
      <c r="Y128">
        <v>28.3</v>
      </c>
    </row>
    <row r="129" spans="1:25" x14ac:dyDescent="0.55000000000000004">
      <c r="A129" s="25" t="str">
        <f t="shared" si="1"/>
        <v>102333</v>
      </c>
      <c r="B129" s="25">
        <v>43048</v>
      </c>
      <c r="C129" s="2">
        <f>IFERROR(VLOOKUP(F129,'2017_GT Roster'!$B$6:$H$21,7,FALSE), "NO MATCH!!!")</f>
        <v>33</v>
      </c>
      <c r="D129" s="2">
        <f>IFERROR(VLOOKUP(B129,GAME_INDEX!$A$7:$E$34, 5, FALSE), "NO MATCH!!!")</f>
        <v>1023</v>
      </c>
      <c r="E129" s="2" t="str">
        <f>IFERROR(VLOOKUP(B129,GAME_INDEX!$A$7:$E$34,4,FALSE),"NO MATCH")</f>
        <v>North Carolina</v>
      </c>
      <c r="F129" t="s">
        <v>65</v>
      </c>
      <c r="G129">
        <v>6</v>
      </c>
      <c r="H129">
        <v>374</v>
      </c>
      <c r="I129">
        <v>3578</v>
      </c>
      <c r="J129">
        <v>2</v>
      </c>
      <c r="K129">
        <v>531</v>
      </c>
      <c r="L129">
        <v>2</v>
      </c>
      <c r="M129">
        <v>14.84</v>
      </c>
      <c r="N129">
        <v>0</v>
      </c>
      <c r="O129">
        <v>147</v>
      </c>
      <c r="P129">
        <v>24.34</v>
      </c>
      <c r="Q129">
        <v>3.61</v>
      </c>
      <c r="R129">
        <v>3365.95</v>
      </c>
      <c r="S129">
        <v>22.89</v>
      </c>
      <c r="T129">
        <v>1.67</v>
      </c>
      <c r="U129">
        <v>100</v>
      </c>
      <c r="V129">
        <v>17.2</v>
      </c>
      <c r="W129">
        <v>30</v>
      </c>
      <c r="X129">
        <v>22.7</v>
      </c>
      <c r="Y129">
        <v>28.3</v>
      </c>
    </row>
    <row r="130" spans="1:25" x14ac:dyDescent="0.55000000000000004">
      <c r="A130" s="25" t="str">
        <f t="shared" si="1"/>
        <v>10233</v>
      </c>
      <c r="B130" s="25">
        <v>43048</v>
      </c>
      <c r="C130" s="2">
        <f>IFERROR(VLOOKUP(F130,'2017_GT Roster'!$B$6:$H$21,7,FALSE), "NO MATCH!!!")</f>
        <v>3</v>
      </c>
      <c r="D130" s="2">
        <f>IFERROR(VLOOKUP(B130,GAME_INDEX!$A$7:$E$34, 5, FALSE), "NO MATCH!!!")</f>
        <v>1023</v>
      </c>
      <c r="E130" s="2" t="str">
        <f>IFERROR(VLOOKUP(B130,GAME_INDEX!$A$7:$E$34,4,FALSE),"NO MATCH")</f>
        <v>North Carolina</v>
      </c>
      <c r="F130" t="s">
        <v>72</v>
      </c>
      <c r="G130">
        <v>7</v>
      </c>
      <c r="H130">
        <v>279</v>
      </c>
      <c r="I130">
        <v>1244</v>
      </c>
      <c r="J130">
        <v>1</v>
      </c>
      <c r="K130">
        <v>215</v>
      </c>
      <c r="L130">
        <v>1</v>
      </c>
      <c r="M130">
        <v>17.28</v>
      </c>
      <c r="N130">
        <v>1</v>
      </c>
      <c r="O130">
        <v>94</v>
      </c>
      <c r="P130">
        <v>13.23</v>
      </c>
      <c r="Q130">
        <v>2.2799999999999998</v>
      </c>
      <c r="R130">
        <v>1396.99</v>
      </c>
      <c r="S130">
        <v>14.86</v>
      </c>
      <c r="T130">
        <v>1.76</v>
      </c>
      <c r="U130">
        <v>115</v>
      </c>
      <c r="V130">
        <v>12.6</v>
      </c>
      <c r="W130">
        <v>16</v>
      </c>
      <c r="X130">
        <v>20.3</v>
      </c>
      <c r="Y130">
        <v>26.3</v>
      </c>
    </row>
    <row r="131" spans="1:25" x14ac:dyDescent="0.55000000000000004">
      <c r="A131" s="25" t="str">
        <f t="shared" si="1"/>
        <v>102310</v>
      </c>
      <c r="B131" s="25">
        <v>43048</v>
      </c>
      <c r="C131" s="2">
        <f>IFERROR(VLOOKUP(F131,'2017_GT Roster'!$B$6:$H$21,7,FALSE), "NO MATCH!!!")</f>
        <v>10</v>
      </c>
      <c r="D131" s="2">
        <f>IFERROR(VLOOKUP(B131,GAME_INDEX!$A$7:$E$34, 5, FALSE), "NO MATCH!!!")</f>
        <v>1023</v>
      </c>
      <c r="E131" s="2" t="str">
        <f>IFERROR(VLOOKUP(B131,GAME_INDEX!$A$7:$E$34,4,FALSE),"NO MATCH")</f>
        <v>North Carolina</v>
      </c>
      <c r="F131" t="s">
        <v>86</v>
      </c>
      <c r="G131">
        <v>8</v>
      </c>
      <c r="H131">
        <v>239</v>
      </c>
      <c r="I131">
        <v>1906</v>
      </c>
      <c r="J131">
        <v>2</v>
      </c>
      <c r="K131">
        <v>333</v>
      </c>
      <c r="L131">
        <v>1</v>
      </c>
      <c r="M131">
        <v>17.47</v>
      </c>
      <c r="N131">
        <v>1</v>
      </c>
      <c r="O131">
        <v>96</v>
      </c>
      <c r="P131">
        <v>19.850000000000001</v>
      </c>
      <c r="Q131">
        <v>3.46</v>
      </c>
      <c r="R131">
        <v>1326.87</v>
      </c>
      <c r="S131">
        <v>13.82</v>
      </c>
      <c r="T131">
        <v>1.43</v>
      </c>
      <c r="U131">
        <v>29</v>
      </c>
      <c r="V131">
        <v>10.4</v>
      </c>
      <c r="W131">
        <v>0</v>
      </c>
      <c r="X131">
        <v>12.7</v>
      </c>
      <c r="Y131">
        <v>14.6</v>
      </c>
    </row>
    <row r="132" spans="1:25" x14ac:dyDescent="0.55000000000000004">
      <c r="A132" s="25" t="str">
        <f t="shared" si="1"/>
        <v>10238</v>
      </c>
      <c r="B132" s="25">
        <v>43048</v>
      </c>
      <c r="C132" s="2">
        <f>IFERROR(VLOOKUP(F132,'2017_GT Roster'!$B$6:$H$21,7,FALSE), "NO MATCH!!!")</f>
        <v>8</v>
      </c>
      <c r="D132" s="2">
        <f>IFERROR(VLOOKUP(B132,GAME_INDEX!$A$7:$E$34, 5, FALSE), "NO MATCH!!!")</f>
        <v>1023</v>
      </c>
      <c r="E132" s="2" t="str">
        <f>IFERROR(VLOOKUP(B132,GAME_INDEX!$A$7:$E$34,4,FALSE),"NO MATCH")</f>
        <v>North Carolina</v>
      </c>
      <c r="F132" t="s">
        <v>71</v>
      </c>
      <c r="G132">
        <v>9</v>
      </c>
      <c r="H132">
        <v>204</v>
      </c>
      <c r="I132">
        <v>2040</v>
      </c>
      <c r="J132">
        <v>2</v>
      </c>
      <c r="K132">
        <v>189</v>
      </c>
      <c r="L132">
        <v>0</v>
      </c>
      <c r="M132">
        <v>9.26</v>
      </c>
      <c r="N132">
        <v>0</v>
      </c>
      <c r="O132">
        <v>113</v>
      </c>
      <c r="P132">
        <v>18.05</v>
      </c>
      <c r="Q132">
        <v>1.67</v>
      </c>
      <c r="R132">
        <v>1188.2</v>
      </c>
      <c r="S132">
        <v>10.51</v>
      </c>
      <c r="T132">
        <v>1.33</v>
      </c>
      <c r="U132">
        <v>18</v>
      </c>
      <c r="V132">
        <v>13.1</v>
      </c>
      <c r="W132">
        <v>1</v>
      </c>
      <c r="X132">
        <v>13.3</v>
      </c>
      <c r="Y132">
        <v>66.2</v>
      </c>
    </row>
    <row r="133" spans="1:25" x14ac:dyDescent="0.55000000000000004">
      <c r="A133" s="25" t="str">
        <f t="shared" ref="A133:A195" si="2">D133&amp;C133</f>
        <v>102314</v>
      </c>
      <c r="B133" s="25">
        <v>43048</v>
      </c>
      <c r="C133" s="2">
        <f>IFERROR(VLOOKUP(F133,'2017_GT Roster'!$B$6:$H$21,7,FALSE), "NO MATCH!!!")</f>
        <v>14</v>
      </c>
      <c r="D133" s="2">
        <f>IFERROR(VLOOKUP(B133,GAME_INDEX!$A$7:$E$34, 5, FALSE), "NO MATCH!!!")</f>
        <v>1023</v>
      </c>
      <c r="E133" s="2" t="str">
        <f>IFERROR(VLOOKUP(B133,GAME_INDEX!$A$7:$E$34,4,FALSE),"NO MATCH")</f>
        <v>North Carolina</v>
      </c>
      <c r="F133" t="s">
        <v>68</v>
      </c>
      <c r="G133">
        <v>10</v>
      </c>
      <c r="H133">
        <v>179</v>
      </c>
      <c r="I133">
        <v>905</v>
      </c>
      <c r="J133">
        <v>0</v>
      </c>
      <c r="K133">
        <v>134</v>
      </c>
      <c r="L133">
        <v>0</v>
      </c>
      <c r="M133">
        <v>14.8</v>
      </c>
      <c r="N133">
        <v>0</v>
      </c>
      <c r="O133">
        <v>47</v>
      </c>
      <c r="P133">
        <v>19.25</v>
      </c>
      <c r="Q133">
        <v>2.85</v>
      </c>
      <c r="R133">
        <v>691.27</v>
      </c>
      <c r="S133">
        <v>14.7</v>
      </c>
      <c r="T133">
        <v>1.33</v>
      </c>
      <c r="U133">
        <v>31</v>
      </c>
      <c r="V133">
        <v>18.899999999999999</v>
      </c>
      <c r="W133">
        <v>8</v>
      </c>
      <c r="X133">
        <v>22</v>
      </c>
      <c r="Y133">
        <v>24.4</v>
      </c>
    </row>
    <row r="134" spans="1:25" x14ac:dyDescent="0.55000000000000004">
      <c r="A134" s="25" t="str">
        <f t="shared" si="2"/>
        <v>102323</v>
      </c>
      <c r="B134" s="25">
        <v>43048</v>
      </c>
      <c r="C134" s="2">
        <f>IFERROR(VLOOKUP(F134,'2017_GT Roster'!$B$6:$H$21,7,FALSE), "NO MATCH!!!")</f>
        <v>23</v>
      </c>
      <c r="D134" s="2">
        <f>IFERROR(VLOOKUP(B134,GAME_INDEX!$A$7:$E$34, 5, FALSE), "NO MATCH!!!")</f>
        <v>1023</v>
      </c>
      <c r="E134" s="2" t="str">
        <f>IFERROR(VLOOKUP(B134,GAME_INDEX!$A$7:$E$34,4,FALSE),"NO MATCH")</f>
        <v>North Carolina</v>
      </c>
      <c r="F134" t="s">
        <v>187</v>
      </c>
      <c r="G134">
        <v>11</v>
      </c>
      <c r="H134">
        <v>175</v>
      </c>
      <c r="I134">
        <v>1290</v>
      </c>
      <c r="J134">
        <v>1</v>
      </c>
      <c r="K134">
        <v>119</v>
      </c>
      <c r="L134">
        <v>0</v>
      </c>
      <c r="M134">
        <v>9.2200000000000006</v>
      </c>
      <c r="N134">
        <v>0</v>
      </c>
      <c r="O134">
        <v>63</v>
      </c>
      <c r="P134">
        <v>20.47</v>
      </c>
      <c r="Q134">
        <v>1.88</v>
      </c>
      <c r="R134">
        <v>793.08</v>
      </c>
      <c r="S134">
        <v>12.58</v>
      </c>
      <c r="T134">
        <v>1.33</v>
      </c>
      <c r="U134">
        <v>16</v>
      </c>
      <c r="V134">
        <v>19</v>
      </c>
      <c r="W134">
        <v>6</v>
      </c>
      <c r="X134">
        <v>21.6</v>
      </c>
      <c r="Y134">
        <v>30.5</v>
      </c>
    </row>
    <row r="135" spans="1:25" x14ac:dyDescent="0.55000000000000004">
      <c r="A135" s="25" t="str">
        <f t="shared" si="2"/>
        <v>102312</v>
      </c>
      <c r="B135" s="25">
        <v>43048</v>
      </c>
      <c r="C135" s="2">
        <f>IFERROR(VLOOKUP(F135,'2017_GT Roster'!$B$6:$H$21,7,FALSE), "NO MATCH!!!")</f>
        <v>12</v>
      </c>
      <c r="D135" s="2">
        <f>IFERROR(VLOOKUP(B135,GAME_INDEX!$A$7:$E$34, 5, FALSE), "NO MATCH!!!")</f>
        <v>1023</v>
      </c>
      <c r="E135" s="2" t="str">
        <f>IFERROR(VLOOKUP(B135,GAME_INDEX!$A$7:$E$34,4,FALSE),"NO MATCH")</f>
        <v>North Carolina</v>
      </c>
      <c r="F135" t="s">
        <v>182</v>
      </c>
      <c r="G135">
        <v>12</v>
      </c>
      <c r="H135">
        <v>106</v>
      </c>
      <c r="I135">
        <v>671</v>
      </c>
      <c r="J135">
        <v>0</v>
      </c>
      <c r="K135">
        <v>103</v>
      </c>
      <c r="L135">
        <v>0</v>
      </c>
      <c r="M135">
        <v>15.35</v>
      </c>
      <c r="N135">
        <v>0</v>
      </c>
      <c r="O135">
        <v>55</v>
      </c>
      <c r="P135">
        <v>12.2</v>
      </c>
      <c r="Q135">
        <v>1.87</v>
      </c>
      <c r="R135">
        <v>494.8</v>
      </c>
      <c r="S135">
        <v>8.99</v>
      </c>
      <c r="T135">
        <v>1.36</v>
      </c>
      <c r="U135">
        <v>56</v>
      </c>
      <c r="V135">
        <v>11.5</v>
      </c>
      <c r="W135">
        <v>0</v>
      </c>
      <c r="X135">
        <v>14.7</v>
      </c>
      <c r="Y135">
        <v>18.600000000000001</v>
      </c>
    </row>
    <row r="136" spans="1:25" x14ac:dyDescent="0.55000000000000004">
      <c r="A136" s="25" t="str">
        <f t="shared" si="2"/>
        <v>102411</v>
      </c>
      <c r="B136" s="25">
        <v>43050</v>
      </c>
      <c r="C136" s="2">
        <f>IFERROR(VLOOKUP(F136,'2017_GT Roster'!$B$6:$H$21,7,FALSE), "NO MATCH!!!")</f>
        <v>11</v>
      </c>
      <c r="D136" s="2">
        <f>IFERROR(VLOOKUP(B136,GAME_INDEX!$A$7:$E$34, 5, FALSE), "NO MATCH!!!")</f>
        <v>1024</v>
      </c>
      <c r="E136" s="2" t="str">
        <f>IFERROR(VLOOKUP(B136,GAME_INDEX!$A$7:$E$34,4,FALSE),"NO MATCH")</f>
        <v>NC State</v>
      </c>
      <c r="F136" t="s">
        <v>63</v>
      </c>
      <c r="G136">
        <v>1</v>
      </c>
      <c r="H136">
        <v>536</v>
      </c>
      <c r="I136">
        <v>2998</v>
      </c>
      <c r="J136">
        <v>2</v>
      </c>
      <c r="K136">
        <v>522</v>
      </c>
      <c r="L136">
        <v>2</v>
      </c>
      <c r="M136">
        <v>17.41</v>
      </c>
      <c r="N136">
        <v>1</v>
      </c>
      <c r="O136">
        <v>107</v>
      </c>
      <c r="P136">
        <v>28.01</v>
      </c>
      <c r="Q136">
        <v>4.87</v>
      </c>
      <c r="R136">
        <v>3638.62</v>
      </c>
      <c r="S136">
        <v>34</v>
      </c>
      <c r="T136">
        <v>1.56</v>
      </c>
      <c r="U136">
        <v>89</v>
      </c>
      <c r="V136">
        <v>20.3</v>
      </c>
      <c r="W136">
        <v>51</v>
      </c>
      <c r="X136">
        <v>25.8</v>
      </c>
      <c r="Y136">
        <v>29.3</v>
      </c>
    </row>
    <row r="137" spans="1:25" x14ac:dyDescent="0.55000000000000004">
      <c r="A137" s="25" t="str">
        <f t="shared" si="2"/>
        <v>10249</v>
      </c>
      <c r="B137" s="25">
        <v>43050</v>
      </c>
      <c r="C137" s="2">
        <f>IFERROR(VLOOKUP(F137,'2017_GT Roster'!$B$6:$H$21,7,FALSE), "NO MATCH!!!")</f>
        <v>9</v>
      </c>
      <c r="D137" s="2">
        <f>IFERROR(VLOOKUP(B137,GAME_INDEX!$A$7:$E$34, 5, FALSE), "NO MATCH!!!")</f>
        <v>1024</v>
      </c>
      <c r="E137" s="2" t="str">
        <f>IFERROR(VLOOKUP(B137,GAME_INDEX!$A$7:$E$34,4,FALSE),"NO MATCH")</f>
        <v>NC State</v>
      </c>
      <c r="F137" t="s">
        <v>64</v>
      </c>
      <c r="G137">
        <v>2</v>
      </c>
      <c r="H137">
        <v>472</v>
      </c>
      <c r="I137">
        <v>4007</v>
      </c>
      <c r="J137">
        <v>2</v>
      </c>
      <c r="K137">
        <v>1395</v>
      </c>
      <c r="L137">
        <v>2</v>
      </c>
      <c r="M137">
        <v>34.81</v>
      </c>
      <c r="N137">
        <v>2</v>
      </c>
      <c r="O137">
        <v>102</v>
      </c>
      <c r="P137">
        <v>39.28</v>
      </c>
      <c r="Q137">
        <v>13.67</v>
      </c>
      <c r="R137">
        <v>3325.92</v>
      </c>
      <c r="S137">
        <v>32.6</v>
      </c>
      <c r="T137">
        <v>1.44</v>
      </c>
      <c r="U137">
        <v>160</v>
      </c>
      <c r="V137">
        <v>12.8</v>
      </c>
      <c r="W137">
        <v>0</v>
      </c>
      <c r="X137">
        <v>15.2</v>
      </c>
      <c r="Y137">
        <v>18.100000000000001</v>
      </c>
    </row>
    <row r="138" spans="1:25" x14ac:dyDescent="0.55000000000000004">
      <c r="A138" s="25" t="str">
        <f t="shared" si="2"/>
        <v>10241</v>
      </c>
      <c r="B138" s="25">
        <v>43050</v>
      </c>
      <c r="C138" s="2">
        <f>IFERROR(VLOOKUP(F138,'2017_GT Roster'!$B$6:$H$21,7,FALSE), "NO MATCH!!!")</f>
        <v>1</v>
      </c>
      <c r="D138" s="2">
        <f>IFERROR(VLOOKUP(B138,GAME_INDEX!$A$7:$E$34, 5, FALSE), "NO MATCH!!!")</f>
        <v>1024</v>
      </c>
      <c r="E138" s="2" t="str">
        <f>IFERROR(VLOOKUP(B138,GAME_INDEX!$A$7:$E$34,4,FALSE),"NO MATCH")</f>
        <v>NC State</v>
      </c>
      <c r="F138" t="s">
        <v>66</v>
      </c>
      <c r="G138">
        <v>3</v>
      </c>
      <c r="H138">
        <v>463</v>
      </c>
      <c r="I138">
        <v>2346</v>
      </c>
      <c r="J138">
        <v>2</v>
      </c>
      <c r="K138">
        <v>390</v>
      </c>
      <c r="L138">
        <v>1</v>
      </c>
      <c r="M138">
        <v>16.62</v>
      </c>
      <c r="N138">
        <v>1</v>
      </c>
      <c r="O138">
        <v>80</v>
      </c>
      <c r="P138">
        <v>29.32</v>
      </c>
      <c r="Q138">
        <v>4.87</v>
      </c>
      <c r="R138">
        <v>2730.29</v>
      </c>
      <c r="S138">
        <v>34.119999999999997</v>
      </c>
      <c r="T138">
        <v>1.76</v>
      </c>
      <c r="U138">
        <v>117</v>
      </c>
      <c r="V138">
        <v>18.2</v>
      </c>
      <c r="W138">
        <v>40</v>
      </c>
      <c r="X138">
        <v>22.4</v>
      </c>
      <c r="Y138">
        <v>24.9</v>
      </c>
    </row>
    <row r="139" spans="1:25" x14ac:dyDescent="0.55000000000000004">
      <c r="A139" s="25" t="str">
        <f t="shared" si="2"/>
        <v>102433</v>
      </c>
      <c r="B139" s="25">
        <v>43050</v>
      </c>
      <c r="C139" s="2">
        <f>IFERROR(VLOOKUP(F139,'2017_GT Roster'!$B$6:$H$21,7,FALSE), "NO MATCH!!!")</f>
        <v>33</v>
      </c>
      <c r="D139" s="2">
        <f>IFERROR(VLOOKUP(B139,GAME_INDEX!$A$7:$E$34, 5, FALSE), "NO MATCH!!!")</f>
        <v>1024</v>
      </c>
      <c r="E139" s="2" t="str">
        <f>IFERROR(VLOOKUP(B139,GAME_INDEX!$A$7:$E$34,4,FALSE),"NO MATCH")</f>
        <v>NC State</v>
      </c>
      <c r="F139" t="s">
        <v>65</v>
      </c>
      <c r="G139">
        <v>4</v>
      </c>
      <c r="H139">
        <v>426</v>
      </c>
      <c r="I139">
        <v>2086</v>
      </c>
      <c r="J139">
        <v>2</v>
      </c>
      <c r="K139">
        <v>340</v>
      </c>
      <c r="L139">
        <v>1</v>
      </c>
      <c r="M139">
        <v>16.29</v>
      </c>
      <c r="N139">
        <v>1</v>
      </c>
      <c r="O139">
        <v>77</v>
      </c>
      <c r="P139">
        <v>27.09</v>
      </c>
      <c r="Q139">
        <v>4.41</v>
      </c>
      <c r="R139">
        <v>2058.08</v>
      </c>
      <c r="S139">
        <v>26.72</v>
      </c>
      <c r="T139">
        <v>1.72</v>
      </c>
      <c r="U139">
        <v>49</v>
      </c>
      <c r="V139">
        <v>18.600000000000001</v>
      </c>
      <c r="W139">
        <v>19</v>
      </c>
      <c r="X139">
        <v>24.6</v>
      </c>
      <c r="Y139">
        <v>26</v>
      </c>
    </row>
    <row r="140" spans="1:25" x14ac:dyDescent="0.55000000000000004">
      <c r="A140" s="25" t="str">
        <f t="shared" si="2"/>
        <v>10244</v>
      </c>
      <c r="B140" s="25">
        <v>43050</v>
      </c>
      <c r="C140" s="2">
        <f>IFERROR(VLOOKUP(F140,'2017_GT Roster'!$B$6:$H$21,7,FALSE), "NO MATCH!!!")</f>
        <v>4</v>
      </c>
      <c r="D140" s="2">
        <f>IFERROR(VLOOKUP(B140,GAME_INDEX!$A$7:$E$34, 5, FALSE), "NO MATCH!!!")</f>
        <v>1024</v>
      </c>
      <c r="E140" s="2" t="str">
        <f>IFERROR(VLOOKUP(B140,GAME_INDEX!$A$7:$E$34,4,FALSE),"NO MATCH")</f>
        <v>NC State</v>
      </c>
      <c r="F140" t="s">
        <v>165</v>
      </c>
      <c r="G140">
        <v>5</v>
      </c>
      <c r="H140">
        <v>414</v>
      </c>
      <c r="I140">
        <v>1835</v>
      </c>
      <c r="J140">
        <v>2</v>
      </c>
      <c r="K140">
        <v>315</v>
      </c>
      <c r="L140">
        <v>1</v>
      </c>
      <c r="M140">
        <v>17.16</v>
      </c>
      <c r="N140">
        <v>1</v>
      </c>
      <c r="O140">
        <v>80</v>
      </c>
      <c r="P140">
        <v>22.93</v>
      </c>
      <c r="Q140">
        <v>3.93</v>
      </c>
      <c r="R140">
        <v>1914.92</v>
      </c>
      <c r="S140">
        <v>23.93</v>
      </c>
      <c r="T140">
        <v>1.65</v>
      </c>
      <c r="U140">
        <v>91</v>
      </c>
      <c r="V140">
        <v>20.5</v>
      </c>
      <c r="W140">
        <v>46</v>
      </c>
      <c r="X140">
        <v>24.2</v>
      </c>
      <c r="Y140">
        <v>63.9</v>
      </c>
    </row>
    <row r="141" spans="1:25" x14ac:dyDescent="0.55000000000000004">
      <c r="A141" s="25" t="str">
        <f t="shared" si="2"/>
        <v>102497</v>
      </c>
      <c r="B141" s="25">
        <v>43050</v>
      </c>
      <c r="C141" s="2">
        <f>IFERROR(VLOOKUP(F141,'2017_GT Roster'!$B$6:$H$21,7,FALSE), "NO MATCH!!!")</f>
        <v>97</v>
      </c>
      <c r="D141" s="2">
        <f>IFERROR(VLOOKUP(B141,GAME_INDEX!$A$7:$E$34, 5, FALSE), "NO MATCH!!!")</f>
        <v>1024</v>
      </c>
      <c r="E141" s="2" t="str">
        <f>IFERROR(VLOOKUP(B141,GAME_INDEX!$A$7:$E$34,4,FALSE),"NO MATCH")</f>
        <v>NC State</v>
      </c>
      <c r="F141" t="s">
        <v>67</v>
      </c>
      <c r="G141">
        <v>6</v>
      </c>
      <c r="H141">
        <v>339</v>
      </c>
      <c r="I141">
        <v>1635</v>
      </c>
      <c r="J141">
        <v>2</v>
      </c>
      <c r="K141">
        <v>270</v>
      </c>
      <c r="L141">
        <v>1</v>
      </c>
      <c r="M141">
        <v>16.510000000000002</v>
      </c>
      <c r="N141">
        <v>1</v>
      </c>
      <c r="O141">
        <v>61</v>
      </c>
      <c r="P141">
        <v>26.8</v>
      </c>
      <c r="Q141">
        <v>4.42</v>
      </c>
      <c r="R141">
        <v>1636.51</v>
      </c>
      <c r="S141">
        <v>26.82</v>
      </c>
      <c r="T141">
        <v>1.74</v>
      </c>
      <c r="U141">
        <v>43</v>
      </c>
      <c r="V141">
        <v>17.5</v>
      </c>
      <c r="W141">
        <v>12</v>
      </c>
      <c r="X141">
        <v>22.2</v>
      </c>
      <c r="Y141">
        <v>23.7</v>
      </c>
    </row>
    <row r="142" spans="1:25" x14ac:dyDescent="0.55000000000000004">
      <c r="A142" s="25" t="str">
        <f t="shared" si="2"/>
        <v>102414</v>
      </c>
      <c r="B142" s="25">
        <v>43050</v>
      </c>
      <c r="C142" s="2">
        <f>IFERROR(VLOOKUP(F142,'2017_GT Roster'!$B$6:$H$21,7,FALSE), "NO MATCH!!!")</f>
        <v>14</v>
      </c>
      <c r="D142" s="2">
        <f>IFERROR(VLOOKUP(B142,GAME_INDEX!$A$7:$E$34, 5, FALSE), "NO MATCH!!!")</f>
        <v>1024</v>
      </c>
      <c r="E142" s="2" t="str">
        <f>IFERROR(VLOOKUP(B142,GAME_INDEX!$A$7:$E$34,4,FALSE),"NO MATCH")</f>
        <v>NC State</v>
      </c>
      <c r="F142" t="s">
        <v>68</v>
      </c>
      <c r="G142">
        <v>7</v>
      </c>
      <c r="H142">
        <v>272</v>
      </c>
      <c r="I142">
        <v>732</v>
      </c>
      <c r="J142">
        <v>0</v>
      </c>
      <c r="K142">
        <v>135</v>
      </c>
      <c r="L142">
        <v>0</v>
      </c>
      <c r="M142">
        <v>18.440000000000001</v>
      </c>
      <c r="N142">
        <v>1</v>
      </c>
      <c r="O142">
        <v>34</v>
      </c>
      <c r="P142">
        <v>21.52</v>
      </c>
      <c r="Q142">
        <v>3.97</v>
      </c>
      <c r="R142">
        <v>686.27</v>
      </c>
      <c r="S142">
        <v>20.18</v>
      </c>
      <c r="T142">
        <v>1.52</v>
      </c>
      <c r="U142">
        <v>28</v>
      </c>
      <c r="V142">
        <v>19.2</v>
      </c>
      <c r="W142">
        <v>9</v>
      </c>
      <c r="X142">
        <v>23</v>
      </c>
      <c r="Y142">
        <v>25.4</v>
      </c>
    </row>
    <row r="143" spans="1:25" x14ac:dyDescent="0.55000000000000004">
      <c r="A143" s="25" t="str">
        <f t="shared" si="2"/>
        <v>102423</v>
      </c>
      <c r="B143" s="25">
        <v>43050</v>
      </c>
      <c r="C143" s="2">
        <f>IFERROR(VLOOKUP(F143,'2017_GT Roster'!$B$6:$H$21,7,FALSE), "NO MATCH!!!")</f>
        <v>23</v>
      </c>
      <c r="D143" s="2">
        <f>IFERROR(VLOOKUP(B143,GAME_INDEX!$A$7:$E$34, 5, FALSE), "NO MATCH!!!")</f>
        <v>1024</v>
      </c>
      <c r="E143" s="2" t="str">
        <f>IFERROR(VLOOKUP(B143,GAME_INDEX!$A$7:$E$34,4,FALSE),"NO MATCH")</f>
        <v>NC State</v>
      </c>
      <c r="F143" t="s">
        <v>187</v>
      </c>
      <c r="G143">
        <v>8</v>
      </c>
      <c r="H143">
        <v>255</v>
      </c>
      <c r="I143">
        <v>2060</v>
      </c>
      <c r="J143">
        <v>2</v>
      </c>
      <c r="K143">
        <v>195</v>
      </c>
      <c r="L143">
        <v>0</v>
      </c>
      <c r="M143">
        <v>9.4600000000000009</v>
      </c>
      <c r="N143">
        <v>0</v>
      </c>
      <c r="O143">
        <v>80</v>
      </c>
      <c r="P143">
        <v>25.75</v>
      </c>
      <c r="Q143">
        <v>2.4300000000000002</v>
      </c>
      <c r="R143">
        <v>1622.27</v>
      </c>
      <c r="S143">
        <v>20.27</v>
      </c>
      <c r="T143">
        <v>1.52</v>
      </c>
      <c r="U143">
        <v>22</v>
      </c>
      <c r="V143">
        <v>17.100000000000001</v>
      </c>
      <c r="W143">
        <v>8</v>
      </c>
      <c r="X143">
        <v>20.9</v>
      </c>
      <c r="Y143">
        <v>22</v>
      </c>
    </row>
    <row r="144" spans="1:25" x14ac:dyDescent="0.55000000000000004">
      <c r="A144" s="25" t="str">
        <f t="shared" si="2"/>
        <v>10243</v>
      </c>
      <c r="B144" s="25">
        <v>43050</v>
      </c>
      <c r="C144" s="2">
        <f>IFERROR(VLOOKUP(F144,'2017_GT Roster'!$B$6:$H$21,7,FALSE), "NO MATCH!!!")</f>
        <v>3</v>
      </c>
      <c r="D144" s="2">
        <f>IFERROR(VLOOKUP(B144,GAME_INDEX!$A$7:$E$34, 5, FALSE), "NO MATCH!!!")</f>
        <v>1024</v>
      </c>
      <c r="E144" s="2" t="str">
        <f>IFERROR(VLOOKUP(B144,GAME_INDEX!$A$7:$E$34,4,FALSE),"NO MATCH")</f>
        <v>NC State</v>
      </c>
      <c r="F144" t="s">
        <v>72</v>
      </c>
      <c r="G144">
        <v>9</v>
      </c>
      <c r="H144">
        <v>238</v>
      </c>
      <c r="I144">
        <v>569</v>
      </c>
      <c r="J144">
        <v>0</v>
      </c>
      <c r="K144">
        <v>99</v>
      </c>
      <c r="L144">
        <v>0</v>
      </c>
      <c r="M144">
        <v>17.39</v>
      </c>
      <c r="N144">
        <v>1</v>
      </c>
      <c r="O144">
        <v>44</v>
      </c>
      <c r="P144">
        <v>12.93</v>
      </c>
      <c r="Q144">
        <v>2.25</v>
      </c>
      <c r="R144">
        <v>686.03</v>
      </c>
      <c r="S144">
        <v>15.59</v>
      </c>
      <c r="T144">
        <v>1.68</v>
      </c>
      <c r="U144">
        <v>35</v>
      </c>
      <c r="V144">
        <v>16.100000000000001</v>
      </c>
      <c r="W144">
        <v>17</v>
      </c>
      <c r="X144">
        <v>23.2</v>
      </c>
      <c r="Y144">
        <v>25</v>
      </c>
    </row>
    <row r="145" spans="1:25" x14ac:dyDescent="0.55000000000000004">
      <c r="A145" s="25" t="str">
        <f t="shared" si="2"/>
        <v>102410</v>
      </c>
      <c r="B145" s="25">
        <v>43050</v>
      </c>
      <c r="C145" s="2">
        <f>IFERROR(VLOOKUP(F145,'2017_GT Roster'!$B$6:$H$21,7,FALSE), "NO MATCH!!!")</f>
        <v>10</v>
      </c>
      <c r="D145" s="2">
        <f>IFERROR(VLOOKUP(B145,GAME_INDEX!$A$7:$E$34, 5, FALSE), "NO MATCH!!!")</f>
        <v>1024</v>
      </c>
      <c r="E145" s="2" t="str">
        <f>IFERROR(VLOOKUP(B145,GAME_INDEX!$A$7:$E$34,4,FALSE),"NO MATCH")</f>
        <v>NC State</v>
      </c>
      <c r="F145" t="s">
        <v>86</v>
      </c>
      <c r="G145">
        <v>10</v>
      </c>
      <c r="H145">
        <v>184</v>
      </c>
      <c r="I145">
        <v>1282</v>
      </c>
      <c r="J145">
        <v>1</v>
      </c>
      <c r="K145">
        <v>214</v>
      </c>
      <c r="L145">
        <v>1</v>
      </c>
      <c r="M145">
        <v>16.690000000000001</v>
      </c>
      <c r="N145">
        <v>1</v>
      </c>
      <c r="O145">
        <v>66</v>
      </c>
      <c r="P145">
        <v>19.420000000000002</v>
      </c>
      <c r="Q145">
        <v>3.24</v>
      </c>
      <c r="R145">
        <v>719.92</v>
      </c>
      <c r="S145">
        <v>10.9</v>
      </c>
      <c r="T145">
        <v>1.17</v>
      </c>
      <c r="U145">
        <v>9</v>
      </c>
      <c r="V145">
        <v>9.9</v>
      </c>
      <c r="W145">
        <v>0</v>
      </c>
      <c r="X145">
        <v>12.6</v>
      </c>
      <c r="Y145">
        <v>13.4</v>
      </c>
    </row>
    <row r="146" spans="1:25" x14ac:dyDescent="0.55000000000000004">
      <c r="A146" s="25" t="str">
        <f t="shared" si="2"/>
        <v>10248</v>
      </c>
      <c r="B146" s="25">
        <v>43050</v>
      </c>
      <c r="C146" s="2">
        <f>IFERROR(VLOOKUP(F146,'2017_GT Roster'!$B$6:$H$21,7,FALSE), "NO MATCH!!!")</f>
        <v>8</v>
      </c>
      <c r="D146" s="2">
        <f>IFERROR(VLOOKUP(B146,GAME_INDEX!$A$7:$E$34, 5, FALSE), "NO MATCH!!!")</f>
        <v>1024</v>
      </c>
      <c r="E146" s="2" t="str">
        <f>IFERROR(VLOOKUP(B146,GAME_INDEX!$A$7:$E$34,4,FALSE),"NO MATCH")</f>
        <v>NC State</v>
      </c>
      <c r="F146" t="s">
        <v>71</v>
      </c>
      <c r="G146">
        <v>11</v>
      </c>
      <c r="H146">
        <v>144</v>
      </c>
      <c r="I146">
        <v>1541</v>
      </c>
      <c r="J146">
        <v>2</v>
      </c>
      <c r="K146">
        <v>110</v>
      </c>
      <c r="L146">
        <v>0</v>
      </c>
      <c r="M146">
        <v>7.13</v>
      </c>
      <c r="N146">
        <v>0</v>
      </c>
      <c r="O146">
        <v>84</v>
      </c>
      <c r="P146">
        <v>18.34</v>
      </c>
      <c r="Q146">
        <v>1.3</v>
      </c>
      <c r="R146">
        <v>766.84</v>
      </c>
      <c r="S146">
        <v>9.1199999999999992</v>
      </c>
      <c r="T146">
        <v>1.23</v>
      </c>
      <c r="U146">
        <v>19</v>
      </c>
      <c r="V146">
        <v>10.6</v>
      </c>
      <c r="W146">
        <v>0</v>
      </c>
      <c r="X146">
        <v>14.4</v>
      </c>
      <c r="Y146">
        <v>15.9</v>
      </c>
    </row>
    <row r="147" spans="1:25" x14ac:dyDescent="0.55000000000000004">
      <c r="A147" s="25" t="str">
        <f t="shared" si="2"/>
        <v>102412</v>
      </c>
      <c r="B147" s="25">
        <v>43050</v>
      </c>
      <c r="C147" s="2">
        <f>IFERROR(VLOOKUP(F147,'2017_GT Roster'!$B$6:$H$21,7,FALSE), "NO MATCH!!!")</f>
        <v>12</v>
      </c>
      <c r="D147" s="2">
        <f>IFERROR(VLOOKUP(B147,GAME_INDEX!$A$7:$E$34, 5, FALSE), "NO MATCH!!!")</f>
        <v>1024</v>
      </c>
      <c r="E147" s="2" t="str">
        <f>IFERROR(VLOOKUP(B147,GAME_INDEX!$A$7:$E$34,4,FALSE),"NO MATCH")</f>
        <v>NC State</v>
      </c>
      <c r="F147" t="s">
        <v>182</v>
      </c>
      <c r="G147">
        <v>12</v>
      </c>
      <c r="H147">
        <v>128</v>
      </c>
      <c r="I147">
        <v>380</v>
      </c>
      <c r="J147">
        <v>0</v>
      </c>
      <c r="K147">
        <v>61</v>
      </c>
      <c r="L147">
        <v>0</v>
      </c>
      <c r="M147">
        <v>16.05</v>
      </c>
      <c r="N147">
        <v>1</v>
      </c>
      <c r="O147">
        <v>44</v>
      </c>
      <c r="P147">
        <v>8.6300000000000008</v>
      </c>
      <c r="Q147">
        <v>1.38</v>
      </c>
      <c r="R147">
        <v>256.51</v>
      </c>
      <c r="S147">
        <v>5.82</v>
      </c>
      <c r="T147">
        <v>1.1100000000000001</v>
      </c>
      <c r="U147">
        <v>41</v>
      </c>
      <c r="V147">
        <v>11</v>
      </c>
      <c r="W147">
        <v>1</v>
      </c>
      <c r="X147">
        <v>13.1</v>
      </c>
      <c r="Y147">
        <v>22.5</v>
      </c>
    </row>
    <row r="148" spans="1:25" x14ac:dyDescent="0.55000000000000004">
      <c r="A148" s="25" t="str">
        <f t="shared" si="2"/>
        <v>102511</v>
      </c>
      <c r="B148" s="25">
        <v>43054</v>
      </c>
      <c r="C148" s="2">
        <f>IFERROR(VLOOKUP(F148,'2017_GT Roster'!$B$6:$H$21,7,FALSE), "NO MATCH!!!")</f>
        <v>11</v>
      </c>
      <c r="D148" s="2">
        <f>IFERROR(VLOOKUP(B148,GAME_INDEX!$A$7:$E$34, 5, FALSE), "NO MATCH!!!")</f>
        <v>1025</v>
      </c>
      <c r="E148" s="2" t="str">
        <f>IFERROR(VLOOKUP(B148,GAME_INDEX!$A$7:$E$34,4,FALSE),"NO MATCH")</f>
        <v>Clemson</v>
      </c>
      <c r="F148" t="s">
        <v>63</v>
      </c>
      <c r="G148">
        <v>1</v>
      </c>
      <c r="H148">
        <v>522</v>
      </c>
      <c r="I148">
        <v>2648</v>
      </c>
      <c r="J148">
        <v>2</v>
      </c>
      <c r="K148">
        <v>477</v>
      </c>
      <c r="L148">
        <v>2</v>
      </c>
      <c r="M148">
        <v>18.010000000000002</v>
      </c>
      <c r="N148">
        <v>1</v>
      </c>
      <c r="O148">
        <v>91</v>
      </c>
      <c r="P148">
        <v>29.09</v>
      </c>
      <c r="Q148">
        <v>5.24</v>
      </c>
      <c r="R148">
        <v>3285.05</v>
      </c>
      <c r="S148">
        <v>36.090000000000003</v>
      </c>
      <c r="T148">
        <v>1.69</v>
      </c>
      <c r="U148">
        <v>77</v>
      </c>
      <c r="V148">
        <v>18.899999999999999</v>
      </c>
      <c r="W148">
        <v>30</v>
      </c>
      <c r="X148">
        <v>23.8</v>
      </c>
      <c r="Y148">
        <v>69.900000000000006</v>
      </c>
    </row>
    <row r="149" spans="1:25" x14ac:dyDescent="0.55000000000000004">
      <c r="A149" s="25" t="str">
        <f t="shared" si="2"/>
        <v>10259</v>
      </c>
      <c r="B149" s="25">
        <v>43054</v>
      </c>
      <c r="C149" s="2">
        <f>IFERROR(VLOOKUP(F149,'2017_GT Roster'!$B$6:$H$21,7,FALSE), "NO MATCH!!!")</f>
        <v>9</v>
      </c>
      <c r="D149" s="2">
        <f>IFERROR(VLOOKUP(B149,GAME_INDEX!$A$7:$E$34, 5, FALSE), "NO MATCH!!!")</f>
        <v>1025</v>
      </c>
      <c r="E149" s="2" t="str">
        <f>IFERROR(VLOOKUP(B149,GAME_INDEX!$A$7:$E$34,4,FALSE),"NO MATCH")</f>
        <v>Clemson</v>
      </c>
      <c r="F149" t="s">
        <v>64</v>
      </c>
      <c r="G149">
        <v>2</v>
      </c>
      <c r="H149">
        <v>471</v>
      </c>
      <c r="I149">
        <v>2971</v>
      </c>
      <c r="J149">
        <v>2</v>
      </c>
      <c r="K149">
        <v>1026</v>
      </c>
      <c r="L149">
        <v>2</v>
      </c>
      <c r="M149">
        <v>34.53</v>
      </c>
      <c r="N149">
        <v>2</v>
      </c>
      <c r="O149">
        <v>84</v>
      </c>
      <c r="P149">
        <v>35.36</v>
      </c>
      <c r="Q149">
        <v>12.21</v>
      </c>
      <c r="R149">
        <v>2303.8000000000002</v>
      </c>
      <c r="S149">
        <v>27.42</v>
      </c>
      <c r="T149">
        <v>1.42</v>
      </c>
      <c r="U149">
        <v>113</v>
      </c>
      <c r="V149">
        <v>12.8</v>
      </c>
      <c r="W149">
        <v>0</v>
      </c>
      <c r="X149">
        <v>15.1</v>
      </c>
      <c r="Y149">
        <v>16.899999999999999</v>
      </c>
    </row>
    <row r="150" spans="1:25" x14ac:dyDescent="0.55000000000000004">
      <c r="A150" s="25" t="str">
        <f t="shared" si="2"/>
        <v>10251</v>
      </c>
      <c r="B150" s="25">
        <v>43054</v>
      </c>
      <c r="C150" s="2">
        <f>IFERROR(VLOOKUP(F150,'2017_GT Roster'!$B$6:$H$21,7,FALSE), "NO MATCH!!!")</f>
        <v>1</v>
      </c>
      <c r="D150" s="2">
        <f>IFERROR(VLOOKUP(B150,GAME_INDEX!$A$7:$E$34, 5, FALSE), "NO MATCH!!!")</f>
        <v>1025</v>
      </c>
      <c r="E150" s="2" t="str">
        <f>IFERROR(VLOOKUP(B150,GAME_INDEX!$A$7:$E$34,4,FALSE),"NO MATCH")</f>
        <v>Clemson</v>
      </c>
      <c r="F150" t="s">
        <v>66</v>
      </c>
      <c r="G150">
        <v>3</v>
      </c>
      <c r="H150">
        <v>454</v>
      </c>
      <c r="I150">
        <v>1539</v>
      </c>
      <c r="J150">
        <v>2</v>
      </c>
      <c r="K150">
        <v>299</v>
      </c>
      <c r="L150">
        <v>1</v>
      </c>
      <c r="M150">
        <v>19.420000000000002</v>
      </c>
      <c r="N150">
        <v>1</v>
      </c>
      <c r="O150">
        <v>52</v>
      </c>
      <c r="P150">
        <v>29.59</v>
      </c>
      <c r="Q150">
        <v>5.75</v>
      </c>
      <c r="R150">
        <v>1820.09</v>
      </c>
      <c r="S150">
        <v>35</v>
      </c>
      <c r="T150">
        <v>1.84</v>
      </c>
      <c r="U150">
        <v>64</v>
      </c>
      <c r="V150">
        <v>17.3</v>
      </c>
      <c r="W150">
        <v>17</v>
      </c>
      <c r="X150">
        <v>21.2</v>
      </c>
      <c r="Y150">
        <v>27.1</v>
      </c>
    </row>
    <row r="151" spans="1:25" x14ac:dyDescent="0.55000000000000004">
      <c r="A151" s="25" t="str">
        <f t="shared" si="2"/>
        <v>102533</v>
      </c>
      <c r="B151" s="25">
        <v>43054</v>
      </c>
      <c r="C151" s="2">
        <f>IFERROR(VLOOKUP(F151,'2017_GT Roster'!$B$6:$H$21,7,FALSE), "NO MATCH!!!")</f>
        <v>33</v>
      </c>
      <c r="D151" s="2">
        <f>IFERROR(VLOOKUP(B151,GAME_INDEX!$A$7:$E$34, 5, FALSE), "NO MATCH!!!")</f>
        <v>1025</v>
      </c>
      <c r="E151" s="2" t="str">
        <f>IFERROR(VLOOKUP(B151,GAME_INDEX!$A$7:$E$34,4,FALSE),"NO MATCH")</f>
        <v>Clemson</v>
      </c>
      <c r="F151" t="s">
        <v>65</v>
      </c>
      <c r="G151">
        <v>4</v>
      </c>
      <c r="H151">
        <v>450</v>
      </c>
      <c r="I151">
        <v>2232</v>
      </c>
      <c r="J151">
        <v>2</v>
      </c>
      <c r="K151">
        <v>375</v>
      </c>
      <c r="L151">
        <v>1</v>
      </c>
      <c r="M151">
        <v>16.8</v>
      </c>
      <c r="N151">
        <v>1</v>
      </c>
      <c r="O151">
        <v>85</v>
      </c>
      <c r="P151">
        <v>26.25</v>
      </c>
      <c r="Q151">
        <v>4.41</v>
      </c>
      <c r="R151">
        <v>2320.56</v>
      </c>
      <c r="S151">
        <v>27.3</v>
      </c>
      <c r="T151">
        <v>1.65</v>
      </c>
      <c r="U151">
        <v>64</v>
      </c>
      <c r="V151">
        <v>16.2</v>
      </c>
      <c r="W151">
        <v>13</v>
      </c>
      <c r="X151">
        <v>21.1</v>
      </c>
      <c r="Y151">
        <v>25</v>
      </c>
    </row>
    <row r="152" spans="1:25" x14ac:dyDescent="0.55000000000000004">
      <c r="A152" s="25" t="str">
        <f t="shared" si="2"/>
        <v>102510</v>
      </c>
      <c r="B152" s="25">
        <v>43054</v>
      </c>
      <c r="C152" s="2">
        <f>IFERROR(VLOOKUP(F152,'2017_GT Roster'!$B$6:$H$21,7,FALSE), "NO MATCH!!!")</f>
        <v>10</v>
      </c>
      <c r="D152" s="2">
        <f>IFERROR(VLOOKUP(B152,GAME_INDEX!$A$7:$E$34, 5, FALSE), "NO MATCH!!!")</f>
        <v>1025</v>
      </c>
      <c r="E152" s="2" t="str">
        <f>IFERROR(VLOOKUP(B152,GAME_INDEX!$A$7:$E$34,4,FALSE),"NO MATCH")</f>
        <v>Clemson</v>
      </c>
      <c r="F152" t="s">
        <v>86</v>
      </c>
      <c r="G152">
        <v>5</v>
      </c>
      <c r="H152">
        <v>432</v>
      </c>
      <c r="I152">
        <v>2189</v>
      </c>
      <c r="J152">
        <v>2</v>
      </c>
      <c r="K152">
        <v>469</v>
      </c>
      <c r="L152">
        <v>2</v>
      </c>
      <c r="M152">
        <v>21.42</v>
      </c>
      <c r="N152">
        <v>1</v>
      </c>
      <c r="O152">
        <v>71</v>
      </c>
      <c r="P152">
        <v>30.83</v>
      </c>
      <c r="Q152">
        <v>6.6</v>
      </c>
      <c r="R152">
        <v>1768.28</v>
      </c>
      <c r="S152">
        <v>24.9</v>
      </c>
      <c r="T152">
        <v>1.44</v>
      </c>
      <c r="U152">
        <v>22</v>
      </c>
      <c r="V152">
        <v>13.2</v>
      </c>
      <c r="W152">
        <v>2</v>
      </c>
      <c r="X152">
        <v>12.4</v>
      </c>
      <c r="Y152">
        <v>53.3</v>
      </c>
    </row>
    <row r="153" spans="1:25" x14ac:dyDescent="0.55000000000000004">
      <c r="A153" s="25" t="str">
        <f t="shared" si="2"/>
        <v>10254</v>
      </c>
      <c r="B153" s="25">
        <v>43054</v>
      </c>
      <c r="C153" s="2">
        <f>IFERROR(VLOOKUP(F153,'2017_GT Roster'!$B$6:$H$21,7,FALSE), "NO MATCH!!!")</f>
        <v>4</v>
      </c>
      <c r="D153" s="2">
        <f>IFERROR(VLOOKUP(B153,GAME_INDEX!$A$7:$E$34, 5, FALSE), "NO MATCH!!!")</f>
        <v>1025</v>
      </c>
      <c r="E153" s="2" t="str">
        <f>IFERROR(VLOOKUP(B153,GAME_INDEX!$A$7:$E$34,4,FALSE),"NO MATCH")</f>
        <v>Clemson</v>
      </c>
      <c r="F153" t="s">
        <v>165</v>
      </c>
      <c r="G153">
        <v>6</v>
      </c>
      <c r="H153">
        <v>402</v>
      </c>
      <c r="I153">
        <v>1506</v>
      </c>
      <c r="J153">
        <v>2</v>
      </c>
      <c r="K153">
        <v>286</v>
      </c>
      <c r="L153">
        <v>1</v>
      </c>
      <c r="M153">
        <v>18.989999999999998</v>
      </c>
      <c r="N153">
        <v>1</v>
      </c>
      <c r="O153">
        <v>66</v>
      </c>
      <c r="P153">
        <v>22.81</v>
      </c>
      <c r="Q153">
        <v>4.33</v>
      </c>
      <c r="R153">
        <v>1615.7</v>
      </c>
      <c r="S153">
        <v>24.48</v>
      </c>
      <c r="T153">
        <v>1.58</v>
      </c>
      <c r="U153">
        <v>64</v>
      </c>
      <c r="V153">
        <v>19.7</v>
      </c>
      <c r="W153">
        <v>28</v>
      </c>
      <c r="X153">
        <v>23</v>
      </c>
      <c r="Y153">
        <v>26.3</v>
      </c>
    </row>
    <row r="154" spans="1:25" x14ac:dyDescent="0.55000000000000004">
      <c r="A154" s="25" t="str">
        <f t="shared" si="2"/>
        <v>10253</v>
      </c>
      <c r="B154" s="25">
        <v>43054</v>
      </c>
      <c r="C154" s="2">
        <f>IFERROR(VLOOKUP(F154,'2017_GT Roster'!$B$6:$H$21,7,FALSE), "NO MATCH!!!")</f>
        <v>3</v>
      </c>
      <c r="D154" s="2">
        <f>IFERROR(VLOOKUP(B154,GAME_INDEX!$A$7:$E$34, 5, FALSE), "NO MATCH!!!")</f>
        <v>1025</v>
      </c>
      <c r="E154" s="2" t="str">
        <f>IFERROR(VLOOKUP(B154,GAME_INDEX!$A$7:$E$34,4,FALSE),"NO MATCH")</f>
        <v>Clemson</v>
      </c>
      <c r="F154" t="s">
        <v>72</v>
      </c>
      <c r="G154">
        <v>7</v>
      </c>
      <c r="H154">
        <v>332</v>
      </c>
      <c r="I154">
        <v>1037</v>
      </c>
      <c r="J154">
        <v>1</v>
      </c>
      <c r="K154">
        <v>194</v>
      </c>
      <c r="L154">
        <v>0</v>
      </c>
      <c r="M154">
        <v>18.7</v>
      </c>
      <c r="N154">
        <v>1</v>
      </c>
      <c r="O154">
        <v>50</v>
      </c>
      <c r="P154">
        <v>20.74</v>
      </c>
      <c r="Q154">
        <v>3.88</v>
      </c>
      <c r="R154">
        <v>1146.78</v>
      </c>
      <c r="S154">
        <v>22.93</v>
      </c>
      <c r="T154">
        <v>1.76</v>
      </c>
      <c r="U154">
        <v>51</v>
      </c>
      <c r="V154">
        <v>14.9</v>
      </c>
      <c r="W154">
        <v>8</v>
      </c>
      <c r="X154">
        <v>20.3</v>
      </c>
      <c r="Y154">
        <v>23.4</v>
      </c>
    </row>
    <row r="155" spans="1:25" x14ac:dyDescent="0.55000000000000004">
      <c r="A155" s="25" t="str">
        <f t="shared" si="2"/>
        <v>10258</v>
      </c>
      <c r="B155" s="25">
        <v>43054</v>
      </c>
      <c r="C155" s="2">
        <f>IFERROR(VLOOKUP(F155,'2017_GT Roster'!$B$6:$H$21,7,FALSE), "NO MATCH!!!")</f>
        <v>8</v>
      </c>
      <c r="D155" s="2">
        <f>IFERROR(VLOOKUP(B155,GAME_INDEX!$A$7:$E$34, 5, FALSE), "NO MATCH!!!")</f>
        <v>1025</v>
      </c>
      <c r="E155" s="2" t="str">
        <f>IFERROR(VLOOKUP(B155,GAME_INDEX!$A$7:$E$34,4,FALSE),"NO MATCH")</f>
        <v>Clemson</v>
      </c>
      <c r="F155" t="s">
        <v>71</v>
      </c>
      <c r="G155">
        <v>8</v>
      </c>
      <c r="H155">
        <v>283</v>
      </c>
      <c r="I155">
        <v>1028</v>
      </c>
      <c r="J155">
        <v>1</v>
      </c>
      <c r="K155">
        <v>144</v>
      </c>
      <c r="L155">
        <v>0</v>
      </c>
      <c r="M155">
        <v>14</v>
      </c>
      <c r="N155">
        <v>0</v>
      </c>
      <c r="O155">
        <v>49</v>
      </c>
      <c r="P155">
        <v>20.97</v>
      </c>
      <c r="Q155">
        <v>2.93</v>
      </c>
      <c r="R155">
        <v>978.92</v>
      </c>
      <c r="S155">
        <v>19.97</v>
      </c>
      <c r="T155">
        <v>1.4</v>
      </c>
      <c r="U155">
        <v>31</v>
      </c>
      <c r="V155">
        <v>14.9</v>
      </c>
      <c r="W155">
        <v>2</v>
      </c>
      <c r="X155">
        <v>15.8</v>
      </c>
      <c r="Y155">
        <v>50.8</v>
      </c>
    </row>
    <row r="156" spans="1:25" x14ac:dyDescent="0.55000000000000004">
      <c r="A156" s="25" t="str">
        <f t="shared" si="2"/>
        <v>102512</v>
      </c>
      <c r="B156" s="25">
        <v>43054</v>
      </c>
      <c r="C156" s="2">
        <f>IFERROR(VLOOKUP(F156,'2017_GT Roster'!$B$6:$H$21,7,FALSE), "NO MATCH!!!")</f>
        <v>12</v>
      </c>
      <c r="D156" s="2">
        <f>IFERROR(VLOOKUP(B156,GAME_INDEX!$A$7:$E$34, 5, FALSE), "NO MATCH!!!")</f>
        <v>1025</v>
      </c>
      <c r="E156" s="2" t="str">
        <f>IFERROR(VLOOKUP(B156,GAME_INDEX!$A$7:$E$34,4,FALSE),"NO MATCH")</f>
        <v>Clemson</v>
      </c>
      <c r="F156" t="s">
        <v>182</v>
      </c>
      <c r="G156">
        <v>9</v>
      </c>
      <c r="H156">
        <v>172</v>
      </c>
      <c r="I156">
        <v>329</v>
      </c>
      <c r="J156">
        <v>0</v>
      </c>
      <c r="K156">
        <v>52</v>
      </c>
      <c r="L156">
        <v>0</v>
      </c>
      <c r="M156">
        <v>15.8</v>
      </c>
      <c r="N156">
        <v>0</v>
      </c>
      <c r="O156">
        <v>28</v>
      </c>
      <c r="P156">
        <v>11.75</v>
      </c>
      <c r="Q156">
        <v>1.85</v>
      </c>
      <c r="R156">
        <v>145.97</v>
      </c>
      <c r="S156">
        <v>5.21</v>
      </c>
      <c r="T156">
        <v>0.7</v>
      </c>
      <c r="U156">
        <v>1</v>
      </c>
      <c r="V156">
        <v>7.3</v>
      </c>
      <c r="W156">
        <v>0</v>
      </c>
      <c r="X156">
        <v>7.3</v>
      </c>
      <c r="Y156">
        <v>7.3</v>
      </c>
    </row>
    <row r="157" spans="1:25" x14ac:dyDescent="0.55000000000000004">
      <c r="A157" s="25" t="str">
        <f t="shared" si="2"/>
        <v>102514</v>
      </c>
      <c r="B157" s="25">
        <v>43054</v>
      </c>
      <c r="C157" s="2">
        <f>IFERROR(VLOOKUP(F157,'2017_GT Roster'!$B$6:$H$21,7,FALSE), "NO MATCH!!!")</f>
        <v>14</v>
      </c>
      <c r="D157" s="2">
        <f>IFERROR(VLOOKUP(B157,GAME_INDEX!$A$7:$E$34, 5, FALSE), "NO MATCH!!!")</f>
        <v>1025</v>
      </c>
      <c r="E157" s="2" t="str">
        <f>IFERROR(VLOOKUP(B157,GAME_INDEX!$A$7:$E$34,4,FALSE),"NO MATCH")</f>
        <v>Clemson</v>
      </c>
      <c r="F157" t="s">
        <v>68</v>
      </c>
      <c r="G157">
        <v>10</v>
      </c>
      <c r="H157">
        <v>126</v>
      </c>
      <c r="I157">
        <v>136</v>
      </c>
      <c r="J157">
        <v>0</v>
      </c>
      <c r="K157">
        <v>21</v>
      </c>
      <c r="L157">
        <v>0</v>
      </c>
      <c r="M157">
        <v>15.44</v>
      </c>
      <c r="N157">
        <v>0</v>
      </c>
      <c r="O157">
        <v>11</v>
      </c>
      <c r="P157">
        <v>12.36</v>
      </c>
      <c r="Q157">
        <v>1.9</v>
      </c>
      <c r="R157">
        <v>31.65</v>
      </c>
      <c r="S157">
        <v>2.87</v>
      </c>
      <c r="T157">
        <v>0.68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55000000000000004">
      <c r="A158" s="25" t="str">
        <f t="shared" si="2"/>
        <v>102597</v>
      </c>
      <c r="B158" s="25">
        <v>43054</v>
      </c>
      <c r="C158" s="2">
        <f>IFERROR(VLOOKUP(F158,'2017_GT Roster'!$B$6:$H$21,7,FALSE), "NO MATCH!!!")</f>
        <v>97</v>
      </c>
      <c r="D158" s="2">
        <f>IFERROR(VLOOKUP(B158,GAME_INDEX!$A$7:$E$34, 5, FALSE), "NO MATCH!!!")</f>
        <v>1025</v>
      </c>
      <c r="E158" s="2" t="str">
        <f>IFERROR(VLOOKUP(B158,GAME_INDEX!$A$7:$E$34,4,FALSE),"NO MATCH")</f>
        <v>Clemson</v>
      </c>
      <c r="F158" t="s">
        <v>67</v>
      </c>
      <c r="G158">
        <v>11</v>
      </c>
      <c r="H158">
        <v>102</v>
      </c>
      <c r="I158">
        <v>67</v>
      </c>
      <c r="J158">
        <v>0</v>
      </c>
      <c r="K158">
        <v>5</v>
      </c>
      <c r="L158">
        <v>0</v>
      </c>
      <c r="M158">
        <v>7.46</v>
      </c>
      <c r="N158">
        <v>0</v>
      </c>
      <c r="O158">
        <v>15</v>
      </c>
      <c r="P158">
        <v>4.46</v>
      </c>
      <c r="Q158">
        <v>0.33</v>
      </c>
      <c r="R158">
        <v>32.72</v>
      </c>
      <c r="S158">
        <v>2.1800000000000002</v>
      </c>
      <c r="T158">
        <v>1.2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55000000000000004">
      <c r="A159" s="25" t="str">
        <f t="shared" si="2"/>
        <v>102523</v>
      </c>
      <c r="B159" s="25">
        <v>43054</v>
      </c>
      <c r="C159" s="2">
        <f>IFERROR(VLOOKUP(F159,'2017_GT Roster'!$B$6:$H$21,7,FALSE), "NO MATCH!!!")</f>
        <v>23</v>
      </c>
      <c r="D159" s="2">
        <f>IFERROR(VLOOKUP(B159,GAME_INDEX!$A$7:$E$34, 5, FALSE), "NO MATCH!!!")</f>
        <v>1025</v>
      </c>
      <c r="E159" s="2" t="str">
        <f>IFERROR(VLOOKUP(B159,GAME_INDEX!$A$7:$E$34,4,FALSE),"NO MATCH")</f>
        <v>Clemson</v>
      </c>
      <c r="F159" t="s">
        <v>187</v>
      </c>
      <c r="G159">
        <v>12</v>
      </c>
      <c r="H159">
        <v>50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55000000000000004">
      <c r="A160" s="25" t="str">
        <f t="shared" si="2"/>
        <v>102633</v>
      </c>
      <c r="B160" s="25">
        <v>43058</v>
      </c>
      <c r="C160" s="2">
        <f>IFERROR(VLOOKUP(F160,'2017_GT Roster'!$B$6:$H$21,7,FALSE), "NO MATCH!!!")</f>
        <v>33</v>
      </c>
      <c r="D160" s="2">
        <f>IFERROR(VLOOKUP(B160,GAME_INDEX!$A$7:$E$34, 5, FALSE), "NO MATCH!!!")</f>
        <v>1026</v>
      </c>
      <c r="E160" s="2" t="str">
        <f>IFERROR(VLOOKUP(B160,GAME_INDEX!$A$7:$E$34,4,FALSE),"NO MATCH")</f>
        <v>Pittsburgh</v>
      </c>
      <c r="F160" t="s">
        <v>65</v>
      </c>
      <c r="G160">
        <v>1</v>
      </c>
      <c r="H160">
        <v>510</v>
      </c>
      <c r="I160">
        <v>2789</v>
      </c>
      <c r="J160">
        <v>2</v>
      </c>
      <c r="K160">
        <v>526</v>
      </c>
      <c r="L160">
        <v>2</v>
      </c>
      <c r="M160">
        <v>18.850000000000001</v>
      </c>
      <c r="N160">
        <v>1</v>
      </c>
      <c r="O160">
        <v>103</v>
      </c>
      <c r="P160">
        <v>27.07</v>
      </c>
      <c r="Q160">
        <v>5.0999999999999996</v>
      </c>
      <c r="R160">
        <v>3117.69</v>
      </c>
      <c r="S160">
        <v>30.26</v>
      </c>
      <c r="T160">
        <v>1.74</v>
      </c>
      <c r="U160">
        <v>88</v>
      </c>
      <c r="V160">
        <v>17.2</v>
      </c>
      <c r="W160">
        <v>26</v>
      </c>
      <c r="X160">
        <v>23.4</v>
      </c>
      <c r="Y160">
        <v>25.5</v>
      </c>
    </row>
    <row r="161" spans="1:25" x14ac:dyDescent="0.55000000000000004">
      <c r="A161" s="25" t="str">
        <f t="shared" si="2"/>
        <v>10269</v>
      </c>
      <c r="B161" s="25">
        <v>43058</v>
      </c>
      <c r="C161" s="2">
        <f>IFERROR(VLOOKUP(F161,'2017_GT Roster'!$B$6:$H$21,7,FALSE), "NO MATCH!!!")</f>
        <v>9</v>
      </c>
      <c r="D161" s="2">
        <f>IFERROR(VLOOKUP(B161,GAME_INDEX!$A$7:$E$34, 5, FALSE), "NO MATCH!!!")</f>
        <v>1026</v>
      </c>
      <c r="E161" s="2" t="str">
        <f>IFERROR(VLOOKUP(B161,GAME_INDEX!$A$7:$E$34,4,FALSE),"NO MATCH")</f>
        <v>Pittsburgh</v>
      </c>
      <c r="F161" t="s">
        <v>64</v>
      </c>
      <c r="G161">
        <v>2</v>
      </c>
      <c r="H161">
        <v>478</v>
      </c>
      <c r="I161">
        <v>4055</v>
      </c>
      <c r="J161">
        <v>2</v>
      </c>
      <c r="K161">
        <v>1330</v>
      </c>
      <c r="L161">
        <v>2</v>
      </c>
      <c r="M161">
        <v>32.79</v>
      </c>
      <c r="N161">
        <v>2</v>
      </c>
      <c r="O161">
        <v>113</v>
      </c>
      <c r="P161">
        <v>35.880000000000003</v>
      </c>
      <c r="Q161">
        <v>11.76</v>
      </c>
      <c r="R161">
        <v>3231.44</v>
      </c>
      <c r="S161">
        <v>28.59</v>
      </c>
      <c r="T161">
        <v>1.43</v>
      </c>
      <c r="U161">
        <v>161</v>
      </c>
      <c r="V161">
        <v>12.4</v>
      </c>
      <c r="W161">
        <v>0</v>
      </c>
      <c r="X161">
        <v>14.9</v>
      </c>
      <c r="Y161">
        <v>17.2</v>
      </c>
    </row>
    <row r="162" spans="1:25" x14ac:dyDescent="0.55000000000000004">
      <c r="A162" s="25" t="str">
        <f t="shared" si="2"/>
        <v>102611</v>
      </c>
      <c r="B162" s="25">
        <v>43058</v>
      </c>
      <c r="C162" s="2">
        <f>IFERROR(VLOOKUP(F162,'2017_GT Roster'!$B$6:$H$21,7,FALSE), "NO MATCH!!!")</f>
        <v>11</v>
      </c>
      <c r="D162" s="2">
        <f>IFERROR(VLOOKUP(B162,GAME_INDEX!$A$7:$E$34, 5, FALSE), "NO MATCH!!!")</f>
        <v>1026</v>
      </c>
      <c r="E162" s="2" t="str">
        <f>IFERROR(VLOOKUP(B162,GAME_INDEX!$A$7:$E$34,4,FALSE),"NO MATCH")</f>
        <v>Pittsburgh</v>
      </c>
      <c r="F162" t="s">
        <v>63</v>
      </c>
      <c r="G162">
        <v>3</v>
      </c>
      <c r="H162">
        <v>461</v>
      </c>
      <c r="I162">
        <v>2785</v>
      </c>
      <c r="J162">
        <v>2</v>
      </c>
      <c r="K162">
        <v>434</v>
      </c>
      <c r="L162">
        <v>2</v>
      </c>
      <c r="M162">
        <v>15.58</v>
      </c>
      <c r="N162">
        <v>0</v>
      </c>
      <c r="O162">
        <v>103</v>
      </c>
      <c r="P162">
        <v>27.03</v>
      </c>
      <c r="Q162">
        <v>4.21</v>
      </c>
      <c r="R162">
        <v>3645.01</v>
      </c>
      <c r="S162">
        <v>35.380000000000003</v>
      </c>
      <c r="T162">
        <v>1.68</v>
      </c>
      <c r="U162">
        <v>85</v>
      </c>
      <c r="V162">
        <v>19</v>
      </c>
      <c r="W162">
        <v>34</v>
      </c>
      <c r="X162">
        <v>25</v>
      </c>
      <c r="Y162">
        <v>27.7</v>
      </c>
    </row>
    <row r="163" spans="1:25" x14ac:dyDescent="0.55000000000000004">
      <c r="A163" s="25" t="str">
        <f t="shared" si="2"/>
        <v>10261</v>
      </c>
      <c r="B163" s="25">
        <v>43058</v>
      </c>
      <c r="C163" s="2">
        <f>IFERROR(VLOOKUP(F163,'2017_GT Roster'!$B$6:$H$21,7,FALSE), "NO MATCH!!!")</f>
        <v>1</v>
      </c>
      <c r="D163" s="2">
        <f>IFERROR(VLOOKUP(B163,GAME_INDEX!$A$7:$E$34, 5, FALSE), "NO MATCH!!!")</f>
        <v>1026</v>
      </c>
      <c r="E163" s="2" t="str">
        <f>IFERROR(VLOOKUP(B163,GAME_INDEX!$A$7:$E$34,4,FALSE),"NO MATCH")</f>
        <v>Pittsburgh</v>
      </c>
      <c r="F163" t="s">
        <v>66</v>
      </c>
      <c r="G163">
        <v>4</v>
      </c>
      <c r="H163">
        <v>429</v>
      </c>
      <c r="I163">
        <v>2043</v>
      </c>
      <c r="J163">
        <v>2</v>
      </c>
      <c r="K163">
        <v>339</v>
      </c>
      <c r="L163">
        <v>1</v>
      </c>
      <c r="M163">
        <v>16.59</v>
      </c>
      <c r="N163">
        <v>1</v>
      </c>
      <c r="O163">
        <v>78</v>
      </c>
      <c r="P163">
        <v>26.19</v>
      </c>
      <c r="Q163">
        <v>4.34</v>
      </c>
      <c r="R163">
        <v>2325.13</v>
      </c>
      <c r="S163">
        <v>29.8</v>
      </c>
      <c r="T163">
        <v>1.77</v>
      </c>
      <c r="U163">
        <v>96</v>
      </c>
      <c r="V163">
        <v>17.3</v>
      </c>
      <c r="W163">
        <v>28</v>
      </c>
      <c r="X163">
        <v>22.3</v>
      </c>
      <c r="Y163">
        <v>24.2</v>
      </c>
    </row>
    <row r="164" spans="1:25" x14ac:dyDescent="0.55000000000000004">
      <c r="A164" s="25" t="str">
        <f t="shared" si="2"/>
        <v>10264</v>
      </c>
      <c r="B164" s="25">
        <v>43058</v>
      </c>
      <c r="C164" s="2">
        <f>IFERROR(VLOOKUP(F164,'2017_GT Roster'!$B$6:$H$21,7,FALSE), "NO MATCH!!!")</f>
        <v>4</v>
      </c>
      <c r="D164" s="2">
        <f>IFERROR(VLOOKUP(B164,GAME_INDEX!$A$7:$E$34, 5, FALSE), "NO MATCH!!!")</f>
        <v>1026</v>
      </c>
      <c r="E164" s="2" t="str">
        <f>IFERROR(VLOOKUP(B164,GAME_INDEX!$A$7:$E$34,4,FALSE),"NO MATCH")</f>
        <v>Pittsburgh</v>
      </c>
      <c r="F164" t="s">
        <v>165</v>
      </c>
      <c r="G164">
        <v>5</v>
      </c>
      <c r="H164">
        <v>424</v>
      </c>
      <c r="I164">
        <v>1998</v>
      </c>
      <c r="J164">
        <v>2</v>
      </c>
      <c r="K164">
        <v>348</v>
      </c>
      <c r="L164">
        <v>1</v>
      </c>
      <c r="M164">
        <v>17.41</v>
      </c>
      <c r="N164">
        <v>1</v>
      </c>
      <c r="O164">
        <v>82</v>
      </c>
      <c r="P164">
        <v>24.36</v>
      </c>
      <c r="Q164">
        <v>4.24</v>
      </c>
      <c r="R164">
        <v>1982.19</v>
      </c>
      <c r="S164">
        <v>24.17</v>
      </c>
      <c r="T164">
        <v>1.66</v>
      </c>
      <c r="U164">
        <v>95</v>
      </c>
      <c r="V164">
        <v>19.100000000000001</v>
      </c>
      <c r="W164">
        <v>39</v>
      </c>
      <c r="X164">
        <v>23.6</v>
      </c>
      <c r="Y164">
        <v>25.2</v>
      </c>
    </row>
    <row r="165" spans="1:25" x14ac:dyDescent="0.55000000000000004">
      <c r="A165" s="25" t="str">
        <f t="shared" si="2"/>
        <v>10263</v>
      </c>
      <c r="B165" s="25">
        <v>43058</v>
      </c>
      <c r="C165" s="2">
        <f>IFERROR(VLOOKUP(F165,'2017_GT Roster'!$B$6:$H$21,7,FALSE), "NO MATCH!!!")</f>
        <v>3</v>
      </c>
      <c r="D165" s="2">
        <f>IFERROR(VLOOKUP(B165,GAME_INDEX!$A$7:$E$34, 5, FALSE), "NO MATCH!!!")</f>
        <v>1026</v>
      </c>
      <c r="E165" s="2" t="str">
        <f>IFERROR(VLOOKUP(B165,GAME_INDEX!$A$7:$E$34,4,FALSE),"NO MATCH")</f>
        <v>Pittsburgh</v>
      </c>
      <c r="F165" t="s">
        <v>72</v>
      </c>
      <c r="G165">
        <v>6</v>
      </c>
      <c r="H165">
        <v>335</v>
      </c>
      <c r="I165">
        <v>1559</v>
      </c>
      <c r="J165">
        <v>2</v>
      </c>
      <c r="K165">
        <v>286</v>
      </c>
      <c r="L165">
        <v>1</v>
      </c>
      <c r="M165">
        <v>18.34</v>
      </c>
      <c r="N165">
        <v>1</v>
      </c>
      <c r="O165">
        <v>76</v>
      </c>
      <c r="P165">
        <v>20.51</v>
      </c>
      <c r="Q165">
        <v>3.76</v>
      </c>
      <c r="R165">
        <v>1628.11</v>
      </c>
      <c r="S165">
        <v>21.42</v>
      </c>
      <c r="T165">
        <v>1.67</v>
      </c>
      <c r="U165">
        <v>72</v>
      </c>
      <c r="V165">
        <v>17.600000000000001</v>
      </c>
      <c r="W165">
        <v>24</v>
      </c>
      <c r="X165">
        <v>23</v>
      </c>
      <c r="Y165">
        <v>25.2</v>
      </c>
    </row>
    <row r="166" spans="1:25" x14ac:dyDescent="0.55000000000000004">
      <c r="A166" s="25" t="str">
        <f t="shared" si="2"/>
        <v>102614</v>
      </c>
      <c r="B166" s="25">
        <v>43058</v>
      </c>
      <c r="C166" s="2">
        <f>IFERROR(VLOOKUP(F166,'2017_GT Roster'!$B$6:$H$21,7,FALSE), "NO MATCH!!!")</f>
        <v>14</v>
      </c>
      <c r="D166" s="2">
        <f>IFERROR(VLOOKUP(B166,GAME_INDEX!$A$7:$E$34, 5, FALSE), "NO MATCH!!!")</f>
        <v>1026</v>
      </c>
      <c r="E166" s="2" t="str">
        <f>IFERROR(VLOOKUP(B166,GAME_INDEX!$A$7:$E$34,4,FALSE),"NO MATCH")</f>
        <v>Pittsburgh</v>
      </c>
      <c r="F166" t="s">
        <v>68</v>
      </c>
      <c r="G166">
        <v>7</v>
      </c>
      <c r="H166">
        <v>305</v>
      </c>
      <c r="I166">
        <v>895</v>
      </c>
      <c r="J166">
        <v>0</v>
      </c>
      <c r="K166">
        <v>161</v>
      </c>
      <c r="L166">
        <v>0</v>
      </c>
      <c r="M166">
        <v>17.98</v>
      </c>
      <c r="N166">
        <v>1</v>
      </c>
      <c r="O166">
        <v>38</v>
      </c>
      <c r="P166">
        <v>23.55</v>
      </c>
      <c r="Q166">
        <v>4.2300000000000004</v>
      </c>
      <c r="R166">
        <v>938.94</v>
      </c>
      <c r="S166">
        <v>24.7</v>
      </c>
      <c r="T166">
        <v>1.57</v>
      </c>
      <c r="U166">
        <v>26</v>
      </c>
      <c r="V166">
        <v>19.600000000000001</v>
      </c>
      <c r="W166">
        <v>10</v>
      </c>
      <c r="X166">
        <v>23.5</v>
      </c>
      <c r="Y166">
        <v>23.8</v>
      </c>
    </row>
    <row r="167" spans="1:25" x14ac:dyDescent="0.55000000000000004">
      <c r="A167" s="25" t="str">
        <f t="shared" si="2"/>
        <v>102697</v>
      </c>
      <c r="B167" s="25">
        <v>43058</v>
      </c>
      <c r="C167" s="2">
        <f>IFERROR(VLOOKUP(F167,'2017_GT Roster'!$B$6:$H$21,7,FALSE), "NO MATCH!!!")</f>
        <v>97</v>
      </c>
      <c r="D167" s="2">
        <f>IFERROR(VLOOKUP(B167,GAME_INDEX!$A$7:$E$34, 5, FALSE), "NO MATCH!!!")</f>
        <v>1026</v>
      </c>
      <c r="E167" s="2" t="str">
        <f>IFERROR(VLOOKUP(B167,GAME_INDEX!$A$7:$E$34,4,FALSE),"NO MATCH")</f>
        <v>Pittsburgh</v>
      </c>
      <c r="F167" t="s">
        <v>67</v>
      </c>
      <c r="G167">
        <v>8</v>
      </c>
      <c r="H167">
        <v>301</v>
      </c>
      <c r="I167">
        <v>816</v>
      </c>
      <c r="J167">
        <v>0</v>
      </c>
      <c r="K167">
        <v>167</v>
      </c>
      <c r="L167">
        <v>0</v>
      </c>
      <c r="M167">
        <v>20.46</v>
      </c>
      <c r="N167">
        <v>1</v>
      </c>
      <c r="O167">
        <v>36</v>
      </c>
      <c r="P167">
        <v>22.66</v>
      </c>
      <c r="Q167">
        <v>4.63</v>
      </c>
      <c r="R167">
        <v>645.4</v>
      </c>
      <c r="S167">
        <v>17.920000000000002</v>
      </c>
      <c r="T167">
        <v>1.3</v>
      </c>
      <c r="U167">
        <v>18</v>
      </c>
      <c r="V167">
        <v>21.6</v>
      </c>
      <c r="W167">
        <v>12</v>
      </c>
      <c r="X167">
        <v>23.6</v>
      </c>
      <c r="Y167">
        <v>72.7</v>
      </c>
    </row>
    <row r="168" spans="1:25" x14ac:dyDescent="0.55000000000000004">
      <c r="A168" s="25" t="str">
        <f t="shared" si="2"/>
        <v>102623</v>
      </c>
      <c r="B168" s="25">
        <v>43058</v>
      </c>
      <c r="C168" s="2">
        <f>IFERROR(VLOOKUP(F168,'2017_GT Roster'!$B$6:$H$21,7,FALSE), "NO MATCH!!!")</f>
        <v>23</v>
      </c>
      <c r="D168" s="2">
        <f>IFERROR(VLOOKUP(B168,GAME_INDEX!$A$7:$E$34, 5, FALSE), "NO MATCH!!!")</f>
        <v>1026</v>
      </c>
      <c r="E168" s="2" t="str">
        <f>IFERROR(VLOOKUP(B168,GAME_INDEX!$A$7:$E$34,4,FALSE),"NO MATCH")</f>
        <v>Pittsburgh</v>
      </c>
      <c r="F168" t="s">
        <v>187</v>
      </c>
      <c r="G168">
        <v>9</v>
      </c>
      <c r="H168">
        <v>224</v>
      </c>
      <c r="I168">
        <v>1148</v>
      </c>
      <c r="J168">
        <v>1</v>
      </c>
      <c r="K168">
        <v>151</v>
      </c>
      <c r="L168">
        <v>0</v>
      </c>
      <c r="M168">
        <v>13.15</v>
      </c>
      <c r="N168">
        <v>0</v>
      </c>
      <c r="O168">
        <v>43</v>
      </c>
      <c r="P168">
        <v>26.69</v>
      </c>
      <c r="Q168">
        <v>3.51</v>
      </c>
      <c r="R168">
        <v>686.12</v>
      </c>
      <c r="S168">
        <v>15.95</v>
      </c>
      <c r="T168">
        <v>1.25</v>
      </c>
      <c r="U168">
        <v>26</v>
      </c>
      <c r="V168">
        <v>15.6</v>
      </c>
      <c r="W168">
        <v>4</v>
      </c>
      <c r="X168">
        <v>20.3</v>
      </c>
      <c r="Y168">
        <v>21.7</v>
      </c>
    </row>
    <row r="169" spans="1:25" x14ac:dyDescent="0.55000000000000004">
      <c r="A169" s="25" t="str">
        <f t="shared" si="2"/>
        <v>102610</v>
      </c>
      <c r="B169" s="25">
        <v>43058</v>
      </c>
      <c r="C169" s="2">
        <f>IFERROR(VLOOKUP(F169,'2017_GT Roster'!$B$6:$H$21,7,FALSE), "NO MATCH!!!")</f>
        <v>10</v>
      </c>
      <c r="D169" s="2">
        <f>IFERROR(VLOOKUP(B169,GAME_INDEX!$A$7:$E$34, 5, FALSE), "NO MATCH!!!")</f>
        <v>1026</v>
      </c>
      <c r="E169" s="2" t="str">
        <f>IFERROR(VLOOKUP(B169,GAME_INDEX!$A$7:$E$34,4,FALSE),"NO MATCH")</f>
        <v>Pittsburgh</v>
      </c>
      <c r="F169" t="s">
        <v>86</v>
      </c>
      <c r="G169">
        <v>10</v>
      </c>
      <c r="H169">
        <v>219</v>
      </c>
      <c r="I169">
        <v>2015</v>
      </c>
      <c r="J169">
        <v>2</v>
      </c>
      <c r="K169">
        <v>312</v>
      </c>
      <c r="L169">
        <v>1</v>
      </c>
      <c r="M169">
        <v>15.48</v>
      </c>
      <c r="N169">
        <v>0</v>
      </c>
      <c r="O169">
        <v>94</v>
      </c>
      <c r="P169">
        <v>21.43</v>
      </c>
      <c r="Q169">
        <v>3.31</v>
      </c>
      <c r="R169">
        <v>1177.17</v>
      </c>
      <c r="S169">
        <v>12.52</v>
      </c>
      <c r="T169">
        <v>1.27</v>
      </c>
      <c r="U169">
        <v>22</v>
      </c>
      <c r="V169">
        <v>11.7</v>
      </c>
      <c r="W169">
        <v>0</v>
      </c>
      <c r="X169">
        <v>12.6</v>
      </c>
      <c r="Y169">
        <v>13.6</v>
      </c>
    </row>
    <row r="170" spans="1:25" x14ac:dyDescent="0.55000000000000004">
      <c r="A170" s="25" t="str">
        <f t="shared" si="2"/>
        <v>102612</v>
      </c>
      <c r="B170" s="25">
        <v>43058</v>
      </c>
      <c r="C170" s="2">
        <f>IFERROR(VLOOKUP(F170,'2017_GT Roster'!$B$6:$H$21,7,FALSE), "NO MATCH!!!")</f>
        <v>12</v>
      </c>
      <c r="D170" s="2">
        <f>IFERROR(VLOOKUP(B170,GAME_INDEX!$A$7:$E$34, 5, FALSE), "NO MATCH!!!")</f>
        <v>1026</v>
      </c>
      <c r="E170" s="2" t="str">
        <f>IFERROR(VLOOKUP(B170,GAME_INDEX!$A$7:$E$34,4,FALSE),"NO MATCH")</f>
        <v>Pittsburgh</v>
      </c>
      <c r="F170" t="s">
        <v>182</v>
      </c>
      <c r="G170">
        <v>11</v>
      </c>
      <c r="H170">
        <v>98</v>
      </c>
      <c r="I170">
        <v>263</v>
      </c>
      <c r="J170">
        <v>0</v>
      </c>
      <c r="K170">
        <v>43</v>
      </c>
      <c r="L170">
        <v>0</v>
      </c>
      <c r="M170">
        <v>16.34</v>
      </c>
      <c r="N170">
        <v>1</v>
      </c>
      <c r="O170">
        <v>33</v>
      </c>
      <c r="P170">
        <v>7.96</v>
      </c>
      <c r="Q170">
        <v>1.3</v>
      </c>
      <c r="R170">
        <v>46.05</v>
      </c>
      <c r="S170">
        <v>1.39</v>
      </c>
      <c r="T170">
        <v>0.62</v>
      </c>
      <c r="U170">
        <v>1</v>
      </c>
      <c r="V170">
        <v>9</v>
      </c>
      <c r="W170">
        <v>0</v>
      </c>
      <c r="X170">
        <v>9</v>
      </c>
      <c r="Y170">
        <v>9</v>
      </c>
    </row>
    <row r="171" spans="1:25" x14ac:dyDescent="0.55000000000000004">
      <c r="A171" s="25" t="str">
        <f t="shared" si="2"/>
        <v>10268</v>
      </c>
      <c r="B171" s="25">
        <v>43058</v>
      </c>
      <c r="C171" s="2">
        <f>IFERROR(VLOOKUP(F171,'2017_GT Roster'!$B$6:$H$21,7,FALSE), "NO MATCH!!!")</f>
        <v>8</v>
      </c>
      <c r="D171" s="2">
        <f>IFERROR(VLOOKUP(B171,GAME_INDEX!$A$7:$E$34, 5, FALSE), "NO MATCH!!!")</f>
        <v>1026</v>
      </c>
      <c r="E171" s="2" t="str">
        <f>IFERROR(VLOOKUP(B171,GAME_INDEX!$A$7:$E$34,4,FALSE),"NO MATCH")</f>
        <v>Pittsburgh</v>
      </c>
      <c r="F171" t="s">
        <v>71</v>
      </c>
      <c r="G171">
        <v>12</v>
      </c>
      <c r="H171">
        <v>68</v>
      </c>
      <c r="I171">
        <v>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5</v>
      </c>
      <c r="Q171">
        <v>0</v>
      </c>
      <c r="R171">
        <v>2.0299999999999998</v>
      </c>
      <c r="S171">
        <v>2.0299999999999998</v>
      </c>
      <c r="T171">
        <v>1.33</v>
      </c>
      <c r="U171">
        <v>25</v>
      </c>
      <c r="V171">
        <v>11.4</v>
      </c>
      <c r="W171">
        <v>0</v>
      </c>
      <c r="X171">
        <v>14.8</v>
      </c>
      <c r="Y171">
        <v>16.7</v>
      </c>
    </row>
    <row r="172" spans="1:25" x14ac:dyDescent="0.55000000000000004">
      <c r="A172" s="25" t="str">
        <f t="shared" si="2"/>
        <v>10279</v>
      </c>
      <c r="B172" s="25">
        <v>43061</v>
      </c>
      <c r="C172" s="2">
        <f>IFERROR(VLOOKUP(F172,'2017_GT Roster'!$B$6:$H$21,7,FALSE), "NO MATCH!!!")</f>
        <v>9</v>
      </c>
      <c r="D172" s="2">
        <f>IFERROR(VLOOKUP(B172,GAME_INDEX!$A$7:$E$34, 5, FALSE), "NO MATCH!!!")</f>
        <v>1027</v>
      </c>
      <c r="E172" s="2" t="str">
        <f>IFERROR(VLOOKUP(B172,GAME_INDEX!$A$7:$E$34,4,FALSE),"NO MATCH")</f>
        <v>Miami</v>
      </c>
      <c r="F172" t="s">
        <v>64</v>
      </c>
      <c r="G172">
        <v>1</v>
      </c>
      <c r="H172">
        <v>511</v>
      </c>
      <c r="I172">
        <v>5004</v>
      </c>
      <c r="J172">
        <v>2</v>
      </c>
      <c r="K172">
        <v>1489</v>
      </c>
      <c r="L172">
        <v>2</v>
      </c>
      <c r="M172">
        <v>29.75</v>
      </c>
      <c r="N172">
        <v>2</v>
      </c>
      <c r="O172">
        <v>118</v>
      </c>
      <c r="P172">
        <v>42.4</v>
      </c>
      <c r="Q172">
        <v>12.61</v>
      </c>
      <c r="R172">
        <v>3646.57</v>
      </c>
      <c r="S172">
        <v>30.9</v>
      </c>
      <c r="T172">
        <v>1.39</v>
      </c>
      <c r="U172">
        <v>157</v>
      </c>
      <c r="V172">
        <v>13</v>
      </c>
      <c r="W172">
        <v>2</v>
      </c>
      <c r="X172">
        <v>14.9</v>
      </c>
      <c r="Y172">
        <v>52.4</v>
      </c>
    </row>
    <row r="173" spans="1:25" x14ac:dyDescent="0.55000000000000004">
      <c r="A173" s="25" t="str">
        <f t="shared" si="2"/>
        <v>102711</v>
      </c>
      <c r="B173" s="25">
        <v>43061</v>
      </c>
      <c r="C173" s="2">
        <f>IFERROR(VLOOKUP(F173,'2017_GT Roster'!$B$6:$H$21,7,FALSE), "NO MATCH!!!")</f>
        <v>11</v>
      </c>
      <c r="D173" s="2">
        <f>IFERROR(VLOOKUP(B173,GAME_INDEX!$A$7:$E$34, 5, FALSE), "NO MATCH!!!")</f>
        <v>1027</v>
      </c>
      <c r="E173" s="2" t="str">
        <f>IFERROR(VLOOKUP(B173,GAME_INDEX!$A$7:$E$34,4,FALSE),"NO MATCH")</f>
        <v>Miami</v>
      </c>
      <c r="F173" t="s">
        <v>63</v>
      </c>
      <c r="G173">
        <v>2</v>
      </c>
      <c r="H173">
        <v>498</v>
      </c>
      <c r="I173">
        <v>3431</v>
      </c>
      <c r="J173">
        <v>2</v>
      </c>
      <c r="K173">
        <v>588</v>
      </c>
      <c r="L173">
        <v>2</v>
      </c>
      <c r="M173">
        <v>17.13</v>
      </c>
      <c r="N173">
        <v>1</v>
      </c>
      <c r="O173">
        <v>128</v>
      </c>
      <c r="P173">
        <v>26.8</v>
      </c>
      <c r="Q173">
        <v>4.59</v>
      </c>
      <c r="R173">
        <v>4052.13</v>
      </c>
      <c r="S173">
        <v>31.65</v>
      </c>
      <c r="T173">
        <v>1.66</v>
      </c>
      <c r="U173">
        <v>104</v>
      </c>
      <c r="V173">
        <v>19.3</v>
      </c>
      <c r="W173">
        <v>47</v>
      </c>
      <c r="X173">
        <v>24.4</v>
      </c>
      <c r="Y173">
        <v>28</v>
      </c>
    </row>
    <row r="174" spans="1:25" x14ac:dyDescent="0.55000000000000004">
      <c r="A174" s="25" t="str">
        <f t="shared" si="2"/>
        <v>10271</v>
      </c>
      <c r="B174" s="25">
        <v>43061</v>
      </c>
      <c r="C174" s="2">
        <f>IFERROR(VLOOKUP(F174,'2017_GT Roster'!$B$6:$H$21,7,FALSE), "NO MATCH!!!")</f>
        <v>1</v>
      </c>
      <c r="D174" s="2">
        <f>IFERROR(VLOOKUP(B174,GAME_INDEX!$A$7:$E$34, 5, FALSE), "NO MATCH!!!")</f>
        <v>1027</v>
      </c>
      <c r="E174" s="2" t="str">
        <f>IFERROR(VLOOKUP(B174,GAME_INDEX!$A$7:$E$34,4,FALSE),"NO MATCH")</f>
        <v>Miami</v>
      </c>
      <c r="F174" t="s">
        <v>66</v>
      </c>
      <c r="G174">
        <v>3</v>
      </c>
      <c r="H174">
        <v>463</v>
      </c>
      <c r="I174">
        <v>2756</v>
      </c>
      <c r="J174">
        <v>2</v>
      </c>
      <c r="K174">
        <v>526</v>
      </c>
      <c r="L174">
        <v>2</v>
      </c>
      <c r="M174">
        <v>19.079999999999998</v>
      </c>
      <c r="N174">
        <v>1</v>
      </c>
      <c r="O174">
        <v>92</v>
      </c>
      <c r="P174">
        <v>29.95</v>
      </c>
      <c r="Q174">
        <v>5.71</v>
      </c>
      <c r="R174">
        <v>2866.05</v>
      </c>
      <c r="S174">
        <v>31.15</v>
      </c>
      <c r="T174">
        <v>1.7</v>
      </c>
      <c r="U174">
        <v>123</v>
      </c>
      <c r="V174">
        <v>17.5</v>
      </c>
      <c r="W174">
        <v>41</v>
      </c>
      <c r="X174">
        <v>22.8</v>
      </c>
      <c r="Y174">
        <v>25.4</v>
      </c>
    </row>
    <row r="175" spans="1:25" x14ac:dyDescent="0.55000000000000004">
      <c r="A175" s="25" t="str">
        <f t="shared" si="2"/>
        <v>102733</v>
      </c>
      <c r="B175" s="25">
        <v>43061</v>
      </c>
      <c r="C175" s="2">
        <f>IFERROR(VLOOKUP(F175,'2017_GT Roster'!$B$6:$H$21,7,FALSE), "NO MATCH!!!")</f>
        <v>33</v>
      </c>
      <c r="D175" s="2">
        <f>IFERROR(VLOOKUP(B175,GAME_INDEX!$A$7:$E$34, 5, FALSE), "NO MATCH!!!")</f>
        <v>1027</v>
      </c>
      <c r="E175" s="2" t="str">
        <f>IFERROR(VLOOKUP(B175,GAME_INDEX!$A$7:$E$34,4,FALSE),"NO MATCH")</f>
        <v>Miami</v>
      </c>
      <c r="F175" t="s">
        <v>65</v>
      </c>
      <c r="G175">
        <v>4</v>
      </c>
      <c r="H175">
        <v>457</v>
      </c>
      <c r="I175">
        <v>3246</v>
      </c>
      <c r="J175">
        <v>2</v>
      </c>
      <c r="K175">
        <v>536</v>
      </c>
      <c r="L175">
        <v>2</v>
      </c>
      <c r="M175">
        <v>16.510000000000002</v>
      </c>
      <c r="N175">
        <v>1</v>
      </c>
      <c r="O175">
        <v>119</v>
      </c>
      <c r="P175">
        <v>27.27</v>
      </c>
      <c r="Q175">
        <v>4.5</v>
      </c>
      <c r="R175">
        <v>3370.05</v>
      </c>
      <c r="S175">
        <v>28.31</v>
      </c>
      <c r="T175">
        <v>1.75</v>
      </c>
      <c r="U175">
        <v>84</v>
      </c>
      <c r="V175">
        <v>17.8</v>
      </c>
      <c r="W175">
        <v>24</v>
      </c>
      <c r="X175">
        <v>23.9</v>
      </c>
      <c r="Y175">
        <v>27.2</v>
      </c>
    </row>
    <row r="176" spans="1:25" x14ac:dyDescent="0.55000000000000004">
      <c r="A176" s="25" t="str">
        <f t="shared" si="2"/>
        <v>10274</v>
      </c>
      <c r="B176" s="25">
        <v>43061</v>
      </c>
      <c r="C176" s="2">
        <f>IFERROR(VLOOKUP(F176,'2017_GT Roster'!$B$6:$H$21,7,FALSE), "NO MATCH!!!")</f>
        <v>4</v>
      </c>
      <c r="D176" s="2">
        <f>IFERROR(VLOOKUP(B176,GAME_INDEX!$A$7:$E$34, 5, FALSE), "NO MATCH!!!")</f>
        <v>1027</v>
      </c>
      <c r="E176" s="2" t="str">
        <f>IFERROR(VLOOKUP(B176,GAME_INDEX!$A$7:$E$34,4,FALSE),"NO MATCH")</f>
        <v>Miami</v>
      </c>
      <c r="F176" t="s">
        <v>165</v>
      </c>
      <c r="G176">
        <v>5</v>
      </c>
      <c r="H176">
        <v>376</v>
      </c>
      <c r="I176">
        <v>2303</v>
      </c>
      <c r="J176">
        <v>2</v>
      </c>
      <c r="K176">
        <v>400</v>
      </c>
      <c r="L176">
        <v>1</v>
      </c>
      <c r="M176">
        <v>17.36</v>
      </c>
      <c r="N176">
        <v>1</v>
      </c>
      <c r="O176">
        <v>97</v>
      </c>
      <c r="P176">
        <v>23.74</v>
      </c>
      <c r="Q176">
        <v>4.12</v>
      </c>
      <c r="R176">
        <v>2384.35</v>
      </c>
      <c r="S176">
        <v>24.58</v>
      </c>
      <c r="T176">
        <v>1.67</v>
      </c>
      <c r="U176">
        <v>114</v>
      </c>
      <c r="V176">
        <v>18.7</v>
      </c>
      <c r="W176">
        <v>40</v>
      </c>
      <c r="X176">
        <v>24.2</v>
      </c>
      <c r="Y176">
        <v>27.5</v>
      </c>
    </row>
    <row r="177" spans="1:25" x14ac:dyDescent="0.55000000000000004">
      <c r="A177" s="25" t="str">
        <f t="shared" si="2"/>
        <v>10273</v>
      </c>
      <c r="B177" s="25">
        <v>43061</v>
      </c>
      <c r="C177" s="2">
        <f>IFERROR(VLOOKUP(F177,'2017_GT Roster'!$B$6:$H$21,7,FALSE), "NO MATCH!!!")</f>
        <v>3</v>
      </c>
      <c r="D177" s="2">
        <f>IFERROR(VLOOKUP(B177,GAME_INDEX!$A$7:$E$34, 5, FALSE), "NO MATCH!!!")</f>
        <v>1027</v>
      </c>
      <c r="E177" s="2" t="str">
        <f>IFERROR(VLOOKUP(B177,GAME_INDEX!$A$7:$E$34,4,FALSE),"NO MATCH")</f>
        <v>Miami</v>
      </c>
      <c r="F177" t="s">
        <v>72</v>
      </c>
      <c r="G177">
        <v>6</v>
      </c>
      <c r="H177">
        <v>340</v>
      </c>
      <c r="I177">
        <v>1249</v>
      </c>
      <c r="J177">
        <v>1</v>
      </c>
      <c r="K177">
        <v>238</v>
      </c>
      <c r="L177">
        <v>1</v>
      </c>
      <c r="M177">
        <v>19.05</v>
      </c>
      <c r="N177">
        <v>1</v>
      </c>
      <c r="O177">
        <v>56</v>
      </c>
      <c r="P177">
        <v>22.3</v>
      </c>
      <c r="Q177">
        <v>4.25</v>
      </c>
      <c r="R177">
        <v>1349.26</v>
      </c>
      <c r="S177">
        <v>24.09</v>
      </c>
      <c r="T177">
        <v>1.72</v>
      </c>
      <c r="U177">
        <v>46</v>
      </c>
      <c r="V177">
        <v>19.7</v>
      </c>
      <c r="W177">
        <v>19</v>
      </c>
      <c r="X177">
        <v>23.5</v>
      </c>
      <c r="Y177">
        <v>25.2</v>
      </c>
    </row>
    <row r="178" spans="1:25" x14ac:dyDescent="0.55000000000000004">
      <c r="A178" s="25" t="str">
        <f t="shared" si="2"/>
        <v>102714</v>
      </c>
      <c r="B178" s="25">
        <v>43061</v>
      </c>
      <c r="C178" s="2">
        <f>IFERROR(VLOOKUP(F178,'2017_GT Roster'!$B$6:$H$21,7,FALSE), "NO MATCH!!!")</f>
        <v>14</v>
      </c>
      <c r="D178" s="2">
        <f>IFERROR(VLOOKUP(B178,GAME_INDEX!$A$7:$E$34, 5, FALSE), "NO MATCH!!!")</f>
        <v>1027</v>
      </c>
      <c r="E178" s="2" t="str">
        <f>IFERROR(VLOOKUP(B178,GAME_INDEX!$A$7:$E$34,4,FALSE),"NO MATCH")</f>
        <v>Miami</v>
      </c>
      <c r="F178" t="s">
        <v>68</v>
      </c>
      <c r="G178">
        <v>7</v>
      </c>
      <c r="H178">
        <v>310</v>
      </c>
      <c r="I178">
        <v>1187</v>
      </c>
      <c r="J178">
        <v>1</v>
      </c>
      <c r="K178">
        <v>217</v>
      </c>
      <c r="L178">
        <v>1</v>
      </c>
      <c r="M178">
        <v>18.28</v>
      </c>
      <c r="N178">
        <v>1</v>
      </c>
      <c r="O178">
        <v>45</v>
      </c>
      <c r="P178">
        <v>26.37</v>
      </c>
      <c r="Q178">
        <v>4.82</v>
      </c>
      <c r="R178">
        <v>1194.4100000000001</v>
      </c>
      <c r="S178">
        <v>26.54</v>
      </c>
      <c r="T178">
        <v>1.59</v>
      </c>
      <c r="U178">
        <v>52</v>
      </c>
      <c r="V178">
        <v>18.899999999999999</v>
      </c>
      <c r="W178">
        <v>17</v>
      </c>
      <c r="X178">
        <v>21.7</v>
      </c>
      <c r="Y178">
        <v>23.7</v>
      </c>
    </row>
    <row r="179" spans="1:25" x14ac:dyDescent="0.55000000000000004">
      <c r="A179" s="25" t="str">
        <f t="shared" si="2"/>
        <v>102797</v>
      </c>
      <c r="B179" s="25">
        <v>43061</v>
      </c>
      <c r="C179" s="2">
        <f>IFERROR(VLOOKUP(F179,'2017_GT Roster'!$B$6:$H$21,7,FALSE), "NO MATCH!!!")</f>
        <v>97</v>
      </c>
      <c r="D179" s="2">
        <f>IFERROR(VLOOKUP(B179,GAME_INDEX!$A$7:$E$34, 5, FALSE), "NO MATCH!!!")</f>
        <v>1027</v>
      </c>
      <c r="E179" s="2" t="str">
        <f>IFERROR(VLOOKUP(B179,GAME_INDEX!$A$7:$E$34,4,FALSE),"NO MATCH")</f>
        <v>Miami</v>
      </c>
      <c r="F179" t="s">
        <v>67</v>
      </c>
      <c r="G179">
        <v>8</v>
      </c>
      <c r="H179">
        <v>270</v>
      </c>
      <c r="I179">
        <v>746</v>
      </c>
      <c r="J179">
        <v>0</v>
      </c>
      <c r="K179">
        <v>163</v>
      </c>
      <c r="L179">
        <v>0</v>
      </c>
      <c r="M179">
        <v>21.84</v>
      </c>
      <c r="N179">
        <v>1</v>
      </c>
      <c r="O179">
        <v>38</v>
      </c>
      <c r="P179">
        <v>19.63</v>
      </c>
      <c r="Q179">
        <v>4.28</v>
      </c>
      <c r="R179">
        <v>773.64</v>
      </c>
      <c r="S179">
        <v>20.350000000000001</v>
      </c>
      <c r="T179">
        <v>1.67</v>
      </c>
      <c r="U179">
        <v>25</v>
      </c>
      <c r="V179">
        <v>17.5</v>
      </c>
      <c r="W179">
        <v>12</v>
      </c>
      <c r="X179">
        <v>22.8</v>
      </c>
      <c r="Y179">
        <v>24.2</v>
      </c>
    </row>
    <row r="180" spans="1:25" x14ac:dyDescent="0.55000000000000004">
      <c r="A180" s="25" t="str">
        <f t="shared" si="2"/>
        <v>102710</v>
      </c>
      <c r="B180" s="25">
        <v>43061</v>
      </c>
      <c r="C180" s="2">
        <f>IFERROR(VLOOKUP(F180,'2017_GT Roster'!$B$6:$H$21,7,FALSE), "NO MATCH!!!")</f>
        <v>10</v>
      </c>
      <c r="D180" s="2">
        <f>IFERROR(VLOOKUP(B180,GAME_INDEX!$A$7:$E$34, 5, FALSE), "NO MATCH!!!")</f>
        <v>1027</v>
      </c>
      <c r="E180" s="2" t="str">
        <f>IFERROR(VLOOKUP(B180,GAME_INDEX!$A$7:$E$34,4,FALSE),"NO MATCH")</f>
        <v>Miami</v>
      </c>
      <c r="F180" t="s">
        <v>86</v>
      </c>
      <c r="G180">
        <v>9</v>
      </c>
      <c r="H180">
        <v>233</v>
      </c>
      <c r="I180">
        <v>2671</v>
      </c>
      <c r="J180">
        <v>2</v>
      </c>
      <c r="K180">
        <v>381</v>
      </c>
      <c r="L180">
        <v>1</v>
      </c>
      <c r="M180">
        <v>14.26</v>
      </c>
      <c r="N180">
        <v>0</v>
      </c>
      <c r="O180">
        <v>110</v>
      </c>
      <c r="P180">
        <v>24.28</v>
      </c>
      <c r="Q180">
        <v>3.46</v>
      </c>
      <c r="R180">
        <v>1814.16</v>
      </c>
      <c r="S180">
        <v>16.489999999999998</v>
      </c>
      <c r="T180">
        <v>1.47</v>
      </c>
      <c r="U180">
        <v>20</v>
      </c>
      <c r="V180">
        <v>9.8000000000000007</v>
      </c>
      <c r="W180">
        <v>0</v>
      </c>
      <c r="X180">
        <v>11.5</v>
      </c>
      <c r="Y180">
        <v>12.1</v>
      </c>
    </row>
    <row r="181" spans="1:25" x14ac:dyDescent="0.55000000000000004">
      <c r="A181" s="25" t="str">
        <f t="shared" si="2"/>
        <v>10278</v>
      </c>
      <c r="B181" s="25">
        <v>43061</v>
      </c>
      <c r="C181" s="2">
        <f>IFERROR(VLOOKUP(F181,'2017_GT Roster'!$B$6:$H$21,7,FALSE), "NO MATCH!!!")</f>
        <v>8</v>
      </c>
      <c r="D181" s="2">
        <f>IFERROR(VLOOKUP(B181,GAME_INDEX!$A$7:$E$34, 5, FALSE), "NO MATCH!!!")</f>
        <v>1027</v>
      </c>
      <c r="E181" s="2" t="str">
        <f>IFERROR(VLOOKUP(B181,GAME_INDEX!$A$7:$E$34,4,FALSE),"NO MATCH")</f>
        <v>Miami</v>
      </c>
      <c r="F181" t="s">
        <v>71</v>
      </c>
      <c r="G181">
        <v>10</v>
      </c>
      <c r="H181">
        <v>174</v>
      </c>
      <c r="I181">
        <v>2125</v>
      </c>
      <c r="J181">
        <v>2</v>
      </c>
      <c r="K181">
        <v>153</v>
      </c>
      <c r="L181">
        <v>0</v>
      </c>
      <c r="M181">
        <v>7.2</v>
      </c>
      <c r="N181">
        <v>0</v>
      </c>
      <c r="O181">
        <v>101</v>
      </c>
      <c r="P181">
        <v>21.03</v>
      </c>
      <c r="Q181">
        <v>1.51</v>
      </c>
      <c r="R181">
        <v>1208.3599999999999</v>
      </c>
      <c r="S181">
        <v>11.96</v>
      </c>
      <c r="T181">
        <v>1.37</v>
      </c>
      <c r="U181">
        <v>43</v>
      </c>
      <c r="V181">
        <v>10.199999999999999</v>
      </c>
      <c r="W181">
        <v>0</v>
      </c>
      <c r="X181">
        <v>12.5</v>
      </c>
      <c r="Y181">
        <v>16</v>
      </c>
    </row>
    <row r="182" spans="1:25" x14ac:dyDescent="0.55000000000000004">
      <c r="A182" s="25" t="str">
        <f t="shared" si="2"/>
        <v>102723</v>
      </c>
      <c r="B182" s="25">
        <v>43061</v>
      </c>
      <c r="C182" s="2">
        <f>IFERROR(VLOOKUP(F182,'2017_GT Roster'!$B$6:$H$21,7,FALSE), "NO MATCH!!!")</f>
        <v>23</v>
      </c>
      <c r="D182" s="2">
        <f>IFERROR(VLOOKUP(B182,GAME_INDEX!$A$7:$E$34, 5, FALSE), "NO MATCH!!!")</f>
        <v>1027</v>
      </c>
      <c r="E182" s="2" t="str">
        <f>IFERROR(VLOOKUP(B182,GAME_INDEX!$A$7:$E$34,4,FALSE),"NO MATCH")</f>
        <v>Miami</v>
      </c>
      <c r="F182" t="s">
        <v>187</v>
      </c>
      <c r="G182">
        <v>11</v>
      </c>
      <c r="H182">
        <v>153</v>
      </c>
      <c r="I182">
        <v>663</v>
      </c>
      <c r="J182">
        <v>0</v>
      </c>
      <c r="K182">
        <v>98</v>
      </c>
      <c r="L182">
        <v>0</v>
      </c>
      <c r="M182">
        <v>14.78</v>
      </c>
      <c r="N182">
        <v>0</v>
      </c>
      <c r="O182">
        <v>38</v>
      </c>
      <c r="P182">
        <v>17.440000000000001</v>
      </c>
      <c r="Q182">
        <v>2.57</v>
      </c>
      <c r="R182">
        <v>531.37</v>
      </c>
      <c r="S182">
        <v>13.98</v>
      </c>
      <c r="T182">
        <v>1.46</v>
      </c>
      <c r="U182">
        <v>10</v>
      </c>
      <c r="V182">
        <v>19.899999999999999</v>
      </c>
      <c r="W182">
        <v>8</v>
      </c>
      <c r="X182">
        <v>21.7</v>
      </c>
      <c r="Y182">
        <v>21.8</v>
      </c>
    </row>
    <row r="183" spans="1:25" x14ac:dyDescent="0.55000000000000004">
      <c r="A183" s="25" t="str">
        <f t="shared" si="2"/>
        <v>102712</v>
      </c>
      <c r="B183" s="25">
        <v>43061</v>
      </c>
      <c r="C183" s="2">
        <f>IFERROR(VLOOKUP(F183,'2017_GT Roster'!$B$6:$H$21,7,FALSE), "NO MATCH!!!")</f>
        <v>12</v>
      </c>
      <c r="D183" s="2">
        <f>IFERROR(VLOOKUP(B183,GAME_INDEX!$A$7:$E$34, 5, FALSE), "NO MATCH!!!")</f>
        <v>1027</v>
      </c>
      <c r="E183" s="2" t="str">
        <f>IFERROR(VLOOKUP(B183,GAME_INDEX!$A$7:$E$34,4,FALSE),"NO MATCH")</f>
        <v>Miami</v>
      </c>
      <c r="F183" t="s">
        <v>182</v>
      </c>
      <c r="G183">
        <v>12</v>
      </c>
      <c r="H183">
        <v>88</v>
      </c>
      <c r="I183">
        <v>302</v>
      </c>
      <c r="J183">
        <v>0</v>
      </c>
      <c r="K183">
        <v>54</v>
      </c>
      <c r="L183">
        <v>0</v>
      </c>
      <c r="M183">
        <v>17.88</v>
      </c>
      <c r="N183">
        <v>1</v>
      </c>
      <c r="O183">
        <v>43</v>
      </c>
      <c r="P183">
        <v>7.02</v>
      </c>
      <c r="Q183">
        <v>1.25</v>
      </c>
      <c r="R183">
        <v>133.34</v>
      </c>
      <c r="S183">
        <v>3.1</v>
      </c>
      <c r="T183">
        <v>0.98</v>
      </c>
      <c r="U183">
        <v>20</v>
      </c>
      <c r="V183">
        <v>8.8000000000000007</v>
      </c>
      <c r="W183">
        <v>0</v>
      </c>
      <c r="X183">
        <v>10.8</v>
      </c>
      <c r="Y183">
        <v>12</v>
      </c>
    </row>
    <row r="184" spans="1:25" x14ac:dyDescent="0.55000000000000004">
      <c r="A184" s="25" t="str">
        <f t="shared" si="2"/>
        <v>10281</v>
      </c>
      <c r="B184" s="25">
        <v>43063</v>
      </c>
      <c r="C184" s="2">
        <f>IFERROR(VLOOKUP(F184,'2017_GT Roster'!$B$6:$H$21,7,FALSE), "NO MATCH!!!")</f>
        <v>1</v>
      </c>
      <c r="D184" s="2">
        <f>IFERROR(VLOOKUP(B184,GAME_INDEX!$A$7:$E$34, 5, FALSE), "NO MATCH!!!")</f>
        <v>1028</v>
      </c>
      <c r="E184" s="2" t="str">
        <f>IFERROR(VLOOKUP(B184,GAME_INDEX!$A$7:$E$34,4,FALSE),"NO MATCH")</f>
        <v>Florida State</v>
      </c>
      <c r="F184" t="s">
        <v>66</v>
      </c>
      <c r="G184">
        <v>1</v>
      </c>
      <c r="H184">
        <v>512</v>
      </c>
      <c r="I184">
        <v>1042</v>
      </c>
      <c r="J184">
        <v>1</v>
      </c>
      <c r="K184">
        <v>252</v>
      </c>
      <c r="L184">
        <v>1</v>
      </c>
      <c r="M184">
        <v>24.18</v>
      </c>
      <c r="N184">
        <v>2</v>
      </c>
      <c r="O184">
        <v>29</v>
      </c>
      <c r="P184">
        <v>35.93</v>
      </c>
      <c r="Q184">
        <v>8.68</v>
      </c>
      <c r="R184">
        <v>1529.8</v>
      </c>
      <c r="S184">
        <v>52.75</v>
      </c>
      <c r="T184">
        <v>1.83</v>
      </c>
      <c r="U184">
        <v>40</v>
      </c>
      <c r="V184">
        <v>19.899999999999999</v>
      </c>
      <c r="W184">
        <v>25</v>
      </c>
      <c r="X184">
        <v>24.1</v>
      </c>
      <c r="Y184">
        <v>25.9</v>
      </c>
    </row>
    <row r="185" spans="1:25" x14ac:dyDescent="0.55000000000000004">
      <c r="A185" s="25" t="str">
        <f t="shared" si="2"/>
        <v>102811</v>
      </c>
      <c r="B185" s="25">
        <v>43063</v>
      </c>
      <c r="C185" s="2">
        <f>IFERROR(VLOOKUP(F185,'2017_GT Roster'!$B$6:$H$21,7,FALSE), "NO MATCH!!!")</f>
        <v>11</v>
      </c>
      <c r="D185" s="2">
        <f>IFERROR(VLOOKUP(B185,GAME_INDEX!$A$7:$E$34, 5, FALSE), "NO MATCH!!!")</f>
        <v>1028</v>
      </c>
      <c r="E185" s="2" t="str">
        <f>IFERROR(VLOOKUP(B185,GAME_INDEX!$A$7:$E$34,4,FALSE),"NO MATCH")</f>
        <v>Florida State</v>
      </c>
      <c r="F185" t="s">
        <v>63</v>
      </c>
      <c r="G185">
        <v>2</v>
      </c>
      <c r="H185">
        <v>457</v>
      </c>
      <c r="I185">
        <v>1138</v>
      </c>
      <c r="J185">
        <v>1</v>
      </c>
      <c r="K185">
        <v>209</v>
      </c>
      <c r="L185">
        <v>1</v>
      </c>
      <c r="M185">
        <v>18.36</v>
      </c>
      <c r="N185">
        <v>1</v>
      </c>
      <c r="O185">
        <v>36</v>
      </c>
      <c r="P185">
        <v>31.61</v>
      </c>
      <c r="Q185">
        <v>5.8</v>
      </c>
      <c r="R185">
        <v>1466.34</v>
      </c>
      <c r="S185">
        <v>40.729999999999997</v>
      </c>
      <c r="T185">
        <v>1.65</v>
      </c>
      <c r="U185">
        <v>29</v>
      </c>
      <c r="V185">
        <v>20.399999999999999</v>
      </c>
      <c r="W185">
        <v>15</v>
      </c>
      <c r="X185">
        <v>24</v>
      </c>
      <c r="Y185">
        <v>28.3</v>
      </c>
    </row>
    <row r="186" spans="1:25" x14ac:dyDescent="0.55000000000000004">
      <c r="A186" s="25" t="str">
        <f t="shared" si="2"/>
        <v>10289</v>
      </c>
      <c r="B186" s="25">
        <v>43063</v>
      </c>
      <c r="C186" s="2">
        <f>IFERROR(VLOOKUP(F186,'2017_GT Roster'!$B$6:$H$21,7,FALSE), "NO MATCH!!!")</f>
        <v>9</v>
      </c>
      <c r="D186" s="2">
        <f>IFERROR(VLOOKUP(B186,GAME_INDEX!$A$7:$E$34, 5, FALSE), "NO MATCH!!!")</f>
        <v>1028</v>
      </c>
      <c r="E186" s="2" t="str">
        <f>IFERROR(VLOOKUP(B186,GAME_INDEX!$A$7:$E$34,4,FALSE),"NO MATCH")</f>
        <v>Florida State</v>
      </c>
      <c r="F186" t="s">
        <v>64</v>
      </c>
      <c r="G186">
        <v>3</v>
      </c>
      <c r="H186">
        <v>429</v>
      </c>
      <c r="I186">
        <v>898</v>
      </c>
      <c r="J186">
        <v>0</v>
      </c>
      <c r="K186">
        <v>313</v>
      </c>
      <c r="L186">
        <v>1</v>
      </c>
      <c r="M186">
        <v>34.85</v>
      </c>
      <c r="N186">
        <v>2</v>
      </c>
      <c r="O186">
        <v>27</v>
      </c>
      <c r="P186">
        <v>33.25</v>
      </c>
      <c r="Q186">
        <v>11.59</v>
      </c>
      <c r="R186">
        <v>1248.25</v>
      </c>
      <c r="S186">
        <v>46.23</v>
      </c>
      <c r="T186">
        <v>1.58</v>
      </c>
      <c r="U186">
        <v>46</v>
      </c>
      <c r="V186">
        <v>12.4</v>
      </c>
      <c r="W186">
        <v>0</v>
      </c>
      <c r="X186">
        <v>14.6</v>
      </c>
      <c r="Y186">
        <v>17</v>
      </c>
    </row>
    <row r="187" spans="1:25" x14ac:dyDescent="0.55000000000000004">
      <c r="A187" s="25" t="str">
        <f t="shared" si="2"/>
        <v>10284</v>
      </c>
      <c r="B187" s="25">
        <v>43063</v>
      </c>
      <c r="C187" s="2">
        <f>IFERROR(VLOOKUP(F187,'2017_GT Roster'!$B$6:$H$21,7,FALSE), "NO MATCH!!!")</f>
        <v>4</v>
      </c>
      <c r="D187" s="2">
        <f>IFERROR(VLOOKUP(B187,GAME_INDEX!$A$7:$E$34, 5, FALSE), "NO MATCH!!!")</f>
        <v>1028</v>
      </c>
      <c r="E187" s="2" t="str">
        <f>IFERROR(VLOOKUP(B187,GAME_INDEX!$A$7:$E$34,4,FALSE),"NO MATCH")</f>
        <v>Florida State</v>
      </c>
      <c r="F187" t="s">
        <v>165</v>
      </c>
      <c r="G187">
        <v>4</v>
      </c>
      <c r="H187">
        <v>427</v>
      </c>
      <c r="I187">
        <v>799</v>
      </c>
      <c r="J187">
        <v>0</v>
      </c>
      <c r="K187">
        <v>165</v>
      </c>
      <c r="L187">
        <v>0</v>
      </c>
      <c r="M187">
        <v>20.65</v>
      </c>
      <c r="N187">
        <v>1</v>
      </c>
      <c r="O187">
        <v>32</v>
      </c>
      <c r="P187">
        <v>24.96</v>
      </c>
      <c r="Q187">
        <v>5.15</v>
      </c>
      <c r="R187">
        <v>1087.6199999999999</v>
      </c>
      <c r="S187">
        <v>33.979999999999997</v>
      </c>
      <c r="T187">
        <v>1.8</v>
      </c>
      <c r="U187">
        <v>39</v>
      </c>
      <c r="V187">
        <v>20.5</v>
      </c>
      <c r="W187">
        <v>28</v>
      </c>
      <c r="X187">
        <v>24.5</v>
      </c>
      <c r="Y187">
        <v>26.3</v>
      </c>
    </row>
    <row r="188" spans="1:25" x14ac:dyDescent="0.55000000000000004">
      <c r="A188" s="25" t="str">
        <f t="shared" si="2"/>
        <v>10283</v>
      </c>
      <c r="B188" s="25">
        <v>43063</v>
      </c>
      <c r="C188" s="2">
        <f>IFERROR(VLOOKUP(F188,'2017_GT Roster'!$B$6:$H$21,7,FALSE), "NO MATCH!!!")</f>
        <v>3</v>
      </c>
      <c r="D188" s="2">
        <f>IFERROR(VLOOKUP(B188,GAME_INDEX!$A$7:$E$34, 5, FALSE), "NO MATCH!!!")</f>
        <v>1028</v>
      </c>
      <c r="E188" s="2" t="str">
        <f>IFERROR(VLOOKUP(B188,GAME_INDEX!$A$7:$E$34,4,FALSE),"NO MATCH")</f>
        <v>Florida State</v>
      </c>
      <c r="F188" t="s">
        <v>72</v>
      </c>
      <c r="G188">
        <v>5</v>
      </c>
      <c r="H188">
        <v>324</v>
      </c>
      <c r="I188">
        <v>78</v>
      </c>
      <c r="J188">
        <v>0</v>
      </c>
      <c r="K188">
        <v>32</v>
      </c>
      <c r="L188">
        <v>0</v>
      </c>
      <c r="M188">
        <v>41.02</v>
      </c>
      <c r="N188">
        <v>2</v>
      </c>
      <c r="O188">
        <v>4</v>
      </c>
      <c r="P188">
        <v>19.5</v>
      </c>
      <c r="Q188">
        <v>8</v>
      </c>
      <c r="R188">
        <v>651.69000000000005</v>
      </c>
      <c r="S188">
        <v>162.91999999999999</v>
      </c>
      <c r="T188">
        <v>3</v>
      </c>
      <c r="U188">
        <v>4</v>
      </c>
      <c r="V188">
        <v>17.399999999999999</v>
      </c>
      <c r="W188">
        <v>1</v>
      </c>
      <c r="X188">
        <v>25.4</v>
      </c>
      <c r="Y188">
        <v>29.8</v>
      </c>
    </row>
    <row r="189" spans="1:25" x14ac:dyDescent="0.55000000000000004">
      <c r="A189" s="25" t="str">
        <f t="shared" si="2"/>
        <v>10288</v>
      </c>
      <c r="B189" s="25">
        <v>43063</v>
      </c>
      <c r="C189" s="2">
        <f>IFERROR(VLOOKUP(F189,'2017_GT Roster'!$B$6:$H$21,7,FALSE), "NO MATCH!!!")</f>
        <v>8</v>
      </c>
      <c r="D189" s="2">
        <f>IFERROR(VLOOKUP(B189,GAME_INDEX!$A$7:$E$34, 5, FALSE), "NO MATCH!!!")</f>
        <v>1028</v>
      </c>
      <c r="E189" s="2" t="str">
        <f>IFERROR(VLOOKUP(B189,GAME_INDEX!$A$7:$E$34,4,FALSE),"NO MATCH")</f>
        <v>Florida State</v>
      </c>
      <c r="F189" t="s">
        <v>71</v>
      </c>
      <c r="G189">
        <v>6</v>
      </c>
      <c r="H189">
        <v>265</v>
      </c>
      <c r="I189">
        <v>821</v>
      </c>
      <c r="J189">
        <v>0</v>
      </c>
      <c r="K189">
        <v>99</v>
      </c>
      <c r="L189">
        <v>0</v>
      </c>
      <c r="M189">
        <v>12.05</v>
      </c>
      <c r="N189">
        <v>0</v>
      </c>
      <c r="O189">
        <v>32</v>
      </c>
      <c r="P189">
        <v>25.65</v>
      </c>
      <c r="Q189">
        <v>3.09</v>
      </c>
      <c r="R189">
        <v>772.52</v>
      </c>
      <c r="S189">
        <v>24.14</v>
      </c>
      <c r="T189">
        <v>1.51</v>
      </c>
      <c r="U189">
        <v>12</v>
      </c>
      <c r="V189">
        <v>10.3</v>
      </c>
      <c r="W189">
        <v>0</v>
      </c>
      <c r="X189">
        <v>12.6</v>
      </c>
      <c r="Y189">
        <v>15.4</v>
      </c>
    </row>
    <row r="190" spans="1:25" x14ac:dyDescent="0.55000000000000004">
      <c r="A190" s="25" t="str">
        <f t="shared" si="2"/>
        <v>102823</v>
      </c>
      <c r="B190" s="25">
        <v>43063</v>
      </c>
      <c r="C190" s="2">
        <f>IFERROR(VLOOKUP(F190,'2017_GT Roster'!$B$6:$H$21,7,FALSE), "NO MATCH!!!")</f>
        <v>23</v>
      </c>
      <c r="D190" s="2">
        <f>IFERROR(VLOOKUP(B190,GAME_INDEX!$A$7:$E$34, 5, FALSE), "NO MATCH!!!")</f>
        <v>1028</v>
      </c>
      <c r="E190" s="2" t="str">
        <f>IFERROR(VLOOKUP(B190,GAME_INDEX!$A$7:$E$34,4,FALSE),"NO MATCH")</f>
        <v>Florida State</v>
      </c>
      <c r="F190" t="s">
        <v>187</v>
      </c>
      <c r="G190">
        <v>7</v>
      </c>
      <c r="H190">
        <v>248</v>
      </c>
      <c r="I190">
        <v>99</v>
      </c>
      <c r="J190">
        <v>0</v>
      </c>
      <c r="K190">
        <v>38</v>
      </c>
      <c r="L190">
        <v>0</v>
      </c>
      <c r="M190">
        <v>38.380000000000003</v>
      </c>
      <c r="N190">
        <v>2</v>
      </c>
      <c r="O190">
        <v>5</v>
      </c>
      <c r="P190">
        <v>19.8</v>
      </c>
      <c r="Q190">
        <v>7.6</v>
      </c>
      <c r="R190">
        <v>740.41</v>
      </c>
      <c r="S190">
        <v>148.08000000000001</v>
      </c>
      <c r="T190">
        <v>2.66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55000000000000004">
      <c r="A191" s="25" t="str">
        <f t="shared" si="2"/>
        <v>102810</v>
      </c>
      <c r="B191" s="25">
        <v>43063</v>
      </c>
      <c r="C191" s="2">
        <f>IFERROR(VLOOKUP(F191,'2017_GT Roster'!$B$6:$H$21,7,FALSE), "NO MATCH!!!")</f>
        <v>10</v>
      </c>
      <c r="D191" s="2">
        <f>IFERROR(VLOOKUP(B191,GAME_INDEX!$A$7:$E$34, 5, FALSE), "NO MATCH!!!")</f>
        <v>1028</v>
      </c>
      <c r="E191" s="2" t="str">
        <f>IFERROR(VLOOKUP(B191,GAME_INDEX!$A$7:$E$34,4,FALSE),"NO MATCH")</f>
        <v>Florida State</v>
      </c>
      <c r="F191" t="s">
        <v>86</v>
      </c>
      <c r="G191">
        <v>8</v>
      </c>
      <c r="H191">
        <v>238</v>
      </c>
      <c r="I191">
        <v>702</v>
      </c>
      <c r="J191">
        <v>0</v>
      </c>
      <c r="K191">
        <v>143</v>
      </c>
      <c r="L191">
        <v>0</v>
      </c>
      <c r="M191">
        <v>20.37</v>
      </c>
      <c r="N191">
        <v>1</v>
      </c>
      <c r="O191">
        <v>40</v>
      </c>
      <c r="P191">
        <v>17.55</v>
      </c>
      <c r="Q191">
        <v>3.57</v>
      </c>
      <c r="R191">
        <v>607.46</v>
      </c>
      <c r="S191">
        <v>15.18</v>
      </c>
      <c r="T191">
        <v>1.48</v>
      </c>
      <c r="U191">
        <v>6</v>
      </c>
      <c r="V191">
        <v>10</v>
      </c>
      <c r="W191">
        <v>0</v>
      </c>
      <c r="X191">
        <v>11.1</v>
      </c>
      <c r="Y191">
        <v>11.5</v>
      </c>
    </row>
    <row r="192" spans="1:25" x14ac:dyDescent="0.55000000000000004">
      <c r="A192" s="25" t="str">
        <f t="shared" si="2"/>
        <v>102812</v>
      </c>
      <c r="B192" s="25">
        <v>43063</v>
      </c>
      <c r="C192" s="2">
        <f>IFERROR(VLOOKUP(F192,'2017_GT Roster'!$B$6:$H$21,7,FALSE), "NO MATCH!!!")</f>
        <v>12</v>
      </c>
      <c r="D192" s="2">
        <f>IFERROR(VLOOKUP(B192,GAME_INDEX!$A$7:$E$34, 5, FALSE), "NO MATCH!!!")</f>
        <v>1028</v>
      </c>
      <c r="E192" s="2" t="str">
        <f>IFERROR(VLOOKUP(B192,GAME_INDEX!$A$7:$E$34,4,FALSE),"NO MATCH")</f>
        <v>Florida State</v>
      </c>
      <c r="F192" t="s">
        <v>182</v>
      </c>
      <c r="G192">
        <v>9</v>
      </c>
      <c r="H192">
        <v>228</v>
      </c>
      <c r="I192">
        <v>242</v>
      </c>
      <c r="J192">
        <v>0</v>
      </c>
      <c r="K192">
        <v>67</v>
      </c>
      <c r="L192">
        <v>0</v>
      </c>
      <c r="M192">
        <v>27.68</v>
      </c>
      <c r="N192">
        <v>2</v>
      </c>
      <c r="O192">
        <v>19</v>
      </c>
      <c r="P192">
        <v>12.73</v>
      </c>
      <c r="Q192">
        <v>3.52</v>
      </c>
      <c r="R192">
        <v>469.33</v>
      </c>
      <c r="S192">
        <v>24.7</v>
      </c>
      <c r="T192">
        <v>1.56</v>
      </c>
      <c r="U192">
        <v>15</v>
      </c>
      <c r="V192">
        <v>8.8000000000000007</v>
      </c>
      <c r="W192">
        <v>0</v>
      </c>
      <c r="X192">
        <v>10.199999999999999</v>
      </c>
      <c r="Y192">
        <v>10.4</v>
      </c>
    </row>
    <row r="193" spans="1:25" x14ac:dyDescent="0.55000000000000004">
      <c r="A193" s="25" t="str">
        <f t="shared" si="2"/>
        <v>102833</v>
      </c>
      <c r="B193" s="25">
        <v>43063</v>
      </c>
      <c r="C193" s="2">
        <f>IFERROR(VLOOKUP(F193,'2017_GT Roster'!$B$6:$H$21,7,FALSE), "NO MATCH!!!")</f>
        <v>33</v>
      </c>
      <c r="D193" s="2">
        <f>IFERROR(VLOOKUP(B193,GAME_INDEX!$A$7:$E$34, 5, FALSE), "NO MATCH!!!")</f>
        <v>1028</v>
      </c>
      <c r="E193" s="2" t="str">
        <f>IFERROR(VLOOKUP(B193,GAME_INDEX!$A$7:$E$34,4,FALSE),"NO MATCH")</f>
        <v>Florida State</v>
      </c>
      <c r="F193" t="s">
        <v>65</v>
      </c>
      <c r="G193">
        <v>10</v>
      </c>
      <c r="H193">
        <v>212</v>
      </c>
      <c r="I193">
        <v>52</v>
      </c>
      <c r="J193">
        <v>0</v>
      </c>
      <c r="K193">
        <v>30</v>
      </c>
      <c r="L193">
        <v>0</v>
      </c>
      <c r="M193">
        <v>57.69</v>
      </c>
      <c r="N193">
        <v>2</v>
      </c>
      <c r="O193">
        <v>3</v>
      </c>
      <c r="P193">
        <v>17.329999999999998</v>
      </c>
      <c r="Q193">
        <v>10</v>
      </c>
      <c r="R193">
        <v>372.07</v>
      </c>
      <c r="S193">
        <v>124.02</v>
      </c>
      <c r="T193">
        <v>3.72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55000000000000004">
      <c r="A194" s="25" t="str">
        <f t="shared" si="2"/>
        <v>102814</v>
      </c>
      <c r="B194" s="25">
        <v>43063</v>
      </c>
      <c r="C194" s="2">
        <f>IFERROR(VLOOKUP(F194,'2017_GT Roster'!$B$6:$H$21,7,FALSE), "NO MATCH!!!")</f>
        <v>14</v>
      </c>
      <c r="D194" s="2">
        <f>IFERROR(VLOOKUP(B194,GAME_INDEX!$A$7:$E$34, 5, FALSE), "NO MATCH!!!")</f>
        <v>1028</v>
      </c>
      <c r="E194" s="2" t="str">
        <f>IFERROR(VLOOKUP(B194,GAME_INDEX!$A$7:$E$34,4,FALSE),"NO MATCH")</f>
        <v>Florida State</v>
      </c>
      <c r="F194" t="s">
        <v>68</v>
      </c>
      <c r="G194">
        <v>11</v>
      </c>
      <c r="H194">
        <v>208</v>
      </c>
      <c r="I194">
        <v>212</v>
      </c>
      <c r="J194">
        <v>0</v>
      </c>
      <c r="K194">
        <v>27</v>
      </c>
      <c r="L194">
        <v>0</v>
      </c>
      <c r="M194">
        <v>12.73</v>
      </c>
      <c r="N194">
        <v>0</v>
      </c>
      <c r="O194">
        <v>9</v>
      </c>
      <c r="P194">
        <v>23.55</v>
      </c>
      <c r="Q194">
        <v>3</v>
      </c>
      <c r="R194">
        <v>184.97</v>
      </c>
      <c r="S194">
        <v>20.55</v>
      </c>
      <c r="T194">
        <v>1.46</v>
      </c>
      <c r="U194">
        <v>4</v>
      </c>
      <c r="V194">
        <v>19.399999999999999</v>
      </c>
      <c r="W194">
        <v>2</v>
      </c>
      <c r="X194">
        <v>21.4</v>
      </c>
      <c r="Y194">
        <v>21.8</v>
      </c>
    </row>
    <row r="195" spans="1:25" x14ac:dyDescent="0.55000000000000004">
      <c r="A195" s="25" t="str">
        <f t="shared" si="2"/>
        <v>102897</v>
      </c>
      <c r="B195" s="25">
        <v>43063</v>
      </c>
      <c r="C195" s="2">
        <f>IFERROR(VLOOKUP(F195,'2017_GT Roster'!$B$6:$H$21,7,FALSE), "NO MATCH!!!")</f>
        <v>97</v>
      </c>
      <c r="D195" s="2">
        <f>IFERROR(VLOOKUP(B195,GAME_INDEX!$A$7:$E$34, 5, FALSE), "NO MATCH!!!")</f>
        <v>1028</v>
      </c>
      <c r="E195" s="2" t="str">
        <f>IFERROR(VLOOKUP(B195,GAME_INDEX!$A$7:$E$34,4,FALSE),"NO MATCH")</f>
        <v>Florida State</v>
      </c>
      <c r="F195" t="s">
        <v>67</v>
      </c>
      <c r="G195">
        <v>12</v>
      </c>
      <c r="H195">
        <v>181</v>
      </c>
      <c r="I195">
        <v>123</v>
      </c>
      <c r="J195">
        <v>0</v>
      </c>
      <c r="K195">
        <v>43</v>
      </c>
      <c r="L195">
        <v>0</v>
      </c>
      <c r="M195">
        <v>34.950000000000003</v>
      </c>
      <c r="N195">
        <v>2</v>
      </c>
      <c r="O195">
        <v>7</v>
      </c>
      <c r="P195">
        <v>17.57</v>
      </c>
      <c r="Q195">
        <v>6.14</v>
      </c>
      <c r="R195">
        <v>187.67</v>
      </c>
      <c r="S195">
        <v>26.81</v>
      </c>
      <c r="T195">
        <v>1.42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55000000000000004">
      <c r="A196" s="2"/>
      <c r="B196" s="2"/>
      <c r="C196" s="2"/>
      <c r="D196" s="2"/>
      <c r="E196" s="2"/>
    </row>
    <row r="197" spans="1:25" x14ac:dyDescent="0.55000000000000004">
      <c r="A197" s="2"/>
      <c r="B197" s="2"/>
      <c r="C197" s="2"/>
      <c r="D197" s="2"/>
      <c r="E197" s="2"/>
      <c r="F197" t="s">
        <v>75</v>
      </c>
    </row>
    <row r="198" spans="1:25" x14ac:dyDescent="0.55000000000000004">
      <c r="A198" s="2" t="s">
        <v>99</v>
      </c>
      <c r="B198" s="2" t="s">
        <v>99</v>
      </c>
      <c r="C198" s="2" t="s">
        <v>99</v>
      </c>
      <c r="D198" s="2" t="s">
        <v>99</v>
      </c>
      <c r="E198" s="2" t="s">
        <v>99</v>
      </c>
    </row>
    <row r="199" spans="1:25" s="3" customFormat="1" x14ac:dyDescent="0.55000000000000004"/>
  </sheetData>
  <autoFilter ref="A3:Y195" xr:uid="{F6C8EAF3-C502-4437-9B3C-8AC78DD6410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4713-C214-4ED8-8F28-80763C0334C2}">
  <sheetPr>
    <tabColor rgb="FFFF00FF"/>
  </sheetPr>
  <dimension ref="A1:H21"/>
  <sheetViews>
    <sheetView tabSelected="1" topLeftCell="A2" workbookViewId="0">
      <selection activeCell="B16" sqref="B16"/>
    </sheetView>
  </sheetViews>
  <sheetFormatPr defaultRowHeight="14.4" x14ac:dyDescent="0.55000000000000004"/>
  <cols>
    <col min="1" max="1" width="8.83984375" style="21"/>
    <col min="2" max="2" width="19.89453125" style="20" bestFit="1" customWidth="1"/>
    <col min="3" max="3" width="9.3671875" style="21" bestFit="1" customWidth="1"/>
    <col min="4" max="4" width="6.89453125" style="21" bestFit="1" customWidth="1"/>
    <col min="5" max="5" width="8.83984375" style="21" bestFit="1" customWidth="1"/>
    <col min="6" max="6" width="8.83984375" style="21"/>
    <col min="7" max="7" width="46.47265625" style="20" bestFit="1" customWidth="1"/>
  </cols>
  <sheetData>
    <row r="1" spans="1:8" x14ac:dyDescent="0.55000000000000004">
      <c r="A1" s="19" t="s">
        <v>144</v>
      </c>
    </row>
    <row r="2" spans="1:8" x14ac:dyDescent="0.55000000000000004">
      <c r="A2" s="19" t="s">
        <v>145</v>
      </c>
    </row>
    <row r="3" spans="1:8" x14ac:dyDescent="0.55000000000000004">
      <c r="A3" s="19" t="s">
        <v>146</v>
      </c>
    </row>
    <row r="5" spans="1:8" s="24" customFormat="1" x14ac:dyDescent="0.55000000000000004">
      <c r="A5" s="22" t="s">
        <v>147</v>
      </c>
      <c r="B5" s="23" t="s">
        <v>148</v>
      </c>
      <c r="C5" s="22" t="s">
        <v>149</v>
      </c>
      <c r="D5" s="22" t="s">
        <v>150</v>
      </c>
      <c r="E5" s="22" t="s">
        <v>151</v>
      </c>
      <c r="F5" s="22" t="s">
        <v>152</v>
      </c>
      <c r="G5" s="23" t="s">
        <v>153</v>
      </c>
      <c r="H5" s="22" t="s">
        <v>147</v>
      </c>
    </row>
    <row r="6" spans="1:8" x14ac:dyDescent="0.55000000000000004">
      <c r="A6" s="21">
        <v>1</v>
      </c>
      <c r="B6" s="20" t="s">
        <v>66</v>
      </c>
      <c r="C6" s="21" t="s">
        <v>154</v>
      </c>
      <c r="D6" s="21" t="s">
        <v>155</v>
      </c>
      <c r="E6" s="21">
        <f>(12*6)+1</f>
        <v>73</v>
      </c>
      <c r="F6" s="21" t="s">
        <v>156</v>
      </c>
      <c r="G6" s="20" t="s">
        <v>157</v>
      </c>
      <c r="H6" s="21">
        <v>1</v>
      </c>
    </row>
    <row r="7" spans="1:8" x14ac:dyDescent="0.55000000000000004">
      <c r="A7" s="21">
        <v>2</v>
      </c>
      <c r="B7" s="20" t="s">
        <v>158</v>
      </c>
      <c r="C7" s="21" t="s">
        <v>159</v>
      </c>
      <c r="D7" s="21" t="s">
        <v>160</v>
      </c>
      <c r="E7" s="21">
        <f>(12*5)+10</f>
        <v>70</v>
      </c>
      <c r="F7" s="21" t="s">
        <v>161</v>
      </c>
      <c r="G7" s="20" t="s">
        <v>162</v>
      </c>
      <c r="H7" s="21">
        <v>2</v>
      </c>
    </row>
    <row r="8" spans="1:8" x14ac:dyDescent="0.55000000000000004">
      <c r="A8" s="21">
        <v>3</v>
      </c>
      <c r="B8" s="20" t="s">
        <v>72</v>
      </c>
      <c r="C8" s="21" t="s">
        <v>154</v>
      </c>
      <c r="D8" s="21" t="s">
        <v>163</v>
      </c>
      <c r="E8" s="21">
        <f>(12*6)+2</f>
        <v>74</v>
      </c>
      <c r="F8" s="21" t="s">
        <v>156</v>
      </c>
      <c r="G8" s="20" t="s">
        <v>164</v>
      </c>
      <c r="H8" s="21">
        <v>3</v>
      </c>
    </row>
    <row r="9" spans="1:8" x14ac:dyDescent="0.55000000000000004">
      <c r="A9" s="21">
        <v>4</v>
      </c>
      <c r="B9" s="20" t="s">
        <v>165</v>
      </c>
      <c r="C9" s="21" t="s">
        <v>154</v>
      </c>
      <c r="D9" s="21" t="s">
        <v>163</v>
      </c>
      <c r="E9" s="21">
        <f>(12*6)+2</f>
        <v>74</v>
      </c>
      <c r="F9" s="21" t="s">
        <v>166</v>
      </c>
      <c r="G9" s="20" t="s">
        <v>167</v>
      </c>
      <c r="H9" s="21">
        <v>4</v>
      </c>
    </row>
    <row r="10" spans="1:8" x14ac:dyDescent="0.55000000000000004">
      <c r="A10" s="21">
        <v>5</v>
      </c>
      <c r="B10" s="20" t="s">
        <v>74</v>
      </c>
      <c r="C10" s="21" t="s">
        <v>154</v>
      </c>
      <c r="D10" s="21" t="s">
        <v>155</v>
      </c>
      <c r="E10" s="21">
        <f>(12*6)+1</f>
        <v>73</v>
      </c>
      <c r="F10" s="21" t="s">
        <v>161</v>
      </c>
      <c r="G10" s="20" t="s">
        <v>167</v>
      </c>
      <c r="H10" s="21">
        <v>5</v>
      </c>
    </row>
    <row r="11" spans="1:8" x14ac:dyDescent="0.55000000000000004">
      <c r="A11" s="21">
        <v>6</v>
      </c>
      <c r="B11" s="20" t="s">
        <v>168</v>
      </c>
      <c r="C11" s="21" t="s">
        <v>169</v>
      </c>
      <c r="D11" s="21" t="s">
        <v>170</v>
      </c>
      <c r="E11" s="21">
        <f>(12*5)+3</f>
        <v>63</v>
      </c>
      <c r="F11" s="21" t="s">
        <v>166</v>
      </c>
      <c r="G11" s="20" t="s">
        <v>171</v>
      </c>
      <c r="H11" s="21">
        <v>6</v>
      </c>
    </row>
    <row r="12" spans="1:8" x14ac:dyDescent="0.55000000000000004">
      <c r="A12" s="21">
        <v>8</v>
      </c>
      <c r="B12" s="20" t="s">
        <v>71</v>
      </c>
      <c r="C12" s="21" t="s">
        <v>172</v>
      </c>
      <c r="D12" s="21" t="s">
        <v>173</v>
      </c>
      <c r="E12" s="21">
        <f>(12*5)+6</f>
        <v>66</v>
      </c>
      <c r="F12" s="21" t="s">
        <v>161</v>
      </c>
      <c r="G12" s="20" t="s">
        <v>174</v>
      </c>
      <c r="H12" s="21">
        <v>8</v>
      </c>
    </row>
    <row r="13" spans="1:8" x14ac:dyDescent="0.55000000000000004">
      <c r="A13" s="21">
        <v>9</v>
      </c>
      <c r="B13" s="20" t="s">
        <v>64</v>
      </c>
      <c r="C13" s="21" t="s">
        <v>175</v>
      </c>
      <c r="D13" s="21" t="s">
        <v>176</v>
      </c>
      <c r="E13" s="21">
        <f>(12*6)+0</f>
        <v>72</v>
      </c>
      <c r="F13" s="21" t="s">
        <v>177</v>
      </c>
      <c r="G13" s="20" t="s">
        <v>178</v>
      </c>
      <c r="H13" s="21">
        <v>9</v>
      </c>
    </row>
    <row r="14" spans="1:8" x14ac:dyDescent="0.55000000000000004">
      <c r="A14" s="21">
        <v>10</v>
      </c>
      <c r="B14" s="20" t="s">
        <v>86</v>
      </c>
      <c r="C14" s="21" t="s">
        <v>172</v>
      </c>
      <c r="D14" s="21" t="s">
        <v>179</v>
      </c>
      <c r="E14" s="21">
        <f>(12*6)+4</f>
        <v>76</v>
      </c>
      <c r="F14" s="21" t="s">
        <v>156</v>
      </c>
      <c r="G14" s="20" t="s">
        <v>180</v>
      </c>
      <c r="H14" s="21">
        <v>10</v>
      </c>
    </row>
    <row r="15" spans="1:8" x14ac:dyDescent="0.55000000000000004">
      <c r="A15" s="21">
        <v>11</v>
      </c>
      <c r="B15" s="20" t="s">
        <v>63</v>
      </c>
      <c r="C15" s="21" t="s">
        <v>159</v>
      </c>
      <c r="D15" s="21" t="s">
        <v>160</v>
      </c>
      <c r="E15" s="21">
        <f>(12*5)+10</f>
        <v>70</v>
      </c>
      <c r="F15" s="21" t="s">
        <v>177</v>
      </c>
      <c r="G15" s="20" t="s">
        <v>181</v>
      </c>
      <c r="H15" s="21">
        <v>11</v>
      </c>
    </row>
    <row r="16" spans="1:8" x14ac:dyDescent="0.55000000000000004">
      <c r="A16" s="21">
        <v>12</v>
      </c>
      <c r="B16" s="20" t="s">
        <v>182</v>
      </c>
      <c r="C16" s="21" t="s">
        <v>175</v>
      </c>
      <c r="D16" s="21" t="s">
        <v>155</v>
      </c>
      <c r="E16" s="21">
        <f>(12*6)+1</f>
        <v>73</v>
      </c>
      <c r="F16" s="21" t="s">
        <v>161</v>
      </c>
      <c r="G16" s="20" t="s">
        <v>183</v>
      </c>
      <c r="H16" s="21">
        <v>12</v>
      </c>
    </row>
    <row r="17" spans="1:8" x14ac:dyDescent="0.55000000000000004">
      <c r="A17" s="21">
        <v>14</v>
      </c>
      <c r="B17" s="20" t="s">
        <v>68</v>
      </c>
      <c r="C17" s="21" t="s">
        <v>184</v>
      </c>
      <c r="D17" s="21" t="s">
        <v>155</v>
      </c>
      <c r="E17" s="21">
        <f>(12*6)+1</f>
        <v>73</v>
      </c>
      <c r="F17" s="21" t="s">
        <v>161</v>
      </c>
      <c r="G17" s="20" t="s">
        <v>185</v>
      </c>
      <c r="H17" s="21">
        <v>14</v>
      </c>
    </row>
    <row r="18" spans="1:8" x14ac:dyDescent="0.55000000000000004">
      <c r="A18" s="21">
        <v>21</v>
      </c>
      <c r="B18" s="20" t="s">
        <v>87</v>
      </c>
      <c r="C18" s="21" t="s">
        <v>184</v>
      </c>
      <c r="D18" s="21" t="s">
        <v>160</v>
      </c>
      <c r="E18" s="21">
        <f>(12*5)+10</f>
        <v>70</v>
      </c>
      <c r="F18" s="21" t="s">
        <v>161</v>
      </c>
      <c r="G18" s="20" t="s">
        <v>186</v>
      </c>
      <c r="H18" s="21">
        <v>21</v>
      </c>
    </row>
    <row r="19" spans="1:8" x14ac:dyDescent="0.55000000000000004">
      <c r="A19" s="21">
        <v>23</v>
      </c>
      <c r="B19" s="20" t="s">
        <v>187</v>
      </c>
      <c r="C19" s="21" t="s">
        <v>159</v>
      </c>
      <c r="D19" s="21" t="s">
        <v>176</v>
      </c>
      <c r="E19" s="21">
        <f>(12*6)+0</f>
        <v>72</v>
      </c>
      <c r="F19" s="21" t="s">
        <v>161</v>
      </c>
      <c r="G19" s="20" t="s">
        <v>188</v>
      </c>
      <c r="H19" s="21">
        <v>23</v>
      </c>
    </row>
    <row r="20" spans="1:8" x14ac:dyDescent="0.55000000000000004">
      <c r="A20" s="21">
        <v>33</v>
      </c>
      <c r="B20" s="20" t="s">
        <v>65</v>
      </c>
      <c r="C20" s="21" t="s">
        <v>159</v>
      </c>
      <c r="D20" s="21" t="s">
        <v>155</v>
      </c>
      <c r="E20" s="21">
        <f>(12*6)+1</f>
        <v>73</v>
      </c>
      <c r="F20" s="21" t="s">
        <v>166</v>
      </c>
      <c r="G20" s="20" t="s">
        <v>189</v>
      </c>
      <c r="H20" s="21">
        <v>33</v>
      </c>
    </row>
    <row r="21" spans="1:8" x14ac:dyDescent="0.55000000000000004">
      <c r="A21" s="21">
        <v>97</v>
      </c>
      <c r="B21" s="20" t="s">
        <v>67</v>
      </c>
      <c r="C21" s="21" t="s">
        <v>184</v>
      </c>
      <c r="D21" s="21" t="s">
        <v>155</v>
      </c>
      <c r="E21" s="21">
        <f>(12*6)+1</f>
        <v>73</v>
      </c>
      <c r="F21" s="21" t="s">
        <v>161</v>
      </c>
      <c r="G21" s="20" t="s">
        <v>190</v>
      </c>
      <c r="H21" s="2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EF6D-0FB1-43B4-8527-E4466F151591}">
  <sheetPr>
    <tabColor rgb="FFFF66FF"/>
  </sheetPr>
  <dimension ref="A5:E34"/>
  <sheetViews>
    <sheetView topLeftCell="A15" workbookViewId="0">
      <selection activeCell="B16" sqref="B16"/>
    </sheetView>
  </sheetViews>
  <sheetFormatPr defaultRowHeight="14.4" x14ac:dyDescent="0.55000000000000004"/>
  <cols>
    <col min="1" max="1" width="11.5234375" bestFit="1" customWidth="1"/>
    <col min="3" max="3" width="10.62890625" bestFit="1" customWidth="1"/>
    <col min="4" max="4" width="13.68359375" bestFit="1" customWidth="1"/>
  </cols>
  <sheetData>
    <row r="5" spans="1:5" ht="14.7" thickBot="1" x14ac:dyDescent="0.6"/>
    <row r="6" spans="1:5" ht="14.7" thickBot="1" x14ac:dyDescent="0.6">
      <c r="A6" s="4" t="s">
        <v>100</v>
      </c>
      <c r="B6" s="5" t="s">
        <v>101</v>
      </c>
      <c r="C6" s="6" t="s">
        <v>102</v>
      </c>
      <c r="D6" s="5" t="s">
        <v>103</v>
      </c>
      <c r="E6" s="6" t="s">
        <v>104</v>
      </c>
    </row>
    <row r="7" spans="1:5" x14ac:dyDescent="0.55000000000000004">
      <c r="A7" s="7">
        <v>42972</v>
      </c>
      <c r="B7" s="8" t="s">
        <v>105</v>
      </c>
      <c r="C7" s="9" t="s">
        <v>106</v>
      </c>
      <c r="D7" s="8" t="s">
        <v>107</v>
      </c>
      <c r="E7" s="10">
        <v>1001</v>
      </c>
    </row>
    <row r="8" spans="1:5" x14ac:dyDescent="0.55000000000000004">
      <c r="A8" s="11">
        <v>42973</v>
      </c>
      <c r="B8" s="12" t="s">
        <v>105</v>
      </c>
      <c r="C8" s="13" t="s">
        <v>106</v>
      </c>
      <c r="D8" s="12" t="s">
        <v>108</v>
      </c>
      <c r="E8" s="14">
        <v>1002</v>
      </c>
    </row>
    <row r="9" spans="1:5" x14ac:dyDescent="0.55000000000000004">
      <c r="A9" s="11">
        <v>42973</v>
      </c>
      <c r="B9" s="12" t="s">
        <v>105</v>
      </c>
      <c r="C9" s="13" t="s">
        <v>106</v>
      </c>
      <c r="D9" s="12" t="s">
        <v>109</v>
      </c>
      <c r="E9" s="14">
        <v>1003</v>
      </c>
    </row>
    <row r="10" spans="1:5" x14ac:dyDescent="0.55000000000000004">
      <c r="A10" s="11">
        <v>42974</v>
      </c>
      <c r="B10" s="12" t="s">
        <v>105</v>
      </c>
      <c r="C10" s="13" t="s">
        <v>106</v>
      </c>
      <c r="D10" s="12" t="s">
        <v>110</v>
      </c>
      <c r="E10" s="14">
        <v>1004</v>
      </c>
    </row>
    <row r="11" spans="1:5" x14ac:dyDescent="0.55000000000000004">
      <c r="A11" s="11">
        <v>42979</v>
      </c>
      <c r="B11" s="12" t="s">
        <v>111</v>
      </c>
      <c r="C11" s="13" t="s">
        <v>112</v>
      </c>
      <c r="D11" s="12" t="s">
        <v>111</v>
      </c>
      <c r="E11" s="14">
        <v>1005</v>
      </c>
    </row>
    <row r="12" spans="1:5" x14ac:dyDescent="0.55000000000000004">
      <c r="A12" s="11">
        <v>42980</v>
      </c>
      <c r="B12" s="12" t="s">
        <v>111</v>
      </c>
      <c r="C12" s="13" t="s">
        <v>112</v>
      </c>
      <c r="D12" s="12" t="s">
        <v>113</v>
      </c>
      <c r="E12" s="14">
        <v>1006</v>
      </c>
    </row>
    <row r="13" spans="1:5" x14ac:dyDescent="0.55000000000000004">
      <c r="A13" s="11">
        <v>42980</v>
      </c>
      <c r="B13" s="12" t="s">
        <v>111</v>
      </c>
      <c r="C13" s="13" t="s">
        <v>112</v>
      </c>
      <c r="D13" s="12" t="s">
        <v>114</v>
      </c>
      <c r="E13" s="14">
        <v>1007</v>
      </c>
    </row>
    <row r="14" spans="1:5" x14ac:dyDescent="0.55000000000000004">
      <c r="A14" s="11">
        <v>42993</v>
      </c>
      <c r="B14" s="12" t="s">
        <v>115</v>
      </c>
      <c r="C14" s="13" t="s">
        <v>106</v>
      </c>
      <c r="D14" s="12" t="s">
        <v>116</v>
      </c>
      <c r="E14" s="14">
        <v>1008</v>
      </c>
    </row>
    <row r="15" spans="1:5" x14ac:dyDescent="0.55000000000000004">
      <c r="A15" s="11">
        <v>43000</v>
      </c>
      <c r="B15" s="12" t="s">
        <v>117</v>
      </c>
      <c r="C15" s="13" t="s">
        <v>118</v>
      </c>
      <c r="D15" s="12" t="s">
        <v>117</v>
      </c>
      <c r="E15" s="14">
        <v>1009</v>
      </c>
    </row>
    <row r="16" spans="1:5" x14ac:dyDescent="0.55000000000000004">
      <c r="A16" s="11">
        <v>43002</v>
      </c>
      <c r="B16" s="12" t="s">
        <v>119</v>
      </c>
      <c r="C16" s="13" t="s">
        <v>120</v>
      </c>
      <c r="D16" s="12" t="s">
        <v>121</v>
      </c>
      <c r="E16" s="14">
        <v>1010</v>
      </c>
    </row>
    <row r="17" spans="1:5" x14ac:dyDescent="0.55000000000000004">
      <c r="A17" s="11">
        <v>43007</v>
      </c>
      <c r="B17" s="12" t="s">
        <v>105</v>
      </c>
      <c r="C17" s="13" t="s">
        <v>106</v>
      </c>
      <c r="D17" s="12" t="s">
        <v>122</v>
      </c>
      <c r="E17" s="14">
        <v>1011</v>
      </c>
    </row>
    <row r="18" spans="1:5" x14ac:dyDescent="0.55000000000000004">
      <c r="A18" s="11">
        <v>43009</v>
      </c>
      <c r="B18" s="12" t="s">
        <v>105</v>
      </c>
      <c r="C18" s="13" t="s">
        <v>106</v>
      </c>
      <c r="D18" s="12" t="s">
        <v>123</v>
      </c>
      <c r="E18" s="14">
        <v>1012</v>
      </c>
    </row>
    <row r="19" spans="1:5" x14ac:dyDescent="0.55000000000000004">
      <c r="A19" s="11">
        <v>43014</v>
      </c>
      <c r="B19" s="12" t="s">
        <v>124</v>
      </c>
      <c r="C19" s="13" t="s">
        <v>125</v>
      </c>
      <c r="D19" s="12" t="s">
        <v>126</v>
      </c>
      <c r="E19" s="14">
        <v>1013</v>
      </c>
    </row>
    <row r="20" spans="1:5" x14ac:dyDescent="0.55000000000000004">
      <c r="A20" s="11">
        <v>43016</v>
      </c>
      <c r="B20" s="12" t="s">
        <v>127</v>
      </c>
      <c r="C20" s="13" t="s">
        <v>128</v>
      </c>
      <c r="D20" s="12" t="s">
        <v>127</v>
      </c>
      <c r="E20" s="14">
        <v>1014</v>
      </c>
    </row>
    <row r="21" spans="1:5" x14ac:dyDescent="0.55000000000000004">
      <c r="A21" s="11">
        <v>43021</v>
      </c>
      <c r="B21" s="12" t="s">
        <v>129</v>
      </c>
      <c r="C21" s="13" t="s">
        <v>130</v>
      </c>
      <c r="D21" s="12" t="s">
        <v>129</v>
      </c>
      <c r="E21" s="14">
        <v>1015</v>
      </c>
    </row>
    <row r="22" spans="1:5" x14ac:dyDescent="0.55000000000000004">
      <c r="A22" s="11">
        <v>43023</v>
      </c>
      <c r="B22" s="12" t="s">
        <v>131</v>
      </c>
      <c r="C22" s="13" t="s">
        <v>132</v>
      </c>
      <c r="D22" s="12" t="s">
        <v>131</v>
      </c>
      <c r="E22" s="14">
        <v>1016</v>
      </c>
    </row>
    <row r="23" spans="1:5" x14ac:dyDescent="0.55000000000000004">
      <c r="A23" s="11">
        <v>43028</v>
      </c>
      <c r="B23" s="12" t="s">
        <v>105</v>
      </c>
      <c r="C23" s="13" t="s">
        <v>106</v>
      </c>
      <c r="D23" s="12" t="s">
        <v>127</v>
      </c>
      <c r="E23" s="14">
        <v>1017</v>
      </c>
    </row>
    <row r="24" spans="1:5" x14ac:dyDescent="0.55000000000000004">
      <c r="A24" s="11">
        <v>43030</v>
      </c>
      <c r="B24" s="12" t="s">
        <v>105</v>
      </c>
      <c r="C24" s="13" t="s">
        <v>106</v>
      </c>
      <c r="D24" s="12" t="s">
        <v>126</v>
      </c>
      <c r="E24" s="14">
        <v>1018</v>
      </c>
    </row>
    <row r="25" spans="1:5" x14ac:dyDescent="0.55000000000000004">
      <c r="A25" s="11">
        <v>43035</v>
      </c>
      <c r="B25" s="12" t="s">
        <v>105</v>
      </c>
      <c r="C25" s="13" t="s">
        <v>106</v>
      </c>
      <c r="D25" s="12" t="s">
        <v>121</v>
      </c>
      <c r="E25" s="14">
        <v>1019</v>
      </c>
    </row>
    <row r="26" spans="1:5" x14ac:dyDescent="0.55000000000000004">
      <c r="A26" s="11">
        <v>43037</v>
      </c>
      <c r="B26" s="12" t="s">
        <v>105</v>
      </c>
      <c r="C26" s="13" t="s">
        <v>106</v>
      </c>
      <c r="D26" s="12" t="s">
        <v>133</v>
      </c>
      <c r="E26" s="14">
        <v>1020</v>
      </c>
    </row>
    <row r="27" spans="1:5" x14ac:dyDescent="0.55000000000000004">
      <c r="A27" s="11">
        <v>43042</v>
      </c>
      <c r="B27" s="12" t="s">
        <v>134</v>
      </c>
      <c r="C27" s="13" t="s">
        <v>135</v>
      </c>
      <c r="D27" s="12" t="s">
        <v>136</v>
      </c>
      <c r="E27" s="14">
        <v>1021</v>
      </c>
    </row>
    <row r="28" spans="1:5" x14ac:dyDescent="0.55000000000000004">
      <c r="A28" s="11">
        <v>43043</v>
      </c>
      <c r="B28" s="12" t="s">
        <v>137</v>
      </c>
      <c r="C28" s="13" t="s">
        <v>135</v>
      </c>
      <c r="D28" s="12" t="s">
        <v>138</v>
      </c>
      <c r="E28" s="14">
        <v>1022</v>
      </c>
    </row>
    <row r="29" spans="1:5" x14ac:dyDescent="0.55000000000000004">
      <c r="A29" s="11">
        <v>43048</v>
      </c>
      <c r="B29" s="12" t="s">
        <v>139</v>
      </c>
      <c r="C29" s="13" t="s">
        <v>120</v>
      </c>
      <c r="D29" s="12" t="s">
        <v>123</v>
      </c>
      <c r="E29" s="14">
        <v>1023</v>
      </c>
    </row>
    <row r="30" spans="1:5" x14ac:dyDescent="0.55000000000000004">
      <c r="A30" s="11">
        <v>43050</v>
      </c>
      <c r="B30" s="12" t="s">
        <v>140</v>
      </c>
      <c r="C30" s="13" t="s">
        <v>120</v>
      </c>
      <c r="D30" s="12" t="s">
        <v>122</v>
      </c>
      <c r="E30" s="14">
        <v>1024</v>
      </c>
    </row>
    <row r="31" spans="1:5" x14ac:dyDescent="0.55000000000000004">
      <c r="A31" s="11">
        <v>43054</v>
      </c>
      <c r="B31" s="12" t="s">
        <v>105</v>
      </c>
      <c r="C31" s="13" t="s">
        <v>106</v>
      </c>
      <c r="D31" s="12" t="s">
        <v>117</v>
      </c>
      <c r="E31" s="14">
        <v>1025</v>
      </c>
    </row>
    <row r="32" spans="1:5" x14ac:dyDescent="0.55000000000000004">
      <c r="A32" s="11">
        <v>43058</v>
      </c>
      <c r="B32" s="12" t="s">
        <v>105</v>
      </c>
      <c r="C32" s="13" t="s">
        <v>106</v>
      </c>
      <c r="D32" s="12" t="s">
        <v>141</v>
      </c>
      <c r="E32" s="14">
        <v>1026</v>
      </c>
    </row>
    <row r="33" spans="1:5" x14ac:dyDescent="0.55000000000000004">
      <c r="A33" s="11">
        <v>43061</v>
      </c>
      <c r="B33" s="12" t="s">
        <v>105</v>
      </c>
      <c r="C33" s="13" t="s">
        <v>106</v>
      </c>
      <c r="D33" s="12" t="s">
        <v>142</v>
      </c>
      <c r="E33" s="14">
        <v>1027</v>
      </c>
    </row>
    <row r="34" spans="1:5" ht="14.7" thickBot="1" x14ac:dyDescent="0.6">
      <c r="A34" s="15">
        <v>43063</v>
      </c>
      <c r="B34" s="16" t="s">
        <v>105</v>
      </c>
      <c r="C34" s="17" t="s">
        <v>106</v>
      </c>
      <c r="D34" s="16" t="s">
        <v>143</v>
      </c>
      <c r="E34" s="18">
        <v>1028</v>
      </c>
    </row>
  </sheetData>
  <conditionalFormatting sqref="C7:C34">
    <cfRule type="cellIs" dxfId="0" priority="1" operator="notEqual">
      <formula>"GA"</formula>
    </cfRule>
    <cfRule type="cellIs" priority="2" operator="notEqual">
      <formula>"GA"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CB43-BA01-46E6-A085-D2C0C7E365D5}">
  <dimension ref="A4:T1293"/>
  <sheetViews>
    <sheetView topLeftCell="A913" workbookViewId="0">
      <selection activeCell="A913" sqref="A1:XFD1048576"/>
    </sheetView>
  </sheetViews>
  <sheetFormatPr defaultRowHeight="14.4" x14ac:dyDescent="0.55000000000000004"/>
  <cols>
    <col min="1" max="1" width="22.41796875" customWidth="1"/>
    <col min="2" max="2" width="19.83984375" customWidth="1"/>
    <col min="4" max="4" width="10.15625" bestFit="1" customWidth="1"/>
    <col min="7" max="9" width="8.83984375" customWidth="1"/>
  </cols>
  <sheetData>
    <row r="4" spans="1:20" x14ac:dyDescent="0.55000000000000004">
      <c r="A4" t="s">
        <v>0</v>
      </c>
    </row>
    <row r="5" spans="1:20" x14ac:dyDescent="0.55000000000000004">
      <c r="A5" t="s">
        <v>1</v>
      </c>
      <c r="B5" t="s">
        <v>2</v>
      </c>
    </row>
    <row r="6" spans="1:20" x14ac:dyDescent="0.55000000000000004">
      <c r="A6" t="s">
        <v>3</v>
      </c>
      <c r="B6" s="1">
        <v>43009.594884259262</v>
      </c>
    </row>
    <row r="7" spans="1:20" x14ac:dyDescent="0.55000000000000004">
      <c r="A7" t="s">
        <v>4</v>
      </c>
      <c r="B7" s="1">
        <v>43009.772314814814</v>
      </c>
    </row>
    <row r="11" spans="1:20" x14ac:dyDescent="0.55000000000000004">
      <c r="A11" t="s">
        <v>5</v>
      </c>
      <c r="B11" t="s">
        <v>6</v>
      </c>
    </row>
    <row r="12" spans="1:20" x14ac:dyDescent="0.55000000000000004">
      <c r="A12" t="s">
        <v>7</v>
      </c>
      <c r="B12">
        <v>12</v>
      </c>
    </row>
    <row r="13" spans="1:20" x14ac:dyDescent="0.55000000000000004">
      <c r="A13" t="s">
        <v>8</v>
      </c>
    </row>
    <row r="16" spans="1:20" x14ac:dyDescent="0.55000000000000004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  <c r="M16" t="s">
        <v>21</v>
      </c>
      <c r="N16" t="s">
        <v>22</v>
      </c>
      <c r="O16" t="s">
        <v>23</v>
      </c>
      <c r="P16" t="s">
        <v>24</v>
      </c>
      <c r="Q16" t="s">
        <v>25</v>
      </c>
      <c r="R16" t="s">
        <v>26</v>
      </c>
      <c r="S16" t="s">
        <v>27</v>
      </c>
      <c r="T16" t="s">
        <v>28</v>
      </c>
    </row>
    <row r="17" spans="1:20" x14ac:dyDescent="0.55000000000000004">
      <c r="A17" t="s">
        <v>29</v>
      </c>
      <c r="B17">
        <v>1</v>
      </c>
      <c r="C17">
        <v>537</v>
      </c>
      <c r="D17">
        <v>3980</v>
      </c>
      <c r="E17">
        <v>2</v>
      </c>
      <c r="F17">
        <v>625</v>
      </c>
      <c r="G17">
        <v>2</v>
      </c>
      <c r="H17">
        <v>15.7</v>
      </c>
      <c r="I17">
        <v>0</v>
      </c>
      <c r="J17">
        <v>140</v>
      </c>
      <c r="K17">
        <v>28.42</v>
      </c>
      <c r="L17">
        <v>4.46</v>
      </c>
      <c r="M17">
        <v>4592.8900000000003</v>
      </c>
      <c r="N17">
        <v>32.799999999999997</v>
      </c>
      <c r="O17">
        <v>1.69</v>
      </c>
      <c r="P17">
        <v>107</v>
      </c>
      <c r="Q17">
        <v>18.899999999999999</v>
      </c>
      <c r="R17">
        <v>55</v>
      </c>
      <c r="S17">
        <v>23.27</v>
      </c>
      <c r="T17">
        <v>44.94</v>
      </c>
    </row>
    <row r="18" spans="1:20" x14ac:dyDescent="0.55000000000000004">
      <c r="A18" t="s">
        <v>30</v>
      </c>
      <c r="B18">
        <v>2</v>
      </c>
      <c r="C18">
        <v>528</v>
      </c>
      <c r="D18">
        <v>3853</v>
      </c>
      <c r="E18">
        <v>2</v>
      </c>
      <c r="F18">
        <v>699</v>
      </c>
      <c r="G18">
        <v>2</v>
      </c>
      <c r="H18">
        <v>18.14</v>
      </c>
      <c r="I18">
        <v>1</v>
      </c>
      <c r="J18">
        <v>143</v>
      </c>
      <c r="K18">
        <v>26.94</v>
      </c>
      <c r="L18">
        <v>4.88</v>
      </c>
      <c r="M18">
        <v>3981.07</v>
      </c>
      <c r="N18">
        <v>27.83</v>
      </c>
      <c r="O18">
        <v>1.76</v>
      </c>
      <c r="P18">
        <v>88</v>
      </c>
      <c r="Q18">
        <v>15.04</v>
      </c>
      <c r="R18">
        <v>14</v>
      </c>
      <c r="S18">
        <v>22.54</v>
      </c>
      <c r="T18">
        <v>25.03</v>
      </c>
    </row>
    <row r="19" spans="1:20" x14ac:dyDescent="0.55000000000000004">
      <c r="A19" t="s">
        <v>31</v>
      </c>
      <c r="B19">
        <v>3</v>
      </c>
      <c r="C19">
        <v>475</v>
      </c>
      <c r="D19">
        <v>2729</v>
      </c>
      <c r="E19">
        <v>2</v>
      </c>
      <c r="F19">
        <v>472</v>
      </c>
      <c r="G19">
        <v>2</v>
      </c>
      <c r="H19">
        <v>17.29</v>
      </c>
      <c r="I19">
        <v>1</v>
      </c>
      <c r="J19">
        <v>99</v>
      </c>
      <c r="K19">
        <v>27.56</v>
      </c>
      <c r="L19">
        <v>4.76</v>
      </c>
      <c r="M19">
        <v>2891.47</v>
      </c>
      <c r="N19">
        <v>29.2</v>
      </c>
      <c r="O19">
        <v>1.73</v>
      </c>
      <c r="P19">
        <v>132</v>
      </c>
      <c r="Q19">
        <v>16.21</v>
      </c>
      <c r="R19">
        <v>20</v>
      </c>
      <c r="S19">
        <v>21.33</v>
      </c>
      <c r="T19">
        <v>23.61</v>
      </c>
    </row>
    <row r="20" spans="1:20" x14ac:dyDescent="0.55000000000000004">
      <c r="A20" t="s">
        <v>32</v>
      </c>
      <c r="B20">
        <v>4</v>
      </c>
      <c r="C20">
        <v>402</v>
      </c>
      <c r="D20">
        <v>2396</v>
      </c>
      <c r="E20">
        <v>2</v>
      </c>
      <c r="F20">
        <v>429</v>
      </c>
      <c r="G20">
        <v>2</v>
      </c>
      <c r="H20">
        <v>17.899999999999999</v>
      </c>
      <c r="I20">
        <v>1</v>
      </c>
      <c r="J20">
        <v>106</v>
      </c>
      <c r="K20">
        <v>22.6</v>
      </c>
      <c r="L20">
        <v>4.04</v>
      </c>
      <c r="M20">
        <v>2103.5300000000002</v>
      </c>
      <c r="N20">
        <v>19.84</v>
      </c>
      <c r="O20">
        <v>1.57</v>
      </c>
      <c r="P20">
        <v>72</v>
      </c>
      <c r="Q20">
        <v>15.02</v>
      </c>
      <c r="R20">
        <v>12</v>
      </c>
      <c r="S20">
        <v>22.63</v>
      </c>
      <c r="T20">
        <v>25.56</v>
      </c>
    </row>
    <row r="21" spans="1:20" x14ac:dyDescent="0.55000000000000004">
      <c r="A21" t="s">
        <v>33</v>
      </c>
      <c r="B21">
        <v>4</v>
      </c>
      <c r="C21">
        <v>402</v>
      </c>
      <c r="D21">
        <v>2870</v>
      </c>
      <c r="E21">
        <v>2</v>
      </c>
      <c r="F21">
        <v>874</v>
      </c>
      <c r="G21">
        <v>2</v>
      </c>
      <c r="H21">
        <v>30.45</v>
      </c>
      <c r="I21">
        <v>2</v>
      </c>
      <c r="J21">
        <v>110</v>
      </c>
      <c r="K21">
        <v>26.09</v>
      </c>
      <c r="L21">
        <v>7.94</v>
      </c>
      <c r="M21">
        <v>1867.09</v>
      </c>
      <c r="N21">
        <v>16.97</v>
      </c>
      <c r="O21">
        <v>1.35</v>
      </c>
      <c r="P21">
        <v>76</v>
      </c>
      <c r="Q21">
        <v>10.88</v>
      </c>
      <c r="R21">
        <v>0</v>
      </c>
      <c r="S21">
        <v>0</v>
      </c>
      <c r="T21">
        <v>14.99</v>
      </c>
    </row>
    <row r="22" spans="1:20" x14ac:dyDescent="0.55000000000000004">
      <c r="A22" t="s">
        <v>34</v>
      </c>
      <c r="B22">
        <v>6</v>
      </c>
      <c r="C22">
        <v>382</v>
      </c>
      <c r="D22">
        <v>2390</v>
      </c>
      <c r="E22">
        <v>2</v>
      </c>
      <c r="F22">
        <v>378</v>
      </c>
      <c r="G22">
        <v>1</v>
      </c>
      <c r="H22">
        <v>15.81</v>
      </c>
      <c r="I22">
        <v>0</v>
      </c>
      <c r="J22">
        <v>102</v>
      </c>
      <c r="K22">
        <v>23.43</v>
      </c>
      <c r="L22">
        <v>3.7</v>
      </c>
      <c r="M22">
        <v>2305.34</v>
      </c>
      <c r="N22">
        <v>22.6</v>
      </c>
      <c r="O22">
        <v>1.54</v>
      </c>
      <c r="P22">
        <v>63</v>
      </c>
      <c r="Q22">
        <v>18.920000000000002</v>
      </c>
      <c r="R22">
        <v>15</v>
      </c>
      <c r="S22">
        <v>22.4</v>
      </c>
      <c r="T22">
        <v>24.9</v>
      </c>
    </row>
    <row r="23" spans="1:20" x14ac:dyDescent="0.55000000000000004">
      <c r="A23" t="s">
        <v>35</v>
      </c>
      <c r="B23">
        <v>7</v>
      </c>
      <c r="C23">
        <v>334</v>
      </c>
      <c r="D23">
        <v>1825</v>
      </c>
      <c r="E23">
        <v>2</v>
      </c>
      <c r="F23">
        <v>286</v>
      </c>
      <c r="G23">
        <v>1</v>
      </c>
      <c r="H23">
        <v>15.67</v>
      </c>
      <c r="I23">
        <v>0</v>
      </c>
      <c r="J23">
        <v>99</v>
      </c>
      <c r="K23">
        <v>18.43</v>
      </c>
      <c r="L23">
        <v>2.88</v>
      </c>
      <c r="M23">
        <v>1624.14</v>
      </c>
      <c r="N23">
        <v>16.399999999999999</v>
      </c>
      <c r="O23">
        <v>1.55</v>
      </c>
      <c r="P23">
        <v>87</v>
      </c>
      <c r="Q23">
        <v>18.45</v>
      </c>
      <c r="R23">
        <v>35</v>
      </c>
      <c r="S23">
        <v>22.72</v>
      </c>
      <c r="T23">
        <v>27.41</v>
      </c>
    </row>
    <row r="24" spans="1:20" x14ac:dyDescent="0.55000000000000004">
      <c r="A24" t="s">
        <v>36</v>
      </c>
      <c r="B24">
        <v>8</v>
      </c>
      <c r="C24">
        <v>286</v>
      </c>
      <c r="D24">
        <v>2032</v>
      </c>
      <c r="E24">
        <v>2</v>
      </c>
      <c r="F24">
        <v>307</v>
      </c>
      <c r="G24">
        <v>1</v>
      </c>
      <c r="H24">
        <v>15.1</v>
      </c>
      <c r="I24">
        <v>0</v>
      </c>
      <c r="J24">
        <v>99</v>
      </c>
      <c r="K24">
        <v>20.52</v>
      </c>
      <c r="L24">
        <v>3.1</v>
      </c>
      <c r="M24">
        <v>1430.78</v>
      </c>
      <c r="N24">
        <v>14.45</v>
      </c>
      <c r="O24">
        <v>1.42</v>
      </c>
      <c r="P24">
        <v>73</v>
      </c>
      <c r="Q24">
        <v>13.03</v>
      </c>
      <c r="R24">
        <v>2</v>
      </c>
      <c r="S24">
        <v>21.06</v>
      </c>
      <c r="T24">
        <v>21.48</v>
      </c>
    </row>
    <row r="25" spans="1:20" x14ac:dyDescent="0.55000000000000004">
      <c r="A25" t="s">
        <v>37</v>
      </c>
      <c r="B25">
        <v>9</v>
      </c>
      <c r="C25">
        <v>185</v>
      </c>
      <c r="D25">
        <v>2045</v>
      </c>
      <c r="E25">
        <v>2</v>
      </c>
      <c r="F25">
        <v>134</v>
      </c>
      <c r="G25">
        <v>0</v>
      </c>
      <c r="H25">
        <v>6.55</v>
      </c>
      <c r="I25">
        <v>0</v>
      </c>
      <c r="J25">
        <v>116</v>
      </c>
      <c r="K25">
        <v>17.62</v>
      </c>
      <c r="L25">
        <v>1.1499999999999999</v>
      </c>
      <c r="M25">
        <v>1176.74</v>
      </c>
      <c r="N25">
        <v>10.14</v>
      </c>
      <c r="O25">
        <v>1.39</v>
      </c>
      <c r="P25">
        <v>44</v>
      </c>
      <c r="Q25">
        <v>10.73</v>
      </c>
      <c r="R25">
        <v>0</v>
      </c>
      <c r="S25">
        <v>0</v>
      </c>
      <c r="T25">
        <v>16.05</v>
      </c>
    </row>
    <row r="26" spans="1:20" x14ac:dyDescent="0.55000000000000004">
      <c r="A26" t="s">
        <v>38</v>
      </c>
      <c r="B26">
        <v>10</v>
      </c>
      <c r="C26">
        <v>156</v>
      </c>
      <c r="D26">
        <v>357</v>
      </c>
      <c r="E26">
        <v>0</v>
      </c>
      <c r="F26">
        <v>40</v>
      </c>
      <c r="G26">
        <v>0</v>
      </c>
      <c r="H26">
        <v>11.2</v>
      </c>
      <c r="I26">
        <v>0</v>
      </c>
      <c r="J26">
        <v>43</v>
      </c>
      <c r="K26">
        <v>8.3000000000000007</v>
      </c>
      <c r="L26">
        <v>0.93</v>
      </c>
      <c r="M26">
        <v>251.78</v>
      </c>
      <c r="N26">
        <v>5.85</v>
      </c>
      <c r="O26">
        <v>1.19</v>
      </c>
      <c r="P26">
        <v>13</v>
      </c>
      <c r="Q26">
        <v>10.29</v>
      </c>
      <c r="R26">
        <v>1</v>
      </c>
      <c r="S26">
        <v>20.91</v>
      </c>
      <c r="T26">
        <v>20.91</v>
      </c>
    </row>
    <row r="27" spans="1:20" x14ac:dyDescent="0.55000000000000004">
      <c r="A27" t="s">
        <v>39</v>
      </c>
      <c r="B27">
        <v>11</v>
      </c>
      <c r="C27">
        <v>109</v>
      </c>
      <c r="D27">
        <v>159</v>
      </c>
      <c r="E27">
        <v>0</v>
      </c>
      <c r="F27">
        <v>19</v>
      </c>
      <c r="G27">
        <v>0</v>
      </c>
      <c r="H27">
        <v>11.94</v>
      </c>
      <c r="I27">
        <v>0</v>
      </c>
      <c r="J27">
        <v>15</v>
      </c>
      <c r="K27">
        <v>10.6</v>
      </c>
      <c r="L27">
        <v>1.26</v>
      </c>
      <c r="M27">
        <v>5.62</v>
      </c>
      <c r="N27">
        <v>0.37</v>
      </c>
      <c r="O27">
        <v>0.25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55000000000000004">
      <c r="A28" t="s">
        <v>40</v>
      </c>
      <c r="B28">
        <v>12</v>
      </c>
      <c r="C28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55000000000000004">
      <c r="A29" t="s">
        <v>8</v>
      </c>
    </row>
    <row r="30" spans="1:20" x14ac:dyDescent="0.55000000000000004">
      <c r="A30" t="s">
        <v>41</v>
      </c>
      <c r="D30">
        <v>4</v>
      </c>
      <c r="E30">
        <v>0</v>
      </c>
      <c r="F30">
        <v>5</v>
      </c>
      <c r="G30">
        <v>0</v>
      </c>
      <c r="H30">
        <v>5</v>
      </c>
      <c r="I30">
        <v>0</v>
      </c>
      <c r="J30">
        <v>2</v>
      </c>
      <c r="K30">
        <v>4</v>
      </c>
      <c r="L30">
        <v>4</v>
      </c>
      <c r="M30">
        <v>5</v>
      </c>
      <c r="N30">
        <v>0</v>
      </c>
      <c r="O30">
        <v>0</v>
      </c>
      <c r="P30">
        <v>4</v>
      </c>
      <c r="Q30">
        <v>2</v>
      </c>
      <c r="R30">
        <v>4</v>
      </c>
      <c r="S30">
        <v>3</v>
      </c>
      <c r="T30">
        <v>0</v>
      </c>
    </row>
    <row r="31" spans="1:20" x14ac:dyDescent="0.55000000000000004">
      <c r="A31" t="s">
        <v>42</v>
      </c>
      <c r="D31" t="s">
        <v>43</v>
      </c>
      <c r="E31" t="s">
        <v>43</v>
      </c>
      <c r="F31" t="s">
        <v>43</v>
      </c>
      <c r="G31" t="s">
        <v>43</v>
      </c>
      <c r="H31" t="s">
        <v>43</v>
      </c>
      <c r="I31" t="s">
        <v>43</v>
      </c>
      <c r="J31" t="s">
        <v>43</v>
      </c>
      <c r="K31" t="s">
        <v>43</v>
      </c>
      <c r="L31" t="s">
        <v>43</v>
      </c>
      <c r="M31" t="s">
        <v>43</v>
      </c>
      <c r="N31" t="s">
        <v>43</v>
      </c>
      <c r="O31" t="s">
        <v>43</v>
      </c>
      <c r="P31" t="s">
        <v>43</v>
      </c>
      <c r="Q31" t="s">
        <v>43</v>
      </c>
      <c r="R31" t="s">
        <v>43</v>
      </c>
      <c r="S31" t="s">
        <v>43</v>
      </c>
      <c r="T31" t="s">
        <v>43</v>
      </c>
    </row>
    <row r="32" spans="1:20" x14ac:dyDescent="0.55000000000000004">
      <c r="A32" t="s">
        <v>8</v>
      </c>
    </row>
    <row r="33" spans="1:20" x14ac:dyDescent="0.55000000000000004">
      <c r="A33" t="s">
        <v>8</v>
      </c>
      <c r="B33" t="s">
        <v>44</v>
      </c>
    </row>
    <row r="34" spans="1:20" x14ac:dyDescent="0.55000000000000004">
      <c r="A34" t="s">
        <v>29</v>
      </c>
      <c r="C34">
        <v>1</v>
      </c>
      <c r="D34">
        <v>1</v>
      </c>
      <c r="E34">
        <v>5</v>
      </c>
      <c r="F34">
        <v>3</v>
      </c>
      <c r="G34">
        <v>3</v>
      </c>
      <c r="H34">
        <v>6</v>
      </c>
      <c r="I34">
        <v>8</v>
      </c>
      <c r="J34">
        <v>2</v>
      </c>
      <c r="K34">
        <v>1</v>
      </c>
      <c r="L34">
        <v>4</v>
      </c>
      <c r="M34">
        <v>1</v>
      </c>
      <c r="N34">
        <v>1</v>
      </c>
      <c r="O34">
        <v>3</v>
      </c>
      <c r="P34">
        <v>2</v>
      </c>
      <c r="Q34">
        <v>2</v>
      </c>
      <c r="R34">
        <v>1</v>
      </c>
      <c r="S34">
        <v>1</v>
      </c>
      <c r="T34">
        <v>1</v>
      </c>
    </row>
    <row r="35" spans="1:20" x14ac:dyDescent="0.55000000000000004">
      <c r="A35" t="s">
        <v>30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3</v>
      </c>
      <c r="J35">
        <v>1</v>
      </c>
      <c r="K35">
        <v>3</v>
      </c>
      <c r="L35">
        <v>2</v>
      </c>
      <c r="M35">
        <v>2</v>
      </c>
      <c r="N35">
        <v>3</v>
      </c>
      <c r="O35">
        <v>1</v>
      </c>
      <c r="P35">
        <v>3</v>
      </c>
      <c r="Q35">
        <v>5</v>
      </c>
      <c r="R35">
        <v>5</v>
      </c>
      <c r="S35">
        <v>4</v>
      </c>
      <c r="T35">
        <v>4</v>
      </c>
    </row>
    <row r="36" spans="1:20" x14ac:dyDescent="0.55000000000000004">
      <c r="A36" t="s">
        <v>31</v>
      </c>
      <c r="C36">
        <v>3</v>
      </c>
      <c r="D36">
        <v>4</v>
      </c>
      <c r="E36">
        <v>9</v>
      </c>
      <c r="F36">
        <v>4</v>
      </c>
      <c r="G36">
        <v>5</v>
      </c>
      <c r="H36">
        <v>4</v>
      </c>
      <c r="I36">
        <v>4</v>
      </c>
      <c r="J36">
        <v>9</v>
      </c>
      <c r="K36">
        <v>2</v>
      </c>
      <c r="L36">
        <v>3</v>
      </c>
      <c r="M36">
        <v>3</v>
      </c>
      <c r="N36">
        <v>2</v>
      </c>
      <c r="O36">
        <v>2</v>
      </c>
      <c r="P36">
        <v>1</v>
      </c>
      <c r="Q36">
        <v>4</v>
      </c>
      <c r="R36">
        <v>3</v>
      </c>
      <c r="S36">
        <v>6</v>
      </c>
      <c r="T36">
        <v>6</v>
      </c>
    </row>
    <row r="37" spans="1:20" x14ac:dyDescent="0.55000000000000004">
      <c r="A37" t="s">
        <v>32</v>
      </c>
      <c r="C37">
        <v>4</v>
      </c>
      <c r="D37">
        <v>5</v>
      </c>
      <c r="E37">
        <v>1</v>
      </c>
      <c r="F37">
        <v>5</v>
      </c>
      <c r="G37">
        <v>1</v>
      </c>
      <c r="H37">
        <v>3</v>
      </c>
      <c r="I37">
        <v>2</v>
      </c>
      <c r="J37">
        <v>5</v>
      </c>
      <c r="K37">
        <v>6</v>
      </c>
      <c r="L37">
        <v>5</v>
      </c>
      <c r="M37">
        <v>5</v>
      </c>
      <c r="N37">
        <v>5</v>
      </c>
      <c r="O37">
        <v>4</v>
      </c>
      <c r="P37">
        <v>7</v>
      </c>
      <c r="Q37">
        <v>6</v>
      </c>
      <c r="R37">
        <v>6</v>
      </c>
      <c r="S37">
        <v>3</v>
      </c>
      <c r="T37">
        <v>3</v>
      </c>
    </row>
    <row r="38" spans="1:20" x14ac:dyDescent="0.55000000000000004">
      <c r="A38" t="s">
        <v>33</v>
      </c>
      <c r="C38">
        <v>5</v>
      </c>
      <c r="D38">
        <v>3</v>
      </c>
      <c r="E38">
        <v>6</v>
      </c>
      <c r="F38">
        <v>1</v>
      </c>
      <c r="G38">
        <v>4</v>
      </c>
      <c r="H38">
        <v>1</v>
      </c>
      <c r="I38">
        <v>1</v>
      </c>
      <c r="J38">
        <v>4</v>
      </c>
      <c r="K38">
        <v>4</v>
      </c>
      <c r="L38">
        <v>1</v>
      </c>
      <c r="M38">
        <v>6</v>
      </c>
      <c r="N38">
        <v>6</v>
      </c>
      <c r="O38">
        <v>9</v>
      </c>
      <c r="P38">
        <v>5</v>
      </c>
      <c r="Q38">
        <v>8</v>
      </c>
      <c r="R38">
        <v>9</v>
      </c>
      <c r="S38">
        <v>9</v>
      </c>
      <c r="T38">
        <v>10</v>
      </c>
    </row>
    <row r="39" spans="1:20" x14ac:dyDescent="0.55000000000000004">
      <c r="A39" t="s">
        <v>34</v>
      </c>
      <c r="C39">
        <v>6</v>
      </c>
      <c r="D39">
        <v>6</v>
      </c>
      <c r="E39">
        <v>3</v>
      </c>
      <c r="F39">
        <v>6</v>
      </c>
      <c r="G39">
        <v>6</v>
      </c>
      <c r="H39">
        <v>5</v>
      </c>
      <c r="I39">
        <v>6</v>
      </c>
      <c r="J39">
        <v>6</v>
      </c>
      <c r="K39">
        <v>5</v>
      </c>
      <c r="L39">
        <v>6</v>
      </c>
      <c r="M39">
        <v>4</v>
      </c>
      <c r="N39">
        <v>4</v>
      </c>
      <c r="O39">
        <v>6</v>
      </c>
      <c r="P39">
        <v>8</v>
      </c>
      <c r="Q39">
        <v>1</v>
      </c>
      <c r="R39">
        <v>4</v>
      </c>
      <c r="S39">
        <v>5</v>
      </c>
      <c r="T39">
        <v>5</v>
      </c>
    </row>
    <row r="40" spans="1:20" x14ac:dyDescent="0.55000000000000004">
      <c r="A40" t="s">
        <v>35</v>
      </c>
      <c r="C40">
        <v>7</v>
      </c>
      <c r="D40">
        <v>9</v>
      </c>
      <c r="E40">
        <v>8</v>
      </c>
      <c r="F40">
        <v>8</v>
      </c>
      <c r="G40">
        <v>8</v>
      </c>
      <c r="H40">
        <v>7</v>
      </c>
      <c r="I40">
        <v>11</v>
      </c>
      <c r="J40">
        <v>8</v>
      </c>
      <c r="K40">
        <v>8</v>
      </c>
      <c r="L40">
        <v>8</v>
      </c>
      <c r="M40">
        <v>7</v>
      </c>
      <c r="N40">
        <v>7</v>
      </c>
      <c r="O40">
        <v>5</v>
      </c>
      <c r="P40">
        <v>4</v>
      </c>
      <c r="Q40">
        <v>3</v>
      </c>
      <c r="R40">
        <v>2</v>
      </c>
      <c r="S40">
        <v>2</v>
      </c>
      <c r="T40">
        <v>2</v>
      </c>
    </row>
    <row r="41" spans="1:20" x14ac:dyDescent="0.55000000000000004">
      <c r="A41" t="s">
        <v>36</v>
      </c>
      <c r="C41">
        <v>8</v>
      </c>
      <c r="D41">
        <v>8</v>
      </c>
      <c r="E41">
        <v>4</v>
      </c>
      <c r="F41">
        <v>7</v>
      </c>
      <c r="G41">
        <v>7</v>
      </c>
      <c r="H41">
        <v>8</v>
      </c>
      <c r="I41">
        <v>7</v>
      </c>
      <c r="J41">
        <v>7</v>
      </c>
      <c r="K41">
        <v>7</v>
      </c>
      <c r="L41">
        <v>7</v>
      </c>
      <c r="M41">
        <v>8</v>
      </c>
      <c r="N41">
        <v>8</v>
      </c>
      <c r="O41">
        <v>7</v>
      </c>
      <c r="P41">
        <v>6</v>
      </c>
      <c r="Q41">
        <v>7</v>
      </c>
      <c r="R41">
        <v>7</v>
      </c>
      <c r="S41">
        <v>7</v>
      </c>
      <c r="T41">
        <v>7</v>
      </c>
    </row>
    <row r="42" spans="1:20" x14ac:dyDescent="0.55000000000000004">
      <c r="A42" t="s">
        <v>37</v>
      </c>
      <c r="C42">
        <v>9</v>
      </c>
      <c r="D42">
        <v>7</v>
      </c>
      <c r="E42">
        <v>7</v>
      </c>
      <c r="F42">
        <v>9</v>
      </c>
      <c r="G42">
        <v>10</v>
      </c>
      <c r="H42">
        <v>11</v>
      </c>
      <c r="I42">
        <v>9</v>
      </c>
      <c r="J42">
        <v>3</v>
      </c>
      <c r="K42">
        <v>9</v>
      </c>
      <c r="L42">
        <v>10</v>
      </c>
      <c r="M42">
        <v>9</v>
      </c>
      <c r="N42">
        <v>9</v>
      </c>
      <c r="O42">
        <v>8</v>
      </c>
      <c r="P42">
        <v>9</v>
      </c>
      <c r="Q42">
        <v>9</v>
      </c>
      <c r="R42">
        <v>10</v>
      </c>
      <c r="S42">
        <v>10</v>
      </c>
      <c r="T42">
        <v>9</v>
      </c>
    </row>
    <row r="43" spans="1:20" x14ac:dyDescent="0.55000000000000004">
      <c r="A43" t="s">
        <v>38</v>
      </c>
      <c r="C43">
        <v>10</v>
      </c>
      <c r="D43">
        <v>10</v>
      </c>
      <c r="E43">
        <v>10</v>
      </c>
      <c r="F43">
        <v>10</v>
      </c>
      <c r="G43">
        <v>9</v>
      </c>
      <c r="H43">
        <v>10</v>
      </c>
      <c r="I43">
        <v>5</v>
      </c>
      <c r="J43">
        <v>10</v>
      </c>
      <c r="K43">
        <v>11</v>
      </c>
      <c r="L43">
        <v>11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8</v>
      </c>
      <c r="S43">
        <v>8</v>
      </c>
      <c r="T43">
        <v>8</v>
      </c>
    </row>
    <row r="44" spans="1:20" x14ac:dyDescent="0.55000000000000004">
      <c r="A44" t="s">
        <v>39</v>
      </c>
      <c r="C44">
        <v>11</v>
      </c>
      <c r="D44">
        <v>11</v>
      </c>
      <c r="E44">
        <v>12</v>
      </c>
      <c r="F44">
        <v>11</v>
      </c>
      <c r="G44">
        <v>12</v>
      </c>
      <c r="H44">
        <v>9</v>
      </c>
      <c r="I44">
        <v>12</v>
      </c>
      <c r="J44">
        <v>11</v>
      </c>
      <c r="K44">
        <v>10</v>
      </c>
      <c r="L44">
        <v>9</v>
      </c>
      <c r="M44">
        <v>11</v>
      </c>
      <c r="N44">
        <v>11</v>
      </c>
      <c r="O44">
        <v>11</v>
      </c>
      <c r="P44">
        <v>12</v>
      </c>
      <c r="Q44">
        <v>12</v>
      </c>
      <c r="R44">
        <v>12</v>
      </c>
      <c r="S44">
        <v>12</v>
      </c>
      <c r="T44">
        <v>12</v>
      </c>
    </row>
    <row r="45" spans="1:20" x14ac:dyDescent="0.55000000000000004">
      <c r="A45" t="s">
        <v>40</v>
      </c>
      <c r="C45">
        <v>12</v>
      </c>
      <c r="D45">
        <v>12</v>
      </c>
      <c r="E45">
        <v>11</v>
      </c>
      <c r="F45">
        <v>12</v>
      </c>
      <c r="G45">
        <v>11</v>
      </c>
      <c r="H45">
        <v>12</v>
      </c>
      <c r="I45">
        <v>10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11</v>
      </c>
      <c r="Q45">
        <v>11</v>
      </c>
      <c r="R45">
        <v>11</v>
      </c>
      <c r="S45">
        <v>11</v>
      </c>
      <c r="T45">
        <v>11</v>
      </c>
    </row>
    <row r="46" spans="1:20" x14ac:dyDescent="0.55000000000000004">
      <c r="A46" t="s">
        <v>8</v>
      </c>
    </row>
    <row r="47" spans="1:20" x14ac:dyDescent="0.55000000000000004">
      <c r="A47" t="s">
        <v>8</v>
      </c>
    </row>
    <row r="48" spans="1:20" x14ac:dyDescent="0.55000000000000004">
      <c r="A48" t="s">
        <v>8</v>
      </c>
    </row>
    <row r="49" spans="1:15" x14ac:dyDescent="0.55000000000000004">
      <c r="A49" t="s">
        <v>8</v>
      </c>
    </row>
    <row r="50" spans="1:15" x14ac:dyDescent="0.55000000000000004">
      <c r="A50" t="s">
        <v>8</v>
      </c>
    </row>
    <row r="51" spans="1:15" x14ac:dyDescent="0.55000000000000004">
      <c r="A51" t="s">
        <v>8</v>
      </c>
    </row>
    <row r="52" spans="1:15" x14ac:dyDescent="0.55000000000000004">
      <c r="A52" t="s">
        <v>8</v>
      </c>
    </row>
    <row r="53" spans="1:15" x14ac:dyDescent="0.55000000000000004">
      <c r="A53" t="s">
        <v>8</v>
      </c>
    </row>
    <row r="54" spans="1:15" x14ac:dyDescent="0.55000000000000004">
      <c r="A54" t="s">
        <v>8</v>
      </c>
    </row>
    <row r="55" spans="1:15" x14ac:dyDescent="0.55000000000000004">
      <c r="A55" t="s">
        <v>8</v>
      </c>
    </row>
    <row r="56" spans="1:15" x14ac:dyDescent="0.55000000000000004">
      <c r="A56" t="s">
        <v>45</v>
      </c>
      <c r="B56" t="s">
        <v>46</v>
      </c>
      <c r="C56" t="s">
        <v>47</v>
      </c>
      <c r="D56" t="s">
        <v>47</v>
      </c>
      <c r="E56" t="s">
        <v>47</v>
      </c>
      <c r="F56" t="s">
        <v>48</v>
      </c>
      <c r="G56" t="s">
        <v>47</v>
      </c>
      <c r="H56" t="s">
        <v>47</v>
      </c>
      <c r="I56" t="s">
        <v>47</v>
      </c>
      <c r="J56" t="s">
        <v>49</v>
      </c>
      <c r="K56" t="s">
        <v>47</v>
      </c>
      <c r="L56" t="s">
        <v>47</v>
      </c>
      <c r="M56" t="s">
        <v>47</v>
      </c>
      <c r="N56" t="s">
        <v>50</v>
      </c>
      <c r="O56" t="s">
        <v>47</v>
      </c>
    </row>
    <row r="57" spans="1:15" x14ac:dyDescent="0.55000000000000004">
      <c r="A57" t="s">
        <v>45</v>
      </c>
      <c r="B57" t="s">
        <v>51</v>
      </c>
      <c r="C57" t="s">
        <v>47</v>
      </c>
      <c r="D57" t="s">
        <v>47</v>
      </c>
      <c r="E57" t="s">
        <v>47</v>
      </c>
      <c r="F57" t="s">
        <v>52</v>
      </c>
      <c r="G57" t="s">
        <v>47</v>
      </c>
      <c r="H57" t="s">
        <v>47</v>
      </c>
      <c r="I57" t="s">
        <v>47</v>
      </c>
      <c r="J57" t="s">
        <v>53</v>
      </c>
      <c r="K57" t="s">
        <v>47</v>
      </c>
      <c r="L57" t="s">
        <v>47</v>
      </c>
      <c r="M57" t="s">
        <v>47</v>
      </c>
      <c r="N57" t="s">
        <v>54</v>
      </c>
      <c r="O57" t="s">
        <v>47</v>
      </c>
    </row>
    <row r="58" spans="1:15" x14ac:dyDescent="0.55000000000000004">
      <c r="A58" t="s">
        <v>45</v>
      </c>
      <c r="B58" t="s">
        <v>55</v>
      </c>
      <c r="C58" t="s">
        <v>47</v>
      </c>
      <c r="D58" t="s">
        <v>47</v>
      </c>
      <c r="E58" t="s">
        <v>47</v>
      </c>
      <c r="F58" t="s">
        <v>56</v>
      </c>
      <c r="G58" t="s">
        <v>47</v>
      </c>
      <c r="H58" t="s">
        <v>47</v>
      </c>
      <c r="I58" t="s">
        <v>47</v>
      </c>
      <c r="J58" t="s">
        <v>57</v>
      </c>
      <c r="K58" t="s">
        <v>47</v>
      </c>
      <c r="L58" t="s">
        <v>47</v>
      </c>
      <c r="M58" t="s">
        <v>47</v>
      </c>
      <c r="N58" t="s">
        <v>58</v>
      </c>
      <c r="O58" t="s">
        <v>47</v>
      </c>
    </row>
    <row r="59" spans="1:15" x14ac:dyDescent="0.55000000000000004">
      <c r="A59" t="s">
        <v>59</v>
      </c>
      <c r="B59" t="s">
        <v>60</v>
      </c>
      <c r="C59" t="s">
        <v>61</v>
      </c>
      <c r="D59" t="s">
        <v>47</v>
      </c>
      <c r="E59" t="s">
        <v>62</v>
      </c>
      <c r="F59" t="s">
        <v>60</v>
      </c>
      <c r="G59" t="s">
        <v>61</v>
      </c>
      <c r="H59" t="s">
        <v>47</v>
      </c>
      <c r="I59" t="s">
        <v>62</v>
      </c>
      <c r="J59" t="s">
        <v>60</v>
      </c>
      <c r="K59" t="s">
        <v>61</v>
      </c>
      <c r="L59" t="s">
        <v>47</v>
      </c>
      <c r="M59" t="s">
        <v>62</v>
      </c>
      <c r="N59" t="s">
        <v>60</v>
      </c>
      <c r="O59" t="s">
        <v>61</v>
      </c>
    </row>
    <row r="60" spans="1:15" x14ac:dyDescent="0.55000000000000004">
      <c r="A60">
        <v>1</v>
      </c>
      <c r="B60" t="s">
        <v>63</v>
      </c>
      <c r="C60">
        <v>4592.8999999999996</v>
      </c>
      <c r="E60">
        <v>1</v>
      </c>
      <c r="F60" t="s">
        <v>63</v>
      </c>
      <c r="G60">
        <v>32.81</v>
      </c>
      <c r="I60">
        <v>1</v>
      </c>
      <c r="J60" t="s">
        <v>64</v>
      </c>
      <c r="K60">
        <v>30.45</v>
      </c>
      <c r="M60">
        <v>1</v>
      </c>
      <c r="N60" t="s">
        <v>63</v>
      </c>
      <c r="O60">
        <v>537</v>
      </c>
    </row>
    <row r="61" spans="1:15" x14ac:dyDescent="0.55000000000000004">
      <c r="A61">
        <v>2</v>
      </c>
      <c r="B61" t="s">
        <v>65</v>
      </c>
      <c r="C61">
        <v>3981.08</v>
      </c>
      <c r="E61">
        <v>2</v>
      </c>
      <c r="F61" t="s">
        <v>66</v>
      </c>
      <c r="G61">
        <v>29.21</v>
      </c>
      <c r="I61">
        <v>2</v>
      </c>
      <c r="J61" t="s">
        <v>65</v>
      </c>
      <c r="K61">
        <v>18.14</v>
      </c>
      <c r="M61">
        <v>2</v>
      </c>
      <c r="N61" t="s">
        <v>65</v>
      </c>
      <c r="O61">
        <v>528</v>
      </c>
    </row>
    <row r="62" spans="1:15" x14ac:dyDescent="0.55000000000000004">
      <c r="A62">
        <v>3</v>
      </c>
      <c r="B62" t="s">
        <v>66</v>
      </c>
      <c r="C62">
        <v>2891.48</v>
      </c>
      <c r="E62">
        <v>3</v>
      </c>
      <c r="F62" t="s">
        <v>65</v>
      </c>
      <c r="G62">
        <v>27.84</v>
      </c>
      <c r="I62">
        <v>3</v>
      </c>
      <c r="J62" t="s">
        <v>67</v>
      </c>
      <c r="K62">
        <v>17.899999999999999</v>
      </c>
      <c r="M62">
        <v>3</v>
      </c>
      <c r="N62" t="s">
        <v>66</v>
      </c>
      <c r="O62">
        <v>475</v>
      </c>
    </row>
    <row r="63" spans="1:15" x14ac:dyDescent="0.55000000000000004">
      <c r="A63">
        <v>4</v>
      </c>
      <c r="B63" t="s">
        <v>68</v>
      </c>
      <c r="C63">
        <v>2305.34</v>
      </c>
      <c r="E63">
        <v>4</v>
      </c>
      <c r="F63" t="s">
        <v>68</v>
      </c>
      <c r="G63">
        <v>22.6</v>
      </c>
      <c r="I63">
        <v>4</v>
      </c>
      <c r="J63" t="s">
        <v>66</v>
      </c>
      <c r="K63">
        <v>17.3</v>
      </c>
      <c r="M63">
        <v>4</v>
      </c>
      <c r="N63" t="s">
        <v>67</v>
      </c>
      <c r="O63">
        <v>402</v>
      </c>
    </row>
    <row r="64" spans="1:15" x14ac:dyDescent="0.55000000000000004">
      <c r="A64">
        <v>5</v>
      </c>
      <c r="B64" t="s">
        <v>67</v>
      </c>
      <c r="C64">
        <v>2103.5300000000002</v>
      </c>
      <c r="E64">
        <v>5</v>
      </c>
      <c r="F64" t="s">
        <v>67</v>
      </c>
      <c r="G64">
        <v>19.84</v>
      </c>
      <c r="I64">
        <v>5</v>
      </c>
      <c r="J64" t="s">
        <v>68</v>
      </c>
      <c r="K64">
        <v>15.82</v>
      </c>
      <c r="M64">
        <v>4</v>
      </c>
      <c r="N64" t="s">
        <v>64</v>
      </c>
      <c r="O64">
        <v>402</v>
      </c>
    </row>
    <row r="65" spans="1:15" x14ac:dyDescent="0.55000000000000004">
      <c r="A65">
        <v>6</v>
      </c>
      <c r="B65" t="s">
        <v>64</v>
      </c>
      <c r="C65">
        <v>1867.1</v>
      </c>
      <c r="E65">
        <v>6</v>
      </c>
      <c r="F65" t="s">
        <v>64</v>
      </c>
      <c r="G65">
        <v>16.97</v>
      </c>
      <c r="I65">
        <v>6</v>
      </c>
      <c r="J65" t="s">
        <v>63</v>
      </c>
      <c r="K65">
        <v>15.7</v>
      </c>
      <c r="M65">
        <v>6</v>
      </c>
      <c r="N65" t="s">
        <v>68</v>
      </c>
      <c r="O65">
        <v>382</v>
      </c>
    </row>
    <row r="66" spans="1:15" x14ac:dyDescent="0.55000000000000004">
      <c r="A66">
        <v>7</v>
      </c>
      <c r="B66" t="s">
        <v>69</v>
      </c>
      <c r="C66">
        <v>1624.15</v>
      </c>
      <c r="E66">
        <v>7</v>
      </c>
      <c r="F66" t="s">
        <v>69</v>
      </c>
      <c r="G66">
        <v>16.41</v>
      </c>
      <c r="I66">
        <v>7</v>
      </c>
      <c r="J66" t="s">
        <v>69</v>
      </c>
      <c r="K66">
        <v>15.67</v>
      </c>
      <c r="M66">
        <v>7</v>
      </c>
      <c r="N66" t="s">
        <v>69</v>
      </c>
      <c r="O66">
        <v>334</v>
      </c>
    </row>
    <row r="67" spans="1:15" x14ac:dyDescent="0.55000000000000004">
      <c r="A67">
        <v>8</v>
      </c>
      <c r="B67" t="s">
        <v>70</v>
      </c>
      <c r="C67">
        <v>1430.78</v>
      </c>
      <c r="E67">
        <v>8</v>
      </c>
      <c r="F67" t="s">
        <v>70</v>
      </c>
      <c r="G67">
        <v>14.45</v>
      </c>
      <c r="I67">
        <v>8</v>
      </c>
      <c r="J67" t="s">
        <v>70</v>
      </c>
      <c r="K67">
        <v>15.11</v>
      </c>
      <c r="M67">
        <v>8</v>
      </c>
      <c r="N67" t="s">
        <v>70</v>
      </c>
      <c r="O67">
        <v>286</v>
      </c>
    </row>
    <row r="68" spans="1:15" x14ac:dyDescent="0.55000000000000004">
      <c r="A68">
        <v>9</v>
      </c>
      <c r="B68" t="s">
        <v>71</v>
      </c>
      <c r="C68">
        <v>1176.74</v>
      </c>
      <c r="E68">
        <v>9</v>
      </c>
      <c r="F68" t="s">
        <v>71</v>
      </c>
      <c r="G68">
        <v>10.14</v>
      </c>
      <c r="I68">
        <v>9</v>
      </c>
      <c r="J68" t="s">
        <v>72</v>
      </c>
      <c r="K68">
        <v>11.95</v>
      </c>
      <c r="M68">
        <v>9</v>
      </c>
      <c r="N68" t="s">
        <v>71</v>
      </c>
      <c r="O68">
        <v>185</v>
      </c>
    </row>
    <row r="69" spans="1:15" x14ac:dyDescent="0.55000000000000004">
      <c r="A69">
        <v>10</v>
      </c>
      <c r="B69" t="s">
        <v>73</v>
      </c>
      <c r="C69">
        <v>251.78</v>
      </c>
      <c r="E69">
        <v>10</v>
      </c>
      <c r="F69" t="s">
        <v>73</v>
      </c>
      <c r="G69">
        <v>5.86</v>
      </c>
      <c r="I69">
        <v>10</v>
      </c>
      <c r="J69" t="s">
        <v>73</v>
      </c>
      <c r="K69">
        <v>11.2</v>
      </c>
      <c r="M69">
        <v>10</v>
      </c>
      <c r="N69" t="s">
        <v>73</v>
      </c>
      <c r="O69">
        <v>156</v>
      </c>
    </row>
    <row r="70" spans="1:15" x14ac:dyDescent="0.55000000000000004">
      <c r="A70">
        <v>11</v>
      </c>
      <c r="B70" t="s">
        <v>72</v>
      </c>
      <c r="C70">
        <v>5.62</v>
      </c>
      <c r="E70">
        <v>11</v>
      </c>
      <c r="F70" t="s">
        <v>72</v>
      </c>
      <c r="G70">
        <v>0.37</v>
      </c>
      <c r="I70">
        <v>11</v>
      </c>
      <c r="J70" t="s">
        <v>71</v>
      </c>
      <c r="K70">
        <v>6.55</v>
      </c>
      <c r="M70">
        <v>11</v>
      </c>
      <c r="N70" t="s">
        <v>72</v>
      </c>
      <c r="O70">
        <v>109</v>
      </c>
    </row>
    <row r="71" spans="1:15" x14ac:dyDescent="0.55000000000000004">
      <c r="A71">
        <v>12</v>
      </c>
      <c r="B71" t="s">
        <v>74</v>
      </c>
      <c r="C71">
        <v>0</v>
      </c>
      <c r="E71">
        <v>12</v>
      </c>
      <c r="F71" t="s">
        <v>74</v>
      </c>
      <c r="G71">
        <v>0</v>
      </c>
      <c r="I71">
        <v>12</v>
      </c>
      <c r="J71" t="s">
        <v>74</v>
      </c>
      <c r="K71">
        <v>0</v>
      </c>
      <c r="M71">
        <v>12</v>
      </c>
      <c r="N71" t="s">
        <v>74</v>
      </c>
      <c r="O71">
        <v>50</v>
      </c>
    </row>
    <row r="77" spans="1:15" x14ac:dyDescent="0.55000000000000004">
      <c r="A77" s="2" t="s">
        <v>75</v>
      </c>
    </row>
    <row r="80" spans="1:15" x14ac:dyDescent="0.55000000000000004">
      <c r="A80" t="s">
        <v>0</v>
      </c>
    </row>
    <row r="81" spans="1:20" x14ac:dyDescent="0.55000000000000004">
      <c r="A81" t="s">
        <v>1</v>
      </c>
      <c r="B81" t="s">
        <v>77</v>
      </c>
    </row>
    <row r="82" spans="1:20" x14ac:dyDescent="0.55000000000000004">
      <c r="A82" t="s">
        <v>3</v>
      </c>
      <c r="B82" s="1">
        <v>43014.81422453704</v>
      </c>
    </row>
    <row r="83" spans="1:20" x14ac:dyDescent="0.55000000000000004">
      <c r="A83" t="s">
        <v>4</v>
      </c>
      <c r="B83" s="1">
        <v>43014.901388888888</v>
      </c>
    </row>
    <row r="87" spans="1:20" x14ac:dyDescent="0.55000000000000004">
      <c r="A87" t="s">
        <v>5</v>
      </c>
      <c r="B87" t="s">
        <v>6</v>
      </c>
    </row>
    <row r="88" spans="1:20" x14ac:dyDescent="0.55000000000000004">
      <c r="A88" t="s">
        <v>7</v>
      </c>
      <c r="B88">
        <v>12</v>
      </c>
    </row>
    <row r="89" spans="1:20" x14ac:dyDescent="0.55000000000000004">
      <c r="A89" t="s">
        <v>8</v>
      </c>
    </row>
    <row r="92" spans="1:20" x14ac:dyDescent="0.55000000000000004">
      <c r="A92" t="s">
        <v>9</v>
      </c>
      <c r="B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J92" t="s">
        <v>18</v>
      </c>
      <c r="K92" t="s">
        <v>19</v>
      </c>
      <c r="L92" t="s">
        <v>20</v>
      </c>
      <c r="M92" t="s">
        <v>21</v>
      </c>
      <c r="N92" t="s">
        <v>22</v>
      </c>
      <c r="O92" t="s">
        <v>23</v>
      </c>
      <c r="P92" t="s">
        <v>24</v>
      </c>
      <c r="Q92" t="s">
        <v>25</v>
      </c>
      <c r="R92" t="s">
        <v>26</v>
      </c>
      <c r="S92" t="s">
        <v>27</v>
      </c>
      <c r="T92" t="s">
        <v>28</v>
      </c>
    </row>
    <row r="93" spans="1:20" x14ac:dyDescent="0.55000000000000004">
      <c r="A93" t="s">
        <v>29</v>
      </c>
      <c r="B93">
        <v>1</v>
      </c>
      <c r="C93">
        <v>556</v>
      </c>
      <c r="D93">
        <v>3431</v>
      </c>
      <c r="E93">
        <v>2</v>
      </c>
      <c r="F93">
        <v>557</v>
      </c>
      <c r="G93">
        <v>2</v>
      </c>
      <c r="H93">
        <v>16.23</v>
      </c>
      <c r="I93">
        <v>1</v>
      </c>
      <c r="J93">
        <v>104</v>
      </c>
      <c r="K93">
        <v>32.99</v>
      </c>
      <c r="L93">
        <v>5.35</v>
      </c>
      <c r="M93">
        <v>3995.33</v>
      </c>
      <c r="N93">
        <v>38.409999999999997</v>
      </c>
      <c r="O93">
        <v>1.71</v>
      </c>
      <c r="P93">
        <v>102</v>
      </c>
      <c r="Q93">
        <v>20.46</v>
      </c>
      <c r="R93">
        <v>63</v>
      </c>
      <c r="S93">
        <v>22.66</v>
      </c>
      <c r="T93">
        <v>26.73</v>
      </c>
    </row>
    <row r="94" spans="1:20" x14ac:dyDescent="0.55000000000000004">
      <c r="A94" t="s">
        <v>30</v>
      </c>
      <c r="B94">
        <v>2</v>
      </c>
      <c r="C94">
        <v>505</v>
      </c>
      <c r="D94">
        <v>2752</v>
      </c>
      <c r="E94">
        <v>2</v>
      </c>
      <c r="F94">
        <v>485</v>
      </c>
      <c r="G94">
        <v>2</v>
      </c>
      <c r="H94">
        <v>17.62</v>
      </c>
      <c r="I94">
        <v>1</v>
      </c>
      <c r="J94">
        <v>93</v>
      </c>
      <c r="K94">
        <v>29.59</v>
      </c>
      <c r="L94">
        <v>5.21</v>
      </c>
      <c r="M94">
        <v>2422.9899999999998</v>
      </c>
      <c r="N94">
        <v>26.05</v>
      </c>
      <c r="O94">
        <v>1.6</v>
      </c>
      <c r="P94">
        <v>65</v>
      </c>
      <c r="Q94">
        <v>17.170000000000002</v>
      </c>
      <c r="R94">
        <v>15</v>
      </c>
      <c r="S94">
        <v>22.67</v>
      </c>
      <c r="T94">
        <v>26.92</v>
      </c>
    </row>
    <row r="95" spans="1:20" x14ac:dyDescent="0.55000000000000004">
      <c r="A95" t="s">
        <v>31</v>
      </c>
      <c r="B95">
        <v>3</v>
      </c>
      <c r="C95">
        <v>454</v>
      </c>
      <c r="D95">
        <v>2326</v>
      </c>
      <c r="E95">
        <v>2</v>
      </c>
      <c r="F95">
        <v>354</v>
      </c>
      <c r="G95">
        <v>1</v>
      </c>
      <c r="H95">
        <v>15.21</v>
      </c>
      <c r="I95">
        <v>0</v>
      </c>
      <c r="J95">
        <v>83</v>
      </c>
      <c r="K95">
        <v>28.02</v>
      </c>
      <c r="L95">
        <v>4.26</v>
      </c>
      <c r="M95">
        <v>2407.59</v>
      </c>
      <c r="N95">
        <v>29</v>
      </c>
      <c r="O95">
        <v>1.66</v>
      </c>
      <c r="P95">
        <v>110</v>
      </c>
      <c r="Q95">
        <v>17.13</v>
      </c>
      <c r="R95">
        <v>23</v>
      </c>
      <c r="S95">
        <v>21.54</v>
      </c>
      <c r="T95">
        <v>24.29</v>
      </c>
    </row>
    <row r="96" spans="1:20" x14ac:dyDescent="0.55000000000000004">
      <c r="A96" t="s">
        <v>35</v>
      </c>
      <c r="B96">
        <v>4</v>
      </c>
      <c r="C96">
        <v>395</v>
      </c>
      <c r="D96">
        <v>1667</v>
      </c>
      <c r="E96">
        <v>2</v>
      </c>
      <c r="F96">
        <v>277</v>
      </c>
      <c r="G96">
        <v>1</v>
      </c>
      <c r="H96">
        <v>16.61</v>
      </c>
      <c r="I96">
        <v>1</v>
      </c>
      <c r="J96">
        <v>80</v>
      </c>
      <c r="K96">
        <v>20.83</v>
      </c>
      <c r="L96">
        <v>3.46</v>
      </c>
      <c r="M96">
        <v>1639.71</v>
      </c>
      <c r="N96">
        <v>20.49</v>
      </c>
      <c r="O96">
        <v>1.65</v>
      </c>
      <c r="P96">
        <v>82</v>
      </c>
      <c r="Q96">
        <v>18.63</v>
      </c>
      <c r="R96">
        <v>26</v>
      </c>
      <c r="S96">
        <v>21.65</v>
      </c>
      <c r="T96">
        <v>25.26</v>
      </c>
    </row>
    <row r="97" spans="1:20" x14ac:dyDescent="0.55000000000000004">
      <c r="A97" t="s">
        <v>33</v>
      </c>
      <c r="B97">
        <v>5</v>
      </c>
      <c r="C97">
        <v>380</v>
      </c>
      <c r="D97">
        <v>2241</v>
      </c>
      <c r="E97">
        <v>2</v>
      </c>
      <c r="F97">
        <v>697</v>
      </c>
      <c r="G97">
        <v>2</v>
      </c>
      <c r="H97">
        <v>31.1</v>
      </c>
      <c r="I97">
        <v>2</v>
      </c>
      <c r="J97">
        <v>76</v>
      </c>
      <c r="K97">
        <v>29.48</v>
      </c>
      <c r="L97">
        <v>9.17</v>
      </c>
      <c r="M97">
        <v>1387.31</v>
      </c>
      <c r="N97">
        <v>18.25</v>
      </c>
      <c r="O97">
        <v>1.3</v>
      </c>
      <c r="P97">
        <v>56</v>
      </c>
      <c r="Q97">
        <v>10.35</v>
      </c>
      <c r="R97">
        <v>0</v>
      </c>
      <c r="S97">
        <v>0</v>
      </c>
      <c r="T97">
        <v>13.75</v>
      </c>
    </row>
    <row r="98" spans="1:20" x14ac:dyDescent="0.55000000000000004">
      <c r="A98" t="s">
        <v>36</v>
      </c>
      <c r="B98">
        <v>6</v>
      </c>
      <c r="C98">
        <v>355</v>
      </c>
      <c r="D98">
        <v>1827</v>
      </c>
      <c r="E98">
        <v>2</v>
      </c>
      <c r="F98">
        <v>332</v>
      </c>
      <c r="G98">
        <v>1</v>
      </c>
      <c r="H98">
        <v>18.170000000000002</v>
      </c>
      <c r="I98">
        <v>1</v>
      </c>
      <c r="J98">
        <v>81</v>
      </c>
      <c r="K98">
        <v>22.55</v>
      </c>
      <c r="L98">
        <v>4.09</v>
      </c>
      <c r="M98">
        <v>1432.51</v>
      </c>
      <c r="N98">
        <v>17.68</v>
      </c>
      <c r="O98">
        <v>1.51</v>
      </c>
      <c r="P98">
        <v>83</v>
      </c>
      <c r="Q98">
        <v>14</v>
      </c>
      <c r="R98">
        <v>0</v>
      </c>
      <c r="S98">
        <v>0</v>
      </c>
      <c r="T98">
        <v>19.28</v>
      </c>
    </row>
    <row r="99" spans="1:20" x14ac:dyDescent="0.55000000000000004">
      <c r="A99" t="s">
        <v>32</v>
      </c>
      <c r="B99">
        <v>7</v>
      </c>
      <c r="C99">
        <v>271</v>
      </c>
      <c r="D99">
        <v>1128</v>
      </c>
      <c r="E99">
        <v>1</v>
      </c>
      <c r="F99">
        <v>165</v>
      </c>
      <c r="G99">
        <v>0</v>
      </c>
      <c r="H99">
        <v>14.62</v>
      </c>
      <c r="I99">
        <v>0</v>
      </c>
      <c r="J99">
        <v>54</v>
      </c>
      <c r="K99">
        <v>20.88</v>
      </c>
      <c r="L99">
        <v>3.05</v>
      </c>
      <c r="M99">
        <v>972.4</v>
      </c>
      <c r="N99">
        <v>18</v>
      </c>
      <c r="O99">
        <v>1.61</v>
      </c>
      <c r="P99">
        <v>36</v>
      </c>
      <c r="Q99">
        <v>16.239999999999998</v>
      </c>
      <c r="R99">
        <v>5</v>
      </c>
      <c r="S99">
        <v>21.38</v>
      </c>
      <c r="T99">
        <v>21.9</v>
      </c>
    </row>
    <row r="100" spans="1:20" x14ac:dyDescent="0.55000000000000004">
      <c r="A100" t="s">
        <v>39</v>
      </c>
      <c r="B100">
        <v>8</v>
      </c>
      <c r="C100">
        <v>258</v>
      </c>
      <c r="D100">
        <v>977</v>
      </c>
      <c r="E100">
        <v>0</v>
      </c>
      <c r="F100">
        <v>151</v>
      </c>
      <c r="G100">
        <v>0</v>
      </c>
      <c r="H100">
        <v>15.45</v>
      </c>
      <c r="I100">
        <v>0</v>
      </c>
      <c r="J100">
        <v>59</v>
      </c>
      <c r="K100">
        <v>16.55</v>
      </c>
      <c r="L100">
        <v>2.5499999999999998</v>
      </c>
      <c r="M100">
        <v>961.86</v>
      </c>
      <c r="N100">
        <v>16.3</v>
      </c>
      <c r="O100">
        <v>1.63</v>
      </c>
      <c r="P100">
        <v>61</v>
      </c>
      <c r="Q100">
        <v>12.19</v>
      </c>
      <c r="R100">
        <v>1</v>
      </c>
      <c r="S100">
        <v>47.11</v>
      </c>
      <c r="T100">
        <v>47.11</v>
      </c>
    </row>
    <row r="101" spans="1:20" x14ac:dyDescent="0.55000000000000004">
      <c r="A101" t="s">
        <v>38</v>
      </c>
      <c r="B101">
        <v>9</v>
      </c>
      <c r="C101">
        <v>247</v>
      </c>
      <c r="D101">
        <v>1289</v>
      </c>
      <c r="E101">
        <v>1</v>
      </c>
      <c r="F101">
        <v>153</v>
      </c>
      <c r="G101">
        <v>0</v>
      </c>
      <c r="H101">
        <v>11.86</v>
      </c>
      <c r="I101">
        <v>0</v>
      </c>
      <c r="J101">
        <v>59</v>
      </c>
      <c r="K101">
        <v>21.84</v>
      </c>
      <c r="L101">
        <v>2.59</v>
      </c>
      <c r="M101">
        <v>997.06</v>
      </c>
      <c r="N101">
        <v>16.89</v>
      </c>
      <c r="O101">
        <v>1.53</v>
      </c>
      <c r="P101">
        <v>21</v>
      </c>
      <c r="Q101">
        <v>16.43</v>
      </c>
      <c r="R101">
        <v>1</v>
      </c>
      <c r="S101">
        <v>20.85</v>
      </c>
      <c r="T101">
        <v>20.85</v>
      </c>
    </row>
    <row r="102" spans="1:20" x14ac:dyDescent="0.55000000000000004">
      <c r="A102" t="s">
        <v>34</v>
      </c>
      <c r="B102">
        <v>10</v>
      </c>
      <c r="C102">
        <v>171</v>
      </c>
      <c r="D102">
        <v>887</v>
      </c>
      <c r="E102">
        <v>0</v>
      </c>
      <c r="F102">
        <v>104</v>
      </c>
      <c r="G102">
        <v>0</v>
      </c>
      <c r="H102">
        <v>11.72</v>
      </c>
      <c r="I102">
        <v>0</v>
      </c>
      <c r="J102">
        <v>44</v>
      </c>
      <c r="K102">
        <v>20.149999999999999</v>
      </c>
      <c r="L102">
        <v>2.36</v>
      </c>
      <c r="M102">
        <v>594.75</v>
      </c>
      <c r="N102">
        <v>13.51</v>
      </c>
      <c r="O102">
        <v>1.3</v>
      </c>
      <c r="P102">
        <v>21</v>
      </c>
      <c r="Q102">
        <v>18.27</v>
      </c>
      <c r="R102">
        <v>3</v>
      </c>
      <c r="S102">
        <v>21.45</v>
      </c>
      <c r="T102">
        <v>22.39</v>
      </c>
    </row>
    <row r="103" spans="1:20" x14ac:dyDescent="0.55000000000000004">
      <c r="A103" t="s">
        <v>37</v>
      </c>
      <c r="B103">
        <v>11</v>
      </c>
      <c r="C103">
        <v>152</v>
      </c>
      <c r="D103">
        <v>1791</v>
      </c>
      <c r="E103">
        <v>2</v>
      </c>
      <c r="F103">
        <v>139</v>
      </c>
      <c r="G103">
        <v>0</v>
      </c>
      <c r="H103">
        <v>7.76</v>
      </c>
      <c r="I103">
        <v>0</v>
      </c>
      <c r="J103">
        <v>97</v>
      </c>
      <c r="K103">
        <v>18.46</v>
      </c>
      <c r="L103">
        <v>1.43</v>
      </c>
      <c r="M103">
        <v>947.17</v>
      </c>
      <c r="N103">
        <v>9.76</v>
      </c>
      <c r="O103">
        <v>1.29</v>
      </c>
      <c r="P103">
        <v>17</v>
      </c>
      <c r="Q103">
        <v>9.81</v>
      </c>
      <c r="R103">
        <v>0</v>
      </c>
      <c r="S103">
        <v>0</v>
      </c>
      <c r="T103">
        <v>12.48</v>
      </c>
    </row>
    <row r="104" spans="1:20" x14ac:dyDescent="0.55000000000000004">
      <c r="A104" t="s">
        <v>40</v>
      </c>
      <c r="B104">
        <v>12</v>
      </c>
      <c r="C104">
        <v>104</v>
      </c>
      <c r="D104">
        <v>391</v>
      </c>
      <c r="E104">
        <v>0</v>
      </c>
      <c r="F104">
        <v>75</v>
      </c>
      <c r="G104">
        <v>0</v>
      </c>
      <c r="H104">
        <v>19.18</v>
      </c>
      <c r="I104">
        <v>1</v>
      </c>
      <c r="J104">
        <v>33</v>
      </c>
      <c r="K104">
        <v>11.84</v>
      </c>
      <c r="L104">
        <v>2.27</v>
      </c>
      <c r="M104">
        <v>67.39</v>
      </c>
      <c r="N104">
        <v>2.04</v>
      </c>
      <c r="O104">
        <v>0.39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55000000000000004">
      <c r="A105" t="s">
        <v>8</v>
      </c>
    </row>
    <row r="106" spans="1:20" x14ac:dyDescent="0.55000000000000004">
      <c r="A106" t="s">
        <v>41</v>
      </c>
      <c r="D106">
        <v>4</v>
      </c>
      <c r="E106">
        <v>0</v>
      </c>
      <c r="F106">
        <v>5</v>
      </c>
      <c r="G106">
        <v>0</v>
      </c>
      <c r="H106">
        <v>5</v>
      </c>
      <c r="I106">
        <v>0</v>
      </c>
      <c r="J106">
        <v>2</v>
      </c>
      <c r="K106">
        <v>4</v>
      </c>
      <c r="L106">
        <v>4</v>
      </c>
      <c r="M106">
        <v>5</v>
      </c>
      <c r="N106">
        <v>0</v>
      </c>
      <c r="O106">
        <v>0</v>
      </c>
      <c r="P106">
        <v>4</v>
      </c>
      <c r="Q106">
        <v>2</v>
      </c>
      <c r="R106">
        <v>4</v>
      </c>
      <c r="S106">
        <v>3</v>
      </c>
      <c r="T106">
        <v>0</v>
      </c>
    </row>
    <row r="107" spans="1:20" x14ac:dyDescent="0.55000000000000004">
      <c r="A107" t="s">
        <v>42</v>
      </c>
      <c r="D107" t="s">
        <v>43</v>
      </c>
      <c r="E107" t="s">
        <v>43</v>
      </c>
      <c r="F107" t="s">
        <v>43</v>
      </c>
      <c r="G107" t="s">
        <v>43</v>
      </c>
      <c r="H107" t="s">
        <v>43</v>
      </c>
      <c r="I107" t="s">
        <v>43</v>
      </c>
      <c r="J107" t="s">
        <v>43</v>
      </c>
      <c r="K107" t="s">
        <v>43</v>
      </c>
      <c r="L107" t="s">
        <v>43</v>
      </c>
      <c r="M107" t="s">
        <v>43</v>
      </c>
      <c r="N107" t="s">
        <v>43</v>
      </c>
      <c r="O107" t="s">
        <v>43</v>
      </c>
      <c r="P107" t="s">
        <v>43</v>
      </c>
      <c r="Q107" t="s">
        <v>43</v>
      </c>
      <c r="R107" t="s">
        <v>43</v>
      </c>
      <c r="S107" t="s">
        <v>43</v>
      </c>
      <c r="T107" t="s">
        <v>43</v>
      </c>
    </row>
    <row r="108" spans="1:20" x14ac:dyDescent="0.55000000000000004">
      <c r="A108" t="s">
        <v>8</v>
      </c>
    </row>
    <row r="109" spans="1:20" x14ac:dyDescent="0.55000000000000004">
      <c r="A109" t="s">
        <v>8</v>
      </c>
      <c r="B109" t="s">
        <v>44</v>
      </c>
    </row>
    <row r="110" spans="1:20" x14ac:dyDescent="0.55000000000000004">
      <c r="A110" t="s">
        <v>29</v>
      </c>
      <c r="C110">
        <v>1</v>
      </c>
      <c r="D110">
        <v>1</v>
      </c>
      <c r="E110">
        <v>3</v>
      </c>
      <c r="F110">
        <v>2</v>
      </c>
      <c r="G110">
        <v>2</v>
      </c>
      <c r="H110">
        <v>6</v>
      </c>
      <c r="I110">
        <v>4</v>
      </c>
      <c r="J110">
        <v>1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2</v>
      </c>
      <c r="Q110">
        <v>1</v>
      </c>
      <c r="R110">
        <v>1</v>
      </c>
      <c r="S110">
        <v>3</v>
      </c>
      <c r="T110">
        <v>3</v>
      </c>
    </row>
    <row r="111" spans="1:20" x14ac:dyDescent="0.55000000000000004">
      <c r="A111" t="s">
        <v>30</v>
      </c>
      <c r="C111">
        <v>2</v>
      </c>
      <c r="D111">
        <v>2</v>
      </c>
      <c r="E111">
        <v>1</v>
      </c>
      <c r="F111">
        <v>3</v>
      </c>
      <c r="G111">
        <v>1</v>
      </c>
      <c r="H111">
        <v>4</v>
      </c>
      <c r="I111">
        <v>2</v>
      </c>
      <c r="J111">
        <v>3</v>
      </c>
      <c r="K111">
        <v>2</v>
      </c>
      <c r="L111">
        <v>3</v>
      </c>
      <c r="M111">
        <v>2</v>
      </c>
      <c r="N111">
        <v>3</v>
      </c>
      <c r="O111">
        <v>6</v>
      </c>
      <c r="P111">
        <v>5</v>
      </c>
      <c r="Q111">
        <v>4</v>
      </c>
      <c r="R111">
        <v>4</v>
      </c>
      <c r="S111">
        <v>2</v>
      </c>
      <c r="T111">
        <v>2</v>
      </c>
    </row>
    <row r="112" spans="1:20" x14ac:dyDescent="0.55000000000000004">
      <c r="A112" t="s">
        <v>31</v>
      </c>
      <c r="C112">
        <v>3</v>
      </c>
      <c r="D112">
        <v>3</v>
      </c>
      <c r="E112">
        <v>7</v>
      </c>
      <c r="F112">
        <v>4</v>
      </c>
      <c r="G112">
        <v>6</v>
      </c>
      <c r="H112">
        <v>8</v>
      </c>
      <c r="I112">
        <v>12</v>
      </c>
      <c r="J112">
        <v>4</v>
      </c>
      <c r="K112">
        <v>4</v>
      </c>
      <c r="L112">
        <v>4</v>
      </c>
      <c r="M112">
        <v>3</v>
      </c>
      <c r="N112">
        <v>2</v>
      </c>
      <c r="O112">
        <v>2</v>
      </c>
      <c r="P112">
        <v>1</v>
      </c>
      <c r="Q112">
        <v>5</v>
      </c>
      <c r="R112">
        <v>3</v>
      </c>
      <c r="S112">
        <v>5</v>
      </c>
      <c r="T112">
        <v>5</v>
      </c>
    </row>
    <row r="113" spans="1:20" x14ac:dyDescent="0.55000000000000004">
      <c r="A113" t="s">
        <v>35</v>
      </c>
      <c r="C113">
        <v>4</v>
      </c>
      <c r="D113">
        <v>7</v>
      </c>
      <c r="E113">
        <v>6</v>
      </c>
      <c r="F113">
        <v>6</v>
      </c>
      <c r="G113">
        <v>5</v>
      </c>
      <c r="H113">
        <v>5</v>
      </c>
      <c r="I113">
        <v>6</v>
      </c>
      <c r="J113">
        <v>6</v>
      </c>
      <c r="K113">
        <v>8</v>
      </c>
      <c r="L113">
        <v>6</v>
      </c>
      <c r="M113">
        <v>4</v>
      </c>
      <c r="N113">
        <v>4</v>
      </c>
      <c r="O113">
        <v>3</v>
      </c>
      <c r="P113">
        <v>4</v>
      </c>
      <c r="Q113">
        <v>2</v>
      </c>
      <c r="R113">
        <v>2</v>
      </c>
      <c r="S113">
        <v>4</v>
      </c>
      <c r="T113">
        <v>4</v>
      </c>
    </row>
    <row r="114" spans="1:20" x14ac:dyDescent="0.55000000000000004">
      <c r="A114" t="s">
        <v>33</v>
      </c>
      <c r="C114">
        <v>5</v>
      </c>
      <c r="D114">
        <v>4</v>
      </c>
      <c r="E114">
        <v>4</v>
      </c>
      <c r="F114">
        <v>1</v>
      </c>
      <c r="G114">
        <v>3</v>
      </c>
      <c r="H114">
        <v>1</v>
      </c>
      <c r="I114">
        <v>1</v>
      </c>
      <c r="J114">
        <v>7</v>
      </c>
      <c r="K114">
        <v>3</v>
      </c>
      <c r="L114">
        <v>1</v>
      </c>
      <c r="M114">
        <v>6</v>
      </c>
      <c r="N114">
        <v>5</v>
      </c>
      <c r="O114">
        <v>10</v>
      </c>
      <c r="P114">
        <v>7</v>
      </c>
      <c r="Q114">
        <v>10</v>
      </c>
      <c r="R114">
        <v>10</v>
      </c>
      <c r="S114">
        <v>10</v>
      </c>
      <c r="T114">
        <v>10</v>
      </c>
    </row>
    <row r="115" spans="1:20" x14ac:dyDescent="0.55000000000000004">
      <c r="A115" t="s">
        <v>36</v>
      </c>
      <c r="C115">
        <v>6</v>
      </c>
      <c r="D115">
        <v>5</v>
      </c>
      <c r="E115">
        <v>2</v>
      </c>
      <c r="F115">
        <v>5</v>
      </c>
      <c r="G115">
        <v>4</v>
      </c>
      <c r="H115">
        <v>3</v>
      </c>
      <c r="I115">
        <v>3</v>
      </c>
      <c r="J115">
        <v>5</v>
      </c>
      <c r="K115">
        <v>5</v>
      </c>
      <c r="L115">
        <v>5</v>
      </c>
      <c r="M115">
        <v>5</v>
      </c>
      <c r="N115">
        <v>7</v>
      </c>
      <c r="O115">
        <v>8</v>
      </c>
      <c r="P115">
        <v>3</v>
      </c>
      <c r="Q115">
        <v>8</v>
      </c>
      <c r="R115">
        <v>9</v>
      </c>
      <c r="S115">
        <v>9</v>
      </c>
      <c r="T115">
        <v>9</v>
      </c>
    </row>
    <row r="116" spans="1:20" x14ac:dyDescent="0.55000000000000004">
      <c r="A116" t="s">
        <v>32</v>
      </c>
      <c r="C116">
        <v>7</v>
      </c>
      <c r="D116">
        <v>9</v>
      </c>
      <c r="E116">
        <v>8</v>
      </c>
      <c r="F116">
        <v>7</v>
      </c>
      <c r="G116">
        <v>7</v>
      </c>
      <c r="H116">
        <v>9</v>
      </c>
      <c r="I116">
        <v>7</v>
      </c>
      <c r="J116">
        <v>10</v>
      </c>
      <c r="K116">
        <v>7</v>
      </c>
      <c r="L116">
        <v>7</v>
      </c>
      <c r="M116">
        <v>8</v>
      </c>
      <c r="N116">
        <v>6</v>
      </c>
      <c r="O116">
        <v>5</v>
      </c>
      <c r="P116">
        <v>8</v>
      </c>
      <c r="Q116">
        <v>7</v>
      </c>
      <c r="R116">
        <v>5</v>
      </c>
      <c r="S116">
        <v>7</v>
      </c>
      <c r="T116">
        <v>7</v>
      </c>
    </row>
    <row r="117" spans="1:20" x14ac:dyDescent="0.55000000000000004">
      <c r="A117" t="s">
        <v>39</v>
      </c>
      <c r="C117">
        <v>8</v>
      </c>
      <c r="D117">
        <v>10</v>
      </c>
      <c r="E117">
        <v>12</v>
      </c>
      <c r="F117">
        <v>9</v>
      </c>
      <c r="G117">
        <v>12</v>
      </c>
      <c r="H117">
        <v>7</v>
      </c>
      <c r="I117">
        <v>11</v>
      </c>
      <c r="J117">
        <v>9</v>
      </c>
      <c r="K117">
        <v>11</v>
      </c>
      <c r="L117">
        <v>9</v>
      </c>
      <c r="M117">
        <v>9</v>
      </c>
      <c r="N117">
        <v>9</v>
      </c>
      <c r="O117">
        <v>4</v>
      </c>
      <c r="P117">
        <v>6</v>
      </c>
      <c r="Q117">
        <v>9</v>
      </c>
      <c r="R117">
        <v>8</v>
      </c>
      <c r="S117">
        <v>1</v>
      </c>
      <c r="T117">
        <v>1</v>
      </c>
    </row>
    <row r="118" spans="1:20" x14ac:dyDescent="0.55000000000000004">
      <c r="A118" t="s">
        <v>38</v>
      </c>
      <c r="C118">
        <v>9</v>
      </c>
      <c r="D118">
        <v>8</v>
      </c>
      <c r="E118">
        <v>9</v>
      </c>
      <c r="F118">
        <v>8</v>
      </c>
      <c r="G118">
        <v>8</v>
      </c>
      <c r="H118">
        <v>10</v>
      </c>
      <c r="I118">
        <v>8</v>
      </c>
      <c r="J118">
        <v>8</v>
      </c>
      <c r="K118">
        <v>6</v>
      </c>
      <c r="L118">
        <v>8</v>
      </c>
      <c r="M118">
        <v>7</v>
      </c>
      <c r="N118">
        <v>8</v>
      </c>
      <c r="O118">
        <v>7</v>
      </c>
      <c r="P118">
        <v>9</v>
      </c>
      <c r="Q118">
        <v>6</v>
      </c>
      <c r="R118">
        <v>7</v>
      </c>
      <c r="S118">
        <v>8</v>
      </c>
      <c r="T118">
        <v>8</v>
      </c>
    </row>
    <row r="119" spans="1:20" x14ac:dyDescent="0.55000000000000004">
      <c r="A119" t="s">
        <v>34</v>
      </c>
      <c r="C119">
        <v>10</v>
      </c>
      <c r="D119">
        <v>11</v>
      </c>
      <c r="E119">
        <v>10</v>
      </c>
      <c r="F119">
        <v>11</v>
      </c>
      <c r="G119">
        <v>9</v>
      </c>
      <c r="H119">
        <v>11</v>
      </c>
      <c r="I119">
        <v>9</v>
      </c>
      <c r="J119">
        <v>11</v>
      </c>
      <c r="K119">
        <v>9</v>
      </c>
      <c r="L119">
        <v>10</v>
      </c>
      <c r="M119">
        <v>11</v>
      </c>
      <c r="N119">
        <v>10</v>
      </c>
      <c r="O119">
        <v>9</v>
      </c>
      <c r="P119">
        <v>10</v>
      </c>
      <c r="Q119">
        <v>3</v>
      </c>
      <c r="R119">
        <v>6</v>
      </c>
      <c r="S119">
        <v>6</v>
      </c>
      <c r="T119">
        <v>6</v>
      </c>
    </row>
    <row r="120" spans="1:20" x14ac:dyDescent="0.55000000000000004">
      <c r="A120" t="s">
        <v>37</v>
      </c>
      <c r="C120">
        <v>11</v>
      </c>
      <c r="D120">
        <v>6</v>
      </c>
      <c r="E120">
        <v>5</v>
      </c>
      <c r="F120">
        <v>10</v>
      </c>
      <c r="G120">
        <v>10</v>
      </c>
      <c r="H120">
        <v>12</v>
      </c>
      <c r="I120">
        <v>10</v>
      </c>
      <c r="J120">
        <v>2</v>
      </c>
      <c r="K120">
        <v>10</v>
      </c>
      <c r="L120">
        <v>12</v>
      </c>
      <c r="M120">
        <v>10</v>
      </c>
      <c r="N120">
        <v>11</v>
      </c>
      <c r="O120">
        <v>11</v>
      </c>
      <c r="P120">
        <v>11</v>
      </c>
      <c r="Q120">
        <v>11</v>
      </c>
      <c r="R120">
        <v>11</v>
      </c>
      <c r="S120">
        <v>11</v>
      </c>
      <c r="T120">
        <v>11</v>
      </c>
    </row>
    <row r="121" spans="1:20" x14ac:dyDescent="0.55000000000000004">
      <c r="A121" t="s">
        <v>40</v>
      </c>
      <c r="C121">
        <v>12</v>
      </c>
      <c r="D121">
        <v>12</v>
      </c>
      <c r="E121">
        <v>11</v>
      </c>
      <c r="F121">
        <v>12</v>
      </c>
      <c r="G121">
        <v>11</v>
      </c>
      <c r="H121">
        <v>2</v>
      </c>
      <c r="I121">
        <v>5</v>
      </c>
      <c r="J121">
        <v>12</v>
      </c>
      <c r="K121">
        <v>12</v>
      </c>
      <c r="L121">
        <v>11</v>
      </c>
      <c r="M121">
        <v>12</v>
      </c>
      <c r="N121">
        <v>12</v>
      </c>
      <c r="O121">
        <v>12</v>
      </c>
      <c r="P121">
        <v>12</v>
      </c>
      <c r="Q121">
        <v>12</v>
      </c>
      <c r="R121">
        <v>12</v>
      </c>
      <c r="S121">
        <v>12</v>
      </c>
      <c r="T121">
        <v>12</v>
      </c>
    </row>
    <row r="122" spans="1:20" x14ac:dyDescent="0.55000000000000004">
      <c r="A122" t="s">
        <v>8</v>
      </c>
    </row>
    <row r="123" spans="1:20" x14ac:dyDescent="0.55000000000000004">
      <c r="A123" t="s">
        <v>8</v>
      </c>
    </row>
    <row r="124" spans="1:20" x14ac:dyDescent="0.55000000000000004">
      <c r="A124" t="s">
        <v>8</v>
      </c>
    </row>
    <row r="125" spans="1:20" x14ac:dyDescent="0.55000000000000004">
      <c r="A125" t="s">
        <v>8</v>
      </c>
    </row>
    <row r="126" spans="1:20" x14ac:dyDescent="0.55000000000000004">
      <c r="A126" t="s">
        <v>8</v>
      </c>
    </row>
    <row r="127" spans="1:20" x14ac:dyDescent="0.55000000000000004">
      <c r="A127" t="s">
        <v>8</v>
      </c>
    </row>
    <row r="128" spans="1:20" x14ac:dyDescent="0.55000000000000004">
      <c r="A128" t="s">
        <v>8</v>
      </c>
    </row>
    <row r="129" spans="1:15" x14ac:dyDescent="0.55000000000000004">
      <c r="A129" t="s">
        <v>8</v>
      </c>
    </row>
    <row r="130" spans="1:15" x14ac:dyDescent="0.55000000000000004">
      <c r="A130" t="s">
        <v>8</v>
      </c>
    </row>
    <row r="131" spans="1:15" x14ac:dyDescent="0.55000000000000004">
      <c r="A131" t="s">
        <v>8</v>
      </c>
    </row>
    <row r="132" spans="1:15" x14ac:dyDescent="0.55000000000000004">
      <c r="A132" t="s">
        <v>45</v>
      </c>
      <c r="B132" t="s">
        <v>46</v>
      </c>
      <c r="C132" t="s">
        <v>47</v>
      </c>
      <c r="D132" t="s">
        <v>47</v>
      </c>
      <c r="E132" t="s">
        <v>47</v>
      </c>
      <c r="F132" t="s">
        <v>48</v>
      </c>
      <c r="G132" t="s">
        <v>47</v>
      </c>
      <c r="H132" t="s">
        <v>47</v>
      </c>
      <c r="I132" t="s">
        <v>47</v>
      </c>
      <c r="J132" t="s">
        <v>49</v>
      </c>
      <c r="K132" t="s">
        <v>47</v>
      </c>
      <c r="L132" t="s">
        <v>47</v>
      </c>
      <c r="M132" t="s">
        <v>47</v>
      </c>
      <c r="N132" t="s">
        <v>50</v>
      </c>
      <c r="O132" t="s">
        <v>47</v>
      </c>
    </row>
    <row r="133" spans="1:15" x14ac:dyDescent="0.55000000000000004">
      <c r="A133" t="s">
        <v>45</v>
      </c>
      <c r="B133" t="s">
        <v>51</v>
      </c>
      <c r="C133" t="s">
        <v>47</v>
      </c>
      <c r="D133" t="s">
        <v>47</v>
      </c>
      <c r="E133" t="s">
        <v>47</v>
      </c>
      <c r="F133" t="s">
        <v>52</v>
      </c>
      <c r="G133" t="s">
        <v>47</v>
      </c>
      <c r="H133" t="s">
        <v>47</v>
      </c>
      <c r="I133" t="s">
        <v>47</v>
      </c>
      <c r="J133" t="s">
        <v>53</v>
      </c>
      <c r="K133" t="s">
        <v>47</v>
      </c>
      <c r="L133" t="s">
        <v>47</v>
      </c>
      <c r="M133" t="s">
        <v>47</v>
      </c>
      <c r="N133" t="s">
        <v>54</v>
      </c>
      <c r="O133" t="s">
        <v>47</v>
      </c>
    </row>
    <row r="134" spans="1:15" x14ac:dyDescent="0.55000000000000004">
      <c r="A134" t="s">
        <v>45</v>
      </c>
      <c r="B134" t="s">
        <v>55</v>
      </c>
      <c r="C134" t="s">
        <v>47</v>
      </c>
      <c r="D134" t="s">
        <v>47</v>
      </c>
      <c r="E134" t="s">
        <v>47</v>
      </c>
      <c r="F134" t="s">
        <v>56</v>
      </c>
      <c r="G134" t="s">
        <v>47</v>
      </c>
      <c r="H134" t="s">
        <v>47</v>
      </c>
      <c r="I134" t="s">
        <v>47</v>
      </c>
      <c r="J134" t="s">
        <v>57</v>
      </c>
      <c r="K134" t="s">
        <v>47</v>
      </c>
      <c r="L134" t="s">
        <v>47</v>
      </c>
      <c r="M134" t="s">
        <v>47</v>
      </c>
      <c r="N134" t="s">
        <v>58</v>
      </c>
      <c r="O134" t="s">
        <v>47</v>
      </c>
    </row>
    <row r="135" spans="1:15" x14ac:dyDescent="0.55000000000000004">
      <c r="A135" t="s">
        <v>59</v>
      </c>
      <c r="B135" t="s">
        <v>60</v>
      </c>
      <c r="C135" t="s">
        <v>61</v>
      </c>
      <c r="D135" t="s">
        <v>47</v>
      </c>
      <c r="E135" t="s">
        <v>62</v>
      </c>
      <c r="F135" t="s">
        <v>60</v>
      </c>
      <c r="G135" t="s">
        <v>61</v>
      </c>
      <c r="H135" t="s">
        <v>47</v>
      </c>
      <c r="I135" t="s">
        <v>62</v>
      </c>
      <c r="J135" t="s">
        <v>60</v>
      </c>
      <c r="K135" t="s">
        <v>61</v>
      </c>
      <c r="L135" t="s">
        <v>47</v>
      </c>
      <c r="M135" t="s">
        <v>62</v>
      </c>
      <c r="N135" t="s">
        <v>60</v>
      </c>
      <c r="O135" t="s">
        <v>61</v>
      </c>
    </row>
    <row r="136" spans="1:15" x14ac:dyDescent="0.55000000000000004">
      <c r="A136">
        <v>1</v>
      </c>
      <c r="B136" t="s">
        <v>63</v>
      </c>
      <c r="C136">
        <v>3995.33</v>
      </c>
      <c r="E136">
        <v>1</v>
      </c>
      <c r="F136" t="s">
        <v>63</v>
      </c>
      <c r="G136">
        <v>38.42</v>
      </c>
      <c r="I136">
        <v>1</v>
      </c>
      <c r="J136" t="s">
        <v>64</v>
      </c>
      <c r="K136">
        <v>31.1</v>
      </c>
      <c r="M136">
        <v>1</v>
      </c>
      <c r="N136" t="s">
        <v>63</v>
      </c>
      <c r="O136">
        <v>556</v>
      </c>
    </row>
    <row r="137" spans="1:15" x14ac:dyDescent="0.55000000000000004">
      <c r="A137">
        <v>2</v>
      </c>
      <c r="B137" t="s">
        <v>65</v>
      </c>
      <c r="C137">
        <v>2422.9899999999998</v>
      </c>
      <c r="E137">
        <v>2</v>
      </c>
      <c r="F137" t="s">
        <v>66</v>
      </c>
      <c r="G137">
        <v>29.01</v>
      </c>
      <c r="I137">
        <v>2</v>
      </c>
      <c r="J137" t="s">
        <v>74</v>
      </c>
      <c r="K137">
        <v>19.18</v>
      </c>
      <c r="M137">
        <v>2</v>
      </c>
      <c r="N137" t="s">
        <v>65</v>
      </c>
      <c r="O137">
        <v>505</v>
      </c>
    </row>
    <row r="138" spans="1:15" x14ac:dyDescent="0.55000000000000004">
      <c r="A138">
        <v>3</v>
      </c>
      <c r="B138" t="s">
        <v>66</v>
      </c>
      <c r="C138">
        <v>2407.6</v>
      </c>
      <c r="E138">
        <v>3</v>
      </c>
      <c r="F138" t="s">
        <v>65</v>
      </c>
      <c r="G138">
        <v>26.05</v>
      </c>
      <c r="I138">
        <v>3</v>
      </c>
      <c r="J138" t="s">
        <v>70</v>
      </c>
      <c r="K138">
        <v>18.170000000000002</v>
      </c>
      <c r="M138">
        <v>3</v>
      </c>
      <c r="N138" t="s">
        <v>66</v>
      </c>
      <c r="O138">
        <v>454</v>
      </c>
    </row>
    <row r="139" spans="1:15" x14ac:dyDescent="0.55000000000000004">
      <c r="A139">
        <v>4</v>
      </c>
      <c r="B139" t="s">
        <v>69</v>
      </c>
      <c r="C139">
        <v>1639.71</v>
      </c>
      <c r="E139">
        <v>4</v>
      </c>
      <c r="F139" t="s">
        <v>69</v>
      </c>
      <c r="G139">
        <v>20.5</v>
      </c>
      <c r="I139">
        <v>4</v>
      </c>
      <c r="J139" t="s">
        <v>65</v>
      </c>
      <c r="K139">
        <v>17.62</v>
      </c>
      <c r="M139">
        <v>4</v>
      </c>
      <c r="N139" t="s">
        <v>69</v>
      </c>
      <c r="O139">
        <v>395</v>
      </c>
    </row>
    <row r="140" spans="1:15" x14ac:dyDescent="0.55000000000000004">
      <c r="A140">
        <v>5</v>
      </c>
      <c r="B140" t="s">
        <v>70</v>
      </c>
      <c r="C140">
        <v>1432.51</v>
      </c>
      <c r="E140">
        <v>5</v>
      </c>
      <c r="F140" t="s">
        <v>64</v>
      </c>
      <c r="G140">
        <v>18.25</v>
      </c>
      <c r="I140">
        <v>5</v>
      </c>
      <c r="J140" t="s">
        <v>69</v>
      </c>
      <c r="K140">
        <v>16.62</v>
      </c>
      <c r="M140">
        <v>5</v>
      </c>
      <c r="N140" t="s">
        <v>64</v>
      </c>
      <c r="O140">
        <v>380</v>
      </c>
    </row>
    <row r="141" spans="1:15" x14ac:dyDescent="0.55000000000000004">
      <c r="A141">
        <v>6</v>
      </c>
      <c r="B141" t="s">
        <v>64</v>
      </c>
      <c r="C141">
        <v>1387.32</v>
      </c>
      <c r="E141">
        <v>6</v>
      </c>
      <c r="F141" t="s">
        <v>67</v>
      </c>
      <c r="G141">
        <v>18.010000000000002</v>
      </c>
      <c r="I141">
        <v>6</v>
      </c>
      <c r="J141" t="s">
        <v>63</v>
      </c>
      <c r="K141">
        <v>16.23</v>
      </c>
      <c r="M141">
        <v>6</v>
      </c>
      <c r="N141" t="s">
        <v>70</v>
      </c>
      <c r="O141">
        <v>355</v>
      </c>
    </row>
    <row r="142" spans="1:15" x14ac:dyDescent="0.55000000000000004">
      <c r="A142">
        <v>7</v>
      </c>
      <c r="B142" t="s">
        <v>73</v>
      </c>
      <c r="C142">
        <v>997.07</v>
      </c>
      <c r="E142">
        <v>7</v>
      </c>
      <c r="F142" t="s">
        <v>70</v>
      </c>
      <c r="G142">
        <v>17.690000000000001</v>
      </c>
      <c r="I142">
        <v>7</v>
      </c>
      <c r="J142" t="s">
        <v>72</v>
      </c>
      <c r="K142">
        <v>15.46</v>
      </c>
      <c r="M142">
        <v>7</v>
      </c>
      <c r="N142" t="s">
        <v>67</v>
      </c>
      <c r="O142">
        <v>271</v>
      </c>
    </row>
    <row r="143" spans="1:15" x14ac:dyDescent="0.55000000000000004">
      <c r="A143">
        <v>8</v>
      </c>
      <c r="B143" t="s">
        <v>67</v>
      </c>
      <c r="C143">
        <v>972.4</v>
      </c>
      <c r="E143">
        <v>8</v>
      </c>
      <c r="F143" t="s">
        <v>73</v>
      </c>
      <c r="G143">
        <v>16.899999999999999</v>
      </c>
      <c r="I143">
        <v>8</v>
      </c>
      <c r="J143" t="s">
        <v>66</v>
      </c>
      <c r="K143">
        <v>15.22</v>
      </c>
      <c r="M143">
        <v>8</v>
      </c>
      <c r="N143" t="s">
        <v>72</v>
      </c>
      <c r="O143">
        <v>258</v>
      </c>
    </row>
    <row r="144" spans="1:15" x14ac:dyDescent="0.55000000000000004">
      <c r="A144">
        <v>9</v>
      </c>
      <c r="B144" t="s">
        <v>72</v>
      </c>
      <c r="C144">
        <v>961.86</v>
      </c>
      <c r="E144">
        <v>9</v>
      </c>
      <c r="F144" t="s">
        <v>72</v>
      </c>
      <c r="G144">
        <v>16.3</v>
      </c>
      <c r="I144">
        <v>9</v>
      </c>
      <c r="J144" t="s">
        <v>67</v>
      </c>
      <c r="K144">
        <v>14.63</v>
      </c>
      <c r="M144">
        <v>9</v>
      </c>
      <c r="N144" t="s">
        <v>73</v>
      </c>
      <c r="O144">
        <v>247</v>
      </c>
    </row>
    <row r="145" spans="1:15" x14ac:dyDescent="0.55000000000000004">
      <c r="A145">
        <v>10</v>
      </c>
      <c r="B145" t="s">
        <v>71</v>
      </c>
      <c r="C145">
        <v>947.17</v>
      </c>
      <c r="E145">
        <v>10</v>
      </c>
      <c r="F145" t="s">
        <v>68</v>
      </c>
      <c r="G145">
        <v>13.52</v>
      </c>
      <c r="I145">
        <v>10</v>
      </c>
      <c r="J145" t="s">
        <v>73</v>
      </c>
      <c r="K145">
        <v>11.87</v>
      </c>
      <c r="M145">
        <v>10</v>
      </c>
      <c r="N145" t="s">
        <v>68</v>
      </c>
      <c r="O145">
        <v>171</v>
      </c>
    </row>
    <row r="146" spans="1:15" x14ac:dyDescent="0.55000000000000004">
      <c r="A146">
        <v>11</v>
      </c>
      <c r="B146" t="s">
        <v>68</v>
      </c>
      <c r="C146">
        <v>594.75</v>
      </c>
      <c r="E146">
        <v>11</v>
      </c>
      <c r="F146" t="s">
        <v>71</v>
      </c>
      <c r="G146">
        <v>9.76</v>
      </c>
      <c r="I146">
        <v>11</v>
      </c>
      <c r="J146" t="s">
        <v>68</v>
      </c>
      <c r="K146">
        <v>11.72</v>
      </c>
      <c r="M146">
        <v>11</v>
      </c>
      <c r="N146" t="s">
        <v>71</v>
      </c>
      <c r="O146">
        <v>152</v>
      </c>
    </row>
    <row r="147" spans="1:15" x14ac:dyDescent="0.55000000000000004">
      <c r="A147">
        <v>12</v>
      </c>
      <c r="B147" t="s">
        <v>74</v>
      </c>
      <c r="C147">
        <v>67.400000000000006</v>
      </c>
      <c r="E147">
        <v>12</v>
      </c>
      <c r="F147" t="s">
        <v>74</v>
      </c>
      <c r="G147">
        <v>2.04</v>
      </c>
      <c r="I147">
        <v>12</v>
      </c>
      <c r="J147" t="s">
        <v>71</v>
      </c>
      <c r="K147">
        <v>7.76</v>
      </c>
      <c r="M147">
        <v>12</v>
      </c>
      <c r="N147" t="s">
        <v>74</v>
      </c>
      <c r="O147">
        <v>104</v>
      </c>
    </row>
    <row r="153" spans="1:15" x14ac:dyDescent="0.55000000000000004">
      <c r="A153" s="2" t="s">
        <v>75</v>
      </c>
    </row>
    <row r="156" spans="1:15" x14ac:dyDescent="0.55000000000000004">
      <c r="A156" t="s">
        <v>0</v>
      </c>
    </row>
    <row r="157" spans="1:15" x14ac:dyDescent="0.55000000000000004">
      <c r="A157" t="s">
        <v>1</v>
      </c>
      <c r="B157" t="s">
        <v>78</v>
      </c>
    </row>
    <row r="158" spans="1:15" x14ac:dyDescent="0.55000000000000004">
      <c r="A158" t="s">
        <v>3</v>
      </c>
      <c r="B158" s="1">
        <v>43016.543356481481</v>
      </c>
    </row>
    <row r="159" spans="1:15" x14ac:dyDescent="0.55000000000000004">
      <c r="A159" t="s">
        <v>4</v>
      </c>
      <c r="B159" s="1">
        <v>43016.629201388889</v>
      </c>
    </row>
    <row r="163" spans="1:20" x14ac:dyDescent="0.55000000000000004">
      <c r="A163" t="s">
        <v>5</v>
      </c>
      <c r="B163" t="s">
        <v>6</v>
      </c>
    </row>
    <row r="164" spans="1:20" x14ac:dyDescent="0.55000000000000004">
      <c r="A164" t="s">
        <v>7</v>
      </c>
      <c r="B164">
        <v>12</v>
      </c>
    </row>
    <row r="165" spans="1:20" x14ac:dyDescent="0.55000000000000004">
      <c r="A165" t="s">
        <v>8</v>
      </c>
    </row>
    <row r="168" spans="1:20" x14ac:dyDescent="0.55000000000000004">
      <c r="A168" t="s">
        <v>9</v>
      </c>
      <c r="B168" t="s">
        <v>10</v>
      </c>
      <c r="C168" t="s">
        <v>11</v>
      </c>
      <c r="D168" t="s">
        <v>12</v>
      </c>
      <c r="E168" t="s">
        <v>13</v>
      </c>
      <c r="F168" t="s">
        <v>14</v>
      </c>
      <c r="G168" t="s">
        <v>15</v>
      </c>
      <c r="H168" t="s">
        <v>16</v>
      </c>
      <c r="I168" t="s">
        <v>17</v>
      </c>
      <c r="J168" t="s">
        <v>18</v>
      </c>
      <c r="K168" t="s">
        <v>19</v>
      </c>
      <c r="L168" t="s">
        <v>20</v>
      </c>
      <c r="M168" t="s">
        <v>21</v>
      </c>
      <c r="N168" t="s">
        <v>22</v>
      </c>
      <c r="O168" t="s">
        <v>23</v>
      </c>
      <c r="P168" t="s">
        <v>24</v>
      </c>
      <c r="Q168" t="s">
        <v>25</v>
      </c>
      <c r="R168" t="s">
        <v>26</v>
      </c>
      <c r="S168" t="s">
        <v>27</v>
      </c>
      <c r="T168" t="s">
        <v>28</v>
      </c>
    </row>
    <row r="169" spans="1:20" x14ac:dyDescent="0.55000000000000004">
      <c r="A169" t="s">
        <v>33</v>
      </c>
      <c r="B169">
        <v>1</v>
      </c>
      <c r="C169">
        <v>501</v>
      </c>
      <c r="D169">
        <v>3356</v>
      </c>
      <c r="E169">
        <v>2</v>
      </c>
      <c r="F169">
        <v>1027</v>
      </c>
      <c r="G169">
        <v>2</v>
      </c>
      <c r="H169">
        <v>30.6</v>
      </c>
      <c r="I169">
        <v>2</v>
      </c>
      <c r="J169">
        <v>89</v>
      </c>
      <c r="K169">
        <v>37.700000000000003</v>
      </c>
      <c r="L169">
        <v>11.53</v>
      </c>
      <c r="M169">
        <v>2721.25</v>
      </c>
      <c r="N169">
        <v>30.57</v>
      </c>
      <c r="O169">
        <v>1.46</v>
      </c>
      <c r="P169">
        <v>110</v>
      </c>
      <c r="Q169">
        <v>12.35</v>
      </c>
      <c r="R169">
        <v>1</v>
      </c>
      <c r="S169">
        <v>20.77</v>
      </c>
      <c r="T169">
        <v>20.77</v>
      </c>
    </row>
    <row r="170" spans="1:20" x14ac:dyDescent="0.55000000000000004">
      <c r="A170" t="s">
        <v>30</v>
      </c>
      <c r="B170">
        <v>2</v>
      </c>
      <c r="C170">
        <v>500</v>
      </c>
      <c r="D170">
        <v>2915</v>
      </c>
      <c r="E170">
        <v>2</v>
      </c>
      <c r="F170">
        <v>554</v>
      </c>
      <c r="G170">
        <v>2</v>
      </c>
      <c r="H170">
        <v>19</v>
      </c>
      <c r="I170">
        <v>1</v>
      </c>
      <c r="J170">
        <v>101</v>
      </c>
      <c r="K170">
        <v>28.86</v>
      </c>
      <c r="L170">
        <v>5.48</v>
      </c>
      <c r="M170">
        <v>2870.71</v>
      </c>
      <c r="N170">
        <v>28.42</v>
      </c>
      <c r="O170">
        <v>1.69</v>
      </c>
      <c r="P170">
        <v>64</v>
      </c>
      <c r="Q170">
        <v>16.41</v>
      </c>
      <c r="R170">
        <v>9</v>
      </c>
      <c r="S170">
        <v>22.97</v>
      </c>
      <c r="T170">
        <v>26.42</v>
      </c>
    </row>
    <row r="171" spans="1:20" x14ac:dyDescent="0.55000000000000004">
      <c r="A171" t="s">
        <v>29</v>
      </c>
      <c r="B171">
        <v>3</v>
      </c>
      <c r="C171">
        <v>497</v>
      </c>
      <c r="D171">
        <v>3102</v>
      </c>
      <c r="E171">
        <v>2</v>
      </c>
      <c r="F171">
        <v>488</v>
      </c>
      <c r="G171">
        <v>2</v>
      </c>
      <c r="H171">
        <v>15.73</v>
      </c>
      <c r="I171">
        <v>0</v>
      </c>
      <c r="J171">
        <v>97</v>
      </c>
      <c r="K171">
        <v>31.97</v>
      </c>
      <c r="L171">
        <v>5.03</v>
      </c>
      <c r="M171">
        <v>3274.74</v>
      </c>
      <c r="N171">
        <v>33.76</v>
      </c>
      <c r="O171">
        <v>1.6</v>
      </c>
      <c r="P171">
        <v>74</v>
      </c>
      <c r="Q171">
        <v>19.39</v>
      </c>
      <c r="R171">
        <v>37</v>
      </c>
      <c r="S171">
        <v>23.06</v>
      </c>
      <c r="T171">
        <v>27.73</v>
      </c>
    </row>
    <row r="172" spans="1:20" x14ac:dyDescent="0.55000000000000004">
      <c r="A172" t="s">
        <v>31</v>
      </c>
      <c r="B172">
        <v>4</v>
      </c>
      <c r="C172">
        <v>446</v>
      </c>
      <c r="D172">
        <v>1917</v>
      </c>
      <c r="E172">
        <v>2</v>
      </c>
      <c r="F172">
        <v>329</v>
      </c>
      <c r="G172">
        <v>1</v>
      </c>
      <c r="H172">
        <v>17.16</v>
      </c>
      <c r="I172">
        <v>1</v>
      </c>
      <c r="J172">
        <v>66</v>
      </c>
      <c r="K172">
        <v>29.04</v>
      </c>
      <c r="L172">
        <v>4.9800000000000004</v>
      </c>
      <c r="M172">
        <v>2037.91</v>
      </c>
      <c r="N172">
        <v>30.87</v>
      </c>
      <c r="O172">
        <v>1.74</v>
      </c>
      <c r="P172">
        <v>87</v>
      </c>
      <c r="Q172">
        <v>17.899999999999999</v>
      </c>
      <c r="R172">
        <v>26</v>
      </c>
      <c r="S172">
        <v>22.02</v>
      </c>
      <c r="T172">
        <v>25.46</v>
      </c>
    </row>
    <row r="173" spans="1:20" x14ac:dyDescent="0.55000000000000004">
      <c r="A173" t="s">
        <v>35</v>
      </c>
      <c r="B173">
        <v>5</v>
      </c>
      <c r="C173">
        <v>406</v>
      </c>
      <c r="D173">
        <v>1558</v>
      </c>
      <c r="E173">
        <v>2</v>
      </c>
      <c r="F173">
        <v>276</v>
      </c>
      <c r="G173">
        <v>1</v>
      </c>
      <c r="H173">
        <v>17.71</v>
      </c>
      <c r="I173">
        <v>1</v>
      </c>
      <c r="J173">
        <v>74</v>
      </c>
      <c r="K173">
        <v>21.05</v>
      </c>
      <c r="L173">
        <v>3.72</v>
      </c>
      <c r="M173">
        <v>1757.44</v>
      </c>
      <c r="N173">
        <v>23.74</v>
      </c>
      <c r="O173">
        <v>1.73</v>
      </c>
      <c r="P173">
        <v>78</v>
      </c>
      <c r="Q173">
        <v>18.579999999999998</v>
      </c>
      <c r="R173">
        <v>27</v>
      </c>
      <c r="S173">
        <v>21.97</v>
      </c>
      <c r="T173">
        <v>26.34</v>
      </c>
    </row>
    <row r="174" spans="1:20" x14ac:dyDescent="0.55000000000000004">
      <c r="A174" t="s">
        <v>32</v>
      </c>
      <c r="B174">
        <v>6</v>
      </c>
      <c r="C174">
        <v>344</v>
      </c>
      <c r="D174">
        <v>1725</v>
      </c>
      <c r="E174">
        <v>2</v>
      </c>
      <c r="F174">
        <v>237</v>
      </c>
      <c r="G174">
        <v>1</v>
      </c>
      <c r="H174">
        <v>13.73</v>
      </c>
      <c r="I174">
        <v>0</v>
      </c>
      <c r="J174">
        <v>76</v>
      </c>
      <c r="K174">
        <v>22.69</v>
      </c>
      <c r="L174">
        <v>3.11</v>
      </c>
      <c r="M174">
        <v>1459.69</v>
      </c>
      <c r="N174">
        <v>19.2</v>
      </c>
      <c r="O174">
        <v>1.6</v>
      </c>
      <c r="P174">
        <v>53</v>
      </c>
      <c r="Q174">
        <v>15.47</v>
      </c>
      <c r="R174">
        <v>7</v>
      </c>
      <c r="S174">
        <v>21.8</v>
      </c>
      <c r="T174">
        <v>23.14</v>
      </c>
    </row>
    <row r="175" spans="1:20" x14ac:dyDescent="0.55000000000000004">
      <c r="A175" t="s">
        <v>39</v>
      </c>
      <c r="B175">
        <v>7</v>
      </c>
      <c r="C175">
        <v>257</v>
      </c>
      <c r="D175">
        <v>513</v>
      </c>
      <c r="E175">
        <v>0</v>
      </c>
      <c r="F175">
        <v>126</v>
      </c>
      <c r="G175">
        <v>0</v>
      </c>
      <c r="H175">
        <v>24.56</v>
      </c>
      <c r="I175">
        <v>2</v>
      </c>
      <c r="J175">
        <v>60</v>
      </c>
      <c r="K175">
        <v>8.5500000000000007</v>
      </c>
      <c r="L175">
        <v>2.1</v>
      </c>
      <c r="M175">
        <v>739.58</v>
      </c>
      <c r="N175">
        <v>12.32</v>
      </c>
      <c r="O175">
        <v>1.88</v>
      </c>
      <c r="P175">
        <v>91</v>
      </c>
      <c r="Q175">
        <v>9.69</v>
      </c>
      <c r="R175">
        <v>0</v>
      </c>
      <c r="S175">
        <v>0</v>
      </c>
      <c r="T175">
        <v>14.2</v>
      </c>
    </row>
    <row r="176" spans="1:20" x14ac:dyDescent="0.55000000000000004">
      <c r="A176" t="s">
        <v>36</v>
      </c>
      <c r="B176">
        <v>8</v>
      </c>
      <c r="C176">
        <v>253</v>
      </c>
      <c r="D176">
        <v>680</v>
      </c>
      <c r="E176">
        <v>0</v>
      </c>
      <c r="F176">
        <v>128</v>
      </c>
      <c r="G176">
        <v>0</v>
      </c>
      <c r="H176">
        <v>18.82</v>
      </c>
      <c r="I176">
        <v>1</v>
      </c>
      <c r="J176">
        <v>54</v>
      </c>
      <c r="K176">
        <v>12.59</v>
      </c>
      <c r="L176">
        <v>2.37</v>
      </c>
      <c r="M176">
        <v>1199.24</v>
      </c>
      <c r="N176">
        <v>22.2</v>
      </c>
      <c r="O176">
        <v>1.63</v>
      </c>
      <c r="P176">
        <v>24</v>
      </c>
      <c r="Q176">
        <v>10.18</v>
      </c>
      <c r="R176">
        <v>0</v>
      </c>
      <c r="S176">
        <v>0</v>
      </c>
      <c r="T176">
        <v>18.82</v>
      </c>
    </row>
    <row r="177" spans="1:20" x14ac:dyDescent="0.55000000000000004">
      <c r="A177" t="s">
        <v>38</v>
      </c>
      <c r="B177">
        <v>9</v>
      </c>
      <c r="C177">
        <v>185</v>
      </c>
      <c r="D177">
        <v>1206</v>
      </c>
      <c r="E177">
        <v>1</v>
      </c>
      <c r="F177">
        <v>110</v>
      </c>
      <c r="G177">
        <v>0</v>
      </c>
      <c r="H177">
        <v>9.1199999999999992</v>
      </c>
      <c r="I177">
        <v>0</v>
      </c>
      <c r="J177">
        <v>57</v>
      </c>
      <c r="K177">
        <v>21.15</v>
      </c>
      <c r="L177">
        <v>1.92</v>
      </c>
      <c r="M177">
        <v>907.58</v>
      </c>
      <c r="N177">
        <v>15.92</v>
      </c>
      <c r="O177">
        <v>1.53</v>
      </c>
      <c r="P177">
        <v>11</v>
      </c>
      <c r="Q177">
        <v>12.48</v>
      </c>
      <c r="R177">
        <v>0</v>
      </c>
      <c r="S177">
        <v>0</v>
      </c>
      <c r="T177">
        <v>14.28</v>
      </c>
    </row>
    <row r="178" spans="1:20" x14ac:dyDescent="0.55000000000000004">
      <c r="A178" t="s">
        <v>37</v>
      </c>
      <c r="B178">
        <v>10</v>
      </c>
      <c r="C178">
        <v>166</v>
      </c>
      <c r="D178">
        <v>1407</v>
      </c>
      <c r="E178">
        <v>1</v>
      </c>
      <c r="F178">
        <v>120</v>
      </c>
      <c r="G178">
        <v>0</v>
      </c>
      <c r="H178">
        <v>8.52</v>
      </c>
      <c r="I178">
        <v>0</v>
      </c>
      <c r="J178">
        <v>88</v>
      </c>
      <c r="K178">
        <v>15.98</v>
      </c>
      <c r="L178">
        <v>1.36</v>
      </c>
      <c r="M178">
        <v>747.81</v>
      </c>
      <c r="N178">
        <v>8.49</v>
      </c>
      <c r="O178">
        <v>1.33</v>
      </c>
      <c r="P178">
        <v>11</v>
      </c>
      <c r="Q178">
        <v>9.1300000000000008</v>
      </c>
      <c r="R178">
        <v>0</v>
      </c>
      <c r="S178">
        <v>0</v>
      </c>
      <c r="T178">
        <v>13.86</v>
      </c>
    </row>
    <row r="179" spans="1:20" x14ac:dyDescent="0.55000000000000004">
      <c r="A179" t="s">
        <v>34</v>
      </c>
      <c r="B179">
        <v>11</v>
      </c>
      <c r="C179">
        <v>130</v>
      </c>
      <c r="D179">
        <v>372</v>
      </c>
      <c r="E179">
        <v>0</v>
      </c>
      <c r="F179">
        <v>43</v>
      </c>
      <c r="G179">
        <v>0</v>
      </c>
      <c r="H179">
        <v>11.55</v>
      </c>
      <c r="I179">
        <v>0</v>
      </c>
      <c r="J179">
        <v>22</v>
      </c>
      <c r="K179">
        <v>16.899999999999999</v>
      </c>
      <c r="L179">
        <v>1.95</v>
      </c>
      <c r="M179">
        <v>245.34</v>
      </c>
      <c r="N179">
        <v>11.15</v>
      </c>
      <c r="O179">
        <v>1.28</v>
      </c>
      <c r="P179">
        <v>10</v>
      </c>
      <c r="Q179">
        <v>17.8</v>
      </c>
      <c r="R179">
        <v>0</v>
      </c>
      <c r="S179">
        <v>0</v>
      </c>
      <c r="T179">
        <v>19.89</v>
      </c>
    </row>
    <row r="180" spans="1:20" x14ac:dyDescent="0.55000000000000004">
      <c r="A180" t="s">
        <v>40</v>
      </c>
      <c r="B180">
        <v>12</v>
      </c>
      <c r="C180">
        <v>106</v>
      </c>
      <c r="D180">
        <v>133</v>
      </c>
      <c r="E180">
        <v>0</v>
      </c>
      <c r="F180">
        <v>33</v>
      </c>
      <c r="G180">
        <v>0</v>
      </c>
      <c r="H180">
        <v>24.81</v>
      </c>
      <c r="I180">
        <v>2</v>
      </c>
      <c r="J180">
        <v>23</v>
      </c>
      <c r="K180">
        <v>5.78</v>
      </c>
      <c r="L180">
        <v>1.43</v>
      </c>
      <c r="M180">
        <v>67.02</v>
      </c>
      <c r="N180">
        <v>2.91</v>
      </c>
      <c r="O180">
        <v>0.74</v>
      </c>
      <c r="P180">
        <v>2</v>
      </c>
      <c r="Q180">
        <v>8.84</v>
      </c>
      <c r="R180">
        <v>0</v>
      </c>
      <c r="S180">
        <v>0</v>
      </c>
      <c r="T180">
        <v>9.9</v>
      </c>
    </row>
    <row r="181" spans="1:20" x14ac:dyDescent="0.55000000000000004">
      <c r="A181" t="s">
        <v>8</v>
      </c>
    </row>
    <row r="182" spans="1:20" x14ac:dyDescent="0.55000000000000004">
      <c r="A182" t="s">
        <v>41</v>
      </c>
      <c r="D182">
        <v>4</v>
      </c>
      <c r="E182">
        <v>0</v>
      </c>
      <c r="F182">
        <v>5</v>
      </c>
      <c r="G182">
        <v>0</v>
      </c>
      <c r="H182">
        <v>5</v>
      </c>
      <c r="I182">
        <v>0</v>
      </c>
      <c r="J182">
        <v>2</v>
      </c>
      <c r="K182">
        <v>4</v>
      </c>
      <c r="L182">
        <v>4</v>
      </c>
      <c r="M182">
        <v>5</v>
      </c>
      <c r="N182">
        <v>0</v>
      </c>
      <c r="O182">
        <v>0</v>
      </c>
      <c r="P182">
        <v>4</v>
      </c>
      <c r="Q182">
        <v>2</v>
      </c>
      <c r="R182">
        <v>4</v>
      </c>
      <c r="S182">
        <v>3</v>
      </c>
      <c r="T182">
        <v>0</v>
      </c>
    </row>
    <row r="183" spans="1:20" x14ac:dyDescent="0.55000000000000004">
      <c r="A183" t="s">
        <v>42</v>
      </c>
      <c r="D183" t="s">
        <v>43</v>
      </c>
      <c r="E183" t="s">
        <v>43</v>
      </c>
      <c r="F183" t="s">
        <v>43</v>
      </c>
      <c r="G183" t="s">
        <v>43</v>
      </c>
      <c r="H183" t="s">
        <v>43</v>
      </c>
      <c r="I183" t="s">
        <v>43</v>
      </c>
      <c r="J183" t="s">
        <v>43</v>
      </c>
      <c r="K183" t="s">
        <v>43</v>
      </c>
      <c r="L183" t="s">
        <v>43</v>
      </c>
      <c r="M183" t="s">
        <v>43</v>
      </c>
      <c r="N183" t="s">
        <v>43</v>
      </c>
      <c r="O183" t="s">
        <v>43</v>
      </c>
      <c r="P183" t="s">
        <v>43</v>
      </c>
      <c r="Q183" t="s">
        <v>43</v>
      </c>
      <c r="R183" t="s">
        <v>43</v>
      </c>
      <c r="S183" t="s">
        <v>43</v>
      </c>
      <c r="T183" t="s">
        <v>43</v>
      </c>
    </row>
    <row r="184" spans="1:20" x14ac:dyDescent="0.55000000000000004">
      <c r="A184" t="s">
        <v>8</v>
      </c>
    </row>
    <row r="185" spans="1:20" x14ac:dyDescent="0.55000000000000004">
      <c r="A185" t="s">
        <v>8</v>
      </c>
      <c r="B185" t="s">
        <v>44</v>
      </c>
    </row>
    <row r="186" spans="1:20" x14ac:dyDescent="0.55000000000000004">
      <c r="A186" t="s">
        <v>33</v>
      </c>
      <c r="C186">
        <v>1</v>
      </c>
      <c r="D186">
        <v>1</v>
      </c>
      <c r="E186">
        <v>4</v>
      </c>
      <c r="F186">
        <v>1</v>
      </c>
      <c r="G186">
        <v>3</v>
      </c>
      <c r="H186">
        <v>1</v>
      </c>
      <c r="I186">
        <v>1</v>
      </c>
      <c r="J186">
        <v>3</v>
      </c>
      <c r="K186">
        <v>1</v>
      </c>
      <c r="L186">
        <v>1</v>
      </c>
      <c r="M186">
        <v>3</v>
      </c>
      <c r="N186">
        <v>3</v>
      </c>
      <c r="O186">
        <v>9</v>
      </c>
      <c r="P186">
        <v>1</v>
      </c>
      <c r="Q186">
        <v>8</v>
      </c>
      <c r="R186">
        <v>6</v>
      </c>
      <c r="S186">
        <v>6</v>
      </c>
      <c r="T186">
        <v>6</v>
      </c>
    </row>
    <row r="187" spans="1:20" x14ac:dyDescent="0.55000000000000004">
      <c r="A187" t="s">
        <v>30</v>
      </c>
      <c r="C187">
        <v>2</v>
      </c>
      <c r="D187">
        <v>3</v>
      </c>
      <c r="E187">
        <v>2</v>
      </c>
      <c r="F187">
        <v>2</v>
      </c>
      <c r="G187">
        <v>1</v>
      </c>
      <c r="H187">
        <v>4</v>
      </c>
      <c r="I187">
        <v>4</v>
      </c>
      <c r="J187">
        <v>1</v>
      </c>
      <c r="K187">
        <v>4</v>
      </c>
      <c r="L187">
        <v>2</v>
      </c>
      <c r="M187">
        <v>2</v>
      </c>
      <c r="N187">
        <v>4</v>
      </c>
      <c r="O187">
        <v>4</v>
      </c>
      <c r="P187">
        <v>6</v>
      </c>
      <c r="Q187">
        <v>5</v>
      </c>
      <c r="R187">
        <v>4</v>
      </c>
      <c r="S187">
        <v>2</v>
      </c>
      <c r="T187">
        <v>2</v>
      </c>
    </row>
    <row r="188" spans="1:20" x14ac:dyDescent="0.55000000000000004">
      <c r="A188" t="s">
        <v>29</v>
      </c>
      <c r="C188">
        <v>3</v>
      </c>
      <c r="D188">
        <v>2</v>
      </c>
      <c r="E188">
        <v>3</v>
      </c>
      <c r="F188">
        <v>3</v>
      </c>
      <c r="G188">
        <v>2</v>
      </c>
      <c r="H188">
        <v>8</v>
      </c>
      <c r="I188">
        <v>11</v>
      </c>
      <c r="J188">
        <v>2</v>
      </c>
      <c r="K188">
        <v>2</v>
      </c>
      <c r="L188">
        <v>3</v>
      </c>
      <c r="M188">
        <v>1</v>
      </c>
      <c r="N188">
        <v>1</v>
      </c>
      <c r="O188">
        <v>7</v>
      </c>
      <c r="P188">
        <v>5</v>
      </c>
      <c r="Q188">
        <v>1</v>
      </c>
      <c r="R188">
        <v>1</v>
      </c>
      <c r="S188">
        <v>1</v>
      </c>
      <c r="T188">
        <v>1</v>
      </c>
    </row>
    <row r="189" spans="1:20" x14ac:dyDescent="0.55000000000000004">
      <c r="A189" t="s">
        <v>31</v>
      </c>
      <c r="C189">
        <v>4</v>
      </c>
      <c r="D189">
        <v>4</v>
      </c>
      <c r="E189">
        <v>6</v>
      </c>
      <c r="F189">
        <v>4</v>
      </c>
      <c r="G189">
        <v>6</v>
      </c>
      <c r="H189">
        <v>7</v>
      </c>
      <c r="I189">
        <v>7</v>
      </c>
      <c r="J189">
        <v>7</v>
      </c>
      <c r="K189">
        <v>3</v>
      </c>
      <c r="L189">
        <v>4</v>
      </c>
      <c r="M189">
        <v>4</v>
      </c>
      <c r="N189">
        <v>2</v>
      </c>
      <c r="O189">
        <v>2</v>
      </c>
      <c r="P189">
        <v>3</v>
      </c>
      <c r="Q189">
        <v>3</v>
      </c>
      <c r="R189">
        <v>3</v>
      </c>
      <c r="S189">
        <v>3</v>
      </c>
      <c r="T189">
        <v>4</v>
      </c>
    </row>
    <row r="190" spans="1:20" x14ac:dyDescent="0.55000000000000004">
      <c r="A190" t="s">
        <v>35</v>
      </c>
      <c r="C190">
        <v>5</v>
      </c>
      <c r="D190">
        <v>6</v>
      </c>
      <c r="E190">
        <v>5</v>
      </c>
      <c r="F190">
        <v>5</v>
      </c>
      <c r="G190">
        <v>5</v>
      </c>
      <c r="H190">
        <v>6</v>
      </c>
      <c r="I190">
        <v>6</v>
      </c>
      <c r="J190">
        <v>6</v>
      </c>
      <c r="K190">
        <v>7</v>
      </c>
      <c r="L190">
        <v>5</v>
      </c>
      <c r="M190">
        <v>5</v>
      </c>
      <c r="N190">
        <v>5</v>
      </c>
      <c r="O190">
        <v>3</v>
      </c>
      <c r="P190">
        <v>4</v>
      </c>
      <c r="Q190">
        <v>2</v>
      </c>
      <c r="R190">
        <v>2</v>
      </c>
      <c r="S190">
        <v>4</v>
      </c>
      <c r="T190">
        <v>3</v>
      </c>
    </row>
    <row r="191" spans="1:20" x14ac:dyDescent="0.55000000000000004">
      <c r="A191" t="s">
        <v>32</v>
      </c>
      <c r="C191">
        <v>6</v>
      </c>
      <c r="D191">
        <v>5</v>
      </c>
      <c r="E191">
        <v>1</v>
      </c>
      <c r="F191">
        <v>6</v>
      </c>
      <c r="G191">
        <v>4</v>
      </c>
      <c r="H191">
        <v>9</v>
      </c>
      <c r="I191">
        <v>8</v>
      </c>
      <c r="J191">
        <v>5</v>
      </c>
      <c r="K191">
        <v>5</v>
      </c>
      <c r="L191">
        <v>6</v>
      </c>
      <c r="M191">
        <v>6</v>
      </c>
      <c r="N191">
        <v>7</v>
      </c>
      <c r="O191">
        <v>6</v>
      </c>
      <c r="P191">
        <v>7</v>
      </c>
      <c r="Q191">
        <v>6</v>
      </c>
      <c r="R191">
        <v>5</v>
      </c>
      <c r="S191">
        <v>5</v>
      </c>
      <c r="T191">
        <v>5</v>
      </c>
    </row>
    <row r="192" spans="1:20" x14ac:dyDescent="0.55000000000000004">
      <c r="A192" t="s">
        <v>39</v>
      </c>
      <c r="C192">
        <v>7</v>
      </c>
      <c r="D192">
        <v>10</v>
      </c>
      <c r="E192">
        <v>12</v>
      </c>
      <c r="F192">
        <v>8</v>
      </c>
      <c r="G192">
        <v>12</v>
      </c>
      <c r="H192">
        <v>3</v>
      </c>
      <c r="I192">
        <v>3</v>
      </c>
      <c r="J192">
        <v>8</v>
      </c>
      <c r="K192">
        <v>11</v>
      </c>
      <c r="L192">
        <v>8</v>
      </c>
      <c r="M192">
        <v>10</v>
      </c>
      <c r="N192">
        <v>9</v>
      </c>
      <c r="O192">
        <v>1</v>
      </c>
      <c r="P192">
        <v>2</v>
      </c>
      <c r="Q192">
        <v>10</v>
      </c>
      <c r="R192">
        <v>12</v>
      </c>
      <c r="S192">
        <v>12</v>
      </c>
      <c r="T192">
        <v>10</v>
      </c>
    </row>
    <row r="193" spans="1:20" x14ac:dyDescent="0.55000000000000004">
      <c r="A193" t="s">
        <v>36</v>
      </c>
      <c r="C193">
        <v>8</v>
      </c>
      <c r="D193">
        <v>9</v>
      </c>
      <c r="E193">
        <v>10</v>
      </c>
      <c r="F193">
        <v>7</v>
      </c>
      <c r="G193">
        <v>9</v>
      </c>
      <c r="H193">
        <v>5</v>
      </c>
      <c r="I193">
        <v>5</v>
      </c>
      <c r="J193">
        <v>10</v>
      </c>
      <c r="K193">
        <v>10</v>
      </c>
      <c r="L193">
        <v>7</v>
      </c>
      <c r="M193">
        <v>7</v>
      </c>
      <c r="N193">
        <v>6</v>
      </c>
      <c r="O193">
        <v>5</v>
      </c>
      <c r="P193">
        <v>8</v>
      </c>
      <c r="Q193">
        <v>9</v>
      </c>
      <c r="R193">
        <v>9</v>
      </c>
      <c r="S193">
        <v>9</v>
      </c>
      <c r="T193">
        <v>8</v>
      </c>
    </row>
    <row r="194" spans="1:20" x14ac:dyDescent="0.55000000000000004">
      <c r="A194" t="s">
        <v>38</v>
      </c>
      <c r="C194">
        <v>9</v>
      </c>
      <c r="D194">
        <v>8</v>
      </c>
      <c r="E194">
        <v>7</v>
      </c>
      <c r="F194">
        <v>10</v>
      </c>
      <c r="G194">
        <v>7</v>
      </c>
      <c r="H194">
        <v>11</v>
      </c>
      <c r="I194">
        <v>9</v>
      </c>
      <c r="J194">
        <v>9</v>
      </c>
      <c r="K194">
        <v>6</v>
      </c>
      <c r="L194">
        <v>10</v>
      </c>
      <c r="M194">
        <v>8</v>
      </c>
      <c r="N194">
        <v>8</v>
      </c>
      <c r="O194">
        <v>8</v>
      </c>
      <c r="P194">
        <v>9</v>
      </c>
      <c r="Q194">
        <v>7</v>
      </c>
      <c r="R194">
        <v>7</v>
      </c>
      <c r="S194">
        <v>7</v>
      </c>
      <c r="T194">
        <v>9</v>
      </c>
    </row>
    <row r="195" spans="1:20" x14ac:dyDescent="0.55000000000000004">
      <c r="A195" t="s">
        <v>37</v>
      </c>
      <c r="C195">
        <v>10</v>
      </c>
      <c r="D195">
        <v>7</v>
      </c>
      <c r="E195">
        <v>8</v>
      </c>
      <c r="F195">
        <v>9</v>
      </c>
      <c r="G195">
        <v>10</v>
      </c>
      <c r="H195">
        <v>12</v>
      </c>
      <c r="I195">
        <v>12</v>
      </c>
      <c r="J195">
        <v>4</v>
      </c>
      <c r="K195">
        <v>9</v>
      </c>
      <c r="L195">
        <v>12</v>
      </c>
      <c r="M195">
        <v>9</v>
      </c>
      <c r="N195">
        <v>11</v>
      </c>
      <c r="O195">
        <v>10</v>
      </c>
      <c r="P195">
        <v>10</v>
      </c>
      <c r="Q195">
        <v>11</v>
      </c>
      <c r="R195">
        <v>10</v>
      </c>
      <c r="S195">
        <v>10</v>
      </c>
      <c r="T195">
        <v>11</v>
      </c>
    </row>
    <row r="196" spans="1:20" x14ac:dyDescent="0.55000000000000004">
      <c r="A196" t="s">
        <v>34</v>
      </c>
      <c r="C196">
        <v>11</v>
      </c>
      <c r="D196">
        <v>11</v>
      </c>
      <c r="E196">
        <v>9</v>
      </c>
      <c r="F196">
        <v>11</v>
      </c>
      <c r="G196">
        <v>8</v>
      </c>
      <c r="H196">
        <v>10</v>
      </c>
      <c r="I196">
        <v>10</v>
      </c>
      <c r="J196">
        <v>12</v>
      </c>
      <c r="K196">
        <v>8</v>
      </c>
      <c r="L196">
        <v>9</v>
      </c>
      <c r="M196">
        <v>11</v>
      </c>
      <c r="N196">
        <v>10</v>
      </c>
      <c r="O196">
        <v>11</v>
      </c>
      <c r="P196">
        <v>11</v>
      </c>
      <c r="Q196">
        <v>4</v>
      </c>
      <c r="R196">
        <v>8</v>
      </c>
      <c r="S196">
        <v>8</v>
      </c>
      <c r="T196">
        <v>7</v>
      </c>
    </row>
    <row r="197" spans="1:20" x14ac:dyDescent="0.55000000000000004">
      <c r="A197" t="s">
        <v>40</v>
      </c>
      <c r="C197">
        <v>12</v>
      </c>
      <c r="D197">
        <v>12</v>
      </c>
      <c r="E197">
        <v>11</v>
      </c>
      <c r="F197">
        <v>12</v>
      </c>
      <c r="G197">
        <v>11</v>
      </c>
      <c r="H197">
        <v>2</v>
      </c>
      <c r="I197">
        <v>2</v>
      </c>
      <c r="J197">
        <v>11</v>
      </c>
      <c r="K197">
        <v>12</v>
      </c>
      <c r="L197">
        <v>11</v>
      </c>
      <c r="M197">
        <v>12</v>
      </c>
      <c r="N197">
        <v>12</v>
      </c>
      <c r="O197">
        <v>12</v>
      </c>
      <c r="P197">
        <v>12</v>
      </c>
      <c r="Q197">
        <v>12</v>
      </c>
      <c r="R197">
        <v>11</v>
      </c>
      <c r="S197">
        <v>11</v>
      </c>
      <c r="T197">
        <v>12</v>
      </c>
    </row>
    <row r="198" spans="1:20" x14ac:dyDescent="0.55000000000000004">
      <c r="A198" t="s">
        <v>8</v>
      </c>
    </row>
    <row r="199" spans="1:20" x14ac:dyDescent="0.55000000000000004">
      <c r="A199" t="s">
        <v>8</v>
      </c>
    </row>
    <row r="200" spans="1:20" x14ac:dyDescent="0.55000000000000004">
      <c r="A200" t="s">
        <v>8</v>
      </c>
    </row>
    <row r="201" spans="1:20" x14ac:dyDescent="0.55000000000000004">
      <c r="A201" t="s">
        <v>8</v>
      </c>
    </row>
    <row r="202" spans="1:20" x14ac:dyDescent="0.55000000000000004">
      <c r="A202" t="s">
        <v>8</v>
      </c>
    </row>
    <row r="203" spans="1:20" x14ac:dyDescent="0.55000000000000004">
      <c r="A203" t="s">
        <v>8</v>
      </c>
    </row>
    <row r="204" spans="1:20" x14ac:dyDescent="0.55000000000000004">
      <c r="A204" t="s">
        <v>8</v>
      </c>
    </row>
    <row r="205" spans="1:20" x14ac:dyDescent="0.55000000000000004">
      <c r="A205" t="s">
        <v>8</v>
      </c>
    </row>
    <row r="206" spans="1:20" x14ac:dyDescent="0.55000000000000004">
      <c r="A206" t="s">
        <v>8</v>
      </c>
    </row>
    <row r="207" spans="1:20" x14ac:dyDescent="0.55000000000000004">
      <c r="A207" t="s">
        <v>8</v>
      </c>
    </row>
    <row r="208" spans="1:20" x14ac:dyDescent="0.55000000000000004">
      <c r="A208" t="s">
        <v>45</v>
      </c>
      <c r="B208" t="s">
        <v>46</v>
      </c>
      <c r="C208" t="s">
        <v>47</v>
      </c>
      <c r="D208" t="s">
        <v>47</v>
      </c>
      <c r="E208" t="s">
        <v>47</v>
      </c>
      <c r="F208" t="s">
        <v>48</v>
      </c>
      <c r="G208" t="s">
        <v>47</v>
      </c>
      <c r="H208" t="s">
        <v>47</v>
      </c>
      <c r="I208" t="s">
        <v>47</v>
      </c>
      <c r="J208" t="s">
        <v>49</v>
      </c>
      <c r="K208" t="s">
        <v>47</v>
      </c>
      <c r="L208" t="s">
        <v>47</v>
      </c>
      <c r="M208" t="s">
        <v>47</v>
      </c>
      <c r="N208" t="s">
        <v>50</v>
      </c>
      <c r="O208" t="s">
        <v>47</v>
      </c>
    </row>
    <row r="209" spans="1:15" x14ac:dyDescent="0.55000000000000004">
      <c r="A209" t="s">
        <v>45</v>
      </c>
      <c r="B209" t="s">
        <v>51</v>
      </c>
      <c r="C209" t="s">
        <v>47</v>
      </c>
      <c r="D209" t="s">
        <v>47</v>
      </c>
      <c r="E209" t="s">
        <v>47</v>
      </c>
      <c r="F209" t="s">
        <v>52</v>
      </c>
      <c r="G209" t="s">
        <v>47</v>
      </c>
      <c r="H209" t="s">
        <v>47</v>
      </c>
      <c r="I209" t="s">
        <v>47</v>
      </c>
      <c r="J209" t="s">
        <v>53</v>
      </c>
      <c r="K209" t="s">
        <v>47</v>
      </c>
      <c r="L209" t="s">
        <v>47</v>
      </c>
      <c r="M209" t="s">
        <v>47</v>
      </c>
      <c r="N209" t="s">
        <v>54</v>
      </c>
      <c r="O209" t="s">
        <v>47</v>
      </c>
    </row>
    <row r="210" spans="1:15" x14ac:dyDescent="0.55000000000000004">
      <c r="A210" t="s">
        <v>45</v>
      </c>
      <c r="B210" t="s">
        <v>55</v>
      </c>
      <c r="C210" t="s">
        <v>47</v>
      </c>
      <c r="D210" t="s">
        <v>47</v>
      </c>
      <c r="E210" t="s">
        <v>47</v>
      </c>
      <c r="F210" t="s">
        <v>56</v>
      </c>
      <c r="G210" t="s">
        <v>47</v>
      </c>
      <c r="H210" t="s">
        <v>47</v>
      </c>
      <c r="I210" t="s">
        <v>47</v>
      </c>
      <c r="J210" t="s">
        <v>57</v>
      </c>
      <c r="K210" t="s">
        <v>47</v>
      </c>
      <c r="L210" t="s">
        <v>47</v>
      </c>
      <c r="M210" t="s">
        <v>47</v>
      </c>
      <c r="N210" t="s">
        <v>58</v>
      </c>
      <c r="O210" t="s">
        <v>47</v>
      </c>
    </row>
    <row r="211" spans="1:15" x14ac:dyDescent="0.55000000000000004">
      <c r="A211" t="s">
        <v>59</v>
      </c>
      <c r="B211" t="s">
        <v>60</v>
      </c>
      <c r="C211" t="s">
        <v>61</v>
      </c>
      <c r="D211" t="s">
        <v>47</v>
      </c>
      <c r="E211" t="s">
        <v>62</v>
      </c>
      <c r="F211" t="s">
        <v>60</v>
      </c>
      <c r="G211" t="s">
        <v>61</v>
      </c>
      <c r="H211" t="s">
        <v>47</v>
      </c>
      <c r="I211" t="s">
        <v>62</v>
      </c>
      <c r="J211" t="s">
        <v>60</v>
      </c>
      <c r="K211" t="s">
        <v>61</v>
      </c>
      <c r="L211" t="s">
        <v>47</v>
      </c>
      <c r="M211" t="s">
        <v>62</v>
      </c>
      <c r="N211" t="s">
        <v>60</v>
      </c>
      <c r="O211" t="s">
        <v>61</v>
      </c>
    </row>
    <row r="212" spans="1:15" x14ac:dyDescent="0.55000000000000004">
      <c r="A212">
        <v>1</v>
      </c>
      <c r="B212" t="s">
        <v>63</v>
      </c>
      <c r="C212">
        <v>3274.75</v>
      </c>
      <c r="E212">
        <v>1</v>
      </c>
      <c r="F212" t="s">
        <v>63</v>
      </c>
      <c r="G212">
        <v>33.76</v>
      </c>
      <c r="I212">
        <v>1</v>
      </c>
      <c r="J212" t="s">
        <v>64</v>
      </c>
      <c r="K212">
        <v>30.6</v>
      </c>
      <c r="M212">
        <v>1</v>
      </c>
      <c r="N212" t="s">
        <v>64</v>
      </c>
      <c r="O212">
        <v>501</v>
      </c>
    </row>
    <row r="213" spans="1:15" x14ac:dyDescent="0.55000000000000004">
      <c r="A213">
        <v>2</v>
      </c>
      <c r="B213" t="s">
        <v>65</v>
      </c>
      <c r="C213">
        <v>2870.71</v>
      </c>
      <c r="E213">
        <v>2</v>
      </c>
      <c r="F213" t="s">
        <v>66</v>
      </c>
      <c r="G213">
        <v>30.88</v>
      </c>
      <c r="I213">
        <v>2</v>
      </c>
      <c r="J213" t="s">
        <v>74</v>
      </c>
      <c r="K213">
        <v>24.81</v>
      </c>
      <c r="M213">
        <v>2</v>
      </c>
      <c r="N213" t="s">
        <v>65</v>
      </c>
      <c r="O213">
        <v>500</v>
      </c>
    </row>
    <row r="214" spans="1:15" x14ac:dyDescent="0.55000000000000004">
      <c r="A214">
        <v>3</v>
      </c>
      <c r="B214" t="s">
        <v>64</v>
      </c>
      <c r="C214">
        <v>2721.26</v>
      </c>
      <c r="E214">
        <v>3</v>
      </c>
      <c r="F214" t="s">
        <v>64</v>
      </c>
      <c r="G214">
        <v>30.58</v>
      </c>
      <c r="I214">
        <v>3</v>
      </c>
      <c r="J214" t="s">
        <v>72</v>
      </c>
      <c r="K214">
        <v>24.56</v>
      </c>
      <c r="M214">
        <v>3</v>
      </c>
      <c r="N214" t="s">
        <v>63</v>
      </c>
      <c r="O214">
        <v>497</v>
      </c>
    </row>
    <row r="215" spans="1:15" x14ac:dyDescent="0.55000000000000004">
      <c r="A215">
        <v>4</v>
      </c>
      <c r="B215" t="s">
        <v>66</v>
      </c>
      <c r="C215">
        <v>2037.92</v>
      </c>
      <c r="E215">
        <v>4</v>
      </c>
      <c r="F215" t="s">
        <v>65</v>
      </c>
      <c r="G215">
        <v>28.42</v>
      </c>
      <c r="I215">
        <v>4</v>
      </c>
      <c r="J215" t="s">
        <v>65</v>
      </c>
      <c r="K215">
        <v>19.010000000000002</v>
      </c>
      <c r="M215">
        <v>4</v>
      </c>
      <c r="N215" t="s">
        <v>66</v>
      </c>
      <c r="O215">
        <v>446</v>
      </c>
    </row>
    <row r="216" spans="1:15" x14ac:dyDescent="0.55000000000000004">
      <c r="A216">
        <v>5</v>
      </c>
      <c r="B216" t="s">
        <v>69</v>
      </c>
      <c r="C216">
        <v>1757.45</v>
      </c>
      <c r="E216">
        <v>5</v>
      </c>
      <c r="F216" t="s">
        <v>69</v>
      </c>
      <c r="G216">
        <v>23.75</v>
      </c>
      <c r="I216">
        <v>5</v>
      </c>
      <c r="J216" t="s">
        <v>70</v>
      </c>
      <c r="K216">
        <v>18.82</v>
      </c>
      <c r="M216">
        <v>5</v>
      </c>
      <c r="N216" t="s">
        <v>69</v>
      </c>
      <c r="O216">
        <v>406</v>
      </c>
    </row>
    <row r="217" spans="1:15" x14ac:dyDescent="0.55000000000000004">
      <c r="A217">
        <v>6</v>
      </c>
      <c r="B217" t="s">
        <v>67</v>
      </c>
      <c r="C217">
        <v>1459.7</v>
      </c>
      <c r="E217">
        <v>6</v>
      </c>
      <c r="F217" t="s">
        <v>70</v>
      </c>
      <c r="G217">
        <v>22.21</v>
      </c>
      <c r="I217">
        <v>6</v>
      </c>
      <c r="J217" t="s">
        <v>69</v>
      </c>
      <c r="K217">
        <v>17.72</v>
      </c>
      <c r="M217">
        <v>6</v>
      </c>
      <c r="N217" t="s">
        <v>67</v>
      </c>
      <c r="O217">
        <v>344</v>
      </c>
    </row>
    <row r="218" spans="1:15" x14ac:dyDescent="0.55000000000000004">
      <c r="A218">
        <v>7</v>
      </c>
      <c r="B218" t="s">
        <v>70</v>
      </c>
      <c r="C218">
        <v>1199.25</v>
      </c>
      <c r="E218">
        <v>7</v>
      </c>
      <c r="F218" t="s">
        <v>67</v>
      </c>
      <c r="G218">
        <v>19.21</v>
      </c>
      <c r="I218">
        <v>7</v>
      </c>
      <c r="J218" t="s">
        <v>66</v>
      </c>
      <c r="K218">
        <v>17.16</v>
      </c>
      <c r="M218">
        <v>7</v>
      </c>
      <c r="N218" t="s">
        <v>72</v>
      </c>
      <c r="O218">
        <v>257</v>
      </c>
    </row>
    <row r="219" spans="1:15" x14ac:dyDescent="0.55000000000000004">
      <c r="A219">
        <v>8</v>
      </c>
      <c r="B219" t="s">
        <v>73</v>
      </c>
      <c r="C219">
        <v>907.58</v>
      </c>
      <c r="E219">
        <v>8</v>
      </c>
      <c r="F219" t="s">
        <v>73</v>
      </c>
      <c r="G219">
        <v>15.92</v>
      </c>
      <c r="I219">
        <v>8</v>
      </c>
      <c r="J219" t="s">
        <v>63</v>
      </c>
      <c r="K219">
        <v>15.73</v>
      </c>
      <c r="M219">
        <v>8</v>
      </c>
      <c r="N219" t="s">
        <v>70</v>
      </c>
      <c r="O219">
        <v>253</v>
      </c>
    </row>
    <row r="220" spans="1:15" x14ac:dyDescent="0.55000000000000004">
      <c r="A220">
        <v>9</v>
      </c>
      <c r="B220" t="s">
        <v>71</v>
      </c>
      <c r="C220">
        <v>747.82</v>
      </c>
      <c r="E220">
        <v>9</v>
      </c>
      <c r="F220" t="s">
        <v>72</v>
      </c>
      <c r="G220">
        <v>12.33</v>
      </c>
      <c r="I220">
        <v>9</v>
      </c>
      <c r="J220" t="s">
        <v>67</v>
      </c>
      <c r="K220">
        <v>13.74</v>
      </c>
      <c r="M220">
        <v>9</v>
      </c>
      <c r="N220" t="s">
        <v>73</v>
      </c>
      <c r="O220">
        <v>185</v>
      </c>
    </row>
    <row r="221" spans="1:15" x14ac:dyDescent="0.55000000000000004">
      <c r="A221">
        <v>10</v>
      </c>
      <c r="B221" t="s">
        <v>72</v>
      </c>
      <c r="C221">
        <v>739.58</v>
      </c>
      <c r="E221">
        <v>10</v>
      </c>
      <c r="F221" t="s">
        <v>68</v>
      </c>
      <c r="G221">
        <v>11.15</v>
      </c>
      <c r="I221">
        <v>10</v>
      </c>
      <c r="J221" t="s">
        <v>68</v>
      </c>
      <c r="K221">
        <v>11.56</v>
      </c>
      <c r="M221">
        <v>10</v>
      </c>
      <c r="N221" t="s">
        <v>71</v>
      </c>
      <c r="O221">
        <v>166</v>
      </c>
    </row>
    <row r="222" spans="1:15" x14ac:dyDescent="0.55000000000000004">
      <c r="A222">
        <v>11</v>
      </c>
      <c r="B222" t="s">
        <v>68</v>
      </c>
      <c r="C222">
        <v>245.35</v>
      </c>
      <c r="E222">
        <v>11</v>
      </c>
      <c r="F222" t="s">
        <v>71</v>
      </c>
      <c r="G222">
        <v>8.5</v>
      </c>
      <c r="I222">
        <v>11</v>
      </c>
      <c r="J222" t="s">
        <v>73</v>
      </c>
      <c r="K222">
        <v>9.1199999999999992</v>
      </c>
      <c r="M222">
        <v>11</v>
      </c>
      <c r="N222" t="s">
        <v>68</v>
      </c>
      <c r="O222">
        <v>130</v>
      </c>
    </row>
    <row r="223" spans="1:15" x14ac:dyDescent="0.55000000000000004">
      <c r="A223">
        <v>12</v>
      </c>
      <c r="B223" t="s">
        <v>74</v>
      </c>
      <c r="C223">
        <v>67.03</v>
      </c>
      <c r="E223">
        <v>12</v>
      </c>
      <c r="F223" t="s">
        <v>74</v>
      </c>
      <c r="G223">
        <v>2.91</v>
      </c>
      <c r="I223">
        <v>12</v>
      </c>
      <c r="J223" t="s">
        <v>71</v>
      </c>
      <c r="K223">
        <v>8.5299999999999994</v>
      </c>
      <c r="M223">
        <v>12</v>
      </c>
      <c r="N223" t="s">
        <v>74</v>
      </c>
      <c r="O223">
        <v>106</v>
      </c>
    </row>
    <row r="229" spans="1:2" x14ac:dyDescent="0.55000000000000004">
      <c r="A229" t="s">
        <v>75</v>
      </c>
    </row>
    <row r="232" spans="1:2" x14ac:dyDescent="0.55000000000000004">
      <c r="A232" t="s">
        <v>0</v>
      </c>
    </row>
    <row r="233" spans="1:2" x14ac:dyDescent="0.55000000000000004">
      <c r="A233" t="s">
        <v>1</v>
      </c>
      <c r="B233" t="s">
        <v>79</v>
      </c>
    </row>
    <row r="234" spans="1:2" x14ac:dyDescent="0.55000000000000004">
      <c r="A234" t="s">
        <v>3</v>
      </c>
      <c r="B234" s="1">
        <v>43021.793680555558</v>
      </c>
    </row>
    <row r="235" spans="1:2" x14ac:dyDescent="0.55000000000000004">
      <c r="A235" t="s">
        <v>4</v>
      </c>
      <c r="B235" s="1">
        <v>43021.895694444444</v>
      </c>
    </row>
    <row r="239" spans="1:2" x14ac:dyDescent="0.55000000000000004">
      <c r="A239" t="s">
        <v>5</v>
      </c>
      <c r="B239" t="s">
        <v>6</v>
      </c>
    </row>
    <row r="240" spans="1:2" x14ac:dyDescent="0.55000000000000004">
      <c r="A240" t="s">
        <v>7</v>
      </c>
      <c r="B240">
        <v>12</v>
      </c>
    </row>
    <row r="241" spans="1:20" x14ac:dyDescent="0.55000000000000004">
      <c r="A241" t="s">
        <v>8</v>
      </c>
    </row>
    <row r="244" spans="1:20" x14ac:dyDescent="0.55000000000000004">
      <c r="A244" t="s">
        <v>9</v>
      </c>
      <c r="B244" t="s">
        <v>10</v>
      </c>
      <c r="C244" t="s">
        <v>11</v>
      </c>
      <c r="D244" t="s">
        <v>12</v>
      </c>
      <c r="E244" t="s">
        <v>13</v>
      </c>
      <c r="F244" t="s">
        <v>14</v>
      </c>
      <c r="G244" t="s">
        <v>15</v>
      </c>
      <c r="H244" t="s">
        <v>16</v>
      </c>
      <c r="I244" t="s">
        <v>17</v>
      </c>
      <c r="J244" t="s">
        <v>18</v>
      </c>
      <c r="K244" t="s">
        <v>19</v>
      </c>
      <c r="L244" t="s">
        <v>20</v>
      </c>
      <c r="M244" t="s">
        <v>21</v>
      </c>
      <c r="N244" t="s">
        <v>22</v>
      </c>
      <c r="O244" t="s">
        <v>23</v>
      </c>
      <c r="P244" t="s">
        <v>24</v>
      </c>
      <c r="Q244" t="s">
        <v>25</v>
      </c>
      <c r="R244" t="s">
        <v>26</v>
      </c>
      <c r="S244" t="s">
        <v>27</v>
      </c>
      <c r="T244" t="s">
        <v>28</v>
      </c>
    </row>
    <row r="245" spans="1:20" x14ac:dyDescent="0.55000000000000004">
      <c r="A245" t="s">
        <v>29</v>
      </c>
      <c r="B245">
        <v>1</v>
      </c>
      <c r="C245">
        <v>551</v>
      </c>
      <c r="D245">
        <v>4941</v>
      </c>
      <c r="E245">
        <v>2</v>
      </c>
      <c r="F245">
        <v>866</v>
      </c>
      <c r="G245">
        <v>2</v>
      </c>
      <c r="H245">
        <v>17.52</v>
      </c>
      <c r="I245">
        <v>1</v>
      </c>
      <c r="J245">
        <v>127</v>
      </c>
      <c r="K245">
        <v>38.9</v>
      </c>
      <c r="L245">
        <v>6.81</v>
      </c>
      <c r="M245">
        <v>5722.53</v>
      </c>
      <c r="N245">
        <v>45.05</v>
      </c>
      <c r="O245">
        <v>1.68</v>
      </c>
      <c r="P245">
        <v>131</v>
      </c>
      <c r="Q245">
        <v>18.760000000000002</v>
      </c>
      <c r="R245">
        <v>60</v>
      </c>
      <c r="S245">
        <v>23.1</v>
      </c>
      <c r="T245">
        <v>28.22</v>
      </c>
    </row>
    <row r="246" spans="1:20" x14ac:dyDescent="0.55000000000000004">
      <c r="A246" t="s">
        <v>30</v>
      </c>
      <c r="B246">
        <v>2</v>
      </c>
      <c r="C246">
        <v>507</v>
      </c>
      <c r="D246">
        <v>4351</v>
      </c>
      <c r="E246">
        <v>2</v>
      </c>
      <c r="F246">
        <v>713</v>
      </c>
      <c r="G246">
        <v>2</v>
      </c>
      <c r="H246">
        <v>16.38</v>
      </c>
      <c r="I246">
        <v>1</v>
      </c>
      <c r="J246">
        <v>129</v>
      </c>
      <c r="K246">
        <v>33.72</v>
      </c>
      <c r="L246">
        <v>5.52</v>
      </c>
      <c r="M246">
        <v>4542.9399999999996</v>
      </c>
      <c r="N246">
        <v>35.21</v>
      </c>
      <c r="O246">
        <v>1.78</v>
      </c>
      <c r="P246">
        <v>91</v>
      </c>
      <c r="Q246">
        <v>16.73</v>
      </c>
      <c r="R246">
        <v>18</v>
      </c>
      <c r="S246">
        <v>23.48</v>
      </c>
      <c r="T246">
        <v>26.67</v>
      </c>
    </row>
    <row r="247" spans="1:20" x14ac:dyDescent="0.55000000000000004">
      <c r="A247" t="s">
        <v>33</v>
      </c>
      <c r="B247">
        <v>3</v>
      </c>
      <c r="C247">
        <v>459</v>
      </c>
      <c r="D247">
        <v>5145</v>
      </c>
      <c r="E247">
        <v>2</v>
      </c>
      <c r="F247">
        <v>1681</v>
      </c>
      <c r="G247">
        <v>2</v>
      </c>
      <c r="H247">
        <v>32.67</v>
      </c>
      <c r="I247">
        <v>2</v>
      </c>
      <c r="J247">
        <v>127</v>
      </c>
      <c r="K247">
        <v>40.51</v>
      </c>
      <c r="L247">
        <v>13.23</v>
      </c>
      <c r="M247">
        <v>4401.49</v>
      </c>
      <c r="N247">
        <v>34.65</v>
      </c>
      <c r="O247">
        <v>1.5</v>
      </c>
      <c r="P247">
        <v>146</v>
      </c>
      <c r="Q247">
        <v>12.91</v>
      </c>
      <c r="R247">
        <v>0</v>
      </c>
      <c r="S247">
        <v>0</v>
      </c>
      <c r="T247">
        <v>17.14</v>
      </c>
    </row>
    <row r="248" spans="1:20" x14ac:dyDescent="0.55000000000000004">
      <c r="A248" t="s">
        <v>31</v>
      </c>
      <c r="B248">
        <v>4</v>
      </c>
      <c r="C248">
        <v>445</v>
      </c>
      <c r="D248">
        <v>2493</v>
      </c>
      <c r="E248">
        <v>2</v>
      </c>
      <c r="F248">
        <v>408</v>
      </c>
      <c r="G248">
        <v>2</v>
      </c>
      <c r="H248">
        <v>16.36</v>
      </c>
      <c r="I248">
        <v>1</v>
      </c>
      <c r="J248">
        <v>88</v>
      </c>
      <c r="K248">
        <v>28.32</v>
      </c>
      <c r="L248">
        <v>4.63</v>
      </c>
      <c r="M248">
        <v>2625.45</v>
      </c>
      <c r="N248">
        <v>29.83</v>
      </c>
      <c r="O248">
        <v>1.73</v>
      </c>
      <c r="P248">
        <v>125</v>
      </c>
      <c r="Q248">
        <v>15.6</v>
      </c>
      <c r="R248">
        <v>13</v>
      </c>
      <c r="S248">
        <v>22.78</v>
      </c>
      <c r="T248">
        <v>24.77</v>
      </c>
    </row>
    <row r="249" spans="1:20" x14ac:dyDescent="0.55000000000000004">
      <c r="A249" t="s">
        <v>35</v>
      </c>
      <c r="B249">
        <v>5</v>
      </c>
      <c r="C249">
        <v>413</v>
      </c>
      <c r="D249">
        <v>2298</v>
      </c>
      <c r="E249">
        <v>2</v>
      </c>
      <c r="F249">
        <v>376</v>
      </c>
      <c r="G249">
        <v>1</v>
      </c>
      <c r="H249">
        <v>16.36</v>
      </c>
      <c r="I249">
        <v>1</v>
      </c>
      <c r="J249">
        <v>94</v>
      </c>
      <c r="K249">
        <v>24.44</v>
      </c>
      <c r="L249">
        <v>4</v>
      </c>
      <c r="M249">
        <v>2468.0700000000002</v>
      </c>
      <c r="N249">
        <v>26.25</v>
      </c>
      <c r="O249">
        <v>1.77</v>
      </c>
      <c r="P249">
        <v>114</v>
      </c>
      <c r="Q249">
        <v>18.48</v>
      </c>
      <c r="R249">
        <v>31</v>
      </c>
      <c r="S249">
        <v>22.01</v>
      </c>
      <c r="T249">
        <v>28.06</v>
      </c>
    </row>
    <row r="250" spans="1:20" x14ac:dyDescent="0.55000000000000004">
      <c r="A250" t="s">
        <v>39</v>
      </c>
      <c r="B250">
        <v>6</v>
      </c>
      <c r="C250">
        <v>350</v>
      </c>
      <c r="D250">
        <v>1210</v>
      </c>
      <c r="E250">
        <v>1</v>
      </c>
      <c r="F250">
        <v>224</v>
      </c>
      <c r="G250">
        <v>1</v>
      </c>
      <c r="H250">
        <v>18.510000000000002</v>
      </c>
      <c r="I250">
        <v>1</v>
      </c>
      <c r="J250">
        <v>67</v>
      </c>
      <c r="K250">
        <v>18.05</v>
      </c>
      <c r="L250">
        <v>3.34</v>
      </c>
      <c r="M250">
        <v>1228.1400000000001</v>
      </c>
      <c r="N250">
        <v>18.329999999999998</v>
      </c>
      <c r="O250">
        <v>1.75</v>
      </c>
      <c r="P250">
        <v>77</v>
      </c>
      <c r="Q250">
        <v>12.76</v>
      </c>
      <c r="R250">
        <v>5</v>
      </c>
      <c r="S250">
        <v>20.54</v>
      </c>
      <c r="T250">
        <v>21.58</v>
      </c>
    </row>
    <row r="251" spans="1:20" x14ac:dyDescent="0.55000000000000004">
      <c r="A251" t="s">
        <v>32</v>
      </c>
      <c r="B251">
        <v>7</v>
      </c>
      <c r="C251">
        <v>264</v>
      </c>
      <c r="D251">
        <v>1087</v>
      </c>
      <c r="E251">
        <v>1</v>
      </c>
      <c r="F251">
        <v>130</v>
      </c>
      <c r="G251">
        <v>0</v>
      </c>
      <c r="H251">
        <v>11.95</v>
      </c>
      <c r="I251">
        <v>0</v>
      </c>
      <c r="J251">
        <v>50</v>
      </c>
      <c r="K251">
        <v>21.74</v>
      </c>
      <c r="L251">
        <v>2.6</v>
      </c>
      <c r="M251">
        <v>925.04</v>
      </c>
      <c r="N251">
        <v>18.5</v>
      </c>
      <c r="O251">
        <v>1.65</v>
      </c>
      <c r="P251">
        <v>32</v>
      </c>
      <c r="Q251">
        <v>14.25</v>
      </c>
      <c r="R251">
        <v>4</v>
      </c>
      <c r="S251">
        <v>20.97</v>
      </c>
      <c r="T251">
        <v>22.01</v>
      </c>
    </row>
    <row r="252" spans="1:20" x14ac:dyDescent="0.55000000000000004">
      <c r="A252" t="s">
        <v>34</v>
      </c>
      <c r="B252">
        <v>8</v>
      </c>
      <c r="C252">
        <v>235</v>
      </c>
      <c r="D252">
        <v>454</v>
      </c>
      <c r="E252">
        <v>0</v>
      </c>
      <c r="F252">
        <v>71</v>
      </c>
      <c r="G252">
        <v>0</v>
      </c>
      <c r="H252">
        <v>15.63</v>
      </c>
      <c r="I252">
        <v>0</v>
      </c>
      <c r="J252">
        <v>26</v>
      </c>
      <c r="K252">
        <v>17.46</v>
      </c>
      <c r="L252">
        <v>2.73</v>
      </c>
      <c r="M252">
        <v>489.53</v>
      </c>
      <c r="N252">
        <v>18.82</v>
      </c>
      <c r="O252">
        <v>1.75</v>
      </c>
      <c r="P252">
        <v>17</v>
      </c>
      <c r="Q252">
        <v>18.829999999999998</v>
      </c>
      <c r="R252">
        <v>3</v>
      </c>
      <c r="S252">
        <v>21</v>
      </c>
      <c r="T252">
        <v>22.34</v>
      </c>
    </row>
    <row r="253" spans="1:20" x14ac:dyDescent="0.55000000000000004">
      <c r="A253" t="s">
        <v>37</v>
      </c>
      <c r="B253">
        <v>9</v>
      </c>
      <c r="C253">
        <v>205</v>
      </c>
      <c r="D253">
        <v>2034</v>
      </c>
      <c r="E253">
        <v>2</v>
      </c>
      <c r="F253">
        <v>140</v>
      </c>
      <c r="G253">
        <v>0</v>
      </c>
      <c r="H253">
        <v>6.88</v>
      </c>
      <c r="I253">
        <v>0</v>
      </c>
      <c r="J253">
        <v>117</v>
      </c>
      <c r="K253">
        <v>17.38</v>
      </c>
      <c r="L253">
        <v>1.19</v>
      </c>
      <c r="M253">
        <v>1221.6099999999999</v>
      </c>
      <c r="N253">
        <v>10.44</v>
      </c>
      <c r="O253">
        <v>1.43</v>
      </c>
      <c r="P253">
        <v>31</v>
      </c>
      <c r="Q253">
        <v>10.66</v>
      </c>
      <c r="R253">
        <v>0</v>
      </c>
      <c r="S253">
        <v>0</v>
      </c>
      <c r="T253">
        <v>16.14</v>
      </c>
    </row>
    <row r="254" spans="1:20" x14ac:dyDescent="0.55000000000000004">
      <c r="A254" t="s">
        <v>40</v>
      </c>
      <c r="B254">
        <v>10</v>
      </c>
      <c r="C254">
        <v>175</v>
      </c>
      <c r="D254">
        <v>510</v>
      </c>
      <c r="E254">
        <v>0</v>
      </c>
      <c r="F254">
        <v>132</v>
      </c>
      <c r="G254">
        <v>0</v>
      </c>
      <c r="H254">
        <v>25.88</v>
      </c>
      <c r="I254">
        <v>2</v>
      </c>
      <c r="J254">
        <v>51</v>
      </c>
      <c r="K254">
        <v>10</v>
      </c>
      <c r="L254">
        <v>2.58</v>
      </c>
      <c r="M254">
        <v>395.2</v>
      </c>
      <c r="N254">
        <v>7.74</v>
      </c>
      <c r="O254">
        <v>1.22</v>
      </c>
      <c r="P254">
        <v>1</v>
      </c>
      <c r="Q254">
        <v>9.58</v>
      </c>
      <c r="R254">
        <v>0</v>
      </c>
      <c r="S254">
        <v>0</v>
      </c>
      <c r="T254">
        <v>9.58</v>
      </c>
    </row>
    <row r="255" spans="1:20" x14ac:dyDescent="0.55000000000000004">
      <c r="A255" t="s">
        <v>38</v>
      </c>
      <c r="B255">
        <v>11</v>
      </c>
      <c r="C255">
        <v>174</v>
      </c>
      <c r="D255">
        <v>805</v>
      </c>
      <c r="E255">
        <v>0</v>
      </c>
      <c r="F255">
        <v>57</v>
      </c>
      <c r="G255">
        <v>0</v>
      </c>
      <c r="H255">
        <v>7.08</v>
      </c>
      <c r="I255">
        <v>0</v>
      </c>
      <c r="J255">
        <v>38</v>
      </c>
      <c r="K255">
        <v>21.18</v>
      </c>
      <c r="L255">
        <v>1.5</v>
      </c>
      <c r="M255">
        <v>637.96</v>
      </c>
      <c r="N255">
        <v>16.78</v>
      </c>
      <c r="O255">
        <v>1.6</v>
      </c>
      <c r="P255">
        <v>9</v>
      </c>
      <c r="Q255">
        <v>13.01</v>
      </c>
      <c r="R255">
        <v>0</v>
      </c>
      <c r="S255">
        <v>0</v>
      </c>
      <c r="T255">
        <v>14.6</v>
      </c>
    </row>
    <row r="256" spans="1:20" x14ac:dyDescent="0.55000000000000004">
      <c r="A256" t="s">
        <v>36</v>
      </c>
      <c r="B256">
        <v>12</v>
      </c>
      <c r="C256">
        <v>50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55000000000000004">
      <c r="A257" t="s">
        <v>8</v>
      </c>
    </row>
    <row r="258" spans="1:20" x14ac:dyDescent="0.55000000000000004">
      <c r="A258" t="s">
        <v>41</v>
      </c>
      <c r="D258">
        <v>4</v>
      </c>
      <c r="E258">
        <v>0</v>
      </c>
      <c r="F258">
        <v>5</v>
      </c>
      <c r="G258">
        <v>0</v>
      </c>
      <c r="H258">
        <v>5</v>
      </c>
      <c r="I258">
        <v>0</v>
      </c>
      <c r="J258">
        <v>2</v>
      </c>
      <c r="K258">
        <v>4</v>
      </c>
      <c r="L258">
        <v>4</v>
      </c>
      <c r="M258">
        <v>5</v>
      </c>
      <c r="N258">
        <v>0</v>
      </c>
      <c r="O258">
        <v>0</v>
      </c>
      <c r="P258">
        <v>4</v>
      </c>
      <c r="Q258">
        <v>2</v>
      </c>
      <c r="R258">
        <v>4</v>
      </c>
      <c r="S258">
        <v>3</v>
      </c>
      <c r="T258">
        <v>0</v>
      </c>
    </row>
    <row r="259" spans="1:20" x14ac:dyDescent="0.55000000000000004">
      <c r="A259" t="s">
        <v>42</v>
      </c>
      <c r="D259" t="s">
        <v>43</v>
      </c>
      <c r="E259" t="s">
        <v>43</v>
      </c>
      <c r="F259" t="s">
        <v>43</v>
      </c>
      <c r="G259" t="s">
        <v>43</v>
      </c>
      <c r="H259" t="s">
        <v>43</v>
      </c>
      <c r="I259" t="s">
        <v>43</v>
      </c>
      <c r="J259" t="s">
        <v>43</v>
      </c>
      <c r="K259" t="s">
        <v>43</v>
      </c>
      <c r="L259" t="s">
        <v>43</v>
      </c>
      <c r="M259" t="s">
        <v>43</v>
      </c>
      <c r="N259" t="s">
        <v>43</v>
      </c>
      <c r="O259" t="s">
        <v>43</v>
      </c>
      <c r="P259" t="s">
        <v>43</v>
      </c>
      <c r="Q259" t="s">
        <v>43</v>
      </c>
      <c r="R259" t="s">
        <v>43</v>
      </c>
      <c r="S259" t="s">
        <v>43</v>
      </c>
      <c r="T259" t="s">
        <v>43</v>
      </c>
    </row>
    <row r="260" spans="1:20" x14ac:dyDescent="0.55000000000000004">
      <c r="A260" t="s">
        <v>8</v>
      </c>
    </row>
    <row r="261" spans="1:20" x14ac:dyDescent="0.55000000000000004">
      <c r="A261" t="s">
        <v>8</v>
      </c>
      <c r="B261" t="s">
        <v>44</v>
      </c>
    </row>
    <row r="262" spans="1:20" x14ac:dyDescent="0.55000000000000004">
      <c r="A262" t="s">
        <v>29</v>
      </c>
      <c r="C262">
        <v>1</v>
      </c>
      <c r="D262">
        <v>2</v>
      </c>
      <c r="E262">
        <v>2</v>
      </c>
      <c r="F262">
        <v>2</v>
      </c>
      <c r="G262">
        <v>2</v>
      </c>
      <c r="H262">
        <v>4</v>
      </c>
      <c r="I262">
        <v>4</v>
      </c>
      <c r="J262">
        <v>2</v>
      </c>
      <c r="K262">
        <v>2</v>
      </c>
      <c r="L262">
        <v>2</v>
      </c>
      <c r="M262">
        <v>1</v>
      </c>
      <c r="N262">
        <v>1</v>
      </c>
      <c r="O262">
        <v>6</v>
      </c>
      <c r="P262">
        <v>2</v>
      </c>
      <c r="Q262">
        <v>2</v>
      </c>
      <c r="R262">
        <v>1</v>
      </c>
      <c r="S262">
        <v>2</v>
      </c>
      <c r="T262">
        <v>1</v>
      </c>
    </row>
    <row r="263" spans="1:20" x14ac:dyDescent="0.55000000000000004">
      <c r="A263" t="s">
        <v>30</v>
      </c>
      <c r="C263">
        <v>2</v>
      </c>
      <c r="D263">
        <v>3</v>
      </c>
      <c r="E263">
        <v>1</v>
      </c>
      <c r="F263">
        <v>3</v>
      </c>
      <c r="G263">
        <v>1</v>
      </c>
      <c r="H263">
        <v>5</v>
      </c>
      <c r="I263">
        <v>3</v>
      </c>
      <c r="J263">
        <v>1</v>
      </c>
      <c r="K263">
        <v>3</v>
      </c>
      <c r="L263">
        <v>3</v>
      </c>
      <c r="M263">
        <v>2</v>
      </c>
      <c r="N263">
        <v>2</v>
      </c>
      <c r="O263">
        <v>1</v>
      </c>
      <c r="P263">
        <v>5</v>
      </c>
      <c r="Q263">
        <v>4</v>
      </c>
      <c r="R263">
        <v>3</v>
      </c>
      <c r="S263">
        <v>1</v>
      </c>
      <c r="T263">
        <v>3</v>
      </c>
    </row>
    <row r="264" spans="1:20" x14ac:dyDescent="0.55000000000000004">
      <c r="A264" t="s">
        <v>33</v>
      </c>
      <c r="C264">
        <v>3</v>
      </c>
      <c r="D264">
        <v>1</v>
      </c>
      <c r="E264">
        <v>3</v>
      </c>
      <c r="F264">
        <v>1</v>
      </c>
      <c r="G264">
        <v>3</v>
      </c>
      <c r="H264">
        <v>1</v>
      </c>
      <c r="I264">
        <v>1</v>
      </c>
      <c r="J264">
        <v>3</v>
      </c>
      <c r="K264">
        <v>1</v>
      </c>
      <c r="L264">
        <v>1</v>
      </c>
      <c r="M264">
        <v>3</v>
      </c>
      <c r="N264">
        <v>3</v>
      </c>
      <c r="O264">
        <v>9</v>
      </c>
      <c r="P264">
        <v>1</v>
      </c>
      <c r="Q264">
        <v>8</v>
      </c>
      <c r="R264">
        <v>10</v>
      </c>
      <c r="S264">
        <v>10</v>
      </c>
      <c r="T264">
        <v>8</v>
      </c>
    </row>
    <row r="265" spans="1:20" x14ac:dyDescent="0.55000000000000004">
      <c r="A265" t="s">
        <v>31</v>
      </c>
      <c r="C265">
        <v>4</v>
      </c>
      <c r="D265">
        <v>4</v>
      </c>
      <c r="E265">
        <v>6</v>
      </c>
      <c r="F265">
        <v>4</v>
      </c>
      <c r="G265">
        <v>4</v>
      </c>
      <c r="H265">
        <v>6</v>
      </c>
      <c r="I265">
        <v>7</v>
      </c>
      <c r="J265">
        <v>6</v>
      </c>
      <c r="K265">
        <v>4</v>
      </c>
      <c r="L265">
        <v>4</v>
      </c>
      <c r="M265">
        <v>4</v>
      </c>
      <c r="N265">
        <v>4</v>
      </c>
      <c r="O265">
        <v>5</v>
      </c>
      <c r="P265">
        <v>3</v>
      </c>
      <c r="Q265">
        <v>5</v>
      </c>
      <c r="R265">
        <v>4</v>
      </c>
      <c r="S265">
        <v>3</v>
      </c>
      <c r="T265">
        <v>4</v>
      </c>
    </row>
    <row r="266" spans="1:20" x14ac:dyDescent="0.55000000000000004">
      <c r="A266" t="s">
        <v>35</v>
      </c>
      <c r="C266">
        <v>5</v>
      </c>
      <c r="D266">
        <v>5</v>
      </c>
      <c r="E266">
        <v>5</v>
      </c>
      <c r="F266">
        <v>5</v>
      </c>
      <c r="G266">
        <v>5</v>
      </c>
      <c r="H266">
        <v>7</v>
      </c>
      <c r="I266">
        <v>5</v>
      </c>
      <c r="J266">
        <v>5</v>
      </c>
      <c r="K266">
        <v>5</v>
      </c>
      <c r="L266">
        <v>5</v>
      </c>
      <c r="M266">
        <v>5</v>
      </c>
      <c r="N266">
        <v>5</v>
      </c>
      <c r="O266">
        <v>2</v>
      </c>
      <c r="P266">
        <v>4</v>
      </c>
      <c r="Q266">
        <v>3</v>
      </c>
      <c r="R266">
        <v>2</v>
      </c>
      <c r="S266">
        <v>4</v>
      </c>
      <c r="T266">
        <v>2</v>
      </c>
    </row>
    <row r="267" spans="1:20" x14ac:dyDescent="0.55000000000000004">
      <c r="A267" t="s">
        <v>39</v>
      </c>
      <c r="C267">
        <v>6</v>
      </c>
      <c r="D267">
        <v>7</v>
      </c>
      <c r="E267">
        <v>8</v>
      </c>
      <c r="F267">
        <v>6</v>
      </c>
      <c r="G267">
        <v>6</v>
      </c>
      <c r="H267">
        <v>3</v>
      </c>
      <c r="I267">
        <v>6</v>
      </c>
      <c r="J267">
        <v>7</v>
      </c>
      <c r="K267">
        <v>8</v>
      </c>
      <c r="L267">
        <v>6</v>
      </c>
      <c r="M267">
        <v>6</v>
      </c>
      <c r="N267">
        <v>8</v>
      </c>
      <c r="O267">
        <v>4</v>
      </c>
      <c r="P267">
        <v>6</v>
      </c>
      <c r="Q267">
        <v>9</v>
      </c>
      <c r="R267">
        <v>5</v>
      </c>
      <c r="S267">
        <v>7</v>
      </c>
      <c r="T267">
        <v>7</v>
      </c>
    </row>
    <row r="268" spans="1:20" x14ac:dyDescent="0.55000000000000004">
      <c r="A268" t="s">
        <v>32</v>
      </c>
      <c r="C268">
        <v>7</v>
      </c>
      <c r="D268">
        <v>8</v>
      </c>
      <c r="E268">
        <v>7</v>
      </c>
      <c r="F268">
        <v>9</v>
      </c>
      <c r="G268">
        <v>7</v>
      </c>
      <c r="H268">
        <v>9</v>
      </c>
      <c r="I268">
        <v>8</v>
      </c>
      <c r="J268">
        <v>9</v>
      </c>
      <c r="K268">
        <v>6</v>
      </c>
      <c r="L268">
        <v>8</v>
      </c>
      <c r="M268">
        <v>8</v>
      </c>
      <c r="N268">
        <v>7</v>
      </c>
      <c r="O268">
        <v>7</v>
      </c>
      <c r="P268">
        <v>7</v>
      </c>
      <c r="Q268">
        <v>6</v>
      </c>
      <c r="R268">
        <v>6</v>
      </c>
      <c r="S268">
        <v>6</v>
      </c>
      <c r="T268">
        <v>6</v>
      </c>
    </row>
    <row r="269" spans="1:20" x14ac:dyDescent="0.55000000000000004">
      <c r="A269" t="s">
        <v>34</v>
      </c>
      <c r="C269">
        <v>8</v>
      </c>
      <c r="D269">
        <v>11</v>
      </c>
      <c r="E269">
        <v>10</v>
      </c>
      <c r="F269">
        <v>10</v>
      </c>
      <c r="G269">
        <v>9</v>
      </c>
      <c r="H269">
        <v>8</v>
      </c>
      <c r="I269">
        <v>10</v>
      </c>
      <c r="J269">
        <v>11</v>
      </c>
      <c r="K269">
        <v>9</v>
      </c>
      <c r="L269">
        <v>7</v>
      </c>
      <c r="M269">
        <v>10</v>
      </c>
      <c r="N269">
        <v>6</v>
      </c>
      <c r="O269">
        <v>3</v>
      </c>
      <c r="P269">
        <v>9</v>
      </c>
      <c r="Q269">
        <v>1</v>
      </c>
      <c r="R269">
        <v>7</v>
      </c>
      <c r="S269">
        <v>5</v>
      </c>
      <c r="T269">
        <v>5</v>
      </c>
    </row>
    <row r="270" spans="1:20" x14ac:dyDescent="0.55000000000000004">
      <c r="A270" t="s">
        <v>37</v>
      </c>
      <c r="C270">
        <v>9</v>
      </c>
      <c r="D270">
        <v>6</v>
      </c>
      <c r="E270">
        <v>4</v>
      </c>
      <c r="F270">
        <v>7</v>
      </c>
      <c r="G270">
        <v>11</v>
      </c>
      <c r="H270">
        <v>11</v>
      </c>
      <c r="I270">
        <v>12</v>
      </c>
      <c r="J270">
        <v>4</v>
      </c>
      <c r="K270">
        <v>10</v>
      </c>
      <c r="L270">
        <v>11</v>
      </c>
      <c r="M270">
        <v>7</v>
      </c>
      <c r="N270">
        <v>10</v>
      </c>
      <c r="O270">
        <v>10</v>
      </c>
      <c r="P270">
        <v>8</v>
      </c>
      <c r="Q270">
        <v>10</v>
      </c>
      <c r="R270">
        <v>11</v>
      </c>
      <c r="S270">
        <v>11</v>
      </c>
      <c r="T270">
        <v>9</v>
      </c>
    </row>
    <row r="271" spans="1:20" x14ac:dyDescent="0.55000000000000004">
      <c r="A271" t="s">
        <v>40</v>
      </c>
      <c r="C271">
        <v>10</v>
      </c>
      <c r="D271">
        <v>10</v>
      </c>
      <c r="E271">
        <v>12</v>
      </c>
      <c r="F271">
        <v>8</v>
      </c>
      <c r="G271">
        <v>12</v>
      </c>
      <c r="H271">
        <v>2</v>
      </c>
      <c r="I271">
        <v>2</v>
      </c>
      <c r="J271">
        <v>8</v>
      </c>
      <c r="K271">
        <v>11</v>
      </c>
      <c r="L271">
        <v>9</v>
      </c>
      <c r="M271">
        <v>11</v>
      </c>
      <c r="N271">
        <v>11</v>
      </c>
      <c r="O271">
        <v>11</v>
      </c>
      <c r="P271">
        <v>11</v>
      </c>
      <c r="Q271">
        <v>11</v>
      </c>
      <c r="R271">
        <v>12</v>
      </c>
      <c r="S271">
        <v>12</v>
      </c>
      <c r="T271">
        <v>11</v>
      </c>
    </row>
    <row r="272" spans="1:20" x14ac:dyDescent="0.55000000000000004">
      <c r="A272" t="s">
        <v>38</v>
      </c>
      <c r="C272">
        <v>11</v>
      </c>
      <c r="D272">
        <v>9</v>
      </c>
      <c r="E272">
        <v>9</v>
      </c>
      <c r="F272">
        <v>11</v>
      </c>
      <c r="G272">
        <v>8</v>
      </c>
      <c r="H272">
        <v>10</v>
      </c>
      <c r="I272">
        <v>9</v>
      </c>
      <c r="J272">
        <v>10</v>
      </c>
      <c r="K272">
        <v>7</v>
      </c>
      <c r="L272">
        <v>10</v>
      </c>
      <c r="M272">
        <v>9</v>
      </c>
      <c r="N272">
        <v>9</v>
      </c>
      <c r="O272">
        <v>8</v>
      </c>
      <c r="P272">
        <v>10</v>
      </c>
      <c r="Q272">
        <v>7</v>
      </c>
      <c r="R272">
        <v>8</v>
      </c>
      <c r="S272">
        <v>8</v>
      </c>
      <c r="T272">
        <v>10</v>
      </c>
    </row>
    <row r="273" spans="1:20" x14ac:dyDescent="0.55000000000000004">
      <c r="A273" t="s">
        <v>36</v>
      </c>
      <c r="C273">
        <v>12</v>
      </c>
      <c r="D273">
        <v>12</v>
      </c>
      <c r="E273">
        <v>11</v>
      </c>
      <c r="F273">
        <v>12</v>
      </c>
      <c r="G273">
        <v>10</v>
      </c>
      <c r="H273">
        <v>12</v>
      </c>
      <c r="I273">
        <v>11</v>
      </c>
      <c r="J273">
        <v>12</v>
      </c>
      <c r="K273">
        <v>12</v>
      </c>
      <c r="L273">
        <v>12</v>
      </c>
      <c r="M273">
        <v>12</v>
      </c>
      <c r="N273">
        <v>12</v>
      </c>
      <c r="O273">
        <v>12</v>
      </c>
      <c r="P273">
        <v>12</v>
      </c>
      <c r="Q273">
        <v>12</v>
      </c>
      <c r="R273">
        <v>9</v>
      </c>
      <c r="S273">
        <v>9</v>
      </c>
      <c r="T273">
        <v>12</v>
      </c>
    </row>
    <row r="274" spans="1:20" x14ac:dyDescent="0.55000000000000004">
      <c r="A274" t="s">
        <v>8</v>
      </c>
    </row>
    <row r="275" spans="1:20" x14ac:dyDescent="0.55000000000000004">
      <c r="A275" t="s">
        <v>8</v>
      </c>
    </row>
    <row r="276" spans="1:20" x14ac:dyDescent="0.55000000000000004">
      <c r="A276" t="s">
        <v>8</v>
      </c>
    </row>
    <row r="277" spans="1:20" x14ac:dyDescent="0.55000000000000004">
      <c r="A277" t="s">
        <v>8</v>
      </c>
    </row>
    <row r="278" spans="1:20" x14ac:dyDescent="0.55000000000000004">
      <c r="A278" t="s">
        <v>8</v>
      </c>
    </row>
    <row r="279" spans="1:20" x14ac:dyDescent="0.55000000000000004">
      <c r="A279" t="s">
        <v>8</v>
      </c>
    </row>
    <row r="280" spans="1:20" x14ac:dyDescent="0.55000000000000004">
      <c r="A280" t="s">
        <v>8</v>
      </c>
    </row>
    <row r="281" spans="1:20" x14ac:dyDescent="0.55000000000000004">
      <c r="A281" t="s">
        <v>8</v>
      </c>
    </row>
    <row r="282" spans="1:20" x14ac:dyDescent="0.55000000000000004">
      <c r="A282" t="s">
        <v>8</v>
      </c>
    </row>
    <row r="283" spans="1:20" x14ac:dyDescent="0.55000000000000004">
      <c r="A283" t="s">
        <v>8</v>
      </c>
    </row>
    <row r="284" spans="1:20" x14ac:dyDescent="0.55000000000000004">
      <c r="A284" t="s">
        <v>45</v>
      </c>
      <c r="B284" t="s">
        <v>46</v>
      </c>
      <c r="C284" t="s">
        <v>47</v>
      </c>
      <c r="D284" t="s">
        <v>47</v>
      </c>
      <c r="E284" t="s">
        <v>47</v>
      </c>
      <c r="F284" t="s">
        <v>48</v>
      </c>
      <c r="G284" t="s">
        <v>47</v>
      </c>
      <c r="H284" t="s">
        <v>47</v>
      </c>
      <c r="I284" t="s">
        <v>47</v>
      </c>
      <c r="J284" t="s">
        <v>49</v>
      </c>
      <c r="K284" t="s">
        <v>47</v>
      </c>
      <c r="L284" t="s">
        <v>47</v>
      </c>
      <c r="M284" t="s">
        <v>47</v>
      </c>
      <c r="N284" t="s">
        <v>50</v>
      </c>
      <c r="O284" t="s">
        <v>47</v>
      </c>
    </row>
    <row r="285" spans="1:20" x14ac:dyDescent="0.55000000000000004">
      <c r="A285" t="s">
        <v>45</v>
      </c>
      <c r="B285" t="s">
        <v>51</v>
      </c>
      <c r="C285" t="s">
        <v>47</v>
      </c>
      <c r="D285" t="s">
        <v>47</v>
      </c>
      <c r="E285" t="s">
        <v>47</v>
      </c>
      <c r="F285" t="s">
        <v>52</v>
      </c>
      <c r="G285" t="s">
        <v>47</v>
      </c>
      <c r="H285" t="s">
        <v>47</v>
      </c>
      <c r="I285" t="s">
        <v>47</v>
      </c>
      <c r="J285" t="s">
        <v>53</v>
      </c>
      <c r="K285" t="s">
        <v>47</v>
      </c>
      <c r="L285" t="s">
        <v>47</v>
      </c>
      <c r="M285" t="s">
        <v>47</v>
      </c>
      <c r="N285" t="s">
        <v>54</v>
      </c>
      <c r="O285" t="s">
        <v>47</v>
      </c>
    </row>
    <row r="286" spans="1:20" x14ac:dyDescent="0.55000000000000004">
      <c r="A286" t="s">
        <v>45</v>
      </c>
      <c r="B286" t="s">
        <v>55</v>
      </c>
      <c r="C286" t="s">
        <v>47</v>
      </c>
      <c r="D286" t="s">
        <v>47</v>
      </c>
      <c r="E286" t="s">
        <v>47</v>
      </c>
      <c r="F286" t="s">
        <v>56</v>
      </c>
      <c r="G286" t="s">
        <v>47</v>
      </c>
      <c r="H286" t="s">
        <v>47</v>
      </c>
      <c r="I286" t="s">
        <v>47</v>
      </c>
      <c r="J286" t="s">
        <v>57</v>
      </c>
      <c r="K286" t="s">
        <v>47</v>
      </c>
      <c r="L286" t="s">
        <v>47</v>
      </c>
      <c r="M286" t="s">
        <v>47</v>
      </c>
      <c r="N286" t="s">
        <v>58</v>
      </c>
      <c r="O286" t="s">
        <v>47</v>
      </c>
    </row>
    <row r="287" spans="1:20" x14ac:dyDescent="0.55000000000000004">
      <c r="A287" t="s">
        <v>59</v>
      </c>
      <c r="B287" t="s">
        <v>60</v>
      </c>
      <c r="C287" t="s">
        <v>61</v>
      </c>
      <c r="D287" t="s">
        <v>47</v>
      </c>
      <c r="E287" t="s">
        <v>62</v>
      </c>
      <c r="F287" t="s">
        <v>60</v>
      </c>
      <c r="G287" t="s">
        <v>61</v>
      </c>
      <c r="H287" t="s">
        <v>47</v>
      </c>
      <c r="I287" t="s">
        <v>62</v>
      </c>
      <c r="J287" t="s">
        <v>60</v>
      </c>
      <c r="K287" t="s">
        <v>61</v>
      </c>
      <c r="L287" t="s">
        <v>47</v>
      </c>
      <c r="M287" t="s">
        <v>62</v>
      </c>
      <c r="N287" t="s">
        <v>60</v>
      </c>
      <c r="O287" t="s">
        <v>61</v>
      </c>
    </row>
    <row r="288" spans="1:20" x14ac:dyDescent="0.55000000000000004">
      <c r="A288">
        <v>1</v>
      </c>
      <c r="B288" t="s">
        <v>63</v>
      </c>
      <c r="C288">
        <v>5722.54</v>
      </c>
      <c r="E288">
        <v>1</v>
      </c>
      <c r="F288" t="s">
        <v>63</v>
      </c>
      <c r="G288">
        <v>45.06</v>
      </c>
      <c r="I288">
        <v>1</v>
      </c>
      <c r="J288" t="s">
        <v>64</v>
      </c>
      <c r="K288">
        <v>32.67</v>
      </c>
      <c r="M288">
        <v>1</v>
      </c>
      <c r="N288" t="s">
        <v>63</v>
      </c>
      <c r="O288">
        <v>551</v>
      </c>
    </row>
    <row r="289" spans="1:15" x14ac:dyDescent="0.55000000000000004">
      <c r="A289">
        <v>2</v>
      </c>
      <c r="B289" t="s">
        <v>65</v>
      </c>
      <c r="C289">
        <v>4542.95</v>
      </c>
      <c r="E289">
        <v>2</v>
      </c>
      <c r="F289" t="s">
        <v>65</v>
      </c>
      <c r="G289">
        <v>35.22</v>
      </c>
      <c r="I289">
        <v>2</v>
      </c>
      <c r="J289" t="s">
        <v>74</v>
      </c>
      <c r="K289">
        <v>25.88</v>
      </c>
      <c r="M289">
        <v>2</v>
      </c>
      <c r="N289" t="s">
        <v>65</v>
      </c>
      <c r="O289">
        <v>507</v>
      </c>
    </row>
    <row r="290" spans="1:15" x14ac:dyDescent="0.55000000000000004">
      <c r="A290">
        <v>3</v>
      </c>
      <c r="B290" t="s">
        <v>64</v>
      </c>
      <c r="C290">
        <v>4401.5</v>
      </c>
      <c r="E290">
        <v>3</v>
      </c>
      <c r="F290" t="s">
        <v>64</v>
      </c>
      <c r="G290">
        <v>34.659999999999997</v>
      </c>
      <c r="I290">
        <v>3</v>
      </c>
      <c r="J290" t="s">
        <v>72</v>
      </c>
      <c r="K290">
        <v>18.510000000000002</v>
      </c>
      <c r="M290">
        <v>3</v>
      </c>
      <c r="N290" t="s">
        <v>64</v>
      </c>
      <c r="O290">
        <v>459</v>
      </c>
    </row>
    <row r="291" spans="1:15" x14ac:dyDescent="0.55000000000000004">
      <c r="A291">
        <v>4</v>
      </c>
      <c r="B291" t="s">
        <v>66</v>
      </c>
      <c r="C291">
        <v>2625.45</v>
      </c>
      <c r="E291">
        <v>4</v>
      </c>
      <c r="F291" t="s">
        <v>66</v>
      </c>
      <c r="G291">
        <v>29.83</v>
      </c>
      <c r="I291">
        <v>4</v>
      </c>
      <c r="J291" t="s">
        <v>63</v>
      </c>
      <c r="K291">
        <v>17.53</v>
      </c>
      <c r="M291">
        <v>4</v>
      </c>
      <c r="N291" t="s">
        <v>66</v>
      </c>
      <c r="O291">
        <v>445</v>
      </c>
    </row>
    <row r="292" spans="1:15" x14ac:dyDescent="0.55000000000000004">
      <c r="A292">
        <v>5</v>
      </c>
      <c r="B292" t="s">
        <v>69</v>
      </c>
      <c r="C292">
        <v>2468.08</v>
      </c>
      <c r="E292">
        <v>5</v>
      </c>
      <c r="F292" t="s">
        <v>69</v>
      </c>
      <c r="G292">
        <v>26.26</v>
      </c>
      <c r="I292">
        <v>5</v>
      </c>
      <c r="J292" t="s">
        <v>65</v>
      </c>
      <c r="K292">
        <v>16.39</v>
      </c>
      <c r="M292">
        <v>5</v>
      </c>
      <c r="N292" t="s">
        <v>69</v>
      </c>
      <c r="O292">
        <v>413</v>
      </c>
    </row>
    <row r="293" spans="1:15" x14ac:dyDescent="0.55000000000000004">
      <c r="A293">
        <v>6</v>
      </c>
      <c r="B293" t="s">
        <v>72</v>
      </c>
      <c r="C293">
        <v>1228.1400000000001</v>
      </c>
      <c r="E293">
        <v>6</v>
      </c>
      <c r="F293" t="s">
        <v>68</v>
      </c>
      <c r="G293">
        <v>18.829999999999998</v>
      </c>
      <c r="I293">
        <v>6</v>
      </c>
      <c r="J293" t="s">
        <v>66</v>
      </c>
      <c r="K293">
        <v>16.37</v>
      </c>
      <c r="M293">
        <v>6</v>
      </c>
      <c r="N293" t="s">
        <v>72</v>
      </c>
      <c r="O293">
        <v>350</v>
      </c>
    </row>
    <row r="294" spans="1:15" x14ac:dyDescent="0.55000000000000004">
      <c r="A294">
        <v>7</v>
      </c>
      <c r="B294" t="s">
        <v>71</v>
      </c>
      <c r="C294">
        <v>1221.6099999999999</v>
      </c>
      <c r="E294">
        <v>7</v>
      </c>
      <c r="F294" t="s">
        <v>67</v>
      </c>
      <c r="G294">
        <v>18.5</v>
      </c>
      <c r="I294">
        <v>7</v>
      </c>
      <c r="J294" t="s">
        <v>69</v>
      </c>
      <c r="K294">
        <v>16.36</v>
      </c>
      <c r="M294">
        <v>7</v>
      </c>
      <c r="N294" t="s">
        <v>67</v>
      </c>
      <c r="O294">
        <v>264</v>
      </c>
    </row>
    <row r="295" spans="1:15" x14ac:dyDescent="0.55000000000000004">
      <c r="A295">
        <v>8</v>
      </c>
      <c r="B295" t="s">
        <v>67</v>
      </c>
      <c r="C295">
        <v>925.04</v>
      </c>
      <c r="E295">
        <v>8</v>
      </c>
      <c r="F295" t="s">
        <v>72</v>
      </c>
      <c r="G295">
        <v>18.329999999999998</v>
      </c>
      <c r="I295">
        <v>8</v>
      </c>
      <c r="J295" t="s">
        <v>68</v>
      </c>
      <c r="K295">
        <v>15.64</v>
      </c>
      <c r="M295">
        <v>8</v>
      </c>
      <c r="N295" t="s">
        <v>68</v>
      </c>
      <c r="O295">
        <v>235</v>
      </c>
    </row>
    <row r="296" spans="1:15" x14ac:dyDescent="0.55000000000000004">
      <c r="A296">
        <v>9</v>
      </c>
      <c r="B296" t="s">
        <v>73</v>
      </c>
      <c r="C296">
        <v>637.96</v>
      </c>
      <c r="E296">
        <v>9</v>
      </c>
      <c r="F296" t="s">
        <v>73</v>
      </c>
      <c r="G296">
        <v>16.79</v>
      </c>
      <c r="I296">
        <v>9</v>
      </c>
      <c r="J296" t="s">
        <v>67</v>
      </c>
      <c r="K296">
        <v>11.96</v>
      </c>
      <c r="M296">
        <v>9</v>
      </c>
      <c r="N296" t="s">
        <v>71</v>
      </c>
      <c r="O296">
        <v>205</v>
      </c>
    </row>
    <row r="297" spans="1:15" x14ac:dyDescent="0.55000000000000004">
      <c r="A297">
        <v>10</v>
      </c>
      <c r="B297" t="s">
        <v>68</v>
      </c>
      <c r="C297">
        <v>489.53</v>
      </c>
      <c r="E297">
        <v>10</v>
      </c>
      <c r="F297" t="s">
        <v>71</v>
      </c>
      <c r="G297">
        <v>10.44</v>
      </c>
      <c r="I297">
        <v>10</v>
      </c>
      <c r="J297" t="s">
        <v>73</v>
      </c>
      <c r="K297">
        <v>7.08</v>
      </c>
      <c r="M297">
        <v>10</v>
      </c>
      <c r="N297" t="s">
        <v>74</v>
      </c>
      <c r="O297">
        <v>175</v>
      </c>
    </row>
    <row r="298" spans="1:15" x14ac:dyDescent="0.55000000000000004">
      <c r="A298">
        <v>11</v>
      </c>
      <c r="B298" t="s">
        <v>74</v>
      </c>
      <c r="C298">
        <v>395.21</v>
      </c>
      <c r="E298">
        <v>11</v>
      </c>
      <c r="F298" t="s">
        <v>74</v>
      </c>
      <c r="G298">
        <v>7.75</v>
      </c>
      <c r="I298">
        <v>11</v>
      </c>
      <c r="J298" t="s">
        <v>71</v>
      </c>
      <c r="K298">
        <v>6.88</v>
      </c>
      <c r="M298">
        <v>11</v>
      </c>
      <c r="N298" t="s">
        <v>73</v>
      </c>
      <c r="O298">
        <v>174</v>
      </c>
    </row>
    <row r="299" spans="1:15" x14ac:dyDescent="0.55000000000000004">
      <c r="A299">
        <v>12</v>
      </c>
      <c r="B299" t="s">
        <v>70</v>
      </c>
      <c r="C299">
        <v>0</v>
      </c>
      <c r="E299">
        <v>12</v>
      </c>
      <c r="F299" t="s">
        <v>70</v>
      </c>
      <c r="G299">
        <v>0</v>
      </c>
      <c r="I299">
        <v>12</v>
      </c>
      <c r="J299" t="s">
        <v>70</v>
      </c>
      <c r="K299">
        <v>0</v>
      </c>
      <c r="M299">
        <v>12</v>
      </c>
      <c r="N299" t="s">
        <v>70</v>
      </c>
      <c r="O299">
        <v>50</v>
      </c>
    </row>
    <row r="305" spans="1:20" x14ac:dyDescent="0.55000000000000004">
      <c r="A305" t="s">
        <v>75</v>
      </c>
    </row>
    <row r="308" spans="1:20" x14ac:dyDescent="0.55000000000000004">
      <c r="A308" t="s">
        <v>0</v>
      </c>
    </row>
    <row r="309" spans="1:20" x14ac:dyDescent="0.55000000000000004">
      <c r="A309" t="s">
        <v>1</v>
      </c>
      <c r="B309" t="s">
        <v>80</v>
      </c>
    </row>
    <row r="310" spans="1:20" x14ac:dyDescent="0.55000000000000004">
      <c r="A310" t="s">
        <v>3</v>
      </c>
      <c r="B310" s="1">
        <v>43023.625937500001</v>
      </c>
    </row>
    <row r="311" spans="1:20" x14ac:dyDescent="0.55000000000000004">
      <c r="A311" t="s">
        <v>4</v>
      </c>
      <c r="B311" s="1">
        <v>43023.691284722219</v>
      </c>
    </row>
    <row r="315" spans="1:20" x14ac:dyDescent="0.55000000000000004">
      <c r="A315" t="s">
        <v>5</v>
      </c>
      <c r="B315" t="s">
        <v>6</v>
      </c>
    </row>
    <row r="316" spans="1:20" x14ac:dyDescent="0.55000000000000004">
      <c r="A316" t="s">
        <v>7</v>
      </c>
      <c r="B316">
        <v>12</v>
      </c>
    </row>
    <row r="317" spans="1:20" x14ac:dyDescent="0.55000000000000004">
      <c r="A317" t="s">
        <v>8</v>
      </c>
    </row>
    <row r="320" spans="1:20" x14ac:dyDescent="0.55000000000000004">
      <c r="A320" t="s">
        <v>9</v>
      </c>
      <c r="B320" t="s">
        <v>10</v>
      </c>
      <c r="C320" t="s">
        <v>11</v>
      </c>
      <c r="D320" t="s">
        <v>12</v>
      </c>
      <c r="E320" t="s">
        <v>13</v>
      </c>
      <c r="F320" t="s">
        <v>14</v>
      </c>
      <c r="G320" t="s">
        <v>15</v>
      </c>
      <c r="H320" t="s">
        <v>16</v>
      </c>
      <c r="I320" t="s">
        <v>17</v>
      </c>
      <c r="J320" t="s">
        <v>18</v>
      </c>
      <c r="K320" t="s">
        <v>19</v>
      </c>
      <c r="L320" t="s">
        <v>20</v>
      </c>
      <c r="M320" t="s">
        <v>21</v>
      </c>
      <c r="N320" t="s">
        <v>22</v>
      </c>
      <c r="O320" t="s">
        <v>23</v>
      </c>
      <c r="P320" t="s">
        <v>24</v>
      </c>
      <c r="Q320" t="s">
        <v>25</v>
      </c>
      <c r="R320" t="s">
        <v>26</v>
      </c>
      <c r="S320" t="s">
        <v>27</v>
      </c>
      <c r="T320" t="s">
        <v>28</v>
      </c>
    </row>
    <row r="321" spans="1:20" x14ac:dyDescent="0.55000000000000004">
      <c r="A321" t="s">
        <v>30</v>
      </c>
      <c r="B321">
        <v>1</v>
      </c>
      <c r="C321">
        <v>511</v>
      </c>
      <c r="D321">
        <v>2379</v>
      </c>
      <c r="E321">
        <v>2</v>
      </c>
      <c r="F321">
        <v>423</v>
      </c>
      <c r="G321">
        <v>2</v>
      </c>
      <c r="H321">
        <v>17.78</v>
      </c>
      <c r="I321">
        <v>1</v>
      </c>
      <c r="J321">
        <v>86</v>
      </c>
      <c r="K321">
        <v>27.66</v>
      </c>
      <c r="L321">
        <v>4.91</v>
      </c>
      <c r="M321">
        <v>2420.06</v>
      </c>
      <c r="N321">
        <v>28.14</v>
      </c>
      <c r="O321">
        <v>1.75</v>
      </c>
      <c r="P321">
        <v>51</v>
      </c>
      <c r="Q321">
        <v>16.809999999999999</v>
      </c>
      <c r="R321">
        <v>12</v>
      </c>
      <c r="S321">
        <v>22.4</v>
      </c>
      <c r="T321">
        <v>25.3</v>
      </c>
    </row>
    <row r="322" spans="1:20" x14ac:dyDescent="0.55000000000000004">
      <c r="A322" t="s">
        <v>29</v>
      </c>
      <c r="B322">
        <v>2</v>
      </c>
      <c r="C322">
        <v>506</v>
      </c>
      <c r="D322">
        <v>2546</v>
      </c>
      <c r="E322">
        <v>2</v>
      </c>
      <c r="F322">
        <v>402</v>
      </c>
      <c r="G322">
        <v>2</v>
      </c>
      <c r="H322">
        <v>15.78</v>
      </c>
      <c r="I322">
        <v>0</v>
      </c>
      <c r="J322">
        <v>77</v>
      </c>
      <c r="K322">
        <v>33.06</v>
      </c>
      <c r="L322">
        <v>5.22</v>
      </c>
      <c r="M322">
        <v>2576.11</v>
      </c>
      <c r="N322">
        <v>33.450000000000003</v>
      </c>
      <c r="O322">
        <v>1.63</v>
      </c>
      <c r="P322">
        <v>62</v>
      </c>
      <c r="Q322">
        <v>18.72</v>
      </c>
      <c r="R322">
        <v>29</v>
      </c>
      <c r="S322">
        <v>21.95</v>
      </c>
      <c r="T322">
        <v>25.23</v>
      </c>
    </row>
    <row r="323" spans="1:20" x14ac:dyDescent="0.55000000000000004">
      <c r="A323" t="s">
        <v>33</v>
      </c>
      <c r="B323">
        <v>3</v>
      </c>
      <c r="C323">
        <v>489</v>
      </c>
      <c r="D323">
        <v>3045</v>
      </c>
      <c r="E323">
        <v>2</v>
      </c>
      <c r="F323">
        <v>1227</v>
      </c>
      <c r="G323">
        <v>2</v>
      </c>
      <c r="H323">
        <v>40.29</v>
      </c>
      <c r="I323">
        <v>2</v>
      </c>
      <c r="J323">
        <v>80</v>
      </c>
      <c r="K323">
        <v>38.06</v>
      </c>
      <c r="L323">
        <v>15.33</v>
      </c>
      <c r="M323">
        <v>2619.66</v>
      </c>
      <c r="N323">
        <v>32.74</v>
      </c>
      <c r="O323">
        <v>1.5</v>
      </c>
      <c r="P323">
        <v>85</v>
      </c>
      <c r="Q323">
        <v>12.73</v>
      </c>
      <c r="R323">
        <v>0</v>
      </c>
      <c r="S323">
        <v>0</v>
      </c>
      <c r="T323">
        <v>16.53</v>
      </c>
    </row>
    <row r="324" spans="1:20" x14ac:dyDescent="0.55000000000000004">
      <c r="A324" t="s">
        <v>31</v>
      </c>
      <c r="B324">
        <v>4</v>
      </c>
      <c r="C324">
        <v>467</v>
      </c>
      <c r="D324">
        <v>1790</v>
      </c>
      <c r="E324">
        <v>2</v>
      </c>
      <c r="F324">
        <v>289</v>
      </c>
      <c r="G324">
        <v>1</v>
      </c>
      <c r="H324">
        <v>16.14</v>
      </c>
      <c r="I324">
        <v>1</v>
      </c>
      <c r="J324">
        <v>61</v>
      </c>
      <c r="K324">
        <v>29.34</v>
      </c>
      <c r="L324">
        <v>4.7300000000000004</v>
      </c>
      <c r="M324">
        <v>1978.93</v>
      </c>
      <c r="N324">
        <v>32.44</v>
      </c>
      <c r="O324">
        <v>1.79</v>
      </c>
      <c r="P324">
        <v>86</v>
      </c>
      <c r="Q324">
        <v>16.68</v>
      </c>
      <c r="R324">
        <v>14</v>
      </c>
      <c r="S324">
        <v>21.57</v>
      </c>
      <c r="T324">
        <v>23.41</v>
      </c>
    </row>
    <row r="325" spans="1:20" x14ac:dyDescent="0.55000000000000004">
      <c r="A325" t="s">
        <v>35</v>
      </c>
      <c r="B325">
        <v>5</v>
      </c>
      <c r="C325">
        <v>448</v>
      </c>
      <c r="D325">
        <v>1302</v>
      </c>
      <c r="E325">
        <v>1</v>
      </c>
      <c r="F325">
        <v>232</v>
      </c>
      <c r="G325">
        <v>1</v>
      </c>
      <c r="H325">
        <v>17.809999999999999</v>
      </c>
      <c r="I325">
        <v>1</v>
      </c>
      <c r="J325">
        <v>57</v>
      </c>
      <c r="K325">
        <v>22.84</v>
      </c>
      <c r="L325">
        <v>4.07</v>
      </c>
      <c r="M325">
        <v>1508.58</v>
      </c>
      <c r="N325">
        <v>26.46</v>
      </c>
      <c r="O325">
        <v>1.84</v>
      </c>
      <c r="P325">
        <v>73</v>
      </c>
      <c r="Q325">
        <v>18.43</v>
      </c>
      <c r="R325">
        <v>26</v>
      </c>
      <c r="S325">
        <v>22.1</v>
      </c>
      <c r="T325">
        <v>27.17</v>
      </c>
    </row>
    <row r="326" spans="1:20" x14ac:dyDescent="0.55000000000000004">
      <c r="A326" t="s">
        <v>32</v>
      </c>
      <c r="B326">
        <v>6</v>
      </c>
      <c r="C326">
        <v>357</v>
      </c>
      <c r="D326">
        <v>1216</v>
      </c>
      <c r="E326">
        <v>1</v>
      </c>
      <c r="F326">
        <v>207</v>
      </c>
      <c r="G326">
        <v>1</v>
      </c>
      <c r="H326">
        <v>17.02</v>
      </c>
      <c r="I326">
        <v>1</v>
      </c>
      <c r="J326">
        <v>49</v>
      </c>
      <c r="K326">
        <v>24.81</v>
      </c>
      <c r="L326">
        <v>4.22</v>
      </c>
      <c r="M326">
        <v>997.72</v>
      </c>
      <c r="N326">
        <v>20.36</v>
      </c>
      <c r="O326">
        <v>1.62</v>
      </c>
      <c r="P326">
        <v>35</v>
      </c>
      <c r="Q326">
        <v>13.13</v>
      </c>
      <c r="R326">
        <v>1</v>
      </c>
      <c r="S326">
        <v>20.67</v>
      </c>
      <c r="T326">
        <v>20.67</v>
      </c>
    </row>
    <row r="327" spans="1:20" x14ac:dyDescent="0.55000000000000004">
      <c r="A327" t="s">
        <v>39</v>
      </c>
      <c r="B327">
        <v>7</v>
      </c>
      <c r="C327">
        <v>285</v>
      </c>
      <c r="D327">
        <v>516</v>
      </c>
      <c r="E327">
        <v>0</v>
      </c>
      <c r="F327">
        <v>70</v>
      </c>
      <c r="G327">
        <v>0</v>
      </c>
      <c r="H327">
        <v>13.56</v>
      </c>
      <c r="I327">
        <v>0</v>
      </c>
      <c r="J327">
        <v>27</v>
      </c>
      <c r="K327">
        <v>19.11</v>
      </c>
      <c r="L327">
        <v>2.59</v>
      </c>
      <c r="M327">
        <v>455.62</v>
      </c>
      <c r="N327">
        <v>16.87</v>
      </c>
      <c r="O327">
        <v>1.67</v>
      </c>
      <c r="P327">
        <v>30</v>
      </c>
      <c r="Q327">
        <v>13.73</v>
      </c>
      <c r="R327">
        <v>4</v>
      </c>
      <c r="S327">
        <v>20.64</v>
      </c>
      <c r="T327">
        <v>21.15</v>
      </c>
    </row>
    <row r="328" spans="1:20" x14ac:dyDescent="0.55000000000000004">
      <c r="A328" t="s">
        <v>37</v>
      </c>
      <c r="B328">
        <v>8</v>
      </c>
      <c r="C328">
        <v>262</v>
      </c>
      <c r="D328">
        <v>1437</v>
      </c>
      <c r="E328">
        <v>1</v>
      </c>
      <c r="F328">
        <v>111</v>
      </c>
      <c r="G328">
        <v>0</v>
      </c>
      <c r="H328">
        <v>7.72</v>
      </c>
      <c r="I328">
        <v>0</v>
      </c>
      <c r="J328">
        <v>72</v>
      </c>
      <c r="K328">
        <v>19.95</v>
      </c>
      <c r="L328">
        <v>1.54</v>
      </c>
      <c r="M328">
        <v>876</v>
      </c>
      <c r="N328">
        <v>12.16</v>
      </c>
      <c r="O328">
        <v>1.47</v>
      </c>
      <c r="P328">
        <v>14</v>
      </c>
      <c r="Q328">
        <v>9.5299999999999994</v>
      </c>
      <c r="R328">
        <v>0</v>
      </c>
      <c r="S328">
        <v>0</v>
      </c>
      <c r="T328">
        <v>13.83</v>
      </c>
    </row>
    <row r="329" spans="1:20" x14ac:dyDescent="0.55000000000000004">
      <c r="A329" t="s">
        <v>38</v>
      </c>
      <c r="B329">
        <v>9</v>
      </c>
      <c r="C329">
        <v>191</v>
      </c>
      <c r="D329">
        <v>710</v>
      </c>
      <c r="E329">
        <v>0</v>
      </c>
      <c r="F329">
        <v>45</v>
      </c>
      <c r="G329">
        <v>0</v>
      </c>
      <c r="H329">
        <v>6.33</v>
      </c>
      <c r="I329">
        <v>0</v>
      </c>
      <c r="J329">
        <v>38</v>
      </c>
      <c r="K329">
        <v>18.68</v>
      </c>
      <c r="L329">
        <v>1.18</v>
      </c>
      <c r="M329">
        <v>429.02</v>
      </c>
      <c r="N329">
        <v>11.29</v>
      </c>
      <c r="O329">
        <v>1.49</v>
      </c>
      <c r="P329">
        <v>6</v>
      </c>
      <c r="Q329">
        <v>12.5</v>
      </c>
      <c r="R329">
        <v>0</v>
      </c>
      <c r="S329">
        <v>0</v>
      </c>
      <c r="T329">
        <v>13.88</v>
      </c>
    </row>
    <row r="330" spans="1:20" x14ac:dyDescent="0.55000000000000004">
      <c r="A330" t="s">
        <v>40</v>
      </c>
      <c r="B330">
        <v>10</v>
      </c>
      <c r="C330">
        <v>123</v>
      </c>
      <c r="D330">
        <v>115</v>
      </c>
      <c r="E330">
        <v>0</v>
      </c>
      <c r="F330">
        <v>7</v>
      </c>
      <c r="G330">
        <v>0</v>
      </c>
      <c r="H330">
        <v>6.08</v>
      </c>
      <c r="I330">
        <v>0</v>
      </c>
      <c r="J330">
        <v>20</v>
      </c>
      <c r="K330">
        <v>5.75</v>
      </c>
      <c r="L330">
        <v>0.35</v>
      </c>
      <c r="M330">
        <v>27.45</v>
      </c>
      <c r="N330">
        <v>1.37</v>
      </c>
      <c r="O330">
        <v>0.83</v>
      </c>
      <c r="P330">
        <v>1</v>
      </c>
      <c r="Q330">
        <v>7.44</v>
      </c>
      <c r="R330">
        <v>0</v>
      </c>
      <c r="S330">
        <v>0</v>
      </c>
      <c r="T330">
        <v>7.44</v>
      </c>
    </row>
    <row r="331" spans="1:20" x14ac:dyDescent="0.55000000000000004">
      <c r="A331" t="s">
        <v>34</v>
      </c>
      <c r="B331">
        <v>11</v>
      </c>
      <c r="C331">
        <v>100</v>
      </c>
      <c r="D331">
        <v>96</v>
      </c>
      <c r="E331">
        <v>0</v>
      </c>
      <c r="F331">
        <v>3</v>
      </c>
      <c r="G331">
        <v>0</v>
      </c>
      <c r="H331">
        <v>3.12</v>
      </c>
      <c r="I331">
        <v>0</v>
      </c>
      <c r="J331">
        <v>9</v>
      </c>
      <c r="K331">
        <v>10.66</v>
      </c>
      <c r="L331">
        <v>0.33</v>
      </c>
      <c r="M331">
        <v>27.68</v>
      </c>
      <c r="N331">
        <v>3.07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55000000000000004">
      <c r="A332" t="s">
        <v>36</v>
      </c>
      <c r="B332">
        <v>12</v>
      </c>
      <c r="C332">
        <v>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55000000000000004">
      <c r="A333" t="s">
        <v>8</v>
      </c>
    </row>
    <row r="334" spans="1:20" x14ac:dyDescent="0.55000000000000004">
      <c r="A334" t="s">
        <v>41</v>
      </c>
      <c r="D334">
        <v>4</v>
      </c>
      <c r="E334">
        <v>0</v>
      </c>
      <c r="F334">
        <v>5</v>
      </c>
      <c r="G334">
        <v>0</v>
      </c>
      <c r="H334">
        <v>5</v>
      </c>
      <c r="I334">
        <v>0</v>
      </c>
      <c r="J334">
        <v>2</v>
      </c>
      <c r="K334">
        <v>4</v>
      </c>
      <c r="L334">
        <v>4</v>
      </c>
      <c r="M334">
        <v>5</v>
      </c>
      <c r="N334">
        <v>0</v>
      </c>
      <c r="O334">
        <v>0</v>
      </c>
      <c r="P334">
        <v>4</v>
      </c>
      <c r="Q334">
        <v>2</v>
      </c>
      <c r="R334">
        <v>4</v>
      </c>
      <c r="S334">
        <v>3</v>
      </c>
      <c r="T334">
        <v>0</v>
      </c>
    </row>
    <row r="335" spans="1:20" x14ac:dyDescent="0.55000000000000004">
      <c r="A335" t="s">
        <v>42</v>
      </c>
      <c r="D335" t="s">
        <v>43</v>
      </c>
      <c r="E335" t="s">
        <v>43</v>
      </c>
      <c r="F335" t="s">
        <v>43</v>
      </c>
      <c r="G335" t="s">
        <v>43</v>
      </c>
      <c r="H335" t="s">
        <v>43</v>
      </c>
      <c r="I335" t="s">
        <v>43</v>
      </c>
      <c r="J335" t="s">
        <v>43</v>
      </c>
      <c r="K335" t="s">
        <v>43</v>
      </c>
      <c r="L335" t="s">
        <v>43</v>
      </c>
      <c r="M335" t="s">
        <v>43</v>
      </c>
      <c r="N335" t="s">
        <v>43</v>
      </c>
      <c r="O335" t="s">
        <v>43</v>
      </c>
      <c r="P335" t="s">
        <v>43</v>
      </c>
      <c r="Q335" t="s">
        <v>43</v>
      </c>
      <c r="R335" t="s">
        <v>43</v>
      </c>
      <c r="S335" t="s">
        <v>43</v>
      </c>
      <c r="T335" t="s">
        <v>43</v>
      </c>
    </row>
    <row r="336" spans="1:20" x14ac:dyDescent="0.55000000000000004">
      <c r="A336" t="s">
        <v>8</v>
      </c>
    </row>
    <row r="337" spans="1:20" x14ac:dyDescent="0.55000000000000004">
      <c r="A337" t="s">
        <v>8</v>
      </c>
      <c r="B337" t="s">
        <v>44</v>
      </c>
    </row>
    <row r="338" spans="1:20" x14ac:dyDescent="0.55000000000000004">
      <c r="A338" t="s">
        <v>30</v>
      </c>
      <c r="C338">
        <v>1</v>
      </c>
      <c r="D338">
        <v>3</v>
      </c>
      <c r="E338">
        <v>1</v>
      </c>
      <c r="F338">
        <v>2</v>
      </c>
      <c r="G338">
        <v>1</v>
      </c>
      <c r="H338">
        <v>3</v>
      </c>
      <c r="I338">
        <v>3</v>
      </c>
      <c r="J338">
        <v>1</v>
      </c>
      <c r="K338">
        <v>4</v>
      </c>
      <c r="L338">
        <v>3</v>
      </c>
      <c r="M338">
        <v>3</v>
      </c>
      <c r="N338">
        <v>4</v>
      </c>
      <c r="O338">
        <v>3</v>
      </c>
      <c r="P338">
        <v>5</v>
      </c>
      <c r="Q338">
        <v>3</v>
      </c>
      <c r="R338">
        <v>4</v>
      </c>
      <c r="S338">
        <v>1</v>
      </c>
      <c r="T338">
        <v>2</v>
      </c>
    </row>
    <row r="339" spans="1:20" x14ac:dyDescent="0.55000000000000004">
      <c r="A339" t="s">
        <v>29</v>
      </c>
      <c r="C339">
        <v>2</v>
      </c>
      <c r="D339">
        <v>2</v>
      </c>
      <c r="E339">
        <v>2</v>
      </c>
      <c r="F339">
        <v>3</v>
      </c>
      <c r="G339">
        <v>2</v>
      </c>
      <c r="H339">
        <v>6</v>
      </c>
      <c r="I339">
        <v>9</v>
      </c>
      <c r="J339">
        <v>3</v>
      </c>
      <c r="K339">
        <v>2</v>
      </c>
      <c r="L339">
        <v>2</v>
      </c>
      <c r="M339">
        <v>2</v>
      </c>
      <c r="N339">
        <v>1</v>
      </c>
      <c r="O339">
        <v>5</v>
      </c>
      <c r="P339">
        <v>4</v>
      </c>
      <c r="Q339">
        <v>1</v>
      </c>
      <c r="R339">
        <v>1</v>
      </c>
      <c r="S339">
        <v>3</v>
      </c>
      <c r="T339">
        <v>3</v>
      </c>
    </row>
    <row r="340" spans="1:20" x14ac:dyDescent="0.55000000000000004">
      <c r="A340" t="s">
        <v>33</v>
      </c>
      <c r="C340">
        <v>3</v>
      </c>
      <c r="D340">
        <v>1</v>
      </c>
      <c r="E340">
        <v>3</v>
      </c>
      <c r="F340">
        <v>1</v>
      </c>
      <c r="G340">
        <v>3</v>
      </c>
      <c r="H340">
        <v>1</v>
      </c>
      <c r="I340">
        <v>1</v>
      </c>
      <c r="J340">
        <v>2</v>
      </c>
      <c r="K340">
        <v>1</v>
      </c>
      <c r="L340">
        <v>1</v>
      </c>
      <c r="M340">
        <v>1</v>
      </c>
      <c r="N340">
        <v>2</v>
      </c>
      <c r="O340">
        <v>7</v>
      </c>
      <c r="P340">
        <v>2</v>
      </c>
      <c r="Q340">
        <v>7</v>
      </c>
      <c r="R340">
        <v>10</v>
      </c>
      <c r="S340">
        <v>10</v>
      </c>
      <c r="T340">
        <v>7</v>
      </c>
    </row>
    <row r="341" spans="1:20" x14ac:dyDescent="0.55000000000000004">
      <c r="A341" t="s">
        <v>31</v>
      </c>
      <c r="C341">
        <v>4</v>
      </c>
      <c r="D341">
        <v>4</v>
      </c>
      <c r="E341">
        <v>4</v>
      </c>
      <c r="F341">
        <v>4</v>
      </c>
      <c r="G341">
        <v>6</v>
      </c>
      <c r="H341">
        <v>5</v>
      </c>
      <c r="I341">
        <v>5</v>
      </c>
      <c r="J341">
        <v>5</v>
      </c>
      <c r="K341">
        <v>3</v>
      </c>
      <c r="L341">
        <v>4</v>
      </c>
      <c r="M341">
        <v>4</v>
      </c>
      <c r="N341">
        <v>3</v>
      </c>
      <c r="O341">
        <v>2</v>
      </c>
      <c r="P341">
        <v>1</v>
      </c>
      <c r="Q341">
        <v>4</v>
      </c>
      <c r="R341">
        <v>3</v>
      </c>
      <c r="S341">
        <v>4</v>
      </c>
      <c r="T341">
        <v>4</v>
      </c>
    </row>
    <row r="342" spans="1:20" x14ac:dyDescent="0.55000000000000004">
      <c r="A342" t="s">
        <v>35</v>
      </c>
      <c r="C342">
        <v>5</v>
      </c>
      <c r="D342">
        <v>6</v>
      </c>
      <c r="E342">
        <v>7</v>
      </c>
      <c r="F342">
        <v>5</v>
      </c>
      <c r="G342">
        <v>5</v>
      </c>
      <c r="H342">
        <v>2</v>
      </c>
      <c r="I342">
        <v>4</v>
      </c>
      <c r="J342">
        <v>6</v>
      </c>
      <c r="K342">
        <v>6</v>
      </c>
      <c r="L342">
        <v>6</v>
      </c>
      <c r="M342">
        <v>5</v>
      </c>
      <c r="N342">
        <v>5</v>
      </c>
      <c r="O342">
        <v>1</v>
      </c>
      <c r="P342">
        <v>3</v>
      </c>
      <c r="Q342">
        <v>2</v>
      </c>
      <c r="R342">
        <v>2</v>
      </c>
      <c r="S342">
        <v>2</v>
      </c>
      <c r="T342">
        <v>1</v>
      </c>
    </row>
    <row r="343" spans="1:20" x14ac:dyDescent="0.55000000000000004">
      <c r="A343" t="s">
        <v>32</v>
      </c>
      <c r="C343">
        <v>6</v>
      </c>
      <c r="D343">
        <v>7</v>
      </c>
      <c r="E343">
        <v>5</v>
      </c>
      <c r="F343">
        <v>6</v>
      </c>
      <c r="G343">
        <v>4</v>
      </c>
      <c r="H343">
        <v>4</v>
      </c>
      <c r="I343">
        <v>2</v>
      </c>
      <c r="J343">
        <v>7</v>
      </c>
      <c r="K343">
        <v>5</v>
      </c>
      <c r="L343">
        <v>5</v>
      </c>
      <c r="M343">
        <v>6</v>
      </c>
      <c r="N343">
        <v>6</v>
      </c>
      <c r="O343">
        <v>6</v>
      </c>
      <c r="P343">
        <v>6</v>
      </c>
      <c r="Q343">
        <v>6</v>
      </c>
      <c r="R343">
        <v>6</v>
      </c>
      <c r="S343">
        <v>5</v>
      </c>
      <c r="T343">
        <v>6</v>
      </c>
    </row>
    <row r="344" spans="1:20" x14ac:dyDescent="0.55000000000000004">
      <c r="A344" t="s">
        <v>39</v>
      </c>
      <c r="C344">
        <v>7</v>
      </c>
      <c r="D344">
        <v>9</v>
      </c>
      <c r="E344">
        <v>12</v>
      </c>
      <c r="F344">
        <v>8</v>
      </c>
      <c r="G344">
        <v>12</v>
      </c>
      <c r="H344">
        <v>7</v>
      </c>
      <c r="I344">
        <v>12</v>
      </c>
      <c r="J344">
        <v>9</v>
      </c>
      <c r="K344">
        <v>8</v>
      </c>
      <c r="L344">
        <v>7</v>
      </c>
      <c r="M344">
        <v>8</v>
      </c>
      <c r="N344">
        <v>7</v>
      </c>
      <c r="O344">
        <v>4</v>
      </c>
      <c r="P344">
        <v>7</v>
      </c>
      <c r="Q344">
        <v>5</v>
      </c>
      <c r="R344">
        <v>5</v>
      </c>
      <c r="S344">
        <v>6</v>
      </c>
      <c r="T344">
        <v>5</v>
      </c>
    </row>
    <row r="345" spans="1:20" x14ac:dyDescent="0.55000000000000004">
      <c r="A345" t="s">
        <v>37</v>
      </c>
      <c r="C345">
        <v>8</v>
      </c>
      <c r="D345">
        <v>5</v>
      </c>
      <c r="E345">
        <v>6</v>
      </c>
      <c r="F345">
        <v>7</v>
      </c>
      <c r="G345">
        <v>10</v>
      </c>
      <c r="H345">
        <v>8</v>
      </c>
      <c r="I345">
        <v>10</v>
      </c>
      <c r="J345">
        <v>4</v>
      </c>
      <c r="K345">
        <v>7</v>
      </c>
      <c r="L345">
        <v>8</v>
      </c>
      <c r="M345">
        <v>7</v>
      </c>
      <c r="N345">
        <v>8</v>
      </c>
      <c r="O345">
        <v>9</v>
      </c>
      <c r="P345">
        <v>8</v>
      </c>
      <c r="Q345">
        <v>9</v>
      </c>
      <c r="R345">
        <v>11</v>
      </c>
      <c r="S345">
        <v>11</v>
      </c>
      <c r="T345">
        <v>9</v>
      </c>
    </row>
    <row r="346" spans="1:20" x14ac:dyDescent="0.55000000000000004">
      <c r="A346" t="s">
        <v>38</v>
      </c>
      <c r="C346">
        <v>9</v>
      </c>
      <c r="D346">
        <v>8</v>
      </c>
      <c r="E346">
        <v>8</v>
      </c>
      <c r="F346">
        <v>9</v>
      </c>
      <c r="G346">
        <v>7</v>
      </c>
      <c r="H346">
        <v>9</v>
      </c>
      <c r="I346">
        <v>6</v>
      </c>
      <c r="J346">
        <v>8</v>
      </c>
      <c r="K346">
        <v>9</v>
      </c>
      <c r="L346">
        <v>9</v>
      </c>
      <c r="M346">
        <v>9</v>
      </c>
      <c r="N346">
        <v>9</v>
      </c>
      <c r="O346">
        <v>8</v>
      </c>
      <c r="P346">
        <v>9</v>
      </c>
      <c r="Q346">
        <v>8</v>
      </c>
      <c r="R346">
        <v>7</v>
      </c>
      <c r="S346">
        <v>7</v>
      </c>
      <c r="T346">
        <v>8</v>
      </c>
    </row>
    <row r="347" spans="1:20" x14ac:dyDescent="0.55000000000000004">
      <c r="A347" t="s">
        <v>40</v>
      </c>
      <c r="C347">
        <v>10</v>
      </c>
      <c r="D347">
        <v>10</v>
      </c>
      <c r="E347">
        <v>11</v>
      </c>
      <c r="F347">
        <v>10</v>
      </c>
      <c r="G347">
        <v>11</v>
      </c>
      <c r="H347">
        <v>10</v>
      </c>
      <c r="I347">
        <v>11</v>
      </c>
      <c r="J347">
        <v>10</v>
      </c>
      <c r="K347">
        <v>11</v>
      </c>
      <c r="L347">
        <v>10</v>
      </c>
      <c r="M347">
        <v>11</v>
      </c>
      <c r="N347">
        <v>11</v>
      </c>
      <c r="O347">
        <v>11</v>
      </c>
      <c r="P347">
        <v>10</v>
      </c>
      <c r="Q347">
        <v>10</v>
      </c>
      <c r="R347">
        <v>12</v>
      </c>
      <c r="S347">
        <v>12</v>
      </c>
      <c r="T347">
        <v>10</v>
      </c>
    </row>
    <row r="348" spans="1:20" x14ac:dyDescent="0.55000000000000004">
      <c r="A348" t="s">
        <v>34</v>
      </c>
      <c r="C348">
        <v>11</v>
      </c>
      <c r="D348">
        <v>11</v>
      </c>
      <c r="E348">
        <v>9</v>
      </c>
      <c r="F348">
        <v>11</v>
      </c>
      <c r="G348">
        <v>8</v>
      </c>
      <c r="H348">
        <v>11</v>
      </c>
      <c r="I348">
        <v>7</v>
      </c>
      <c r="J348">
        <v>11</v>
      </c>
      <c r="K348">
        <v>10</v>
      </c>
      <c r="L348">
        <v>11</v>
      </c>
      <c r="M348">
        <v>10</v>
      </c>
      <c r="N348">
        <v>10</v>
      </c>
      <c r="O348">
        <v>10</v>
      </c>
      <c r="P348">
        <v>11</v>
      </c>
      <c r="Q348">
        <v>11</v>
      </c>
      <c r="R348">
        <v>8</v>
      </c>
      <c r="S348">
        <v>8</v>
      </c>
      <c r="T348">
        <v>11</v>
      </c>
    </row>
    <row r="349" spans="1:20" x14ac:dyDescent="0.55000000000000004">
      <c r="A349" t="s">
        <v>36</v>
      </c>
      <c r="C349">
        <v>12</v>
      </c>
      <c r="D349">
        <v>12</v>
      </c>
      <c r="E349">
        <v>10</v>
      </c>
      <c r="F349">
        <v>12</v>
      </c>
      <c r="G349">
        <v>9</v>
      </c>
      <c r="H349">
        <v>12</v>
      </c>
      <c r="I349">
        <v>8</v>
      </c>
      <c r="J349">
        <v>12</v>
      </c>
      <c r="K349">
        <v>12</v>
      </c>
      <c r="L349">
        <v>12</v>
      </c>
      <c r="M349">
        <v>12</v>
      </c>
      <c r="N349">
        <v>12</v>
      </c>
      <c r="O349">
        <v>12</v>
      </c>
      <c r="P349">
        <v>12</v>
      </c>
      <c r="Q349">
        <v>12</v>
      </c>
      <c r="R349">
        <v>9</v>
      </c>
      <c r="S349">
        <v>9</v>
      </c>
      <c r="T349">
        <v>12</v>
      </c>
    </row>
    <row r="350" spans="1:20" x14ac:dyDescent="0.55000000000000004">
      <c r="A350" t="s">
        <v>8</v>
      </c>
    </row>
    <row r="351" spans="1:20" x14ac:dyDescent="0.55000000000000004">
      <c r="A351" t="s">
        <v>8</v>
      </c>
    </row>
    <row r="352" spans="1:20" x14ac:dyDescent="0.55000000000000004">
      <c r="A352" t="s">
        <v>8</v>
      </c>
    </row>
    <row r="353" spans="1:15" x14ac:dyDescent="0.55000000000000004">
      <c r="A353" t="s">
        <v>8</v>
      </c>
    </row>
    <row r="354" spans="1:15" x14ac:dyDescent="0.55000000000000004">
      <c r="A354" t="s">
        <v>8</v>
      </c>
    </row>
    <row r="355" spans="1:15" x14ac:dyDescent="0.55000000000000004">
      <c r="A355" t="s">
        <v>8</v>
      </c>
    </row>
    <row r="356" spans="1:15" x14ac:dyDescent="0.55000000000000004">
      <c r="A356" t="s">
        <v>8</v>
      </c>
    </row>
    <row r="357" spans="1:15" x14ac:dyDescent="0.55000000000000004">
      <c r="A357" t="s">
        <v>8</v>
      </c>
    </row>
    <row r="358" spans="1:15" x14ac:dyDescent="0.55000000000000004">
      <c r="A358" t="s">
        <v>8</v>
      </c>
    </row>
    <row r="359" spans="1:15" x14ac:dyDescent="0.55000000000000004">
      <c r="A359" t="s">
        <v>8</v>
      </c>
    </row>
    <row r="360" spans="1:15" x14ac:dyDescent="0.55000000000000004">
      <c r="A360" t="s">
        <v>45</v>
      </c>
      <c r="B360" t="s">
        <v>46</v>
      </c>
      <c r="C360" t="s">
        <v>47</v>
      </c>
      <c r="D360" t="s">
        <v>47</v>
      </c>
      <c r="E360" t="s">
        <v>47</v>
      </c>
      <c r="F360" t="s">
        <v>48</v>
      </c>
      <c r="G360" t="s">
        <v>47</v>
      </c>
      <c r="H360" t="s">
        <v>47</v>
      </c>
      <c r="I360" t="s">
        <v>47</v>
      </c>
      <c r="J360" t="s">
        <v>49</v>
      </c>
      <c r="K360" t="s">
        <v>47</v>
      </c>
      <c r="L360" t="s">
        <v>47</v>
      </c>
      <c r="M360" t="s">
        <v>47</v>
      </c>
      <c r="N360" t="s">
        <v>50</v>
      </c>
      <c r="O360" t="s">
        <v>47</v>
      </c>
    </row>
    <row r="361" spans="1:15" x14ac:dyDescent="0.55000000000000004">
      <c r="A361" t="s">
        <v>45</v>
      </c>
      <c r="B361" t="s">
        <v>51</v>
      </c>
      <c r="C361" t="s">
        <v>47</v>
      </c>
      <c r="D361" t="s">
        <v>47</v>
      </c>
      <c r="E361" t="s">
        <v>47</v>
      </c>
      <c r="F361" t="s">
        <v>52</v>
      </c>
      <c r="G361" t="s">
        <v>47</v>
      </c>
      <c r="H361" t="s">
        <v>47</v>
      </c>
      <c r="I361" t="s">
        <v>47</v>
      </c>
      <c r="J361" t="s">
        <v>53</v>
      </c>
      <c r="K361" t="s">
        <v>47</v>
      </c>
      <c r="L361" t="s">
        <v>47</v>
      </c>
      <c r="M361" t="s">
        <v>47</v>
      </c>
      <c r="N361" t="s">
        <v>54</v>
      </c>
      <c r="O361" t="s">
        <v>47</v>
      </c>
    </row>
    <row r="362" spans="1:15" x14ac:dyDescent="0.55000000000000004">
      <c r="A362" t="s">
        <v>45</v>
      </c>
      <c r="B362" t="s">
        <v>55</v>
      </c>
      <c r="C362" t="s">
        <v>47</v>
      </c>
      <c r="D362" t="s">
        <v>47</v>
      </c>
      <c r="E362" t="s">
        <v>47</v>
      </c>
      <c r="F362" t="s">
        <v>56</v>
      </c>
      <c r="G362" t="s">
        <v>47</v>
      </c>
      <c r="H362" t="s">
        <v>47</v>
      </c>
      <c r="I362" t="s">
        <v>47</v>
      </c>
      <c r="J362" t="s">
        <v>57</v>
      </c>
      <c r="K362" t="s">
        <v>47</v>
      </c>
      <c r="L362" t="s">
        <v>47</v>
      </c>
      <c r="M362" t="s">
        <v>47</v>
      </c>
      <c r="N362" t="s">
        <v>58</v>
      </c>
      <c r="O362" t="s">
        <v>47</v>
      </c>
    </row>
    <row r="363" spans="1:15" x14ac:dyDescent="0.55000000000000004">
      <c r="A363" t="s">
        <v>59</v>
      </c>
      <c r="B363" t="s">
        <v>60</v>
      </c>
      <c r="C363" t="s">
        <v>61</v>
      </c>
      <c r="D363" t="s">
        <v>47</v>
      </c>
      <c r="E363" t="s">
        <v>62</v>
      </c>
      <c r="F363" t="s">
        <v>60</v>
      </c>
      <c r="G363" t="s">
        <v>61</v>
      </c>
      <c r="H363" t="s">
        <v>47</v>
      </c>
      <c r="I363" t="s">
        <v>62</v>
      </c>
      <c r="J363" t="s">
        <v>60</v>
      </c>
      <c r="K363" t="s">
        <v>61</v>
      </c>
      <c r="L363" t="s">
        <v>47</v>
      </c>
      <c r="M363" t="s">
        <v>62</v>
      </c>
      <c r="N363" t="s">
        <v>60</v>
      </c>
      <c r="O363" t="s">
        <v>61</v>
      </c>
    </row>
    <row r="364" spans="1:15" x14ac:dyDescent="0.55000000000000004">
      <c r="A364">
        <v>1</v>
      </c>
      <c r="B364" t="s">
        <v>64</v>
      </c>
      <c r="C364">
        <v>2619.66</v>
      </c>
      <c r="E364">
        <v>1</v>
      </c>
      <c r="F364" t="s">
        <v>63</v>
      </c>
      <c r="G364">
        <v>33.46</v>
      </c>
      <c r="I364">
        <v>1</v>
      </c>
      <c r="J364" t="s">
        <v>64</v>
      </c>
      <c r="K364">
        <v>40.299999999999997</v>
      </c>
      <c r="M364">
        <v>1</v>
      </c>
      <c r="N364" t="s">
        <v>65</v>
      </c>
      <c r="O364">
        <v>511</v>
      </c>
    </row>
    <row r="365" spans="1:15" x14ac:dyDescent="0.55000000000000004">
      <c r="A365">
        <v>2</v>
      </c>
      <c r="B365" t="s">
        <v>63</v>
      </c>
      <c r="C365">
        <v>2576.11</v>
      </c>
      <c r="E365">
        <v>2</v>
      </c>
      <c r="F365" t="s">
        <v>64</v>
      </c>
      <c r="G365">
        <v>32.75</v>
      </c>
      <c r="I365">
        <v>2</v>
      </c>
      <c r="J365" t="s">
        <v>69</v>
      </c>
      <c r="K365">
        <v>17.82</v>
      </c>
      <c r="M365">
        <v>2</v>
      </c>
      <c r="N365" t="s">
        <v>63</v>
      </c>
      <c r="O365">
        <v>506</v>
      </c>
    </row>
    <row r="366" spans="1:15" x14ac:dyDescent="0.55000000000000004">
      <c r="A366">
        <v>3</v>
      </c>
      <c r="B366" t="s">
        <v>65</v>
      </c>
      <c r="C366">
        <v>2420.0700000000002</v>
      </c>
      <c r="E366">
        <v>3</v>
      </c>
      <c r="F366" t="s">
        <v>66</v>
      </c>
      <c r="G366">
        <v>32.44</v>
      </c>
      <c r="I366">
        <v>3</v>
      </c>
      <c r="J366" t="s">
        <v>65</v>
      </c>
      <c r="K366">
        <v>17.78</v>
      </c>
      <c r="M366">
        <v>3</v>
      </c>
      <c r="N366" t="s">
        <v>64</v>
      </c>
      <c r="O366">
        <v>489</v>
      </c>
    </row>
    <row r="367" spans="1:15" x14ac:dyDescent="0.55000000000000004">
      <c r="A367">
        <v>4</v>
      </c>
      <c r="B367" t="s">
        <v>66</v>
      </c>
      <c r="C367">
        <v>1978.94</v>
      </c>
      <c r="E367">
        <v>4</v>
      </c>
      <c r="F367" t="s">
        <v>65</v>
      </c>
      <c r="G367">
        <v>28.14</v>
      </c>
      <c r="I367">
        <v>4</v>
      </c>
      <c r="J367" t="s">
        <v>67</v>
      </c>
      <c r="K367">
        <v>17.02</v>
      </c>
      <c r="M367">
        <v>4</v>
      </c>
      <c r="N367" t="s">
        <v>66</v>
      </c>
      <c r="O367">
        <v>467</v>
      </c>
    </row>
    <row r="368" spans="1:15" x14ac:dyDescent="0.55000000000000004">
      <c r="A368">
        <v>5</v>
      </c>
      <c r="B368" t="s">
        <v>69</v>
      </c>
      <c r="C368">
        <v>1508.58</v>
      </c>
      <c r="E368">
        <v>5</v>
      </c>
      <c r="F368" t="s">
        <v>69</v>
      </c>
      <c r="G368">
        <v>26.47</v>
      </c>
      <c r="I368">
        <v>5</v>
      </c>
      <c r="J368" t="s">
        <v>66</v>
      </c>
      <c r="K368">
        <v>16.149999999999999</v>
      </c>
      <c r="M368">
        <v>5</v>
      </c>
      <c r="N368" t="s">
        <v>69</v>
      </c>
      <c r="O368">
        <v>448</v>
      </c>
    </row>
    <row r="369" spans="1:15" x14ac:dyDescent="0.55000000000000004">
      <c r="A369">
        <v>6</v>
      </c>
      <c r="B369" t="s">
        <v>67</v>
      </c>
      <c r="C369">
        <v>997.72</v>
      </c>
      <c r="E369">
        <v>6</v>
      </c>
      <c r="F369" t="s">
        <v>67</v>
      </c>
      <c r="G369">
        <v>20.36</v>
      </c>
      <c r="I369">
        <v>6</v>
      </c>
      <c r="J369" t="s">
        <v>63</v>
      </c>
      <c r="K369">
        <v>15.79</v>
      </c>
      <c r="M369">
        <v>6</v>
      </c>
      <c r="N369" t="s">
        <v>67</v>
      </c>
      <c r="O369">
        <v>357</v>
      </c>
    </row>
    <row r="370" spans="1:15" x14ac:dyDescent="0.55000000000000004">
      <c r="A370">
        <v>7</v>
      </c>
      <c r="B370" t="s">
        <v>71</v>
      </c>
      <c r="C370">
        <v>876</v>
      </c>
      <c r="E370">
        <v>7</v>
      </c>
      <c r="F370" t="s">
        <v>72</v>
      </c>
      <c r="G370">
        <v>16.87</v>
      </c>
      <c r="I370">
        <v>7</v>
      </c>
      <c r="J370" t="s">
        <v>72</v>
      </c>
      <c r="K370">
        <v>13.57</v>
      </c>
      <c r="M370">
        <v>7</v>
      </c>
      <c r="N370" t="s">
        <v>72</v>
      </c>
      <c r="O370">
        <v>285</v>
      </c>
    </row>
    <row r="371" spans="1:15" x14ac:dyDescent="0.55000000000000004">
      <c r="A371">
        <v>8</v>
      </c>
      <c r="B371" t="s">
        <v>72</v>
      </c>
      <c r="C371">
        <v>455.62</v>
      </c>
      <c r="E371">
        <v>8</v>
      </c>
      <c r="F371" t="s">
        <v>71</v>
      </c>
      <c r="G371">
        <v>12.17</v>
      </c>
      <c r="I371">
        <v>8</v>
      </c>
      <c r="J371" t="s">
        <v>71</v>
      </c>
      <c r="K371">
        <v>7.72</v>
      </c>
      <c r="M371">
        <v>8</v>
      </c>
      <c r="N371" t="s">
        <v>71</v>
      </c>
      <c r="O371">
        <v>262</v>
      </c>
    </row>
    <row r="372" spans="1:15" x14ac:dyDescent="0.55000000000000004">
      <c r="A372">
        <v>9</v>
      </c>
      <c r="B372" t="s">
        <v>73</v>
      </c>
      <c r="C372">
        <v>429.02</v>
      </c>
      <c r="E372">
        <v>9</v>
      </c>
      <c r="F372" t="s">
        <v>73</v>
      </c>
      <c r="G372">
        <v>11.29</v>
      </c>
      <c r="I372">
        <v>9</v>
      </c>
      <c r="J372" t="s">
        <v>73</v>
      </c>
      <c r="K372">
        <v>6.34</v>
      </c>
      <c r="M372">
        <v>9</v>
      </c>
      <c r="N372" t="s">
        <v>73</v>
      </c>
      <c r="O372">
        <v>191</v>
      </c>
    </row>
    <row r="373" spans="1:15" x14ac:dyDescent="0.55000000000000004">
      <c r="A373">
        <v>10</v>
      </c>
      <c r="B373" t="s">
        <v>68</v>
      </c>
      <c r="C373">
        <v>27.69</v>
      </c>
      <c r="E373">
        <v>10</v>
      </c>
      <c r="F373" t="s">
        <v>68</v>
      </c>
      <c r="G373">
        <v>3.08</v>
      </c>
      <c r="I373">
        <v>10</v>
      </c>
      <c r="J373" t="s">
        <v>74</v>
      </c>
      <c r="K373">
        <v>6.09</v>
      </c>
      <c r="M373">
        <v>10</v>
      </c>
      <c r="N373" t="s">
        <v>74</v>
      </c>
      <c r="O373">
        <v>123</v>
      </c>
    </row>
    <row r="374" spans="1:15" x14ac:dyDescent="0.55000000000000004">
      <c r="A374">
        <v>11</v>
      </c>
      <c r="B374" t="s">
        <v>74</v>
      </c>
      <c r="C374">
        <v>27.45</v>
      </c>
      <c r="E374">
        <v>11</v>
      </c>
      <c r="F374" t="s">
        <v>74</v>
      </c>
      <c r="G374">
        <v>1.37</v>
      </c>
      <c r="I374">
        <v>11</v>
      </c>
      <c r="J374" t="s">
        <v>68</v>
      </c>
      <c r="K374">
        <v>3.13</v>
      </c>
      <c r="M374">
        <v>11</v>
      </c>
      <c r="N374" t="s">
        <v>68</v>
      </c>
      <c r="O374">
        <v>100</v>
      </c>
    </row>
    <row r="375" spans="1:15" x14ac:dyDescent="0.55000000000000004">
      <c r="A375">
        <v>12</v>
      </c>
      <c r="B375" t="s">
        <v>70</v>
      </c>
      <c r="C375">
        <v>0</v>
      </c>
      <c r="E375">
        <v>12</v>
      </c>
      <c r="F375" t="s">
        <v>70</v>
      </c>
      <c r="G375">
        <v>0</v>
      </c>
      <c r="I375">
        <v>12</v>
      </c>
      <c r="J375" t="s">
        <v>70</v>
      </c>
      <c r="K375">
        <v>0</v>
      </c>
      <c r="M375">
        <v>12</v>
      </c>
      <c r="N375" t="s">
        <v>70</v>
      </c>
      <c r="O375">
        <v>50</v>
      </c>
    </row>
    <row r="381" spans="1:15" x14ac:dyDescent="0.55000000000000004">
      <c r="A381" t="s">
        <v>75</v>
      </c>
    </row>
    <row r="384" spans="1:15" x14ac:dyDescent="0.55000000000000004">
      <c r="A384" t="s">
        <v>0</v>
      </c>
    </row>
    <row r="385" spans="1:20" x14ac:dyDescent="0.55000000000000004">
      <c r="A385" t="s">
        <v>1</v>
      </c>
      <c r="B385" t="s">
        <v>81</v>
      </c>
    </row>
    <row r="386" spans="1:20" x14ac:dyDescent="0.55000000000000004">
      <c r="A386" t="s">
        <v>3</v>
      </c>
      <c r="B386" s="1">
        <v>43030.542638888888</v>
      </c>
    </row>
    <row r="387" spans="1:20" x14ac:dyDescent="0.55000000000000004">
      <c r="A387" t="s">
        <v>4</v>
      </c>
      <c r="B387" s="1">
        <v>43030.602442129632</v>
      </c>
    </row>
    <row r="391" spans="1:20" x14ac:dyDescent="0.55000000000000004">
      <c r="A391" t="s">
        <v>5</v>
      </c>
      <c r="B391" t="s">
        <v>6</v>
      </c>
    </row>
    <row r="392" spans="1:20" x14ac:dyDescent="0.55000000000000004">
      <c r="A392" t="s">
        <v>7</v>
      </c>
      <c r="B392">
        <v>12</v>
      </c>
    </row>
    <row r="393" spans="1:20" x14ac:dyDescent="0.55000000000000004">
      <c r="A393" t="s">
        <v>8</v>
      </c>
    </row>
    <row r="396" spans="1:20" x14ac:dyDescent="0.55000000000000004">
      <c r="A396" t="s">
        <v>9</v>
      </c>
      <c r="B396" t="s">
        <v>10</v>
      </c>
      <c r="C396" t="s">
        <v>11</v>
      </c>
      <c r="D396" t="s">
        <v>12</v>
      </c>
      <c r="E396" t="s">
        <v>13</v>
      </c>
      <c r="F396" t="s">
        <v>14</v>
      </c>
      <c r="G396" t="s">
        <v>15</v>
      </c>
      <c r="H396" t="s">
        <v>16</v>
      </c>
      <c r="I396" t="s">
        <v>17</v>
      </c>
      <c r="J396" t="s">
        <v>18</v>
      </c>
      <c r="K396" t="s">
        <v>19</v>
      </c>
      <c r="L396" t="s">
        <v>20</v>
      </c>
      <c r="M396" t="s">
        <v>21</v>
      </c>
      <c r="N396" t="s">
        <v>22</v>
      </c>
      <c r="O396" t="s">
        <v>23</v>
      </c>
      <c r="P396" t="s">
        <v>24</v>
      </c>
      <c r="Q396" t="s">
        <v>25</v>
      </c>
      <c r="R396" t="s">
        <v>26</v>
      </c>
      <c r="S396" t="s">
        <v>27</v>
      </c>
      <c r="T396" t="s">
        <v>28</v>
      </c>
    </row>
    <row r="397" spans="1:20" x14ac:dyDescent="0.55000000000000004">
      <c r="A397" t="s">
        <v>30</v>
      </c>
      <c r="B397">
        <v>1</v>
      </c>
      <c r="C397">
        <v>510</v>
      </c>
      <c r="D397">
        <v>2055</v>
      </c>
      <c r="E397">
        <v>2</v>
      </c>
      <c r="F397">
        <v>329</v>
      </c>
      <c r="G397">
        <v>1</v>
      </c>
      <c r="H397">
        <v>16</v>
      </c>
      <c r="I397">
        <v>1</v>
      </c>
      <c r="J397">
        <v>51</v>
      </c>
      <c r="K397">
        <v>40.29</v>
      </c>
      <c r="L397">
        <v>6.45</v>
      </c>
      <c r="M397">
        <v>2043.39</v>
      </c>
      <c r="N397">
        <v>40.06</v>
      </c>
      <c r="O397">
        <v>1.74</v>
      </c>
      <c r="P397">
        <v>45</v>
      </c>
      <c r="Q397">
        <v>16.59</v>
      </c>
      <c r="R397">
        <v>8</v>
      </c>
      <c r="S397">
        <v>23.27</v>
      </c>
      <c r="T397">
        <v>32.76</v>
      </c>
    </row>
    <row r="398" spans="1:20" x14ac:dyDescent="0.55000000000000004">
      <c r="A398" t="s">
        <v>31</v>
      </c>
      <c r="B398">
        <v>2</v>
      </c>
      <c r="C398">
        <v>482</v>
      </c>
      <c r="D398">
        <v>1810</v>
      </c>
      <c r="E398">
        <v>2</v>
      </c>
      <c r="F398">
        <v>288</v>
      </c>
      <c r="G398">
        <v>1</v>
      </c>
      <c r="H398">
        <v>15.91</v>
      </c>
      <c r="I398">
        <v>0</v>
      </c>
      <c r="J398">
        <v>61</v>
      </c>
      <c r="K398">
        <v>29.67</v>
      </c>
      <c r="L398">
        <v>4.72</v>
      </c>
      <c r="M398">
        <v>1962.59</v>
      </c>
      <c r="N398">
        <v>32.17</v>
      </c>
      <c r="O398">
        <v>1.76</v>
      </c>
      <c r="P398">
        <v>87</v>
      </c>
      <c r="Q398">
        <v>16.149999999999999</v>
      </c>
      <c r="R398">
        <v>16</v>
      </c>
      <c r="S398">
        <v>22.61</v>
      </c>
      <c r="T398">
        <v>26.14</v>
      </c>
    </row>
    <row r="399" spans="1:20" x14ac:dyDescent="0.55000000000000004">
      <c r="A399" t="s">
        <v>33</v>
      </c>
      <c r="B399">
        <v>3</v>
      </c>
      <c r="C399">
        <v>481</v>
      </c>
      <c r="D399">
        <v>2882</v>
      </c>
      <c r="E399">
        <v>2</v>
      </c>
      <c r="F399">
        <v>1004</v>
      </c>
      <c r="G399">
        <v>2</v>
      </c>
      <c r="H399">
        <v>34.83</v>
      </c>
      <c r="I399">
        <v>2</v>
      </c>
      <c r="J399">
        <v>77</v>
      </c>
      <c r="K399">
        <v>37.42</v>
      </c>
      <c r="L399">
        <v>13.03</v>
      </c>
      <c r="M399">
        <v>2233.1799999999998</v>
      </c>
      <c r="N399">
        <v>29</v>
      </c>
      <c r="O399">
        <v>1.44</v>
      </c>
      <c r="P399">
        <v>78</v>
      </c>
      <c r="Q399">
        <v>12.29</v>
      </c>
      <c r="R399">
        <v>0</v>
      </c>
      <c r="S399">
        <v>0</v>
      </c>
      <c r="T399">
        <v>16.45</v>
      </c>
    </row>
    <row r="400" spans="1:20" x14ac:dyDescent="0.55000000000000004">
      <c r="A400" t="s">
        <v>29</v>
      </c>
      <c r="B400">
        <v>4</v>
      </c>
      <c r="C400">
        <v>464</v>
      </c>
      <c r="D400">
        <v>2021</v>
      </c>
      <c r="E400">
        <v>2</v>
      </c>
      <c r="F400">
        <v>281</v>
      </c>
      <c r="G400">
        <v>1</v>
      </c>
      <c r="H400">
        <v>13.9</v>
      </c>
      <c r="I400">
        <v>0</v>
      </c>
      <c r="J400">
        <v>78</v>
      </c>
      <c r="K400">
        <v>25.91</v>
      </c>
      <c r="L400">
        <v>3.6</v>
      </c>
      <c r="M400">
        <v>2130.34</v>
      </c>
      <c r="N400">
        <v>27.31</v>
      </c>
      <c r="O400">
        <v>1.61</v>
      </c>
      <c r="P400">
        <v>58</v>
      </c>
      <c r="Q400">
        <v>17.87</v>
      </c>
      <c r="R400">
        <v>21</v>
      </c>
      <c r="S400">
        <v>21.85</v>
      </c>
      <c r="T400">
        <v>26.94</v>
      </c>
    </row>
    <row r="401" spans="1:20" x14ac:dyDescent="0.55000000000000004">
      <c r="A401" t="s">
        <v>35</v>
      </c>
      <c r="B401">
        <v>5</v>
      </c>
      <c r="C401">
        <v>447</v>
      </c>
      <c r="D401">
        <v>1203</v>
      </c>
      <c r="E401">
        <v>1</v>
      </c>
      <c r="F401">
        <v>211</v>
      </c>
      <c r="G401">
        <v>1</v>
      </c>
      <c r="H401">
        <v>17.53</v>
      </c>
      <c r="I401">
        <v>1</v>
      </c>
      <c r="J401">
        <v>49</v>
      </c>
      <c r="K401">
        <v>24.55</v>
      </c>
      <c r="L401">
        <v>4.3</v>
      </c>
      <c r="M401">
        <v>1459.84</v>
      </c>
      <c r="N401">
        <v>29.79</v>
      </c>
      <c r="O401">
        <v>1.87</v>
      </c>
      <c r="P401">
        <v>68</v>
      </c>
      <c r="Q401">
        <v>19.399999999999999</v>
      </c>
      <c r="R401">
        <v>34</v>
      </c>
      <c r="S401">
        <v>21.86</v>
      </c>
      <c r="T401">
        <v>25.29</v>
      </c>
    </row>
    <row r="402" spans="1:20" x14ac:dyDescent="0.55000000000000004">
      <c r="A402" t="s">
        <v>34</v>
      </c>
      <c r="B402">
        <v>6</v>
      </c>
      <c r="C402">
        <v>406</v>
      </c>
      <c r="D402">
        <v>1310</v>
      </c>
      <c r="E402">
        <v>1</v>
      </c>
      <c r="F402">
        <v>238</v>
      </c>
      <c r="G402">
        <v>1</v>
      </c>
      <c r="H402">
        <v>18.16</v>
      </c>
      <c r="I402">
        <v>1</v>
      </c>
      <c r="J402">
        <v>54</v>
      </c>
      <c r="K402">
        <v>24.25</v>
      </c>
      <c r="L402">
        <v>4.4000000000000004</v>
      </c>
      <c r="M402">
        <v>1377.62</v>
      </c>
      <c r="N402">
        <v>25.51</v>
      </c>
      <c r="O402">
        <v>1.67</v>
      </c>
      <c r="P402">
        <v>43</v>
      </c>
      <c r="Q402">
        <v>17.5</v>
      </c>
      <c r="R402">
        <v>5</v>
      </c>
      <c r="S402">
        <v>21.83</v>
      </c>
      <c r="T402">
        <v>23.86</v>
      </c>
    </row>
    <row r="403" spans="1:20" x14ac:dyDescent="0.55000000000000004">
      <c r="A403" t="s">
        <v>37</v>
      </c>
      <c r="B403">
        <v>7</v>
      </c>
      <c r="C403">
        <v>262</v>
      </c>
      <c r="D403">
        <v>1336</v>
      </c>
      <c r="E403">
        <v>1</v>
      </c>
      <c r="F403">
        <v>124</v>
      </c>
      <c r="G403">
        <v>0</v>
      </c>
      <c r="H403">
        <v>9.2799999999999994</v>
      </c>
      <c r="I403">
        <v>0</v>
      </c>
      <c r="J403">
        <v>62</v>
      </c>
      <c r="K403">
        <v>21.54</v>
      </c>
      <c r="L403">
        <v>2</v>
      </c>
      <c r="M403">
        <v>784.98</v>
      </c>
      <c r="N403">
        <v>12.66</v>
      </c>
      <c r="O403">
        <v>1.42</v>
      </c>
      <c r="P403">
        <v>20</v>
      </c>
      <c r="Q403">
        <v>11.74</v>
      </c>
      <c r="R403">
        <v>0</v>
      </c>
      <c r="S403">
        <v>0</v>
      </c>
      <c r="T403">
        <v>16.14</v>
      </c>
    </row>
    <row r="404" spans="1:20" x14ac:dyDescent="0.55000000000000004">
      <c r="A404" t="s">
        <v>39</v>
      </c>
      <c r="B404">
        <v>8</v>
      </c>
      <c r="C404">
        <v>236</v>
      </c>
      <c r="D404">
        <v>255</v>
      </c>
      <c r="E404">
        <v>0</v>
      </c>
      <c r="F404">
        <v>17</v>
      </c>
      <c r="G404">
        <v>0</v>
      </c>
      <c r="H404">
        <v>6.66</v>
      </c>
      <c r="I404">
        <v>0</v>
      </c>
      <c r="J404">
        <v>30</v>
      </c>
      <c r="K404">
        <v>8.5</v>
      </c>
      <c r="L404">
        <v>0.56000000000000005</v>
      </c>
      <c r="M404">
        <v>181.04</v>
      </c>
      <c r="N404">
        <v>6.03</v>
      </c>
      <c r="O404">
        <v>1.41</v>
      </c>
      <c r="P404">
        <v>15</v>
      </c>
      <c r="Q404">
        <v>15</v>
      </c>
      <c r="R404">
        <v>4</v>
      </c>
      <c r="S404">
        <v>21.01</v>
      </c>
      <c r="T404">
        <v>22.35</v>
      </c>
    </row>
    <row r="405" spans="1:20" x14ac:dyDescent="0.55000000000000004">
      <c r="A405" t="s">
        <v>32</v>
      </c>
      <c r="B405">
        <v>9</v>
      </c>
      <c r="C405">
        <v>194</v>
      </c>
      <c r="D405">
        <v>164</v>
      </c>
      <c r="E405">
        <v>0</v>
      </c>
      <c r="F405">
        <v>19</v>
      </c>
      <c r="G405">
        <v>0</v>
      </c>
      <c r="H405">
        <v>11.58</v>
      </c>
      <c r="I405">
        <v>0</v>
      </c>
      <c r="J405">
        <v>21</v>
      </c>
      <c r="K405">
        <v>7.8</v>
      </c>
      <c r="L405">
        <v>0.9</v>
      </c>
      <c r="M405">
        <v>106.27</v>
      </c>
      <c r="N405">
        <v>5.0599999999999996</v>
      </c>
      <c r="O405">
        <v>1.41</v>
      </c>
      <c r="P405">
        <v>4</v>
      </c>
      <c r="Q405">
        <v>9.0299999999999994</v>
      </c>
      <c r="R405">
        <v>0</v>
      </c>
      <c r="S405">
        <v>0</v>
      </c>
      <c r="T405">
        <v>9.99</v>
      </c>
    </row>
    <row r="406" spans="1:20" x14ac:dyDescent="0.55000000000000004">
      <c r="A406" t="s">
        <v>38</v>
      </c>
      <c r="B406">
        <v>10</v>
      </c>
      <c r="C406">
        <v>153</v>
      </c>
      <c r="D406">
        <v>151</v>
      </c>
      <c r="E406">
        <v>0</v>
      </c>
      <c r="F406">
        <v>12</v>
      </c>
      <c r="G406">
        <v>0</v>
      </c>
      <c r="H406">
        <v>7.94</v>
      </c>
      <c r="I406">
        <v>0</v>
      </c>
      <c r="J406">
        <v>15</v>
      </c>
      <c r="K406">
        <v>10.06</v>
      </c>
      <c r="L406">
        <v>0.8</v>
      </c>
      <c r="M406">
        <v>83.13</v>
      </c>
      <c r="N406">
        <v>5.54</v>
      </c>
      <c r="O406">
        <v>1.42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55000000000000004">
      <c r="A407" t="s">
        <v>40</v>
      </c>
      <c r="B407">
        <v>11</v>
      </c>
      <c r="C407">
        <v>92</v>
      </c>
      <c r="D407">
        <v>14</v>
      </c>
      <c r="E407">
        <v>0</v>
      </c>
      <c r="F407">
        <v>1</v>
      </c>
      <c r="G407">
        <v>0</v>
      </c>
      <c r="H407">
        <v>7.14</v>
      </c>
      <c r="I407">
        <v>0</v>
      </c>
      <c r="J407">
        <v>7</v>
      </c>
      <c r="K407">
        <v>2</v>
      </c>
      <c r="L407">
        <v>0.14000000000000001</v>
      </c>
      <c r="M407">
        <v>2.7</v>
      </c>
      <c r="N407">
        <v>0.38</v>
      </c>
      <c r="O407">
        <v>0.71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55000000000000004">
      <c r="A408" t="s">
        <v>36</v>
      </c>
      <c r="B408">
        <v>12</v>
      </c>
      <c r="C408">
        <v>50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55000000000000004">
      <c r="A409" t="s">
        <v>8</v>
      </c>
    </row>
    <row r="410" spans="1:20" x14ac:dyDescent="0.55000000000000004">
      <c r="A410" t="s">
        <v>41</v>
      </c>
      <c r="D410">
        <v>4</v>
      </c>
      <c r="E410">
        <v>0</v>
      </c>
      <c r="F410">
        <v>5</v>
      </c>
      <c r="G410">
        <v>0</v>
      </c>
      <c r="H410">
        <v>5</v>
      </c>
      <c r="I410">
        <v>0</v>
      </c>
      <c r="J410">
        <v>2</v>
      </c>
      <c r="K410">
        <v>4</v>
      </c>
      <c r="L410">
        <v>4</v>
      </c>
      <c r="M410">
        <v>5</v>
      </c>
      <c r="N410">
        <v>0</v>
      </c>
      <c r="O410">
        <v>0</v>
      </c>
      <c r="P410">
        <v>4</v>
      </c>
      <c r="Q410">
        <v>2</v>
      </c>
      <c r="R410">
        <v>4</v>
      </c>
      <c r="S410">
        <v>3</v>
      </c>
      <c r="T410">
        <v>0</v>
      </c>
    </row>
    <row r="411" spans="1:20" x14ac:dyDescent="0.55000000000000004">
      <c r="A411" t="s">
        <v>42</v>
      </c>
      <c r="D411" t="s">
        <v>43</v>
      </c>
      <c r="E411" t="s">
        <v>43</v>
      </c>
      <c r="F411" t="s">
        <v>43</v>
      </c>
      <c r="G411" t="s">
        <v>43</v>
      </c>
      <c r="H411" t="s">
        <v>43</v>
      </c>
      <c r="I411" t="s">
        <v>43</v>
      </c>
      <c r="J411" t="s">
        <v>43</v>
      </c>
      <c r="K411" t="s">
        <v>43</v>
      </c>
      <c r="L411" t="s">
        <v>43</v>
      </c>
      <c r="M411" t="s">
        <v>43</v>
      </c>
      <c r="N411" t="s">
        <v>43</v>
      </c>
      <c r="O411" t="s">
        <v>43</v>
      </c>
      <c r="P411" t="s">
        <v>43</v>
      </c>
      <c r="Q411" t="s">
        <v>43</v>
      </c>
      <c r="R411" t="s">
        <v>43</v>
      </c>
      <c r="S411" t="s">
        <v>43</v>
      </c>
      <c r="T411" t="s">
        <v>43</v>
      </c>
    </row>
    <row r="412" spans="1:20" x14ac:dyDescent="0.55000000000000004">
      <c r="A412" t="s">
        <v>8</v>
      </c>
    </row>
    <row r="413" spans="1:20" x14ac:dyDescent="0.55000000000000004">
      <c r="A413" t="s">
        <v>8</v>
      </c>
      <c r="B413" t="s">
        <v>44</v>
      </c>
    </row>
    <row r="414" spans="1:20" x14ac:dyDescent="0.55000000000000004">
      <c r="A414" t="s">
        <v>30</v>
      </c>
      <c r="C414">
        <v>1</v>
      </c>
      <c r="D414">
        <v>2</v>
      </c>
      <c r="E414">
        <v>1</v>
      </c>
      <c r="F414">
        <v>2</v>
      </c>
      <c r="G414">
        <v>2</v>
      </c>
      <c r="H414">
        <v>4</v>
      </c>
      <c r="I414">
        <v>2</v>
      </c>
      <c r="J414">
        <v>6</v>
      </c>
      <c r="K414">
        <v>1</v>
      </c>
      <c r="L414">
        <v>2</v>
      </c>
      <c r="M414">
        <v>3</v>
      </c>
      <c r="N414">
        <v>1</v>
      </c>
      <c r="O414">
        <v>3</v>
      </c>
      <c r="P414">
        <v>5</v>
      </c>
      <c r="Q414">
        <v>4</v>
      </c>
      <c r="R414">
        <v>4</v>
      </c>
      <c r="S414">
        <v>1</v>
      </c>
      <c r="T414">
        <v>1</v>
      </c>
    </row>
    <row r="415" spans="1:20" x14ac:dyDescent="0.55000000000000004">
      <c r="A415" t="s">
        <v>31</v>
      </c>
      <c r="C415">
        <v>2</v>
      </c>
      <c r="D415">
        <v>4</v>
      </c>
      <c r="E415">
        <v>4</v>
      </c>
      <c r="F415">
        <v>3</v>
      </c>
      <c r="G415">
        <v>6</v>
      </c>
      <c r="H415">
        <v>5</v>
      </c>
      <c r="I415">
        <v>12</v>
      </c>
      <c r="J415">
        <v>4</v>
      </c>
      <c r="K415">
        <v>3</v>
      </c>
      <c r="L415">
        <v>3</v>
      </c>
      <c r="M415">
        <v>4</v>
      </c>
      <c r="N415">
        <v>2</v>
      </c>
      <c r="O415">
        <v>2</v>
      </c>
      <c r="P415">
        <v>1</v>
      </c>
      <c r="Q415">
        <v>5</v>
      </c>
      <c r="R415">
        <v>3</v>
      </c>
      <c r="S415">
        <v>2</v>
      </c>
      <c r="T415">
        <v>3</v>
      </c>
    </row>
    <row r="416" spans="1:20" x14ac:dyDescent="0.55000000000000004">
      <c r="A416" t="s">
        <v>33</v>
      </c>
      <c r="C416">
        <v>3</v>
      </c>
      <c r="D416">
        <v>1</v>
      </c>
      <c r="E416">
        <v>3</v>
      </c>
      <c r="F416">
        <v>1</v>
      </c>
      <c r="G416">
        <v>1</v>
      </c>
      <c r="H416">
        <v>1</v>
      </c>
      <c r="I416">
        <v>1</v>
      </c>
      <c r="J416">
        <v>2</v>
      </c>
      <c r="K416">
        <v>2</v>
      </c>
      <c r="L416">
        <v>1</v>
      </c>
      <c r="M416">
        <v>1</v>
      </c>
      <c r="N416">
        <v>4</v>
      </c>
      <c r="O416">
        <v>6</v>
      </c>
      <c r="P416">
        <v>2</v>
      </c>
      <c r="Q416">
        <v>7</v>
      </c>
      <c r="R416">
        <v>10</v>
      </c>
      <c r="S416">
        <v>10</v>
      </c>
      <c r="T416">
        <v>7</v>
      </c>
    </row>
    <row r="417" spans="1:20" x14ac:dyDescent="0.55000000000000004">
      <c r="A417" t="s">
        <v>29</v>
      </c>
      <c r="C417">
        <v>4</v>
      </c>
      <c r="D417">
        <v>3</v>
      </c>
      <c r="E417">
        <v>2</v>
      </c>
      <c r="F417">
        <v>4</v>
      </c>
      <c r="G417">
        <v>4</v>
      </c>
      <c r="H417">
        <v>6</v>
      </c>
      <c r="I417">
        <v>8</v>
      </c>
      <c r="J417">
        <v>1</v>
      </c>
      <c r="K417">
        <v>4</v>
      </c>
      <c r="L417">
        <v>6</v>
      </c>
      <c r="M417">
        <v>2</v>
      </c>
      <c r="N417">
        <v>5</v>
      </c>
      <c r="O417">
        <v>5</v>
      </c>
      <c r="P417">
        <v>4</v>
      </c>
      <c r="Q417">
        <v>2</v>
      </c>
      <c r="R417">
        <v>2</v>
      </c>
      <c r="S417">
        <v>4</v>
      </c>
      <c r="T417">
        <v>2</v>
      </c>
    </row>
    <row r="418" spans="1:20" x14ac:dyDescent="0.55000000000000004">
      <c r="A418" t="s">
        <v>35</v>
      </c>
      <c r="C418">
        <v>5</v>
      </c>
      <c r="D418">
        <v>7</v>
      </c>
      <c r="E418">
        <v>7</v>
      </c>
      <c r="F418">
        <v>6</v>
      </c>
      <c r="G418">
        <v>5</v>
      </c>
      <c r="H418">
        <v>3</v>
      </c>
      <c r="I418">
        <v>4</v>
      </c>
      <c r="J418">
        <v>7</v>
      </c>
      <c r="K418">
        <v>5</v>
      </c>
      <c r="L418">
        <v>5</v>
      </c>
      <c r="M418">
        <v>5</v>
      </c>
      <c r="N418">
        <v>3</v>
      </c>
      <c r="O418">
        <v>1</v>
      </c>
      <c r="P418">
        <v>3</v>
      </c>
      <c r="Q418">
        <v>1</v>
      </c>
      <c r="R418">
        <v>1</v>
      </c>
      <c r="S418">
        <v>3</v>
      </c>
      <c r="T418">
        <v>4</v>
      </c>
    </row>
    <row r="419" spans="1:20" x14ac:dyDescent="0.55000000000000004">
      <c r="A419" t="s">
        <v>34</v>
      </c>
      <c r="C419">
        <v>6</v>
      </c>
      <c r="D419">
        <v>6</v>
      </c>
      <c r="E419">
        <v>5</v>
      </c>
      <c r="F419">
        <v>5</v>
      </c>
      <c r="G419">
        <v>3</v>
      </c>
      <c r="H419">
        <v>2</v>
      </c>
      <c r="I419">
        <v>3</v>
      </c>
      <c r="J419">
        <v>5</v>
      </c>
      <c r="K419">
        <v>6</v>
      </c>
      <c r="L419">
        <v>4</v>
      </c>
      <c r="M419">
        <v>6</v>
      </c>
      <c r="N419">
        <v>6</v>
      </c>
      <c r="O419">
        <v>4</v>
      </c>
      <c r="P419">
        <v>6</v>
      </c>
      <c r="Q419">
        <v>3</v>
      </c>
      <c r="R419">
        <v>5</v>
      </c>
      <c r="S419">
        <v>5</v>
      </c>
      <c r="T419">
        <v>5</v>
      </c>
    </row>
    <row r="420" spans="1:20" x14ac:dyDescent="0.55000000000000004">
      <c r="A420" t="s">
        <v>37</v>
      </c>
      <c r="C420">
        <v>7</v>
      </c>
      <c r="D420">
        <v>5</v>
      </c>
      <c r="E420">
        <v>6</v>
      </c>
      <c r="F420">
        <v>7</v>
      </c>
      <c r="G420">
        <v>10</v>
      </c>
      <c r="H420">
        <v>8</v>
      </c>
      <c r="I420">
        <v>9</v>
      </c>
      <c r="J420">
        <v>3</v>
      </c>
      <c r="K420">
        <v>7</v>
      </c>
      <c r="L420">
        <v>7</v>
      </c>
      <c r="M420">
        <v>7</v>
      </c>
      <c r="N420">
        <v>7</v>
      </c>
      <c r="O420">
        <v>7</v>
      </c>
      <c r="P420">
        <v>7</v>
      </c>
      <c r="Q420">
        <v>8</v>
      </c>
      <c r="R420">
        <v>11</v>
      </c>
      <c r="S420">
        <v>11</v>
      </c>
      <c r="T420">
        <v>8</v>
      </c>
    </row>
    <row r="421" spans="1:20" x14ac:dyDescent="0.55000000000000004">
      <c r="A421" t="s">
        <v>39</v>
      </c>
      <c r="C421">
        <v>8</v>
      </c>
      <c r="D421">
        <v>8</v>
      </c>
      <c r="E421">
        <v>12</v>
      </c>
      <c r="F421">
        <v>9</v>
      </c>
      <c r="G421">
        <v>12</v>
      </c>
      <c r="H421">
        <v>11</v>
      </c>
      <c r="I421">
        <v>11</v>
      </c>
      <c r="J421">
        <v>8</v>
      </c>
      <c r="K421">
        <v>9</v>
      </c>
      <c r="L421">
        <v>10</v>
      </c>
      <c r="M421">
        <v>8</v>
      </c>
      <c r="N421">
        <v>8</v>
      </c>
      <c r="O421">
        <v>10</v>
      </c>
      <c r="P421">
        <v>8</v>
      </c>
      <c r="Q421">
        <v>6</v>
      </c>
      <c r="R421">
        <v>6</v>
      </c>
      <c r="S421">
        <v>6</v>
      </c>
      <c r="T421">
        <v>6</v>
      </c>
    </row>
    <row r="422" spans="1:20" x14ac:dyDescent="0.55000000000000004">
      <c r="A422" t="s">
        <v>32</v>
      </c>
      <c r="C422">
        <v>9</v>
      </c>
      <c r="D422">
        <v>9</v>
      </c>
      <c r="E422">
        <v>8</v>
      </c>
      <c r="F422">
        <v>8</v>
      </c>
      <c r="G422">
        <v>7</v>
      </c>
      <c r="H422">
        <v>7</v>
      </c>
      <c r="I422">
        <v>5</v>
      </c>
      <c r="J422">
        <v>9</v>
      </c>
      <c r="K422">
        <v>10</v>
      </c>
      <c r="L422">
        <v>8</v>
      </c>
      <c r="M422">
        <v>9</v>
      </c>
      <c r="N422">
        <v>10</v>
      </c>
      <c r="O422">
        <v>9</v>
      </c>
      <c r="P422">
        <v>9</v>
      </c>
      <c r="Q422">
        <v>9</v>
      </c>
      <c r="R422">
        <v>7</v>
      </c>
      <c r="S422">
        <v>7</v>
      </c>
      <c r="T422">
        <v>9</v>
      </c>
    </row>
    <row r="423" spans="1:20" x14ac:dyDescent="0.55000000000000004">
      <c r="A423" t="s">
        <v>38</v>
      </c>
      <c r="C423">
        <v>10</v>
      </c>
      <c r="D423">
        <v>10</v>
      </c>
      <c r="E423">
        <v>9</v>
      </c>
      <c r="F423">
        <v>10</v>
      </c>
      <c r="G423">
        <v>8</v>
      </c>
      <c r="H423">
        <v>9</v>
      </c>
      <c r="I423">
        <v>6</v>
      </c>
      <c r="J423">
        <v>10</v>
      </c>
      <c r="K423">
        <v>8</v>
      </c>
      <c r="L423">
        <v>9</v>
      </c>
      <c r="M423">
        <v>10</v>
      </c>
      <c r="N423">
        <v>9</v>
      </c>
      <c r="O423">
        <v>8</v>
      </c>
      <c r="P423">
        <v>10</v>
      </c>
      <c r="Q423">
        <v>10</v>
      </c>
      <c r="R423">
        <v>8</v>
      </c>
      <c r="S423">
        <v>8</v>
      </c>
      <c r="T423">
        <v>10</v>
      </c>
    </row>
    <row r="424" spans="1:20" x14ac:dyDescent="0.55000000000000004">
      <c r="A424" t="s">
        <v>40</v>
      </c>
      <c r="C424">
        <v>11</v>
      </c>
      <c r="D424">
        <v>11</v>
      </c>
      <c r="E424">
        <v>11</v>
      </c>
      <c r="F424">
        <v>11</v>
      </c>
      <c r="G424">
        <v>11</v>
      </c>
      <c r="H424">
        <v>10</v>
      </c>
      <c r="I424">
        <v>10</v>
      </c>
      <c r="J424">
        <v>11</v>
      </c>
      <c r="K424">
        <v>11</v>
      </c>
      <c r="L424">
        <v>11</v>
      </c>
      <c r="M424">
        <v>11</v>
      </c>
      <c r="N424">
        <v>11</v>
      </c>
      <c r="O424">
        <v>11</v>
      </c>
      <c r="P424">
        <v>12</v>
      </c>
      <c r="Q424">
        <v>12</v>
      </c>
      <c r="R424">
        <v>12</v>
      </c>
      <c r="S424">
        <v>12</v>
      </c>
      <c r="T424">
        <v>12</v>
      </c>
    </row>
    <row r="425" spans="1:20" x14ac:dyDescent="0.55000000000000004">
      <c r="A425" t="s">
        <v>36</v>
      </c>
      <c r="C425">
        <v>12</v>
      </c>
      <c r="D425">
        <v>12</v>
      </c>
      <c r="E425">
        <v>10</v>
      </c>
      <c r="F425">
        <v>12</v>
      </c>
      <c r="G425">
        <v>9</v>
      </c>
      <c r="H425">
        <v>12</v>
      </c>
      <c r="I425">
        <v>7</v>
      </c>
      <c r="J425">
        <v>12</v>
      </c>
      <c r="K425">
        <v>12</v>
      </c>
      <c r="L425">
        <v>12</v>
      </c>
      <c r="M425">
        <v>12</v>
      </c>
      <c r="N425">
        <v>12</v>
      </c>
      <c r="O425">
        <v>12</v>
      </c>
      <c r="P425">
        <v>11</v>
      </c>
      <c r="Q425">
        <v>11</v>
      </c>
      <c r="R425">
        <v>9</v>
      </c>
      <c r="S425">
        <v>9</v>
      </c>
      <c r="T425">
        <v>11</v>
      </c>
    </row>
    <row r="426" spans="1:20" x14ac:dyDescent="0.55000000000000004">
      <c r="A426" t="s">
        <v>8</v>
      </c>
    </row>
    <row r="427" spans="1:20" x14ac:dyDescent="0.55000000000000004">
      <c r="A427" t="s">
        <v>8</v>
      </c>
    </row>
    <row r="428" spans="1:20" x14ac:dyDescent="0.55000000000000004">
      <c r="A428" t="s">
        <v>8</v>
      </c>
    </row>
    <row r="429" spans="1:20" x14ac:dyDescent="0.55000000000000004">
      <c r="A429" t="s">
        <v>8</v>
      </c>
    </row>
    <row r="430" spans="1:20" x14ac:dyDescent="0.55000000000000004">
      <c r="A430" t="s">
        <v>8</v>
      </c>
    </row>
    <row r="431" spans="1:20" x14ac:dyDescent="0.55000000000000004">
      <c r="A431" t="s">
        <v>8</v>
      </c>
    </row>
    <row r="432" spans="1:20" x14ac:dyDescent="0.55000000000000004">
      <c r="A432" t="s">
        <v>8</v>
      </c>
    </row>
    <row r="433" spans="1:15" x14ac:dyDescent="0.55000000000000004">
      <c r="A433" t="s">
        <v>8</v>
      </c>
    </row>
    <row r="434" spans="1:15" x14ac:dyDescent="0.55000000000000004">
      <c r="A434" t="s">
        <v>8</v>
      </c>
    </row>
    <row r="435" spans="1:15" x14ac:dyDescent="0.55000000000000004">
      <c r="A435" t="s">
        <v>8</v>
      </c>
    </row>
    <row r="436" spans="1:15" x14ac:dyDescent="0.55000000000000004">
      <c r="A436" t="s">
        <v>45</v>
      </c>
      <c r="B436" t="s">
        <v>46</v>
      </c>
      <c r="C436" t="s">
        <v>47</v>
      </c>
      <c r="D436" t="s">
        <v>47</v>
      </c>
      <c r="E436" t="s">
        <v>47</v>
      </c>
      <c r="F436" t="s">
        <v>48</v>
      </c>
      <c r="G436" t="s">
        <v>47</v>
      </c>
      <c r="H436" t="s">
        <v>47</v>
      </c>
      <c r="I436" t="s">
        <v>47</v>
      </c>
      <c r="J436" t="s">
        <v>49</v>
      </c>
      <c r="K436" t="s">
        <v>47</v>
      </c>
      <c r="L436" t="s">
        <v>47</v>
      </c>
      <c r="M436" t="s">
        <v>47</v>
      </c>
      <c r="N436" t="s">
        <v>50</v>
      </c>
      <c r="O436" t="s">
        <v>47</v>
      </c>
    </row>
    <row r="437" spans="1:15" x14ac:dyDescent="0.55000000000000004">
      <c r="A437" t="s">
        <v>45</v>
      </c>
      <c r="B437" t="s">
        <v>51</v>
      </c>
      <c r="C437" t="s">
        <v>47</v>
      </c>
      <c r="D437" t="s">
        <v>47</v>
      </c>
      <c r="E437" t="s">
        <v>47</v>
      </c>
      <c r="F437" t="s">
        <v>52</v>
      </c>
      <c r="G437" t="s">
        <v>47</v>
      </c>
      <c r="H437" t="s">
        <v>47</v>
      </c>
      <c r="I437" t="s">
        <v>47</v>
      </c>
      <c r="J437" t="s">
        <v>53</v>
      </c>
      <c r="K437" t="s">
        <v>47</v>
      </c>
      <c r="L437" t="s">
        <v>47</v>
      </c>
      <c r="M437" t="s">
        <v>47</v>
      </c>
      <c r="N437" t="s">
        <v>54</v>
      </c>
      <c r="O437" t="s">
        <v>47</v>
      </c>
    </row>
    <row r="438" spans="1:15" x14ac:dyDescent="0.55000000000000004">
      <c r="A438" t="s">
        <v>45</v>
      </c>
      <c r="B438" t="s">
        <v>55</v>
      </c>
      <c r="C438" t="s">
        <v>47</v>
      </c>
      <c r="D438" t="s">
        <v>47</v>
      </c>
      <c r="E438" t="s">
        <v>47</v>
      </c>
      <c r="F438" t="s">
        <v>56</v>
      </c>
      <c r="G438" t="s">
        <v>47</v>
      </c>
      <c r="H438" t="s">
        <v>47</v>
      </c>
      <c r="I438" t="s">
        <v>47</v>
      </c>
      <c r="J438" t="s">
        <v>57</v>
      </c>
      <c r="K438" t="s">
        <v>47</v>
      </c>
      <c r="L438" t="s">
        <v>47</v>
      </c>
      <c r="M438" t="s">
        <v>47</v>
      </c>
      <c r="N438" t="s">
        <v>58</v>
      </c>
      <c r="O438" t="s">
        <v>47</v>
      </c>
    </row>
    <row r="439" spans="1:15" x14ac:dyDescent="0.55000000000000004">
      <c r="A439" t="s">
        <v>59</v>
      </c>
      <c r="B439" t="s">
        <v>60</v>
      </c>
      <c r="C439" t="s">
        <v>61</v>
      </c>
      <c r="D439" t="s">
        <v>47</v>
      </c>
      <c r="E439" t="s">
        <v>62</v>
      </c>
      <c r="F439" t="s">
        <v>60</v>
      </c>
      <c r="G439" t="s">
        <v>61</v>
      </c>
      <c r="H439" t="s">
        <v>47</v>
      </c>
      <c r="I439" t="s">
        <v>62</v>
      </c>
      <c r="J439" t="s">
        <v>60</v>
      </c>
      <c r="K439" t="s">
        <v>61</v>
      </c>
      <c r="L439" t="s">
        <v>47</v>
      </c>
      <c r="M439" t="s">
        <v>62</v>
      </c>
      <c r="N439" t="s">
        <v>60</v>
      </c>
      <c r="O439" t="s">
        <v>61</v>
      </c>
    </row>
    <row r="440" spans="1:15" x14ac:dyDescent="0.55000000000000004">
      <c r="A440">
        <v>1</v>
      </c>
      <c r="B440" t="s">
        <v>64</v>
      </c>
      <c r="C440">
        <v>2233.1799999999998</v>
      </c>
      <c r="E440">
        <v>1</v>
      </c>
      <c r="F440" t="s">
        <v>65</v>
      </c>
      <c r="G440">
        <v>40.07</v>
      </c>
      <c r="I440">
        <v>1</v>
      </c>
      <c r="J440" t="s">
        <v>64</v>
      </c>
      <c r="K440">
        <v>34.840000000000003</v>
      </c>
      <c r="M440">
        <v>1</v>
      </c>
      <c r="N440" t="s">
        <v>65</v>
      </c>
      <c r="O440">
        <v>510</v>
      </c>
    </row>
    <row r="441" spans="1:15" x14ac:dyDescent="0.55000000000000004">
      <c r="A441">
        <v>2</v>
      </c>
      <c r="B441" t="s">
        <v>63</v>
      </c>
      <c r="C441">
        <v>2130.35</v>
      </c>
      <c r="E441">
        <v>2</v>
      </c>
      <c r="F441" t="s">
        <v>66</v>
      </c>
      <c r="G441">
        <v>32.17</v>
      </c>
      <c r="I441">
        <v>2</v>
      </c>
      <c r="J441" t="s">
        <v>68</v>
      </c>
      <c r="K441">
        <v>18.170000000000002</v>
      </c>
      <c r="M441">
        <v>2</v>
      </c>
      <c r="N441" t="s">
        <v>66</v>
      </c>
      <c r="O441">
        <v>482</v>
      </c>
    </row>
    <row r="442" spans="1:15" x14ac:dyDescent="0.55000000000000004">
      <c r="A442">
        <v>3</v>
      </c>
      <c r="B442" t="s">
        <v>65</v>
      </c>
      <c r="C442">
        <v>2043.39</v>
      </c>
      <c r="E442">
        <v>3</v>
      </c>
      <c r="F442" t="s">
        <v>69</v>
      </c>
      <c r="G442">
        <v>29.79</v>
      </c>
      <c r="I442">
        <v>3</v>
      </c>
      <c r="J442" t="s">
        <v>69</v>
      </c>
      <c r="K442">
        <v>17.54</v>
      </c>
      <c r="M442">
        <v>3</v>
      </c>
      <c r="N442" t="s">
        <v>64</v>
      </c>
      <c r="O442">
        <v>481</v>
      </c>
    </row>
    <row r="443" spans="1:15" x14ac:dyDescent="0.55000000000000004">
      <c r="A443">
        <v>4</v>
      </c>
      <c r="B443" t="s">
        <v>66</v>
      </c>
      <c r="C443">
        <v>1962.59</v>
      </c>
      <c r="E443">
        <v>4</v>
      </c>
      <c r="F443" t="s">
        <v>64</v>
      </c>
      <c r="G443">
        <v>29</v>
      </c>
      <c r="I443">
        <v>4</v>
      </c>
      <c r="J443" t="s">
        <v>65</v>
      </c>
      <c r="K443">
        <v>16.010000000000002</v>
      </c>
      <c r="M443">
        <v>4</v>
      </c>
      <c r="N443" t="s">
        <v>63</v>
      </c>
      <c r="O443">
        <v>464</v>
      </c>
    </row>
    <row r="444" spans="1:15" x14ac:dyDescent="0.55000000000000004">
      <c r="A444">
        <v>5</v>
      </c>
      <c r="B444" t="s">
        <v>69</v>
      </c>
      <c r="C444">
        <v>1459.84</v>
      </c>
      <c r="E444">
        <v>5</v>
      </c>
      <c r="F444" t="s">
        <v>63</v>
      </c>
      <c r="G444">
        <v>27.31</v>
      </c>
      <c r="I444">
        <v>5</v>
      </c>
      <c r="J444" t="s">
        <v>66</v>
      </c>
      <c r="K444">
        <v>15.91</v>
      </c>
      <c r="M444">
        <v>5</v>
      </c>
      <c r="N444" t="s">
        <v>69</v>
      </c>
      <c r="O444">
        <v>447</v>
      </c>
    </row>
    <row r="445" spans="1:15" x14ac:dyDescent="0.55000000000000004">
      <c r="A445">
        <v>6</v>
      </c>
      <c r="B445" t="s">
        <v>68</v>
      </c>
      <c r="C445">
        <v>1377.62</v>
      </c>
      <c r="E445">
        <v>6</v>
      </c>
      <c r="F445" t="s">
        <v>68</v>
      </c>
      <c r="G445">
        <v>25.51</v>
      </c>
      <c r="I445">
        <v>6</v>
      </c>
      <c r="J445" t="s">
        <v>63</v>
      </c>
      <c r="K445">
        <v>13.9</v>
      </c>
      <c r="M445">
        <v>6</v>
      </c>
      <c r="N445" t="s">
        <v>68</v>
      </c>
      <c r="O445">
        <v>406</v>
      </c>
    </row>
    <row r="446" spans="1:15" x14ac:dyDescent="0.55000000000000004">
      <c r="A446">
        <v>7</v>
      </c>
      <c r="B446" t="s">
        <v>71</v>
      </c>
      <c r="C446">
        <v>784.99</v>
      </c>
      <c r="E446">
        <v>7</v>
      </c>
      <c r="F446" t="s">
        <v>71</v>
      </c>
      <c r="G446">
        <v>12.66</v>
      </c>
      <c r="I446">
        <v>7</v>
      </c>
      <c r="J446" t="s">
        <v>67</v>
      </c>
      <c r="K446">
        <v>11.59</v>
      </c>
      <c r="M446">
        <v>7</v>
      </c>
      <c r="N446" t="s">
        <v>71</v>
      </c>
      <c r="O446">
        <v>262</v>
      </c>
    </row>
    <row r="447" spans="1:15" x14ac:dyDescent="0.55000000000000004">
      <c r="A447">
        <v>8</v>
      </c>
      <c r="B447" t="s">
        <v>72</v>
      </c>
      <c r="C447">
        <v>181.04</v>
      </c>
      <c r="E447">
        <v>8</v>
      </c>
      <c r="F447" t="s">
        <v>72</v>
      </c>
      <c r="G447">
        <v>6.03</v>
      </c>
      <c r="I447">
        <v>8</v>
      </c>
      <c r="J447" t="s">
        <v>71</v>
      </c>
      <c r="K447">
        <v>9.2799999999999994</v>
      </c>
      <c r="M447">
        <v>8</v>
      </c>
      <c r="N447" t="s">
        <v>72</v>
      </c>
      <c r="O447">
        <v>236</v>
      </c>
    </row>
    <row r="448" spans="1:15" x14ac:dyDescent="0.55000000000000004">
      <c r="A448">
        <v>9</v>
      </c>
      <c r="B448" t="s">
        <v>67</v>
      </c>
      <c r="C448">
        <v>106.28</v>
      </c>
      <c r="E448">
        <v>9</v>
      </c>
      <c r="F448" t="s">
        <v>73</v>
      </c>
      <c r="G448">
        <v>5.54</v>
      </c>
      <c r="I448">
        <v>9</v>
      </c>
      <c r="J448" t="s">
        <v>73</v>
      </c>
      <c r="K448">
        <v>7.95</v>
      </c>
      <c r="M448">
        <v>9</v>
      </c>
      <c r="N448" t="s">
        <v>67</v>
      </c>
      <c r="O448">
        <v>194</v>
      </c>
    </row>
    <row r="449" spans="1:15" x14ac:dyDescent="0.55000000000000004">
      <c r="A449">
        <v>10</v>
      </c>
      <c r="B449" t="s">
        <v>73</v>
      </c>
      <c r="C449">
        <v>83.13</v>
      </c>
      <c r="E449">
        <v>10</v>
      </c>
      <c r="F449" t="s">
        <v>67</v>
      </c>
      <c r="G449">
        <v>5.0599999999999996</v>
      </c>
      <c r="I449">
        <v>10</v>
      </c>
      <c r="J449" t="s">
        <v>74</v>
      </c>
      <c r="K449">
        <v>7.14</v>
      </c>
      <c r="M449">
        <v>10</v>
      </c>
      <c r="N449" t="s">
        <v>73</v>
      </c>
      <c r="O449">
        <v>153</v>
      </c>
    </row>
    <row r="450" spans="1:15" x14ac:dyDescent="0.55000000000000004">
      <c r="A450">
        <v>11</v>
      </c>
      <c r="B450" t="s">
        <v>74</v>
      </c>
      <c r="C450">
        <v>2.71</v>
      </c>
      <c r="E450">
        <v>11</v>
      </c>
      <c r="F450" t="s">
        <v>74</v>
      </c>
      <c r="G450">
        <v>0.39</v>
      </c>
      <c r="I450">
        <v>11</v>
      </c>
      <c r="J450" t="s">
        <v>72</v>
      </c>
      <c r="K450">
        <v>6.67</v>
      </c>
      <c r="M450">
        <v>11</v>
      </c>
      <c r="N450" t="s">
        <v>74</v>
      </c>
      <c r="O450">
        <v>92</v>
      </c>
    </row>
    <row r="451" spans="1:15" x14ac:dyDescent="0.55000000000000004">
      <c r="A451">
        <v>12</v>
      </c>
      <c r="B451" t="s">
        <v>70</v>
      </c>
      <c r="C451">
        <v>0</v>
      </c>
      <c r="E451">
        <v>12</v>
      </c>
      <c r="F451" t="s">
        <v>70</v>
      </c>
      <c r="G451">
        <v>0</v>
      </c>
      <c r="I451">
        <v>12</v>
      </c>
      <c r="J451" t="s">
        <v>70</v>
      </c>
      <c r="K451">
        <v>0</v>
      </c>
      <c r="M451">
        <v>12</v>
      </c>
      <c r="N451" t="s">
        <v>70</v>
      </c>
      <c r="O451">
        <v>50</v>
      </c>
    </row>
    <row r="457" spans="1:15" x14ac:dyDescent="0.55000000000000004">
      <c r="A457" t="s">
        <v>75</v>
      </c>
    </row>
    <row r="460" spans="1:15" x14ac:dyDescent="0.55000000000000004">
      <c r="A460" t="s">
        <v>0</v>
      </c>
    </row>
    <row r="461" spans="1:15" x14ac:dyDescent="0.55000000000000004">
      <c r="A461" t="s">
        <v>1</v>
      </c>
      <c r="B461" t="s">
        <v>76</v>
      </c>
    </row>
    <row r="462" spans="1:15" x14ac:dyDescent="0.55000000000000004">
      <c r="A462" t="s">
        <v>3</v>
      </c>
      <c r="B462" s="1">
        <v>43035.785960648151</v>
      </c>
    </row>
    <row r="463" spans="1:15" x14ac:dyDescent="0.55000000000000004">
      <c r="A463" t="s">
        <v>4</v>
      </c>
      <c r="B463" s="1">
        <v>43035.898530092592</v>
      </c>
    </row>
    <row r="467" spans="1:20" x14ac:dyDescent="0.55000000000000004">
      <c r="A467" t="s">
        <v>5</v>
      </c>
      <c r="B467" t="s">
        <v>6</v>
      </c>
    </row>
    <row r="468" spans="1:20" x14ac:dyDescent="0.55000000000000004">
      <c r="A468" t="s">
        <v>7</v>
      </c>
      <c r="B468">
        <v>12</v>
      </c>
    </row>
    <row r="469" spans="1:20" x14ac:dyDescent="0.55000000000000004">
      <c r="A469" t="s">
        <v>8</v>
      </c>
    </row>
    <row r="472" spans="1:20" x14ac:dyDescent="0.55000000000000004">
      <c r="A472" t="s">
        <v>9</v>
      </c>
      <c r="B472" t="s">
        <v>10</v>
      </c>
      <c r="C472" t="s">
        <v>11</v>
      </c>
      <c r="D472" t="s">
        <v>12</v>
      </c>
      <c r="E472" t="s">
        <v>13</v>
      </c>
      <c r="F472" t="s">
        <v>14</v>
      </c>
      <c r="G472" t="s">
        <v>15</v>
      </c>
      <c r="H472" t="s">
        <v>16</v>
      </c>
      <c r="I472" t="s">
        <v>17</v>
      </c>
      <c r="J472" t="s">
        <v>18</v>
      </c>
      <c r="K472" t="s">
        <v>19</v>
      </c>
      <c r="L472" t="s">
        <v>20</v>
      </c>
      <c r="M472" t="s">
        <v>21</v>
      </c>
      <c r="N472" t="s">
        <v>22</v>
      </c>
      <c r="O472" t="s">
        <v>23</v>
      </c>
      <c r="P472" t="s">
        <v>24</v>
      </c>
      <c r="Q472" t="s">
        <v>25</v>
      </c>
      <c r="R472" t="s">
        <v>26</v>
      </c>
      <c r="S472" t="s">
        <v>27</v>
      </c>
      <c r="T472" t="s">
        <v>28</v>
      </c>
    </row>
    <row r="473" spans="1:20" x14ac:dyDescent="0.55000000000000004">
      <c r="A473" t="s">
        <v>30</v>
      </c>
      <c r="B473">
        <v>1</v>
      </c>
      <c r="C473">
        <v>508</v>
      </c>
      <c r="D473">
        <v>3571</v>
      </c>
      <c r="E473">
        <v>2</v>
      </c>
      <c r="F473">
        <v>673</v>
      </c>
      <c r="G473">
        <v>2</v>
      </c>
      <c r="H473">
        <v>18.84</v>
      </c>
      <c r="I473">
        <v>1</v>
      </c>
      <c r="J473">
        <v>121</v>
      </c>
      <c r="K473">
        <v>29.51</v>
      </c>
      <c r="L473">
        <v>5.56</v>
      </c>
      <c r="M473">
        <v>3265.71</v>
      </c>
      <c r="N473">
        <v>26.98</v>
      </c>
      <c r="O473">
        <v>1.6</v>
      </c>
      <c r="P473">
        <v>98</v>
      </c>
      <c r="Q473">
        <v>17.88</v>
      </c>
      <c r="R473">
        <v>29</v>
      </c>
      <c r="S473">
        <v>22.66</v>
      </c>
      <c r="T473">
        <v>25.9</v>
      </c>
    </row>
    <row r="474" spans="1:20" x14ac:dyDescent="0.55000000000000004">
      <c r="A474" t="s">
        <v>29</v>
      </c>
      <c r="B474">
        <v>2</v>
      </c>
      <c r="C474">
        <v>498</v>
      </c>
      <c r="D474">
        <v>3613</v>
      </c>
      <c r="E474">
        <v>2</v>
      </c>
      <c r="F474">
        <v>559</v>
      </c>
      <c r="G474">
        <v>2</v>
      </c>
      <c r="H474">
        <v>15.47</v>
      </c>
      <c r="I474">
        <v>0</v>
      </c>
      <c r="J474">
        <v>128</v>
      </c>
      <c r="K474">
        <v>28.22</v>
      </c>
      <c r="L474">
        <v>4.3600000000000003</v>
      </c>
      <c r="M474">
        <v>4015.41</v>
      </c>
      <c r="N474">
        <v>31.37</v>
      </c>
      <c r="O474">
        <v>1.62</v>
      </c>
      <c r="P474">
        <v>87</v>
      </c>
      <c r="Q474">
        <v>19.079999999999998</v>
      </c>
      <c r="R474">
        <v>43</v>
      </c>
      <c r="S474">
        <v>22.72</v>
      </c>
      <c r="T474">
        <v>27.09</v>
      </c>
    </row>
    <row r="475" spans="1:20" x14ac:dyDescent="0.55000000000000004">
      <c r="A475" t="s">
        <v>31</v>
      </c>
      <c r="B475">
        <v>3</v>
      </c>
      <c r="C475">
        <v>473</v>
      </c>
      <c r="D475">
        <v>3131</v>
      </c>
      <c r="E475">
        <v>2</v>
      </c>
      <c r="F475">
        <v>545</v>
      </c>
      <c r="G475">
        <v>2</v>
      </c>
      <c r="H475">
        <v>17.399999999999999</v>
      </c>
      <c r="I475">
        <v>1</v>
      </c>
      <c r="J475">
        <v>105</v>
      </c>
      <c r="K475">
        <v>29.81</v>
      </c>
      <c r="L475">
        <v>5.19</v>
      </c>
      <c r="M475">
        <v>3400.36</v>
      </c>
      <c r="N475">
        <v>32.380000000000003</v>
      </c>
      <c r="O475">
        <v>1.64</v>
      </c>
      <c r="P475">
        <v>119</v>
      </c>
      <c r="Q475">
        <v>17.5</v>
      </c>
      <c r="R475">
        <v>34</v>
      </c>
      <c r="S475">
        <v>21.91</v>
      </c>
      <c r="T475">
        <v>24.72</v>
      </c>
    </row>
    <row r="476" spans="1:20" x14ac:dyDescent="0.55000000000000004">
      <c r="A476" t="s">
        <v>33</v>
      </c>
      <c r="B476">
        <v>4</v>
      </c>
      <c r="C476">
        <v>458</v>
      </c>
      <c r="D476">
        <v>3687</v>
      </c>
      <c r="E476">
        <v>2</v>
      </c>
      <c r="F476">
        <v>1219</v>
      </c>
      <c r="G476">
        <v>2</v>
      </c>
      <c r="H476">
        <v>33.06</v>
      </c>
      <c r="I476">
        <v>2</v>
      </c>
      <c r="J476">
        <v>101</v>
      </c>
      <c r="K476">
        <v>36.5</v>
      </c>
      <c r="L476">
        <v>12.06</v>
      </c>
      <c r="M476">
        <v>3016.43</v>
      </c>
      <c r="N476">
        <v>29.86</v>
      </c>
      <c r="O476">
        <v>1.48</v>
      </c>
      <c r="P476">
        <v>116</v>
      </c>
      <c r="Q476">
        <v>12.68</v>
      </c>
      <c r="R476">
        <v>0</v>
      </c>
      <c r="S476">
        <v>0</v>
      </c>
      <c r="T476">
        <v>17.95</v>
      </c>
    </row>
    <row r="477" spans="1:20" x14ac:dyDescent="0.55000000000000004">
      <c r="A477" t="s">
        <v>35</v>
      </c>
      <c r="B477">
        <v>5</v>
      </c>
      <c r="C477">
        <v>388</v>
      </c>
      <c r="D477">
        <v>1703</v>
      </c>
      <c r="E477">
        <v>2</v>
      </c>
      <c r="F477">
        <v>322</v>
      </c>
      <c r="G477">
        <v>1</v>
      </c>
      <c r="H477">
        <v>18.899999999999999</v>
      </c>
      <c r="I477">
        <v>1</v>
      </c>
      <c r="J477">
        <v>81</v>
      </c>
      <c r="K477">
        <v>21.02</v>
      </c>
      <c r="L477">
        <v>3.97</v>
      </c>
      <c r="M477">
        <v>1740.03</v>
      </c>
      <c r="N477">
        <v>21.48</v>
      </c>
      <c r="O477">
        <v>1.58</v>
      </c>
      <c r="P477">
        <v>71</v>
      </c>
      <c r="Q477">
        <v>19.170000000000002</v>
      </c>
      <c r="R477">
        <v>34</v>
      </c>
      <c r="S477">
        <v>22.4</v>
      </c>
      <c r="T477">
        <v>26.53</v>
      </c>
    </row>
    <row r="478" spans="1:20" x14ac:dyDescent="0.55000000000000004">
      <c r="A478" t="s">
        <v>34</v>
      </c>
      <c r="B478">
        <v>6</v>
      </c>
      <c r="C478">
        <v>318</v>
      </c>
      <c r="D478">
        <v>1861</v>
      </c>
      <c r="E478">
        <v>2</v>
      </c>
      <c r="F478">
        <v>270</v>
      </c>
      <c r="G478">
        <v>1</v>
      </c>
      <c r="H478">
        <v>14.5</v>
      </c>
      <c r="I478">
        <v>0</v>
      </c>
      <c r="J478">
        <v>72</v>
      </c>
      <c r="K478">
        <v>25.84</v>
      </c>
      <c r="L478">
        <v>3.75</v>
      </c>
      <c r="M478">
        <v>1200.43</v>
      </c>
      <c r="N478">
        <v>16.670000000000002</v>
      </c>
      <c r="O478">
        <v>1.29</v>
      </c>
      <c r="P478">
        <v>34</v>
      </c>
      <c r="Q478">
        <v>17.2</v>
      </c>
      <c r="R478">
        <v>5</v>
      </c>
      <c r="S478">
        <v>21.98</v>
      </c>
      <c r="T478">
        <v>24.2</v>
      </c>
    </row>
    <row r="479" spans="1:20" x14ac:dyDescent="0.55000000000000004">
      <c r="A479" t="s">
        <v>37</v>
      </c>
      <c r="B479">
        <v>7</v>
      </c>
      <c r="C479">
        <v>283</v>
      </c>
      <c r="D479">
        <v>2533</v>
      </c>
      <c r="E479">
        <v>2</v>
      </c>
      <c r="F479">
        <v>327</v>
      </c>
      <c r="G479">
        <v>1</v>
      </c>
      <c r="H479">
        <v>12.9</v>
      </c>
      <c r="I479">
        <v>0</v>
      </c>
      <c r="J479">
        <v>117</v>
      </c>
      <c r="K479">
        <v>21.64</v>
      </c>
      <c r="L479">
        <v>2.79</v>
      </c>
      <c r="M479">
        <v>1545.02</v>
      </c>
      <c r="N479">
        <v>13.2</v>
      </c>
      <c r="O479">
        <v>1.36</v>
      </c>
      <c r="P479">
        <v>21</v>
      </c>
      <c r="Q479">
        <v>10.24</v>
      </c>
      <c r="R479">
        <v>0</v>
      </c>
      <c r="S479">
        <v>0</v>
      </c>
      <c r="T479">
        <v>14.27</v>
      </c>
    </row>
    <row r="480" spans="1:20" x14ac:dyDescent="0.55000000000000004">
      <c r="A480" t="s">
        <v>39</v>
      </c>
      <c r="B480">
        <v>8</v>
      </c>
      <c r="C480">
        <v>248</v>
      </c>
      <c r="D480">
        <v>337</v>
      </c>
      <c r="E480">
        <v>0</v>
      </c>
      <c r="F480">
        <v>70</v>
      </c>
      <c r="G480">
        <v>0</v>
      </c>
      <c r="H480">
        <v>20.77</v>
      </c>
      <c r="I480">
        <v>1</v>
      </c>
      <c r="J480">
        <v>17</v>
      </c>
      <c r="K480">
        <v>19.82</v>
      </c>
      <c r="L480">
        <v>4.1100000000000003</v>
      </c>
      <c r="M480">
        <v>27.72</v>
      </c>
      <c r="N480">
        <v>1.63</v>
      </c>
      <c r="O480">
        <v>0.25</v>
      </c>
      <c r="P480">
        <v>1</v>
      </c>
      <c r="Q480">
        <v>30.63</v>
      </c>
      <c r="R480">
        <v>1</v>
      </c>
      <c r="S480">
        <v>30.63</v>
      </c>
      <c r="T480">
        <v>30.63</v>
      </c>
    </row>
    <row r="481" spans="1:20" x14ac:dyDescent="0.55000000000000004">
      <c r="A481" t="s">
        <v>38</v>
      </c>
      <c r="B481">
        <v>9</v>
      </c>
      <c r="C481">
        <v>243</v>
      </c>
      <c r="D481">
        <v>800</v>
      </c>
      <c r="E481">
        <v>0</v>
      </c>
      <c r="F481">
        <v>94</v>
      </c>
      <c r="G481">
        <v>0</v>
      </c>
      <c r="H481">
        <v>11.75</v>
      </c>
      <c r="I481">
        <v>0</v>
      </c>
      <c r="J481">
        <v>64</v>
      </c>
      <c r="K481">
        <v>12.5</v>
      </c>
      <c r="L481">
        <v>1.46</v>
      </c>
      <c r="M481">
        <v>472.21</v>
      </c>
      <c r="N481">
        <v>7.37</v>
      </c>
      <c r="O481">
        <v>1.1299999999999999</v>
      </c>
      <c r="P481">
        <v>8</v>
      </c>
      <c r="Q481">
        <v>17.600000000000001</v>
      </c>
      <c r="R481">
        <v>3</v>
      </c>
      <c r="S481">
        <v>28.89</v>
      </c>
      <c r="T481">
        <v>43.57</v>
      </c>
    </row>
    <row r="482" spans="1:20" x14ac:dyDescent="0.55000000000000004">
      <c r="A482" t="s">
        <v>40</v>
      </c>
      <c r="B482">
        <v>10</v>
      </c>
      <c r="C482">
        <v>189</v>
      </c>
      <c r="D482">
        <v>492</v>
      </c>
      <c r="E482">
        <v>0</v>
      </c>
      <c r="F482">
        <v>64</v>
      </c>
      <c r="G482">
        <v>0</v>
      </c>
      <c r="H482">
        <v>13</v>
      </c>
      <c r="I482">
        <v>0</v>
      </c>
      <c r="J482">
        <v>43</v>
      </c>
      <c r="K482">
        <v>11.44</v>
      </c>
      <c r="L482">
        <v>1.48</v>
      </c>
      <c r="M482">
        <v>153.52000000000001</v>
      </c>
      <c r="N482">
        <v>3.57</v>
      </c>
      <c r="O482">
        <v>0.55000000000000004</v>
      </c>
      <c r="P482">
        <v>9</v>
      </c>
      <c r="Q482">
        <v>11.82</v>
      </c>
      <c r="R482">
        <v>1</v>
      </c>
      <c r="S482">
        <v>20.47</v>
      </c>
      <c r="T482">
        <v>20.47</v>
      </c>
    </row>
    <row r="483" spans="1:20" x14ac:dyDescent="0.55000000000000004">
      <c r="A483" t="s">
        <v>32</v>
      </c>
      <c r="B483">
        <v>11</v>
      </c>
      <c r="C483">
        <v>188</v>
      </c>
      <c r="D483">
        <v>372</v>
      </c>
      <c r="E483">
        <v>0</v>
      </c>
      <c r="F483">
        <v>73</v>
      </c>
      <c r="G483">
        <v>0</v>
      </c>
      <c r="H483">
        <v>19.62</v>
      </c>
      <c r="I483">
        <v>1</v>
      </c>
      <c r="J483">
        <v>18</v>
      </c>
      <c r="K483">
        <v>20.66</v>
      </c>
      <c r="L483">
        <v>4.05</v>
      </c>
      <c r="M483">
        <v>72.42</v>
      </c>
      <c r="N483">
        <v>4.0199999999999996</v>
      </c>
      <c r="O483">
        <v>0.42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55000000000000004">
      <c r="A484" t="s">
        <v>36</v>
      </c>
      <c r="B484">
        <v>12</v>
      </c>
      <c r="C484">
        <v>50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55000000000000004">
      <c r="A485" t="s">
        <v>8</v>
      </c>
    </row>
    <row r="486" spans="1:20" x14ac:dyDescent="0.55000000000000004">
      <c r="A486" t="s">
        <v>41</v>
      </c>
      <c r="D486">
        <v>4</v>
      </c>
      <c r="E486">
        <v>0</v>
      </c>
      <c r="F486">
        <v>5</v>
      </c>
      <c r="G486">
        <v>0</v>
      </c>
      <c r="H486">
        <v>5</v>
      </c>
      <c r="I486">
        <v>0</v>
      </c>
      <c r="J486">
        <v>2</v>
      </c>
      <c r="K486">
        <v>4</v>
      </c>
      <c r="L486">
        <v>4</v>
      </c>
      <c r="M486">
        <v>5</v>
      </c>
      <c r="N486">
        <v>0</v>
      </c>
      <c r="O486">
        <v>0</v>
      </c>
      <c r="P486">
        <v>4</v>
      </c>
      <c r="Q486">
        <v>2</v>
      </c>
      <c r="R486">
        <v>4</v>
      </c>
      <c r="S486">
        <v>3</v>
      </c>
      <c r="T486">
        <v>0</v>
      </c>
    </row>
    <row r="487" spans="1:20" x14ac:dyDescent="0.55000000000000004">
      <c r="A487" t="s">
        <v>42</v>
      </c>
      <c r="D487" t="s">
        <v>43</v>
      </c>
      <c r="E487" t="s">
        <v>43</v>
      </c>
      <c r="F487" t="s">
        <v>43</v>
      </c>
      <c r="G487" t="s">
        <v>43</v>
      </c>
      <c r="H487" t="s">
        <v>43</v>
      </c>
      <c r="I487" t="s">
        <v>43</v>
      </c>
      <c r="J487" t="s">
        <v>43</v>
      </c>
      <c r="K487" t="s">
        <v>43</v>
      </c>
      <c r="L487" t="s">
        <v>43</v>
      </c>
      <c r="M487" t="s">
        <v>43</v>
      </c>
      <c r="N487" t="s">
        <v>43</v>
      </c>
      <c r="O487" t="s">
        <v>43</v>
      </c>
      <c r="P487" t="s">
        <v>43</v>
      </c>
      <c r="Q487" t="s">
        <v>43</v>
      </c>
      <c r="R487" t="s">
        <v>43</v>
      </c>
      <c r="S487" t="s">
        <v>43</v>
      </c>
      <c r="T487" t="s">
        <v>43</v>
      </c>
    </row>
    <row r="488" spans="1:20" x14ac:dyDescent="0.55000000000000004">
      <c r="A488" t="s">
        <v>8</v>
      </c>
    </row>
    <row r="489" spans="1:20" x14ac:dyDescent="0.55000000000000004">
      <c r="A489" t="s">
        <v>8</v>
      </c>
      <c r="B489" t="s">
        <v>44</v>
      </c>
    </row>
    <row r="490" spans="1:20" x14ac:dyDescent="0.55000000000000004">
      <c r="A490" t="s">
        <v>30</v>
      </c>
      <c r="C490">
        <v>1</v>
      </c>
      <c r="D490">
        <v>3</v>
      </c>
      <c r="E490">
        <v>1</v>
      </c>
      <c r="F490">
        <v>2</v>
      </c>
      <c r="G490">
        <v>1</v>
      </c>
      <c r="H490">
        <v>5</v>
      </c>
      <c r="I490">
        <v>3</v>
      </c>
      <c r="J490">
        <v>2</v>
      </c>
      <c r="K490">
        <v>3</v>
      </c>
      <c r="L490">
        <v>2</v>
      </c>
      <c r="M490">
        <v>3</v>
      </c>
      <c r="N490">
        <v>4</v>
      </c>
      <c r="O490">
        <v>3</v>
      </c>
      <c r="P490">
        <v>3</v>
      </c>
      <c r="Q490">
        <v>4</v>
      </c>
      <c r="R490">
        <v>4</v>
      </c>
      <c r="S490">
        <v>4</v>
      </c>
      <c r="T490">
        <v>5</v>
      </c>
    </row>
    <row r="491" spans="1:20" x14ac:dyDescent="0.55000000000000004">
      <c r="A491" t="s">
        <v>29</v>
      </c>
      <c r="C491">
        <v>2</v>
      </c>
      <c r="D491">
        <v>2</v>
      </c>
      <c r="E491">
        <v>3</v>
      </c>
      <c r="F491">
        <v>3</v>
      </c>
      <c r="G491">
        <v>2</v>
      </c>
      <c r="H491">
        <v>7</v>
      </c>
      <c r="I491">
        <v>10</v>
      </c>
      <c r="J491">
        <v>1</v>
      </c>
      <c r="K491">
        <v>4</v>
      </c>
      <c r="L491">
        <v>4</v>
      </c>
      <c r="M491">
        <v>1</v>
      </c>
      <c r="N491">
        <v>2</v>
      </c>
      <c r="O491">
        <v>2</v>
      </c>
      <c r="P491">
        <v>4</v>
      </c>
      <c r="Q491">
        <v>3</v>
      </c>
      <c r="R491">
        <v>1</v>
      </c>
      <c r="S491">
        <v>3</v>
      </c>
      <c r="T491">
        <v>3</v>
      </c>
    </row>
    <row r="492" spans="1:20" x14ac:dyDescent="0.55000000000000004">
      <c r="A492" t="s">
        <v>31</v>
      </c>
      <c r="C492">
        <v>3</v>
      </c>
      <c r="D492">
        <v>4</v>
      </c>
      <c r="E492">
        <v>7</v>
      </c>
      <c r="F492">
        <v>4</v>
      </c>
      <c r="G492">
        <v>4</v>
      </c>
      <c r="H492">
        <v>6</v>
      </c>
      <c r="I492">
        <v>6</v>
      </c>
      <c r="J492">
        <v>4</v>
      </c>
      <c r="K492">
        <v>2</v>
      </c>
      <c r="L492">
        <v>3</v>
      </c>
      <c r="M492">
        <v>2</v>
      </c>
      <c r="N492">
        <v>1</v>
      </c>
      <c r="O492">
        <v>1</v>
      </c>
      <c r="P492">
        <v>1</v>
      </c>
      <c r="Q492">
        <v>6</v>
      </c>
      <c r="R492">
        <v>3</v>
      </c>
      <c r="S492">
        <v>7</v>
      </c>
      <c r="T492">
        <v>6</v>
      </c>
    </row>
    <row r="493" spans="1:20" x14ac:dyDescent="0.55000000000000004">
      <c r="A493" t="s">
        <v>33</v>
      </c>
      <c r="C493">
        <v>4</v>
      </c>
      <c r="D493">
        <v>1</v>
      </c>
      <c r="E493">
        <v>4</v>
      </c>
      <c r="F493">
        <v>1</v>
      </c>
      <c r="G493">
        <v>3</v>
      </c>
      <c r="H493">
        <v>1</v>
      </c>
      <c r="I493">
        <v>1</v>
      </c>
      <c r="J493">
        <v>5</v>
      </c>
      <c r="K493">
        <v>1</v>
      </c>
      <c r="L493">
        <v>1</v>
      </c>
      <c r="M493">
        <v>4</v>
      </c>
      <c r="N493">
        <v>3</v>
      </c>
      <c r="O493">
        <v>5</v>
      </c>
      <c r="P493">
        <v>2</v>
      </c>
      <c r="Q493">
        <v>8</v>
      </c>
      <c r="R493">
        <v>11</v>
      </c>
      <c r="S493">
        <v>11</v>
      </c>
      <c r="T493">
        <v>9</v>
      </c>
    </row>
    <row r="494" spans="1:20" x14ac:dyDescent="0.55000000000000004">
      <c r="A494" t="s">
        <v>35</v>
      </c>
      <c r="C494">
        <v>5</v>
      </c>
      <c r="D494">
        <v>7</v>
      </c>
      <c r="E494">
        <v>6</v>
      </c>
      <c r="F494">
        <v>6</v>
      </c>
      <c r="G494">
        <v>7</v>
      </c>
      <c r="H494">
        <v>4</v>
      </c>
      <c r="I494">
        <v>4</v>
      </c>
      <c r="J494">
        <v>6</v>
      </c>
      <c r="K494">
        <v>7</v>
      </c>
      <c r="L494">
        <v>7</v>
      </c>
      <c r="M494">
        <v>5</v>
      </c>
      <c r="N494">
        <v>5</v>
      </c>
      <c r="O494">
        <v>4</v>
      </c>
      <c r="P494">
        <v>5</v>
      </c>
      <c r="Q494">
        <v>2</v>
      </c>
      <c r="R494">
        <v>2</v>
      </c>
      <c r="S494">
        <v>5</v>
      </c>
      <c r="T494">
        <v>4</v>
      </c>
    </row>
    <row r="495" spans="1:20" x14ac:dyDescent="0.55000000000000004">
      <c r="A495" t="s">
        <v>34</v>
      </c>
      <c r="C495">
        <v>6</v>
      </c>
      <c r="D495">
        <v>6</v>
      </c>
      <c r="E495">
        <v>2</v>
      </c>
      <c r="F495">
        <v>7</v>
      </c>
      <c r="G495">
        <v>5</v>
      </c>
      <c r="H495">
        <v>8</v>
      </c>
      <c r="I495">
        <v>8</v>
      </c>
      <c r="J495">
        <v>7</v>
      </c>
      <c r="K495">
        <v>5</v>
      </c>
      <c r="L495">
        <v>8</v>
      </c>
      <c r="M495">
        <v>7</v>
      </c>
      <c r="N495">
        <v>6</v>
      </c>
      <c r="O495">
        <v>7</v>
      </c>
      <c r="P495">
        <v>6</v>
      </c>
      <c r="Q495">
        <v>7</v>
      </c>
      <c r="R495">
        <v>5</v>
      </c>
      <c r="S495">
        <v>6</v>
      </c>
      <c r="T495">
        <v>7</v>
      </c>
    </row>
    <row r="496" spans="1:20" x14ac:dyDescent="0.55000000000000004">
      <c r="A496" t="s">
        <v>37</v>
      </c>
      <c r="C496">
        <v>7</v>
      </c>
      <c r="D496">
        <v>5</v>
      </c>
      <c r="E496">
        <v>5</v>
      </c>
      <c r="F496">
        <v>5</v>
      </c>
      <c r="G496">
        <v>6</v>
      </c>
      <c r="H496">
        <v>10</v>
      </c>
      <c r="I496">
        <v>11</v>
      </c>
      <c r="J496">
        <v>3</v>
      </c>
      <c r="K496">
        <v>6</v>
      </c>
      <c r="L496">
        <v>9</v>
      </c>
      <c r="M496">
        <v>6</v>
      </c>
      <c r="N496">
        <v>7</v>
      </c>
      <c r="O496">
        <v>6</v>
      </c>
      <c r="P496">
        <v>7</v>
      </c>
      <c r="Q496">
        <v>10</v>
      </c>
      <c r="R496">
        <v>12</v>
      </c>
      <c r="S496">
        <v>12</v>
      </c>
      <c r="T496">
        <v>10</v>
      </c>
    </row>
    <row r="497" spans="1:20" x14ac:dyDescent="0.55000000000000004">
      <c r="A497" t="s">
        <v>39</v>
      </c>
      <c r="C497">
        <v>8</v>
      </c>
      <c r="D497">
        <v>11</v>
      </c>
      <c r="E497">
        <v>12</v>
      </c>
      <c r="F497">
        <v>10</v>
      </c>
      <c r="G497">
        <v>12</v>
      </c>
      <c r="H497">
        <v>2</v>
      </c>
      <c r="I497">
        <v>5</v>
      </c>
      <c r="J497">
        <v>11</v>
      </c>
      <c r="K497">
        <v>9</v>
      </c>
      <c r="L497">
        <v>5</v>
      </c>
      <c r="M497">
        <v>11</v>
      </c>
      <c r="N497">
        <v>11</v>
      </c>
      <c r="O497">
        <v>11</v>
      </c>
      <c r="P497">
        <v>10</v>
      </c>
      <c r="Q497">
        <v>1</v>
      </c>
      <c r="R497">
        <v>8</v>
      </c>
      <c r="S497">
        <v>1</v>
      </c>
      <c r="T497">
        <v>2</v>
      </c>
    </row>
    <row r="498" spans="1:20" x14ac:dyDescent="0.55000000000000004">
      <c r="A498" t="s">
        <v>38</v>
      </c>
      <c r="C498">
        <v>9</v>
      </c>
      <c r="D498">
        <v>8</v>
      </c>
      <c r="E498">
        <v>9</v>
      </c>
      <c r="F498">
        <v>8</v>
      </c>
      <c r="G498">
        <v>9</v>
      </c>
      <c r="H498">
        <v>11</v>
      </c>
      <c r="I498">
        <v>7</v>
      </c>
      <c r="J498">
        <v>8</v>
      </c>
      <c r="K498">
        <v>10</v>
      </c>
      <c r="L498">
        <v>11</v>
      </c>
      <c r="M498">
        <v>8</v>
      </c>
      <c r="N498">
        <v>8</v>
      </c>
      <c r="O498">
        <v>8</v>
      </c>
      <c r="P498">
        <v>9</v>
      </c>
      <c r="Q498">
        <v>5</v>
      </c>
      <c r="R498">
        <v>6</v>
      </c>
      <c r="S498">
        <v>2</v>
      </c>
      <c r="T498">
        <v>1</v>
      </c>
    </row>
    <row r="499" spans="1:20" x14ac:dyDescent="0.55000000000000004">
      <c r="A499" t="s">
        <v>40</v>
      </c>
      <c r="C499">
        <v>10</v>
      </c>
      <c r="D499">
        <v>9</v>
      </c>
      <c r="E499">
        <v>11</v>
      </c>
      <c r="F499">
        <v>11</v>
      </c>
      <c r="G499">
        <v>11</v>
      </c>
      <c r="H499">
        <v>9</v>
      </c>
      <c r="I499">
        <v>12</v>
      </c>
      <c r="J499">
        <v>9</v>
      </c>
      <c r="K499">
        <v>11</v>
      </c>
      <c r="L499">
        <v>10</v>
      </c>
      <c r="M499">
        <v>9</v>
      </c>
      <c r="N499">
        <v>10</v>
      </c>
      <c r="O499">
        <v>9</v>
      </c>
      <c r="P499">
        <v>8</v>
      </c>
      <c r="Q499">
        <v>9</v>
      </c>
      <c r="R499">
        <v>7</v>
      </c>
      <c r="S499">
        <v>8</v>
      </c>
      <c r="T499">
        <v>8</v>
      </c>
    </row>
    <row r="500" spans="1:20" x14ac:dyDescent="0.55000000000000004">
      <c r="A500" t="s">
        <v>32</v>
      </c>
      <c r="C500">
        <v>11</v>
      </c>
      <c r="D500">
        <v>10</v>
      </c>
      <c r="E500">
        <v>8</v>
      </c>
      <c r="F500">
        <v>9</v>
      </c>
      <c r="G500">
        <v>8</v>
      </c>
      <c r="H500">
        <v>3</v>
      </c>
      <c r="I500">
        <v>2</v>
      </c>
      <c r="J500">
        <v>10</v>
      </c>
      <c r="K500">
        <v>8</v>
      </c>
      <c r="L500">
        <v>6</v>
      </c>
      <c r="M500">
        <v>10</v>
      </c>
      <c r="N500">
        <v>9</v>
      </c>
      <c r="O500">
        <v>10</v>
      </c>
      <c r="P500">
        <v>11</v>
      </c>
      <c r="Q500">
        <v>11</v>
      </c>
      <c r="R500">
        <v>9</v>
      </c>
      <c r="S500">
        <v>9</v>
      </c>
      <c r="T500">
        <v>11</v>
      </c>
    </row>
    <row r="501" spans="1:20" x14ac:dyDescent="0.55000000000000004">
      <c r="A501" t="s">
        <v>36</v>
      </c>
      <c r="C501">
        <v>12</v>
      </c>
      <c r="D501">
        <v>12</v>
      </c>
      <c r="E501">
        <v>10</v>
      </c>
      <c r="F501">
        <v>12</v>
      </c>
      <c r="G501">
        <v>10</v>
      </c>
      <c r="H501">
        <v>12</v>
      </c>
      <c r="I501">
        <v>9</v>
      </c>
      <c r="J501">
        <v>12</v>
      </c>
      <c r="K501">
        <v>12</v>
      </c>
      <c r="L501">
        <v>12</v>
      </c>
      <c r="M501">
        <v>12</v>
      </c>
      <c r="N501">
        <v>12</v>
      </c>
      <c r="O501">
        <v>12</v>
      </c>
      <c r="P501">
        <v>12</v>
      </c>
      <c r="Q501">
        <v>12</v>
      </c>
      <c r="R501">
        <v>10</v>
      </c>
      <c r="S501">
        <v>10</v>
      </c>
      <c r="T501">
        <v>12</v>
      </c>
    </row>
    <row r="502" spans="1:20" x14ac:dyDescent="0.55000000000000004">
      <c r="A502" t="s">
        <v>8</v>
      </c>
    </row>
    <row r="503" spans="1:20" x14ac:dyDescent="0.55000000000000004">
      <c r="A503" t="s">
        <v>8</v>
      </c>
    </row>
    <row r="504" spans="1:20" x14ac:dyDescent="0.55000000000000004">
      <c r="A504" t="s">
        <v>8</v>
      </c>
    </row>
    <row r="505" spans="1:20" x14ac:dyDescent="0.55000000000000004">
      <c r="A505" t="s">
        <v>8</v>
      </c>
    </row>
    <row r="506" spans="1:20" x14ac:dyDescent="0.55000000000000004">
      <c r="A506" t="s">
        <v>8</v>
      </c>
    </row>
    <row r="507" spans="1:20" x14ac:dyDescent="0.55000000000000004">
      <c r="A507" t="s">
        <v>8</v>
      </c>
    </row>
    <row r="508" spans="1:20" x14ac:dyDescent="0.55000000000000004">
      <c r="A508" t="s">
        <v>8</v>
      </c>
    </row>
    <row r="509" spans="1:20" x14ac:dyDescent="0.55000000000000004">
      <c r="A509" t="s">
        <v>8</v>
      </c>
    </row>
    <row r="510" spans="1:20" x14ac:dyDescent="0.55000000000000004">
      <c r="A510" t="s">
        <v>8</v>
      </c>
    </row>
    <row r="511" spans="1:20" x14ac:dyDescent="0.55000000000000004">
      <c r="A511" t="s">
        <v>8</v>
      </c>
    </row>
    <row r="512" spans="1:20" x14ac:dyDescent="0.55000000000000004">
      <c r="A512" t="s">
        <v>45</v>
      </c>
      <c r="B512" t="s">
        <v>46</v>
      </c>
      <c r="C512" t="s">
        <v>47</v>
      </c>
      <c r="D512" t="s">
        <v>47</v>
      </c>
      <c r="E512" t="s">
        <v>47</v>
      </c>
      <c r="F512" t="s">
        <v>48</v>
      </c>
      <c r="G512" t="s">
        <v>47</v>
      </c>
      <c r="H512" t="s">
        <v>47</v>
      </c>
      <c r="I512" t="s">
        <v>47</v>
      </c>
      <c r="J512" t="s">
        <v>49</v>
      </c>
      <c r="K512" t="s">
        <v>47</v>
      </c>
      <c r="L512" t="s">
        <v>47</v>
      </c>
      <c r="M512" t="s">
        <v>47</v>
      </c>
      <c r="N512" t="s">
        <v>50</v>
      </c>
      <c r="O512" t="s">
        <v>47</v>
      </c>
    </row>
    <row r="513" spans="1:15" x14ac:dyDescent="0.55000000000000004">
      <c r="A513" t="s">
        <v>45</v>
      </c>
      <c r="B513" t="s">
        <v>51</v>
      </c>
      <c r="C513" t="s">
        <v>47</v>
      </c>
      <c r="D513" t="s">
        <v>47</v>
      </c>
      <c r="E513" t="s">
        <v>47</v>
      </c>
      <c r="F513" t="s">
        <v>52</v>
      </c>
      <c r="G513" t="s">
        <v>47</v>
      </c>
      <c r="H513" t="s">
        <v>47</v>
      </c>
      <c r="I513" t="s">
        <v>47</v>
      </c>
      <c r="J513" t="s">
        <v>53</v>
      </c>
      <c r="K513" t="s">
        <v>47</v>
      </c>
      <c r="L513" t="s">
        <v>47</v>
      </c>
      <c r="M513" t="s">
        <v>47</v>
      </c>
      <c r="N513" t="s">
        <v>54</v>
      </c>
      <c r="O513" t="s">
        <v>47</v>
      </c>
    </row>
    <row r="514" spans="1:15" x14ac:dyDescent="0.55000000000000004">
      <c r="A514" t="s">
        <v>45</v>
      </c>
      <c r="B514" t="s">
        <v>55</v>
      </c>
      <c r="C514" t="s">
        <v>47</v>
      </c>
      <c r="D514" t="s">
        <v>47</v>
      </c>
      <c r="E514" t="s">
        <v>47</v>
      </c>
      <c r="F514" t="s">
        <v>56</v>
      </c>
      <c r="G514" t="s">
        <v>47</v>
      </c>
      <c r="H514" t="s">
        <v>47</v>
      </c>
      <c r="I514" t="s">
        <v>47</v>
      </c>
      <c r="J514" t="s">
        <v>57</v>
      </c>
      <c r="K514" t="s">
        <v>47</v>
      </c>
      <c r="L514" t="s">
        <v>47</v>
      </c>
      <c r="M514" t="s">
        <v>47</v>
      </c>
      <c r="N514" t="s">
        <v>58</v>
      </c>
      <c r="O514" t="s">
        <v>47</v>
      </c>
    </row>
    <row r="515" spans="1:15" x14ac:dyDescent="0.55000000000000004">
      <c r="A515" t="s">
        <v>59</v>
      </c>
      <c r="B515" t="s">
        <v>60</v>
      </c>
      <c r="C515" t="s">
        <v>61</v>
      </c>
      <c r="D515" t="s">
        <v>47</v>
      </c>
      <c r="E515" t="s">
        <v>62</v>
      </c>
      <c r="F515" t="s">
        <v>60</v>
      </c>
      <c r="G515" t="s">
        <v>61</v>
      </c>
      <c r="H515" t="s">
        <v>47</v>
      </c>
      <c r="I515" t="s">
        <v>62</v>
      </c>
      <c r="J515" t="s">
        <v>60</v>
      </c>
      <c r="K515" t="s">
        <v>61</v>
      </c>
      <c r="L515" t="s">
        <v>47</v>
      </c>
      <c r="M515" t="s">
        <v>62</v>
      </c>
      <c r="N515" t="s">
        <v>60</v>
      </c>
      <c r="O515" t="s">
        <v>61</v>
      </c>
    </row>
    <row r="516" spans="1:15" x14ac:dyDescent="0.55000000000000004">
      <c r="A516">
        <v>1</v>
      </c>
      <c r="B516" t="s">
        <v>63</v>
      </c>
      <c r="C516">
        <v>4015.42</v>
      </c>
      <c r="E516">
        <v>1</v>
      </c>
      <c r="F516" t="s">
        <v>66</v>
      </c>
      <c r="G516">
        <v>32.380000000000003</v>
      </c>
      <c r="I516">
        <v>1</v>
      </c>
      <c r="J516" t="s">
        <v>64</v>
      </c>
      <c r="K516">
        <v>33.06</v>
      </c>
      <c r="M516">
        <v>1</v>
      </c>
      <c r="N516" t="s">
        <v>65</v>
      </c>
      <c r="O516">
        <v>508</v>
      </c>
    </row>
    <row r="517" spans="1:15" x14ac:dyDescent="0.55000000000000004">
      <c r="A517">
        <v>2</v>
      </c>
      <c r="B517" t="s">
        <v>66</v>
      </c>
      <c r="C517">
        <v>3400.37</v>
      </c>
      <c r="E517">
        <v>2</v>
      </c>
      <c r="F517" t="s">
        <v>63</v>
      </c>
      <c r="G517">
        <v>31.37</v>
      </c>
      <c r="I517">
        <v>2</v>
      </c>
      <c r="J517" t="s">
        <v>72</v>
      </c>
      <c r="K517">
        <v>20.77</v>
      </c>
      <c r="M517">
        <v>2</v>
      </c>
      <c r="N517" t="s">
        <v>63</v>
      </c>
      <c r="O517">
        <v>498</v>
      </c>
    </row>
    <row r="518" spans="1:15" x14ac:dyDescent="0.55000000000000004">
      <c r="A518">
        <v>3</v>
      </c>
      <c r="B518" t="s">
        <v>65</v>
      </c>
      <c r="C518">
        <v>3265.71</v>
      </c>
      <c r="E518">
        <v>3</v>
      </c>
      <c r="F518" t="s">
        <v>64</v>
      </c>
      <c r="G518">
        <v>29.87</v>
      </c>
      <c r="I518">
        <v>3</v>
      </c>
      <c r="J518" t="s">
        <v>67</v>
      </c>
      <c r="K518">
        <v>19.62</v>
      </c>
      <c r="M518">
        <v>3</v>
      </c>
      <c r="N518" t="s">
        <v>66</v>
      </c>
      <c r="O518">
        <v>473</v>
      </c>
    </row>
    <row r="519" spans="1:15" x14ac:dyDescent="0.55000000000000004">
      <c r="A519">
        <v>4</v>
      </c>
      <c r="B519" t="s">
        <v>64</v>
      </c>
      <c r="C519">
        <v>3016.44</v>
      </c>
      <c r="E519">
        <v>4</v>
      </c>
      <c r="F519" t="s">
        <v>65</v>
      </c>
      <c r="G519">
        <v>26.99</v>
      </c>
      <c r="I519">
        <v>4</v>
      </c>
      <c r="J519" t="s">
        <v>69</v>
      </c>
      <c r="K519">
        <v>18.91</v>
      </c>
      <c r="M519">
        <v>4</v>
      </c>
      <c r="N519" t="s">
        <v>64</v>
      </c>
      <c r="O519">
        <v>458</v>
      </c>
    </row>
    <row r="520" spans="1:15" x14ac:dyDescent="0.55000000000000004">
      <c r="A520">
        <v>5</v>
      </c>
      <c r="B520" t="s">
        <v>69</v>
      </c>
      <c r="C520">
        <v>1740.03</v>
      </c>
      <c r="E520">
        <v>5</v>
      </c>
      <c r="F520" t="s">
        <v>69</v>
      </c>
      <c r="G520">
        <v>21.48</v>
      </c>
      <c r="I520">
        <v>5</v>
      </c>
      <c r="J520" t="s">
        <v>65</v>
      </c>
      <c r="K520">
        <v>18.850000000000001</v>
      </c>
      <c r="M520">
        <v>5</v>
      </c>
      <c r="N520" t="s">
        <v>69</v>
      </c>
      <c r="O520">
        <v>388</v>
      </c>
    </row>
    <row r="521" spans="1:15" x14ac:dyDescent="0.55000000000000004">
      <c r="A521">
        <v>6</v>
      </c>
      <c r="B521" t="s">
        <v>71</v>
      </c>
      <c r="C521">
        <v>1545.02</v>
      </c>
      <c r="E521">
        <v>6</v>
      </c>
      <c r="F521" t="s">
        <v>68</v>
      </c>
      <c r="G521">
        <v>16.670000000000002</v>
      </c>
      <c r="I521">
        <v>6</v>
      </c>
      <c r="J521" t="s">
        <v>66</v>
      </c>
      <c r="K521">
        <v>17.41</v>
      </c>
      <c r="M521">
        <v>6</v>
      </c>
      <c r="N521" t="s">
        <v>68</v>
      </c>
      <c r="O521">
        <v>318</v>
      </c>
    </row>
    <row r="522" spans="1:15" x14ac:dyDescent="0.55000000000000004">
      <c r="A522">
        <v>7</v>
      </c>
      <c r="B522" t="s">
        <v>68</v>
      </c>
      <c r="C522">
        <v>1200.44</v>
      </c>
      <c r="E522">
        <v>7</v>
      </c>
      <c r="F522" t="s">
        <v>71</v>
      </c>
      <c r="G522">
        <v>13.21</v>
      </c>
      <c r="I522">
        <v>7</v>
      </c>
      <c r="J522" t="s">
        <v>63</v>
      </c>
      <c r="K522">
        <v>15.47</v>
      </c>
      <c r="M522">
        <v>7</v>
      </c>
      <c r="N522" t="s">
        <v>71</v>
      </c>
      <c r="O522">
        <v>283</v>
      </c>
    </row>
    <row r="523" spans="1:15" x14ac:dyDescent="0.55000000000000004">
      <c r="A523">
        <v>8</v>
      </c>
      <c r="B523" t="s">
        <v>73</v>
      </c>
      <c r="C523">
        <v>472.21</v>
      </c>
      <c r="E523">
        <v>8</v>
      </c>
      <c r="F523" t="s">
        <v>73</v>
      </c>
      <c r="G523">
        <v>7.38</v>
      </c>
      <c r="I523">
        <v>8</v>
      </c>
      <c r="J523" t="s">
        <v>68</v>
      </c>
      <c r="K523">
        <v>14.51</v>
      </c>
      <c r="M523">
        <v>8</v>
      </c>
      <c r="N523" t="s">
        <v>72</v>
      </c>
      <c r="O523">
        <v>248</v>
      </c>
    </row>
    <row r="524" spans="1:15" x14ac:dyDescent="0.55000000000000004">
      <c r="A524">
        <v>9</v>
      </c>
      <c r="B524" t="s">
        <v>74</v>
      </c>
      <c r="C524">
        <v>153.52000000000001</v>
      </c>
      <c r="E524">
        <v>9</v>
      </c>
      <c r="F524" t="s">
        <v>67</v>
      </c>
      <c r="G524">
        <v>4.0199999999999996</v>
      </c>
      <c r="I524">
        <v>9</v>
      </c>
      <c r="J524" t="s">
        <v>74</v>
      </c>
      <c r="K524">
        <v>13.01</v>
      </c>
      <c r="M524">
        <v>9</v>
      </c>
      <c r="N524" t="s">
        <v>73</v>
      </c>
      <c r="O524">
        <v>243</v>
      </c>
    </row>
    <row r="525" spans="1:15" x14ac:dyDescent="0.55000000000000004">
      <c r="A525">
        <v>10</v>
      </c>
      <c r="B525" t="s">
        <v>67</v>
      </c>
      <c r="C525">
        <v>72.430000000000007</v>
      </c>
      <c r="E525">
        <v>10</v>
      </c>
      <c r="F525" t="s">
        <v>74</v>
      </c>
      <c r="G525">
        <v>3.57</v>
      </c>
      <c r="I525">
        <v>10</v>
      </c>
      <c r="J525" t="s">
        <v>71</v>
      </c>
      <c r="K525">
        <v>12.91</v>
      </c>
      <c r="M525">
        <v>10</v>
      </c>
      <c r="N525" t="s">
        <v>74</v>
      </c>
      <c r="O525">
        <v>189</v>
      </c>
    </row>
    <row r="526" spans="1:15" x14ac:dyDescent="0.55000000000000004">
      <c r="A526">
        <v>11</v>
      </c>
      <c r="B526" t="s">
        <v>72</v>
      </c>
      <c r="C526">
        <v>27.72</v>
      </c>
      <c r="E526">
        <v>11</v>
      </c>
      <c r="F526" t="s">
        <v>72</v>
      </c>
      <c r="G526">
        <v>1.63</v>
      </c>
      <c r="I526">
        <v>11</v>
      </c>
      <c r="J526" t="s">
        <v>73</v>
      </c>
      <c r="K526">
        <v>11.75</v>
      </c>
      <c r="M526">
        <v>11</v>
      </c>
      <c r="N526" t="s">
        <v>67</v>
      </c>
      <c r="O526">
        <v>188</v>
      </c>
    </row>
    <row r="527" spans="1:15" x14ac:dyDescent="0.55000000000000004">
      <c r="A527">
        <v>12</v>
      </c>
      <c r="B527" t="s">
        <v>70</v>
      </c>
      <c r="C527">
        <v>0</v>
      </c>
      <c r="E527">
        <v>12</v>
      </c>
      <c r="F527" t="s">
        <v>70</v>
      </c>
      <c r="G527">
        <v>0</v>
      </c>
      <c r="I527">
        <v>12</v>
      </c>
      <c r="J527" t="s">
        <v>70</v>
      </c>
      <c r="K527">
        <v>0</v>
      </c>
      <c r="M527">
        <v>12</v>
      </c>
      <c r="N527" t="s">
        <v>70</v>
      </c>
      <c r="O527">
        <v>50</v>
      </c>
    </row>
    <row r="533" spans="1:2" x14ac:dyDescent="0.55000000000000004">
      <c r="A533" t="s">
        <v>75</v>
      </c>
    </row>
    <row r="539" spans="1:2" x14ac:dyDescent="0.55000000000000004">
      <c r="A539" t="s">
        <v>0</v>
      </c>
    </row>
    <row r="540" spans="1:2" x14ac:dyDescent="0.55000000000000004">
      <c r="A540" t="s">
        <v>1</v>
      </c>
      <c r="B540" t="s">
        <v>82</v>
      </c>
    </row>
    <row r="541" spans="1:2" x14ac:dyDescent="0.55000000000000004">
      <c r="A541" t="s">
        <v>3</v>
      </c>
      <c r="B541" s="1">
        <v>43037.528298611112</v>
      </c>
    </row>
    <row r="542" spans="1:2" x14ac:dyDescent="0.55000000000000004">
      <c r="A542" t="s">
        <v>4</v>
      </c>
      <c r="B542" s="1">
        <v>43037.637141203704</v>
      </c>
    </row>
    <row r="546" spans="1:20" x14ac:dyDescent="0.55000000000000004">
      <c r="A546" t="s">
        <v>5</v>
      </c>
      <c r="B546" t="s">
        <v>6</v>
      </c>
    </row>
    <row r="547" spans="1:20" x14ac:dyDescent="0.55000000000000004">
      <c r="A547" t="s">
        <v>7</v>
      </c>
      <c r="B547">
        <v>12</v>
      </c>
    </row>
    <row r="548" spans="1:20" x14ac:dyDescent="0.55000000000000004">
      <c r="A548" t="s">
        <v>8</v>
      </c>
    </row>
    <row r="551" spans="1:20" x14ac:dyDescent="0.55000000000000004">
      <c r="A551" t="s">
        <v>9</v>
      </c>
      <c r="B551" t="s">
        <v>10</v>
      </c>
      <c r="C551" t="s">
        <v>11</v>
      </c>
      <c r="D551" t="s">
        <v>12</v>
      </c>
      <c r="E551" t="s">
        <v>13</v>
      </c>
      <c r="F551" t="s">
        <v>14</v>
      </c>
      <c r="G551" t="s">
        <v>15</v>
      </c>
      <c r="H551" t="s">
        <v>16</v>
      </c>
      <c r="I551" t="s">
        <v>17</v>
      </c>
      <c r="J551" t="s">
        <v>18</v>
      </c>
      <c r="K551" t="s">
        <v>19</v>
      </c>
      <c r="L551" t="s">
        <v>20</v>
      </c>
      <c r="M551" t="s">
        <v>21</v>
      </c>
      <c r="N551" t="s">
        <v>22</v>
      </c>
      <c r="O551" t="s">
        <v>23</v>
      </c>
      <c r="P551" t="s">
        <v>24</v>
      </c>
      <c r="Q551" t="s">
        <v>25</v>
      </c>
      <c r="R551" t="s">
        <v>26</v>
      </c>
      <c r="S551" t="s">
        <v>27</v>
      </c>
      <c r="T551" t="s">
        <v>28</v>
      </c>
    </row>
    <row r="552" spans="1:20" x14ac:dyDescent="0.55000000000000004">
      <c r="A552" t="s">
        <v>30</v>
      </c>
      <c r="B552">
        <v>1</v>
      </c>
      <c r="C552">
        <v>496</v>
      </c>
      <c r="D552">
        <v>3295</v>
      </c>
      <c r="E552">
        <v>2</v>
      </c>
      <c r="F552">
        <v>600</v>
      </c>
      <c r="G552">
        <v>2</v>
      </c>
      <c r="H552">
        <v>18.2</v>
      </c>
      <c r="I552">
        <v>1</v>
      </c>
      <c r="J552">
        <v>121</v>
      </c>
      <c r="K552">
        <v>27.23</v>
      </c>
      <c r="L552">
        <v>4.95</v>
      </c>
      <c r="M552">
        <v>3551.45</v>
      </c>
      <c r="N552">
        <v>29.35</v>
      </c>
      <c r="O552">
        <v>1.77</v>
      </c>
      <c r="P552">
        <v>101</v>
      </c>
      <c r="Q552">
        <v>17.13</v>
      </c>
      <c r="R552">
        <v>28</v>
      </c>
      <c r="S552">
        <v>22.44</v>
      </c>
      <c r="T552">
        <v>25.01</v>
      </c>
    </row>
    <row r="553" spans="1:20" x14ac:dyDescent="0.55000000000000004">
      <c r="A553" t="s">
        <v>29</v>
      </c>
      <c r="B553">
        <v>2</v>
      </c>
      <c r="C553">
        <v>468</v>
      </c>
      <c r="D553">
        <v>3525</v>
      </c>
      <c r="E553">
        <v>2</v>
      </c>
      <c r="F553">
        <v>574</v>
      </c>
      <c r="G553">
        <v>2</v>
      </c>
      <c r="H553">
        <v>16.28</v>
      </c>
      <c r="I553">
        <v>1</v>
      </c>
      <c r="J553">
        <v>134</v>
      </c>
      <c r="K553">
        <v>26.3</v>
      </c>
      <c r="L553">
        <v>4.28</v>
      </c>
      <c r="M553">
        <v>4257.1400000000003</v>
      </c>
      <c r="N553">
        <v>31.76</v>
      </c>
      <c r="O553">
        <v>1.64</v>
      </c>
      <c r="P553">
        <v>122</v>
      </c>
      <c r="Q553">
        <v>17.420000000000002</v>
      </c>
      <c r="R553">
        <v>38</v>
      </c>
      <c r="S553">
        <v>23.08</v>
      </c>
      <c r="T553">
        <v>29.55</v>
      </c>
    </row>
    <row r="554" spans="1:20" x14ac:dyDescent="0.55000000000000004">
      <c r="A554" t="s">
        <v>33</v>
      </c>
      <c r="B554">
        <v>3</v>
      </c>
      <c r="C554">
        <v>465</v>
      </c>
      <c r="D554">
        <v>4838</v>
      </c>
      <c r="E554">
        <v>2</v>
      </c>
      <c r="F554">
        <v>1527</v>
      </c>
      <c r="G554">
        <v>2</v>
      </c>
      <c r="H554">
        <v>31.56</v>
      </c>
      <c r="I554">
        <v>2</v>
      </c>
      <c r="J554">
        <v>123</v>
      </c>
      <c r="K554">
        <v>39.33</v>
      </c>
      <c r="L554">
        <v>12.41</v>
      </c>
      <c r="M554">
        <v>3844.8</v>
      </c>
      <c r="N554">
        <v>31.25</v>
      </c>
      <c r="O554">
        <v>1.38</v>
      </c>
      <c r="P554">
        <v>153</v>
      </c>
      <c r="Q554">
        <v>11.65</v>
      </c>
      <c r="R554">
        <v>1</v>
      </c>
      <c r="S554">
        <v>21.43</v>
      </c>
      <c r="T554">
        <v>21.43</v>
      </c>
    </row>
    <row r="555" spans="1:20" x14ac:dyDescent="0.55000000000000004">
      <c r="A555" t="s">
        <v>31</v>
      </c>
      <c r="B555">
        <v>4</v>
      </c>
      <c r="C555">
        <v>406</v>
      </c>
      <c r="D555">
        <v>2648</v>
      </c>
      <c r="E555">
        <v>2</v>
      </c>
      <c r="F555">
        <v>463</v>
      </c>
      <c r="G555">
        <v>2</v>
      </c>
      <c r="H555">
        <v>17.48</v>
      </c>
      <c r="I555">
        <v>1</v>
      </c>
      <c r="J555">
        <v>101</v>
      </c>
      <c r="K555">
        <v>26.21</v>
      </c>
      <c r="L555">
        <v>4.58</v>
      </c>
      <c r="M555">
        <v>2911.48</v>
      </c>
      <c r="N555">
        <v>28.82</v>
      </c>
      <c r="O555">
        <v>1.74</v>
      </c>
      <c r="P555">
        <v>135</v>
      </c>
      <c r="Q555">
        <v>16.09</v>
      </c>
      <c r="R555">
        <v>23</v>
      </c>
      <c r="S555">
        <v>21.61</v>
      </c>
      <c r="T555">
        <v>24.15</v>
      </c>
    </row>
    <row r="556" spans="1:20" x14ac:dyDescent="0.55000000000000004">
      <c r="A556" t="s">
        <v>35</v>
      </c>
      <c r="B556">
        <v>5</v>
      </c>
      <c r="C556">
        <v>320</v>
      </c>
      <c r="D556">
        <v>489</v>
      </c>
      <c r="E556">
        <v>0</v>
      </c>
      <c r="F556">
        <v>92</v>
      </c>
      <c r="G556">
        <v>0</v>
      </c>
      <c r="H556">
        <v>18.809999999999999</v>
      </c>
      <c r="I556">
        <v>1</v>
      </c>
      <c r="J556">
        <v>19</v>
      </c>
      <c r="K556">
        <v>25.73</v>
      </c>
      <c r="L556">
        <v>4.84</v>
      </c>
      <c r="M556">
        <v>620.76</v>
      </c>
      <c r="N556">
        <v>32.67</v>
      </c>
      <c r="O556">
        <v>1.93</v>
      </c>
      <c r="P556">
        <v>29</v>
      </c>
      <c r="Q556">
        <v>19.309999999999999</v>
      </c>
      <c r="R556">
        <v>13</v>
      </c>
      <c r="S556">
        <v>22.62</v>
      </c>
      <c r="T556">
        <v>26.14</v>
      </c>
    </row>
    <row r="557" spans="1:20" x14ac:dyDescent="0.55000000000000004">
      <c r="A557" t="s">
        <v>34</v>
      </c>
      <c r="B557">
        <v>6</v>
      </c>
      <c r="C557">
        <v>318</v>
      </c>
      <c r="D557">
        <v>1842</v>
      </c>
      <c r="E557">
        <v>2</v>
      </c>
      <c r="F557">
        <v>286</v>
      </c>
      <c r="G557">
        <v>1</v>
      </c>
      <c r="H557">
        <v>15.52</v>
      </c>
      <c r="I557">
        <v>0</v>
      </c>
      <c r="J557">
        <v>75</v>
      </c>
      <c r="K557">
        <v>24.56</v>
      </c>
      <c r="L557">
        <v>3.81</v>
      </c>
      <c r="M557">
        <v>1624.02</v>
      </c>
      <c r="N557">
        <v>21.65</v>
      </c>
      <c r="O557">
        <v>1.56</v>
      </c>
      <c r="P557">
        <v>59</v>
      </c>
      <c r="Q557">
        <v>17.760000000000002</v>
      </c>
      <c r="R557">
        <v>9</v>
      </c>
      <c r="S557">
        <v>22.36</v>
      </c>
      <c r="T557">
        <v>24.92</v>
      </c>
    </row>
    <row r="558" spans="1:20" x14ac:dyDescent="0.55000000000000004">
      <c r="A558" t="s">
        <v>39</v>
      </c>
      <c r="B558">
        <v>7</v>
      </c>
      <c r="C558">
        <v>316</v>
      </c>
      <c r="D558">
        <v>1027</v>
      </c>
      <c r="E558">
        <v>1</v>
      </c>
      <c r="F558">
        <v>184</v>
      </c>
      <c r="G558">
        <v>0</v>
      </c>
      <c r="H558">
        <v>17.91</v>
      </c>
      <c r="I558">
        <v>1</v>
      </c>
      <c r="J558">
        <v>63</v>
      </c>
      <c r="K558">
        <v>16.3</v>
      </c>
      <c r="L558">
        <v>2.92</v>
      </c>
      <c r="M558">
        <v>1335.61</v>
      </c>
      <c r="N558">
        <v>21.2</v>
      </c>
      <c r="O558">
        <v>1.73</v>
      </c>
      <c r="P558">
        <v>52</v>
      </c>
      <c r="Q558">
        <v>15.92</v>
      </c>
      <c r="R558">
        <v>18</v>
      </c>
      <c r="S558">
        <v>22.42</v>
      </c>
      <c r="T558">
        <v>25.25</v>
      </c>
    </row>
    <row r="559" spans="1:20" x14ac:dyDescent="0.55000000000000004">
      <c r="A559" t="s">
        <v>38</v>
      </c>
      <c r="B559">
        <v>8</v>
      </c>
      <c r="C559">
        <v>280</v>
      </c>
      <c r="D559">
        <v>2720</v>
      </c>
      <c r="E559">
        <v>2</v>
      </c>
      <c r="F559">
        <v>228</v>
      </c>
      <c r="G559">
        <v>1</v>
      </c>
      <c r="H559">
        <v>8.3800000000000008</v>
      </c>
      <c r="I559">
        <v>0</v>
      </c>
      <c r="J559">
        <v>118</v>
      </c>
      <c r="K559">
        <v>23.05</v>
      </c>
      <c r="L559">
        <v>1.93</v>
      </c>
      <c r="M559">
        <v>1797.17</v>
      </c>
      <c r="N559">
        <v>15.23</v>
      </c>
      <c r="O559">
        <v>1.48</v>
      </c>
      <c r="P559">
        <v>42</v>
      </c>
      <c r="Q559">
        <v>15.07</v>
      </c>
      <c r="R559">
        <v>6</v>
      </c>
      <c r="S559">
        <v>23.88</v>
      </c>
      <c r="T559">
        <v>34.520000000000003</v>
      </c>
    </row>
    <row r="560" spans="1:20" x14ac:dyDescent="0.55000000000000004">
      <c r="A560" t="s">
        <v>36</v>
      </c>
      <c r="B560">
        <v>9</v>
      </c>
      <c r="C560">
        <v>243</v>
      </c>
      <c r="D560">
        <v>694</v>
      </c>
      <c r="E560">
        <v>0</v>
      </c>
      <c r="F560">
        <v>138</v>
      </c>
      <c r="G560">
        <v>0</v>
      </c>
      <c r="H560">
        <v>19.88</v>
      </c>
      <c r="I560">
        <v>1</v>
      </c>
      <c r="J560">
        <v>63</v>
      </c>
      <c r="K560">
        <v>11.01</v>
      </c>
      <c r="L560">
        <v>2.19</v>
      </c>
      <c r="M560">
        <v>566.29999999999995</v>
      </c>
      <c r="N560">
        <v>8.98</v>
      </c>
      <c r="O560">
        <v>1.43</v>
      </c>
      <c r="P560">
        <v>69</v>
      </c>
      <c r="Q560">
        <v>11.87</v>
      </c>
      <c r="R560">
        <v>1</v>
      </c>
      <c r="S560">
        <v>22.21</v>
      </c>
      <c r="T560">
        <v>22.21</v>
      </c>
    </row>
    <row r="561" spans="1:20" x14ac:dyDescent="0.55000000000000004">
      <c r="A561" t="s">
        <v>32</v>
      </c>
      <c r="B561">
        <v>10</v>
      </c>
      <c r="C561">
        <v>197</v>
      </c>
      <c r="D561">
        <v>619</v>
      </c>
      <c r="E561">
        <v>0</v>
      </c>
      <c r="F561">
        <v>104</v>
      </c>
      <c r="G561">
        <v>0</v>
      </c>
      <c r="H561">
        <v>16.8</v>
      </c>
      <c r="I561">
        <v>1</v>
      </c>
      <c r="J561">
        <v>51</v>
      </c>
      <c r="K561">
        <v>12.13</v>
      </c>
      <c r="L561">
        <v>2.0299999999999998</v>
      </c>
      <c r="M561">
        <v>483.37</v>
      </c>
      <c r="N561">
        <v>9.4700000000000006</v>
      </c>
      <c r="O561">
        <v>1.44</v>
      </c>
      <c r="P561">
        <v>13</v>
      </c>
      <c r="Q561">
        <v>18.59</v>
      </c>
      <c r="R561">
        <v>9</v>
      </c>
      <c r="S561">
        <v>22.17</v>
      </c>
      <c r="T561">
        <v>23.78</v>
      </c>
    </row>
    <row r="562" spans="1:20" x14ac:dyDescent="0.55000000000000004">
      <c r="A562" t="s">
        <v>40</v>
      </c>
      <c r="B562">
        <v>11</v>
      </c>
      <c r="C562">
        <v>195</v>
      </c>
      <c r="D562">
        <v>584</v>
      </c>
      <c r="E562">
        <v>0</v>
      </c>
      <c r="F562">
        <v>106</v>
      </c>
      <c r="G562">
        <v>0</v>
      </c>
      <c r="H562">
        <v>18.149999999999999</v>
      </c>
      <c r="I562">
        <v>1</v>
      </c>
      <c r="J562">
        <v>46</v>
      </c>
      <c r="K562">
        <v>12.69</v>
      </c>
      <c r="L562">
        <v>2.2999999999999998</v>
      </c>
      <c r="M562">
        <v>434.57</v>
      </c>
      <c r="N562">
        <v>9.44</v>
      </c>
      <c r="O562">
        <v>1.22</v>
      </c>
      <c r="P562">
        <v>18</v>
      </c>
      <c r="Q562">
        <v>17.440000000000001</v>
      </c>
      <c r="R562">
        <v>9</v>
      </c>
      <c r="S562">
        <v>21.93</v>
      </c>
      <c r="T562">
        <v>23.14</v>
      </c>
    </row>
    <row r="563" spans="1:20" x14ac:dyDescent="0.55000000000000004">
      <c r="A563" t="s">
        <v>37</v>
      </c>
      <c r="B563">
        <v>12</v>
      </c>
      <c r="C563">
        <v>178</v>
      </c>
      <c r="D563">
        <v>38</v>
      </c>
      <c r="E563">
        <v>0</v>
      </c>
      <c r="F563">
        <v>10</v>
      </c>
      <c r="G563">
        <v>0</v>
      </c>
      <c r="H563">
        <v>26.31</v>
      </c>
      <c r="I563">
        <v>2</v>
      </c>
      <c r="J563">
        <v>2</v>
      </c>
      <c r="K563">
        <v>19</v>
      </c>
      <c r="L563">
        <v>5</v>
      </c>
      <c r="M563">
        <v>27.94</v>
      </c>
      <c r="N563">
        <v>13.97</v>
      </c>
      <c r="O563">
        <v>0.86</v>
      </c>
      <c r="P563">
        <v>1</v>
      </c>
      <c r="Q563">
        <v>19.32</v>
      </c>
      <c r="R563">
        <v>0</v>
      </c>
      <c r="S563">
        <v>0</v>
      </c>
      <c r="T563">
        <v>19.32</v>
      </c>
    </row>
    <row r="564" spans="1:20" x14ac:dyDescent="0.55000000000000004">
      <c r="A564" t="s">
        <v>8</v>
      </c>
    </row>
    <row r="565" spans="1:20" x14ac:dyDescent="0.55000000000000004">
      <c r="A565" t="s">
        <v>41</v>
      </c>
      <c r="D565">
        <v>4</v>
      </c>
      <c r="E565">
        <v>0</v>
      </c>
      <c r="F565">
        <v>5</v>
      </c>
      <c r="G565">
        <v>0</v>
      </c>
      <c r="H565">
        <v>5</v>
      </c>
      <c r="I565">
        <v>0</v>
      </c>
      <c r="J565">
        <v>2</v>
      </c>
      <c r="K565">
        <v>4</v>
      </c>
      <c r="L565">
        <v>4</v>
      </c>
      <c r="M565">
        <v>5</v>
      </c>
      <c r="N565">
        <v>0</v>
      </c>
      <c r="O565">
        <v>0</v>
      </c>
      <c r="P565">
        <v>4</v>
      </c>
      <c r="Q565">
        <v>2</v>
      </c>
      <c r="R565">
        <v>4</v>
      </c>
      <c r="S565">
        <v>3</v>
      </c>
      <c r="T565">
        <v>0</v>
      </c>
    </row>
    <row r="566" spans="1:20" x14ac:dyDescent="0.55000000000000004">
      <c r="A566" t="s">
        <v>42</v>
      </c>
      <c r="D566" t="s">
        <v>43</v>
      </c>
      <c r="E566" t="s">
        <v>43</v>
      </c>
      <c r="F566" t="s">
        <v>43</v>
      </c>
      <c r="G566" t="s">
        <v>43</v>
      </c>
      <c r="H566" t="s">
        <v>43</v>
      </c>
      <c r="I566" t="s">
        <v>43</v>
      </c>
      <c r="J566" t="s">
        <v>43</v>
      </c>
      <c r="K566" t="s">
        <v>43</v>
      </c>
      <c r="L566" t="s">
        <v>43</v>
      </c>
      <c r="M566" t="s">
        <v>43</v>
      </c>
      <c r="N566" t="s">
        <v>43</v>
      </c>
      <c r="O566" t="s">
        <v>43</v>
      </c>
      <c r="P566" t="s">
        <v>43</v>
      </c>
      <c r="Q566" t="s">
        <v>43</v>
      </c>
      <c r="R566" t="s">
        <v>43</v>
      </c>
      <c r="S566" t="s">
        <v>43</v>
      </c>
      <c r="T566" t="s">
        <v>43</v>
      </c>
    </row>
    <row r="567" spans="1:20" x14ac:dyDescent="0.55000000000000004">
      <c r="A567" t="s">
        <v>8</v>
      </c>
    </row>
    <row r="568" spans="1:20" x14ac:dyDescent="0.55000000000000004">
      <c r="A568" t="s">
        <v>8</v>
      </c>
      <c r="B568" t="s">
        <v>44</v>
      </c>
    </row>
    <row r="569" spans="1:20" x14ac:dyDescent="0.55000000000000004">
      <c r="A569" t="s">
        <v>30</v>
      </c>
      <c r="C569">
        <v>1</v>
      </c>
      <c r="D569">
        <v>3</v>
      </c>
      <c r="E569">
        <v>1</v>
      </c>
      <c r="F569">
        <v>2</v>
      </c>
      <c r="G569">
        <v>1</v>
      </c>
      <c r="H569">
        <v>5</v>
      </c>
      <c r="I569">
        <v>4</v>
      </c>
      <c r="J569">
        <v>3</v>
      </c>
      <c r="K569">
        <v>2</v>
      </c>
      <c r="L569">
        <v>3</v>
      </c>
      <c r="M569">
        <v>3</v>
      </c>
      <c r="N569">
        <v>4</v>
      </c>
      <c r="O569">
        <v>2</v>
      </c>
      <c r="P569">
        <v>4</v>
      </c>
      <c r="Q569">
        <v>7</v>
      </c>
      <c r="R569">
        <v>2</v>
      </c>
      <c r="S569">
        <v>4</v>
      </c>
      <c r="T569">
        <v>5</v>
      </c>
    </row>
    <row r="570" spans="1:20" x14ac:dyDescent="0.55000000000000004">
      <c r="A570" t="s">
        <v>29</v>
      </c>
      <c r="C570">
        <v>2</v>
      </c>
      <c r="D570">
        <v>2</v>
      </c>
      <c r="E570">
        <v>4</v>
      </c>
      <c r="F570">
        <v>3</v>
      </c>
      <c r="G570">
        <v>2</v>
      </c>
      <c r="H570">
        <v>10</v>
      </c>
      <c r="I570">
        <v>6</v>
      </c>
      <c r="J570">
        <v>1</v>
      </c>
      <c r="K570">
        <v>3</v>
      </c>
      <c r="L570">
        <v>6</v>
      </c>
      <c r="M570">
        <v>1</v>
      </c>
      <c r="N570">
        <v>2</v>
      </c>
      <c r="O570">
        <v>5</v>
      </c>
      <c r="P570">
        <v>3</v>
      </c>
      <c r="Q570">
        <v>6</v>
      </c>
      <c r="R570">
        <v>1</v>
      </c>
      <c r="S570">
        <v>2</v>
      </c>
      <c r="T570">
        <v>2</v>
      </c>
    </row>
    <row r="571" spans="1:20" x14ac:dyDescent="0.55000000000000004">
      <c r="A571" t="s">
        <v>33</v>
      </c>
      <c r="C571">
        <v>3</v>
      </c>
      <c r="D571">
        <v>1</v>
      </c>
      <c r="E571">
        <v>5</v>
      </c>
      <c r="F571">
        <v>1</v>
      </c>
      <c r="G571">
        <v>3</v>
      </c>
      <c r="H571">
        <v>1</v>
      </c>
      <c r="I571">
        <v>1</v>
      </c>
      <c r="J571">
        <v>2</v>
      </c>
      <c r="K571">
        <v>1</v>
      </c>
      <c r="L571">
        <v>1</v>
      </c>
      <c r="M571">
        <v>2</v>
      </c>
      <c r="N571">
        <v>3</v>
      </c>
      <c r="O571">
        <v>10</v>
      </c>
      <c r="P571">
        <v>1</v>
      </c>
      <c r="Q571">
        <v>12</v>
      </c>
      <c r="R571">
        <v>11</v>
      </c>
      <c r="S571">
        <v>11</v>
      </c>
      <c r="T571">
        <v>11</v>
      </c>
    </row>
    <row r="572" spans="1:20" x14ac:dyDescent="0.55000000000000004">
      <c r="A572" t="s">
        <v>31</v>
      </c>
      <c r="C572">
        <v>4</v>
      </c>
      <c r="D572">
        <v>5</v>
      </c>
      <c r="E572">
        <v>6</v>
      </c>
      <c r="F572">
        <v>4</v>
      </c>
      <c r="G572">
        <v>4</v>
      </c>
      <c r="H572">
        <v>8</v>
      </c>
      <c r="I572">
        <v>10</v>
      </c>
      <c r="J572">
        <v>5</v>
      </c>
      <c r="K572">
        <v>4</v>
      </c>
      <c r="L572">
        <v>5</v>
      </c>
      <c r="M572">
        <v>4</v>
      </c>
      <c r="N572">
        <v>5</v>
      </c>
      <c r="O572">
        <v>3</v>
      </c>
      <c r="P572">
        <v>2</v>
      </c>
      <c r="Q572">
        <v>8</v>
      </c>
      <c r="R572">
        <v>3</v>
      </c>
      <c r="S572">
        <v>10</v>
      </c>
      <c r="T572">
        <v>7</v>
      </c>
    </row>
    <row r="573" spans="1:20" x14ac:dyDescent="0.55000000000000004">
      <c r="A573" t="s">
        <v>35</v>
      </c>
      <c r="C573">
        <v>5</v>
      </c>
      <c r="D573">
        <v>11</v>
      </c>
      <c r="E573">
        <v>12</v>
      </c>
      <c r="F573">
        <v>11</v>
      </c>
      <c r="G573">
        <v>11</v>
      </c>
      <c r="H573">
        <v>4</v>
      </c>
      <c r="I573">
        <v>8</v>
      </c>
      <c r="J573">
        <v>11</v>
      </c>
      <c r="K573">
        <v>5</v>
      </c>
      <c r="L573">
        <v>4</v>
      </c>
      <c r="M573">
        <v>8</v>
      </c>
      <c r="N573">
        <v>1</v>
      </c>
      <c r="O573">
        <v>1</v>
      </c>
      <c r="P573">
        <v>9</v>
      </c>
      <c r="Q573">
        <v>2</v>
      </c>
      <c r="R573">
        <v>5</v>
      </c>
      <c r="S573">
        <v>3</v>
      </c>
      <c r="T573">
        <v>3</v>
      </c>
    </row>
    <row r="574" spans="1:20" x14ac:dyDescent="0.55000000000000004">
      <c r="A574" t="s">
        <v>34</v>
      </c>
      <c r="C574">
        <v>6</v>
      </c>
      <c r="D574">
        <v>6</v>
      </c>
      <c r="E574">
        <v>3</v>
      </c>
      <c r="F574">
        <v>5</v>
      </c>
      <c r="G574">
        <v>6</v>
      </c>
      <c r="H574">
        <v>11</v>
      </c>
      <c r="I574">
        <v>12</v>
      </c>
      <c r="J574">
        <v>6</v>
      </c>
      <c r="K574">
        <v>6</v>
      </c>
      <c r="L574">
        <v>7</v>
      </c>
      <c r="M574">
        <v>6</v>
      </c>
      <c r="N574">
        <v>6</v>
      </c>
      <c r="O574">
        <v>6</v>
      </c>
      <c r="P574">
        <v>6</v>
      </c>
      <c r="Q574">
        <v>4</v>
      </c>
      <c r="R574">
        <v>7</v>
      </c>
      <c r="S574">
        <v>6</v>
      </c>
      <c r="T574">
        <v>6</v>
      </c>
    </row>
    <row r="575" spans="1:20" x14ac:dyDescent="0.55000000000000004">
      <c r="A575" t="s">
        <v>39</v>
      </c>
      <c r="C575">
        <v>7</v>
      </c>
      <c r="D575">
        <v>7</v>
      </c>
      <c r="E575">
        <v>7</v>
      </c>
      <c r="F575">
        <v>7</v>
      </c>
      <c r="G575">
        <v>12</v>
      </c>
      <c r="H575">
        <v>7</v>
      </c>
      <c r="I575">
        <v>9</v>
      </c>
      <c r="J575">
        <v>8</v>
      </c>
      <c r="K575">
        <v>9</v>
      </c>
      <c r="L575">
        <v>8</v>
      </c>
      <c r="M575">
        <v>7</v>
      </c>
      <c r="N575">
        <v>7</v>
      </c>
      <c r="O575">
        <v>4</v>
      </c>
      <c r="P575">
        <v>7</v>
      </c>
      <c r="Q575">
        <v>9</v>
      </c>
      <c r="R575">
        <v>4</v>
      </c>
      <c r="S575">
        <v>5</v>
      </c>
      <c r="T575">
        <v>4</v>
      </c>
    </row>
    <row r="576" spans="1:20" x14ac:dyDescent="0.55000000000000004">
      <c r="A576" t="s">
        <v>38</v>
      </c>
      <c r="C576">
        <v>8</v>
      </c>
      <c r="D576">
        <v>4</v>
      </c>
      <c r="E576">
        <v>2</v>
      </c>
      <c r="F576">
        <v>6</v>
      </c>
      <c r="G576">
        <v>5</v>
      </c>
      <c r="H576">
        <v>12</v>
      </c>
      <c r="I576">
        <v>11</v>
      </c>
      <c r="J576">
        <v>4</v>
      </c>
      <c r="K576">
        <v>7</v>
      </c>
      <c r="L576">
        <v>12</v>
      </c>
      <c r="M576">
        <v>5</v>
      </c>
      <c r="N576">
        <v>8</v>
      </c>
      <c r="O576">
        <v>7</v>
      </c>
      <c r="P576">
        <v>8</v>
      </c>
      <c r="Q576">
        <v>10</v>
      </c>
      <c r="R576">
        <v>9</v>
      </c>
      <c r="S576">
        <v>1</v>
      </c>
      <c r="T576">
        <v>1</v>
      </c>
    </row>
    <row r="577" spans="1:20" x14ac:dyDescent="0.55000000000000004">
      <c r="A577" t="s">
        <v>36</v>
      </c>
      <c r="C577">
        <v>9</v>
      </c>
      <c r="D577">
        <v>8</v>
      </c>
      <c r="E577">
        <v>9</v>
      </c>
      <c r="F577">
        <v>8</v>
      </c>
      <c r="G577">
        <v>8</v>
      </c>
      <c r="H577">
        <v>3</v>
      </c>
      <c r="I577">
        <v>5</v>
      </c>
      <c r="J577">
        <v>7</v>
      </c>
      <c r="K577">
        <v>12</v>
      </c>
      <c r="L577">
        <v>10</v>
      </c>
      <c r="M577">
        <v>9</v>
      </c>
      <c r="N577">
        <v>12</v>
      </c>
      <c r="O577">
        <v>9</v>
      </c>
      <c r="P577">
        <v>5</v>
      </c>
      <c r="Q577">
        <v>11</v>
      </c>
      <c r="R577">
        <v>10</v>
      </c>
      <c r="S577">
        <v>7</v>
      </c>
      <c r="T577">
        <v>10</v>
      </c>
    </row>
    <row r="578" spans="1:20" x14ac:dyDescent="0.55000000000000004">
      <c r="A578" t="s">
        <v>32</v>
      </c>
      <c r="C578">
        <v>10</v>
      </c>
      <c r="D578">
        <v>9</v>
      </c>
      <c r="E578">
        <v>8</v>
      </c>
      <c r="F578">
        <v>10</v>
      </c>
      <c r="G578">
        <v>7</v>
      </c>
      <c r="H578">
        <v>9</v>
      </c>
      <c r="I578">
        <v>3</v>
      </c>
      <c r="J578">
        <v>9</v>
      </c>
      <c r="K578">
        <v>11</v>
      </c>
      <c r="L578">
        <v>11</v>
      </c>
      <c r="M578">
        <v>10</v>
      </c>
      <c r="N578">
        <v>10</v>
      </c>
      <c r="O578">
        <v>8</v>
      </c>
      <c r="P578">
        <v>11</v>
      </c>
      <c r="Q578">
        <v>3</v>
      </c>
      <c r="R578">
        <v>6</v>
      </c>
      <c r="S578">
        <v>8</v>
      </c>
      <c r="T578">
        <v>8</v>
      </c>
    </row>
    <row r="579" spans="1:20" x14ac:dyDescent="0.55000000000000004">
      <c r="A579" t="s">
        <v>40</v>
      </c>
      <c r="C579">
        <v>11</v>
      </c>
      <c r="D579">
        <v>10</v>
      </c>
      <c r="E579">
        <v>11</v>
      </c>
      <c r="F579">
        <v>9</v>
      </c>
      <c r="G579">
        <v>10</v>
      </c>
      <c r="H579">
        <v>6</v>
      </c>
      <c r="I579">
        <v>7</v>
      </c>
      <c r="J579">
        <v>10</v>
      </c>
      <c r="K579">
        <v>10</v>
      </c>
      <c r="L579">
        <v>9</v>
      </c>
      <c r="M579">
        <v>11</v>
      </c>
      <c r="N579">
        <v>11</v>
      </c>
      <c r="O579">
        <v>11</v>
      </c>
      <c r="P579">
        <v>10</v>
      </c>
      <c r="Q579">
        <v>5</v>
      </c>
      <c r="R579">
        <v>8</v>
      </c>
      <c r="S579">
        <v>9</v>
      </c>
      <c r="T579">
        <v>9</v>
      </c>
    </row>
    <row r="580" spans="1:20" x14ac:dyDescent="0.55000000000000004">
      <c r="A580" t="s">
        <v>37</v>
      </c>
      <c r="C580">
        <v>12</v>
      </c>
      <c r="D580">
        <v>12</v>
      </c>
      <c r="E580">
        <v>10</v>
      </c>
      <c r="F580">
        <v>12</v>
      </c>
      <c r="G580">
        <v>9</v>
      </c>
      <c r="H580">
        <v>2</v>
      </c>
      <c r="I580">
        <v>2</v>
      </c>
      <c r="J580">
        <v>12</v>
      </c>
      <c r="K580">
        <v>8</v>
      </c>
      <c r="L580">
        <v>2</v>
      </c>
      <c r="M580">
        <v>12</v>
      </c>
      <c r="N580">
        <v>9</v>
      </c>
      <c r="O580">
        <v>12</v>
      </c>
      <c r="P580">
        <v>12</v>
      </c>
      <c r="Q580">
        <v>1</v>
      </c>
      <c r="R580">
        <v>12</v>
      </c>
      <c r="S580">
        <v>12</v>
      </c>
      <c r="T580">
        <v>12</v>
      </c>
    </row>
    <row r="581" spans="1:20" x14ac:dyDescent="0.55000000000000004">
      <c r="A581" t="s">
        <v>8</v>
      </c>
    </row>
    <row r="582" spans="1:20" x14ac:dyDescent="0.55000000000000004">
      <c r="A582" t="s">
        <v>8</v>
      </c>
    </row>
    <row r="583" spans="1:20" x14ac:dyDescent="0.55000000000000004">
      <c r="A583" t="s">
        <v>8</v>
      </c>
    </row>
    <row r="584" spans="1:20" x14ac:dyDescent="0.55000000000000004">
      <c r="A584" t="s">
        <v>8</v>
      </c>
    </row>
    <row r="585" spans="1:20" x14ac:dyDescent="0.55000000000000004">
      <c r="A585" t="s">
        <v>8</v>
      </c>
    </row>
    <row r="586" spans="1:20" x14ac:dyDescent="0.55000000000000004">
      <c r="A586" t="s">
        <v>8</v>
      </c>
    </row>
    <row r="587" spans="1:20" x14ac:dyDescent="0.55000000000000004">
      <c r="A587" t="s">
        <v>8</v>
      </c>
    </row>
    <row r="588" spans="1:20" x14ac:dyDescent="0.55000000000000004">
      <c r="A588" t="s">
        <v>8</v>
      </c>
    </row>
    <row r="589" spans="1:20" x14ac:dyDescent="0.55000000000000004">
      <c r="A589" t="s">
        <v>8</v>
      </c>
    </row>
    <row r="590" spans="1:20" x14ac:dyDescent="0.55000000000000004">
      <c r="A590" t="s">
        <v>8</v>
      </c>
    </row>
    <row r="591" spans="1:20" x14ac:dyDescent="0.55000000000000004">
      <c r="A591" t="s">
        <v>45</v>
      </c>
      <c r="B591" t="s">
        <v>46</v>
      </c>
      <c r="C591" t="s">
        <v>47</v>
      </c>
      <c r="D591" t="s">
        <v>47</v>
      </c>
      <c r="E591" t="s">
        <v>47</v>
      </c>
      <c r="F591" t="s">
        <v>48</v>
      </c>
      <c r="G591" t="s">
        <v>47</v>
      </c>
      <c r="H591" t="s">
        <v>47</v>
      </c>
      <c r="I591" t="s">
        <v>47</v>
      </c>
      <c r="J591" t="s">
        <v>49</v>
      </c>
      <c r="K591" t="s">
        <v>47</v>
      </c>
      <c r="L591" t="s">
        <v>47</v>
      </c>
      <c r="M591" t="s">
        <v>47</v>
      </c>
      <c r="N591" t="s">
        <v>50</v>
      </c>
      <c r="O591" t="s">
        <v>47</v>
      </c>
    </row>
    <row r="592" spans="1:20" x14ac:dyDescent="0.55000000000000004">
      <c r="A592" t="s">
        <v>45</v>
      </c>
      <c r="B592" t="s">
        <v>51</v>
      </c>
      <c r="C592" t="s">
        <v>47</v>
      </c>
      <c r="D592" t="s">
        <v>47</v>
      </c>
      <c r="E592" t="s">
        <v>47</v>
      </c>
      <c r="F592" t="s">
        <v>52</v>
      </c>
      <c r="G592" t="s">
        <v>47</v>
      </c>
      <c r="H592" t="s">
        <v>47</v>
      </c>
      <c r="I592" t="s">
        <v>47</v>
      </c>
      <c r="J592" t="s">
        <v>53</v>
      </c>
      <c r="K592" t="s">
        <v>47</v>
      </c>
      <c r="L592" t="s">
        <v>47</v>
      </c>
      <c r="M592" t="s">
        <v>47</v>
      </c>
      <c r="N592" t="s">
        <v>54</v>
      </c>
      <c r="O592" t="s">
        <v>47</v>
      </c>
    </row>
    <row r="593" spans="1:15" x14ac:dyDescent="0.55000000000000004">
      <c r="A593" t="s">
        <v>45</v>
      </c>
      <c r="B593" t="s">
        <v>55</v>
      </c>
      <c r="C593" t="s">
        <v>47</v>
      </c>
      <c r="D593" t="s">
        <v>47</v>
      </c>
      <c r="E593" t="s">
        <v>47</v>
      </c>
      <c r="F593" t="s">
        <v>56</v>
      </c>
      <c r="G593" t="s">
        <v>47</v>
      </c>
      <c r="H593" t="s">
        <v>47</v>
      </c>
      <c r="I593" t="s">
        <v>47</v>
      </c>
      <c r="J593" t="s">
        <v>57</v>
      </c>
      <c r="K593" t="s">
        <v>47</v>
      </c>
      <c r="L593" t="s">
        <v>47</v>
      </c>
      <c r="M593" t="s">
        <v>47</v>
      </c>
      <c r="N593" t="s">
        <v>58</v>
      </c>
      <c r="O593" t="s">
        <v>47</v>
      </c>
    </row>
    <row r="594" spans="1:15" x14ac:dyDescent="0.55000000000000004">
      <c r="A594" t="s">
        <v>59</v>
      </c>
      <c r="B594" t="s">
        <v>60</v>
      </c>
      <c r="C594" t="s">
        <v>61</v>
      </c>
      <c r="D594" t="s">
        <v>47</v>
      </c>
      <c r="E594" t="s">
        <v>62</v>
      </c>
      <c r="F594" t="s">
        <v>60</v>
      </c>
      <c r="G594" t="s">
        <v>61</v>
      </c>
      <c r="H594" t="s">
        <v>47</v>
      </c>
      <c r="I594" t="s">
        <v>62</v>
      </c>
      <c r="J594" t="s">
        <v>60</v>
      </c>
      <c r="K594" t="s">
        <v>61</v>
      </c>
      <c r="L594" t="s">
        <v>47</v>
      </c>
      <c r="M594" t="s">
        <v>62</v>
      </c>
      <c r="N594" t="s">
        <v>60</v>
      </c>
      <c r="O594" t="s">
        <v>61</v>
      </c>
    </row>
    <row r="595" spans="1:15" x14ac:dyDescent="0.55000000000000004">
      <c r="A595">
        <v>1</v>
      </c>
      <c r="B595" t="s">
        <v>63</v>
      </c>
      <c r="C595">
        <v>4257.1499999999996</v>
      </c>
      <c r="E595">
        <v>1</v>
      </c>
      <c r="F595" t="s">
        <v>69</v>
      </c>
      <c r="G595">
        <v>32.67</v>
      </c>
      <c r="I595">
        <v>1</v>
      </c>
      <c r="J595" t="s">
        <v>64</v>
      </c>
      <c r="K595">
        <v>31.56</v>
      </c>
      <c r="M595">
        <v>1</v>
      </c>
      <c r="N595" t="s">
        <v>65</v>
      </c>
      <c r="O595">
        <v>496</v>
      </c>
    </row>
    <row r="596" spans="1:15" x14ac:dyDescent="0.55000000000000004">
      <c r="A596">
        <v>2</v>
      </c>
      <c r="B596" t="s">
        <v>64</v>
      </c>
      <c r="C596">
        <v>3844.81</v>
      </c>
      <c r="E596">
        <v>2</v>
      </c>
      <c r="F596" t="s">
        <v>63</v>
      </c>
      <c r="G596">
        <v>31.77</v>
      </c>
      <c r="I596">
        <v>2</v>
      </c>
      <c r="J596" t="s">
        <v>71</v>
      </c>
      <c r="K596">
        <v>26.32</v>
      </c>
      <c r="M596">
        <v>2</v>
      </c>
      <c r="N596" t="s">
        <v>63</v>
      </c>
      <c r="O596">
        <v>468</v>
      </c>
    </row>
    <row r="597" spans="1:15" x14ac:dyDescent="0.55000000000000004">
      <c r="A597">
        <v>3</v>
      </c>
      <c r="B597" t="s">
        <v>65</v>
      </c>
      <c r="C597">
        <v>3551.46</v>
      </c>
      <c r="E597">
        <v>3</v>
      </c>
      <c r="F597" t="s">
        <v>64</v>
      </c>
      <c r="G597">
        <v>31.26</v>
      </c>
      <c r="I597">
        <v>3</v>
      </c>
      <c r="J597" t="s">
        <v>70</v>
      </c>
      <c r="K597">
        <v>19.88</v>
      </c>
      <c r="M597">
        <v>3</v>
      </c>
      <c r="N597" t="s">
        <v>64</v>
      </c>
      <c r="O597">
        <v>465</v>
      </c>
    </row>
    <row r="598" spans="1:15" x14ac:dyDescent="0.55000000000000004">
      <c r="A598">
        <v>4</v>
      </c>
      <c r="B598" t="s">
        <v>66</v>
      </c>
      <c r="C598">
        <v>2911.49</v>
      </c>
      <c r="E598">
        <v>4</v>
      </c>
      <c r="F598" t="s">
        <v>65</v>
      </c>
      <c r="G598">
        <v>29.35</v>
      </c>
      <c r="I598">
        <v>4</v>
      </c>
      <c r="J598" t="s">
        <v>69</v>
      </c>
      <c r="K598">
        <v>18.809999999999999</v>
      </c>
      <c r="M598">
        <v>4</v>
      </c>
      <c r="N598" t="s">
        <v>66</v>
      </c>
      <c r="O598">
        <v>406</v>
      </c>
    </row>
    <row r="599" spans="1:15" x14ac:dyDescent="0.55000000000000004">
      <c r="A599">
        <v>5</v>
      </c>
      <c r="B599" t="s">
        <v>73</v>
      </c>
      <c r="C599">
        <v>1797.17</v>
      </c>
      <c r="E599">
        <v>5</v>
      </c>
      <c r="F599" t="s">
        <v>66</v>
      </c>
      <c r="G599">
        <v>28.83</v>
      </c>
      <c r="I599">
        <v>5</v>
      </c>
      <c r="J599" t="s">
        <v>65</v>
      </c>
      <c r="K599">
        <v>18.21</v>
      </c>
      <c r="M599">
        <v>5</v>
      </c>
      <c r="N599" t="s">
        <v>69</v>
      </c>
      <c r="O599">
        <v>320</v>
      </c>
    </row>
    <row r="600" spans="1:15" x14ac:dyDescent="0.55000000000000004">
      <c r="A600">
        <v>6</v>
      </c>
      <c r="B600" t="s">
        <v>68</v>
      </c>
      <c r="C600">
        <v>1624.02</v>
      </c>
      <c r="E600">
        <v>6</v>
      </c>
      <c r="F600" t="s">
        <v>68</v>
      </c>
      <c r="G600">
        <v>21.65</v>
      </c>
      <c r="I600">
        <v>6</v>
      </c>
      <c r="J600" t="s">
        <v>74</v>
      </c>
      <c r="K600">
        <v>18.149999999999999</v>
      </c>
      <c r="M600">
        <v>6</v>
      </c>
      <c r="N600" t="s">
        <v>68</v>
      </c>
      <c r="O600">
        <v>318</v>
      </c>
    </row>
    <row r="601" spans="1:15" x14ac:dyDescent="0.55000000000000004">
      <c r="A601">
        <v>7</v>
      </c>
      <c r="B601" t="s">
        <v>72</v>
      </c>
      <c r="C601">
        <v>1335.61</v>
      </c>
      <c r="E601">
        <v>7</v>
      </c>
      <c r="F601" t="s">
        <v>72</v>
      </c>
      <c r="G601">
        <v>21.2</v>
      </c>
      <c r="I601">
        <v>7</v>
      </c>
      <c r="J601" t="s">
        <v>72</v>
      </c>
      <c r="K601">
        <v>17.920000000000002</v>
      </c>
      <c r="M601">
        <v>7</v>
      </c>
      <c r="N601" t="s">
        <v>72</v>
      </c>
      <c r="O601">
        <v>316</v>
      </c>
    </row>
    <row r="602" spans="1:15" x14ac:dyDescent="0.55000000000000004">
      <c r="A602">
        <v>8</v>
      </c>
      <c r="B602" t="s">
        <v>69</v>
      </c>
      <c r="C602">
        <v>620.77</v>
      </c>
      <c r="E602">
        <v>8</v>
      </c>
      <c r="F602" t="s">
        <v>73</v>
      </c>
      <c r="G602">
        <v>15.23</v>
      </c>
      <c r="I602">
        <v>8</v>
      </c>
      <c r="J602" t="s">
        <v>66</v>
      </c>
      <c r="K602">
        <v>17.48</v>
      </c>
      <c r="M602">
        <v>8</v>
      </c>
      <c r="N602" t="s">
        <v>73</v>
      </c>
      <c r="O602">
        <v>280</v>
      </c>
    </row>
    <row r="603" spans="1:15" x14ac:dyDescent="0.55000000000000004">
      <c r="A603">
        <v>9</v>
      </c>
      <c r="B603" t="s">
        <v>70</v>
      </c>
      <c r="C603">
        <v>566.30999999999995</v>
      </c>
      <c r="E603">
        <v>9</v>
      </c>
      <c r="F603" t="s">
        <v>71</v>
      </c>
      <c r="G603">
        <v>13.97</v>
      </c>
      <c r="I603">
        <v>9</v>
      </c>
      <c r="J603" t="s">
        <v>67</v>
      </c>
      <c r="K603">
        <v>16.8</v>
      </c>
      <c r="M603">
        <v>9</v>
      </c>
      <c r="N603" t="s">
        <v>70</v>
      </c>
      <c r="O603">
        <v>243</v>
      </c>
    </row>
    <row r="604" spans="1:15" x14ac:dyDescent="0.55000000000000004">
      <c r="A604">
        <v>10</v>
      </c>
      <c r="B604" t="s">
        <v>67</v>
      </c>
      <c r="C604">
        <v>483.37</v>
      </c>
      <c r="E604">
        <v>10</v>
      </c>
      <c r="F604" t="s">
        <v>67</v>
      </c>
      <c r="G604">
        <v>9.48</v>
      </c>
      <c r="I604">
        <v>10</v>
      </c>
      <c r="J604" t="s">
        <v>63</v>
      </c>
      <c r="K604">
        <v>16.28</v>
      </c>
      <c r="M604">
        <v>10</v>
      </c>
      <c r="N604" t="s">
        <v>67</v>
      </c>
      <c r="O604">
        <v>197</v>
      </c>
    </row>
    <row r="605" spans="1:15" x14ac:dyDescent="0.55000000000000004">
      <c r="A605">
        <v>11</v>
      </c>
      <c r="B605" t="s">
        <v>74</v>
      </c>
      <c r="C605">
        <v>434.58</v>
      </c>
      <c r="E605">
        <v>11</v>
      </c>
      <c r="F605" t="s">
        <v>74</v>
      </c>
      <c r="G605">
        <v>9.4499999999999993</v>
      </c>
      <c r="I605">
        <v>11</v>
      </c>
      <c r="J605" t="s">
        <v>68</v>
      </c>
      <c r="K605">
        <v>15.53</v>
      </c>
      <c r="M605">
        <v>11</v>
      </c>
      <c r="N605" t="s">
        <v>74</v>
      </c>
      <c r="O605">
        <v>195</v>
      </c>
    </row>
    <row r="606" spans="1:15" x14ac:dyDescent="0.55000000000000004">
      <c r="A606">
        <v>12</v>
      </c>
      <c r="B606" t="s">
        <v>71</v>
      </c>
      <c r="C606">
        <v>27.94</v>
      </c>
      <c r="E606">
        <v>12</v>
      </c>
      <c r="F606" t="s">
        <v>70</v>
      </c>
      <c r="G606">
        <v>8.99</v>
      </c>
      <c r="I606">
        <v>12</v>
      </c>
      <c r="J606" t="s">
        <v>73</v>
      </c>
      <c r="K606">
        <v>8.3800000000000008</v>
      </c>
      <c r="M606">
        <v>12</v>
      </c>
      <c r="N606" t="s">
        <v>71</v>
      </c>
      <c r="O606">
        <v>178</v>
      </c>
    </row>
    <row r="609" spans="1:20" x14ac:dyDescent="0.55000000000000004">
      <c r="A609" t="s">
        <v>0</v>
      </c>
    </row>
    <row r="610" spans="1:20" x14ac:dyDescent="0.55000000000000004">
      <c r="A610" t="s">
        <v>1</v>
      </c>
      <c r="B610" t="s">
        <v>82</v>
      </c>
    </row>
    <row r="611" spans="1:20" x14ac:dyDescent="0.55000000000000004">
      <c r="A611" t="s">
        <v>3</v>
      </c>
      <c r="B611" s="1">
        <v>43037.528298611112</v>
      </c>
    </row>
    <row r="612" spans="1:20" x14ac:dyDescent="0.55000000000000004">
      <c r="A612" t="s">
        <v>4</v>
      </c>
      <c r="B612" s="1">
        <v>43037.637141203704</v>
      </c>
    </row>
    <row r="616" spans="1:20" x14ac:dyDescent="0.55000000000000004">
      <c r="A616" t="s">
        <v>5</v>
      </c>
      <c r="B616" t="s">
        <v>6</v>
      </c>
    </row>
    <row r="617" spans="1:20" x14ac:dyDescent="0.55000000000000004">
      <c r="A617" t="s">
        <v>7</v>
      </c>
      <c r="B617">
        <v>12</v>
      </c>
    </row>
    <row r="618" spans="1:20" x14ac:dyDescent="0.55000000000000004">
      <c r="A618" t="s">
        <v>8</v>
      </c>
    </row>
    <row r="621" spans="1:20" x14ac:dyDescent="0.55000000000000004">
      <c r="A621" t="s">
        <v>9</v>
      </c>
      <c r="B621" t="s">
        <v>10</v>
      </c>
      <c r="C621" t="s">
        <v>11</v>
      </c>
      <c r="D621" t="s">
        <v>12</v>
      </c>
      <c r="E621" t="s">
        <v>13</v>
      </c>
      <c r="F621" t="s">
        <v>14</v>
      </c>
      <c r="G621" t="s">
        <v>15</v>
      </c>
      <c r="H621" t="s">
        <v>16</v>
      </c>
      <c r="I621" t="s">
        <v>17</v>
      </c>
      <c r="J621" t="s">
        <v>18</v>
      </c>
      <c r="K621" t="s">
        <v>19</v>
      </c>
      <c r="L621" t="s">
        <v>20</v>
      </c>
      <c r="M621" t="s">
        <v>21</v>
      </c>
      <c r="N621" t="s">
        <v>22</v>
      </c>
      <c r="O621" t="s">
        <v>23</v>
      </c>
      <c r="P621" t="s">
        <v>24</v>
      </c>
      <c r="Q621" t="s">
        <v>25</v>
      </c>
      <c r="R621" t="s">
        <v>26</v>
      </c>
      <c r="S621" t="s">
        <v>27</v>
      </c>
      <c r="T621" t="s">
        <v>28</v>
      </c>
    </row>
    <row r="622" spans="1:20" x14ac:dyDescent="0.55000000000000004">
      <c r="A622" t="s">
        <v>30</v>
      </c>
      <c r="B622">
        <v>1</v>
      </c>
      <c r="C622">
        <v>496</v>
      </c>
      <c r="D622">
        <v>3295</v>
      </c>
      <c r="E622">
        <v>2</v>
      </c>
      <c r="F622">
        <v>600</v>
      </c>
      <c r="G622">
        <v>2</v>
      </c>
      <c r="H622">
        <v>18.2</v>
      </c>
      <c r="I622">
        <v>1</v>
      </c>
      <c r="J622">
        <v>121</v>
      </c>
      <c r="K622">
        <v>27.23</v>
      </c>
      <c r="L622">
        <v>4.95</v>
      </c>
      <c r="M622">
        <v>3551.45</v>
      </c>
      <c r="N622">
        <v>29.35</v>
      </c>
      <c r="O622">
        <v>1.77</v>
      </c>
      <c r="P622">
        <v>101</v>
      </c>
      <c r="Q622">
        <v>17.13</v>
      </c>
      <c r="R622">
        <v>28</v>
      </c>
      <c r="S622">
        <v>22.44</v>
      </c>
      <c r="T622">
        <v>25.01</v>
      </c>
    </row>
    <row r="623" spans="1:20" x14ac:dyDescent="0.55000000000000004">
      <c r="A623" t="s">
        <v>29</v>
      </c>
      <c r="B623">
        <v>2</v>
      </c>
      <c r="C623">
        <v>468</v>
      </c>
      <c r="D623">
        <v>3525</v>
      </c>
      <c r="E623">
        <v>2</v>
      </c>
      <c r="F623">
        <v>574</v>
      </c>
      <c r="G623">
        <v>2</v>
      </c>
      <c r="H623">
        <v>16.28</v>
      </c>
      <c r="I623">
        <v>1</v>
      </c>
      <c r="J623">
        <v>134</v>
      </c>
      <c r="K623">
        <v>26.3</v>
      </c>
      <c r="L623">
        <v>4.28</v>
      </c>
      <c r="M623">
        <v>4257.1400000000003</v>
      </c>
      <c r="N623">
        <v>31.76</v>
      </c>
      <c r="O623">
        <v>1.64</v>
      </c>
      <c r="P623">
        <v>122</v>
      </c>
      <c r="Q623">
        <v>17.420000000000002</v>
      </c>
      <c r="R623">
        <v>38</v>
      </c>
      <c r="S623">
        <v>23.08</v>
      </c>
      <c r="T623">
        <v>29.55</v>
      </c>
    </row>
    <row r="624" spans="1:20" x14ac:dyDescent="0.55000000000000004">
      <c r="A624" t="s">
        <v>33</v>
      </c>
      <c r="B624">
        <v>3</v>
      </c>
      <c r="C624">
        <v>465</v>
      </c>
      <c r="D624">
        <v>4838</v>
      </c>
      <c r="E624">
        <v>2</v>
      </c>
      <c r="F624">
        <v>1527</v>
      </c>
      <c r="G624">
        <v>2</v>
      </c>
      <c r="H624">
        <v>31.56</v>
      </c>
      <c r="I624">
        <v>2</v>
      </c>
      <c r="J624">
        <v>123</v>
      </c>
      <c r="K624">
        <v>39.33</v>
      </c>
      <c r="L624">
        <v>12.41</v>
      </c>
      <c r="M624">
        <v>3844.8</v>
      </c>
      <c r="N624">
        <v>31.25</v>
      </c>
      <c r="O624">
        <v>1.38</v>
      </c>
      <c r="P624">
        <v>153</v>
      </c>
      <c r="Q624">
        <v>11.65</v>
      </c>
      <c r="R624">
        <v>1</v>
      </c>
      <c r="S624">
        <v>21.43</v>
      </c>
      <c r="T624">
        <v>21.43</v>
      </c>
    </row>
    <row r="625" spans="1:20" x14ac:dyDescent="0.55000000000000004">
      <c r="A625" t="s">
        <v>31</v>
      </c>
      <c r="B625">
        <v>4</v>
      </c>
      <c r="C625">
        <v>406</v>
      </c>
      <c r="D625">
        <v>2648</v>
      </c>
      <c r="E625">
        <v>2</v>
      </c>
      <c r="F625">
        <v>463</v>
      </c>
      <c r="G625">
        <v>2</v>
      </c>
      <c r="H625">
        <v>17.48</v>
      </c>
      <c r="I625">
        <v>1</v>
      </c>
      <c r="J625">
        <v>101</v>
      </c>
      <c r="K625">
        <v>26.21</v>
      </c>
      <c r="L625">
        <v>4.58</v>
      </c>
      <c r="M625">
        <v>2911.48</v>
      </c>
      <c r="N625">
        <v>28.82</v>
      </c>
      <c r="O625">
        <v>1.74</v>
      </c>
      <c r="P625">
        <v>135</v>
      </c>
      <c r="Q625">
        <v>16.09</v>
      </c>
      <c r="R625">
        <v>23</v>
      </c>
      <c r="S625">
        <v>21.61</v>
      </c>
      <c r="T625">
        <v>24.15</v>
      </c>
    </row>
    <row r="626" spans="1:20" x14ac:dyDescent="0.55000000000000004">
      <c r="A626" t="s">
        <v>35</v>
      </c>
      <c r="B626">
        <v>5</v>
      </c>
      <c r="C626">
        <v>320</v>
      </c>
      <c r="D626">
        <v>489</v>
      </c>
      <c r="E626">
        <v>0</v>
      </c>
      <c r="F626">
        <v>92</v>
      </c>
      <c r="G626">
        <v>0</v>
      </c>
      <c r="H626">
        <v>18.809999999999999</v>
      </c>
      <c r="I626">
        <v>1</v>
      </c>
      <c r="J626">
        <v>19</v>
      </c>
      <c r="K626">
        <v>25.73</v>
      </c>
      <c r="L626">
        <v>4.84</v>
      </c>
      <c r="M626">
        <v>620.76</v>
      </c>
      <c r="N626">
        <v>32.67</v>
      </c>
      <c r="O626">
        <v>1.93</v>
      </c>
      <c r="P626">
        <v>29</v>
      </c>
      <c r="Q626">
        <v>19.309999999999999</v>
      </c>
      <c r="R626">
        <v>13</v>
      </c>
      <c r="S626">
        <v>22.62</v>
      </c>
      <c r="T626">
        <v>26.14</v>
      </c>
    </row>
    <row r="627" spans="1:20" x14ac:dyDescent="0.55000000000000004">
      <c r="A627" t="s">
        <v>34</v>
      </c>
      <c r="B627">
        <v>6</v>
      </c>
      <c r="C627">
        <v>318</v>
      </c>
      <c r="D627">
        <v>1842</v>
      </c>
      <c r="E627">
        <v>2</v>
      </c>
      <c r="F627">
        <v>286</v>
      </c>
      <c r="G627">
        <v>1</v>
      </c>
      <c r="H627">
        <v>15.52</v>
      </c>
      <c r="I627">
        <v>0</v>
      </c>
      <c r="J627">
        <v>75</v>
      </c>
      <c r="K627">
        <v>24.56</v>
      </c>
      <c r="L627">
        <v>3.81</v>
      </c>
      <c r="M627">
        <v>1624.02</v>
      </c>
      <c r="N627">
        <v>21.65</v>
      </c>
      <c r="O627">
        <v>1.56</v>
      </c>
      <c r="P627">
        <v>59</v>
      </c>
      <c r="Q627">
        <v>17.760000000000002</v>
      </c>
      <c r="R627">
        <v>9</v>
      </c>
      <c r="S627">
        <v>22.36</v>
      </c>
      <c r="T627">
        <v>24.92</v>
      </c>
    </row>
    <row r="628" spans="1:20" x14ac:dyDescent="0.55000000000000004">
      <c r="A628" t="s">
        <v>39</v>
      </c>
      <c r="B628">
        <v>7</v>
      </c>
      <c r="C628">
        <v>316</v>
      </c>
      <c r="D628">
        <v>1027</v>
      </c>
      <c r="E628">
        <v>1</v>
      </c>
      <c r="F628">
        <v>184</v>
      </c>
      <c r="G628">
        <v>0</v>
      </c>
      <c r="H628">
        <v>17.91</v>
      </c>
      <c r="I628">
        <v>1</v>
      </c>
      <c r="J628">
        <v>63</v>
      </c>
      <c r="K628">
        <v>16.3</v>
      </c>
      <c r="L628">
        <v>2.92</v>
      </c>
      <c r="M628">
        <v>1335.61</v>
      </c>
      <c r="N628">
        <v>21.2</v>
      </c>
      <c r="O628">
        <v>1.73</v>
      </c>
      <c r="P628">
        <v>52</v>
      </c>
      <c r="Q628">
        <v>15.92</v>
      </c>
      <c r="R628">
        <v>18</v>
      </c>
      <c r="S628">
        <v>22.42</v>
      </c>
      <c r="T628">
        <v>25.25</v>
      </c>
    </row>
    <row r="629" spans="1:20" x14ac:dyDescent="0.55000000000000004">
      <c r="A629" t="s">
        <v>38</v>
      </c>
      <c r="B629">
        <v>8</v>
      </c>
      <c r="C629">
        <v>280</v>
      </c>
      <c r="D629">
        <v>2720</v>
      </c>
      <c r="E629">
        <v>2</v>
      </c>
      <c r="F629">
        <v>228</v>
      </c>
      <c r="G629">
        <v>1</v>
      </c>
      <c r="H629">
        <v>8.3800000000000008</v>
      </c>
      <c r="I629">
        <v>0</v>
      </c>
      <c r="J629">
        <v>118</v>
      </c>
      <c r="K629">
        <v>23.05</v>
      </c>
      <c r="L629">
        <v>1.93</v>
      </c>
      <c r="M629">
        <v>1797.17</v>
      </c>
      <c r="N629">
        <v>15.23</v>
      </c>
      <c r="O629">
        <v>1.48</v>
      </c>
      <c r="P629">
        <v>42</v>
      </c>
      <c r="Q629">
        <v>15.07</v>
      </c>
      <c r="R629">
        <v>6</v>
      </c>
      <c r="S629">
        <v>23.88</v>
      </c>
      <c r="T629">
        <v>34.520000000000003</v>
      </c>
    </row>
    <row r="630" spans="1:20" x14ac:dyDescent="0.55000000000000004">
      <c r="A630" t="s">
        <v>36</v>
      </c>
      <c r="B630">
        <v>9</v>
      </c>
      <c r="C630">
        <v>243</v>
      </c>
      <c r="D630">
        <v>694</v>
      </c>
      <c r="E630">
        <v>0</v>
      </c>
      <c r="F630">
        <v>138</v>
      </c>
      <c r="G630">
        <v>0</v>
      </c>
      <c r="H630">
        <v>19.88</v>
      </c>
      <c r="I630">
        <v>1</v>
      </c>
      <c r="J630">
        <v>63</v>
      </c>
      <c r="K630">
        <v>11.01</v>
      </c>
      <c r="L630">
        <v>2.19</v>
      </c>
      <c r="M630">
        <v>566.29999999999995</v>
      </c>
      <c r="N630">
        <v>8.98</v>
      </c>
      <c r="O630">
        <v>1.43</v>
      </c>
      <c r="P630">
        <v>69</v>
      </c>
      <c r="Q630">
        <v>11.87</v>
      </c>
      <c r="R630">
        <v>1</v>
      </c>
      <c r="S630">
        <v>22.21</v>
      </c>
      <c r="T630">
        <v>22.21</v>
      </c>
    </row>
    <row r="631" spans="1:20" x14ac:dyDescent="0.55000000000000004">
      <c r="A631" t="s">
        <v>32</v>
      </c>
      <c r="B631">
        <v>10</v>
      </c>
      <c r="C631">
        <v>197</v>
      </c>
      <c r="D631">
        <v>619</v>
      </c>
      <c r="E631">
        <v>0</v>
      </c>
      <c r="F631">
        <v>104</v>
      </c>
      <c r="G631">
        <v>0</v>
      </c>
      <c r="H631">
        <v>16.8</v>
      </c>
      <c r="I631">
        <v>1</v>
      </c>
      <c r="J631">
        <v>51</v>
      </c>
      <c r="K631">
        <v>12.13</v>
      </c>
      <c r="L631">
        <v>2.0299999999999998</v>
      </c>
      <c r="M631">
        <v>483.37</v>
      </c>
      <c r="N631">
        <v>9.4700000000000006</v>
      </c>
      <c r="O631">
        <v>1.44</v>
      </c>
      <c r="P631">
        <v>13</v>
      </c>
      <c r="Q631">
        <v>18.59</v>
      </c>
      <c r="R631">
        <v>9</v>
      </c>
      <c r="S631">
        <v>22.17</v>
      </c>
      <c r="T631">
        <v>23.78</v>
      </c>
    </row>
    <row r="632" spans="1:20" x14ac:dyDescent="0.55000000000000004">
      <c r="A632" t="s">
        <v>40</v>
      </c>
      <c r="B632">
        <v>11</v>
      </c>
      <c r="C632">
        <v>195</v>
      </c>
      <c r="D632">
        <v>584</v>
      </c>
      <c r="E632">
        <v>0</v>
      </c>
      <c r="F632">
        <v>106</v>
      </c>
      <c r="G632">
        <v>0</v>
      </c>
      <c r="H632">
        <v>18.149999999999999</v>
      </c>
      <c r="I632">
        <v>1</v>
      </c>
      <c r="J632">
        <v>46</v>
      </c>
      <c r="K632">
        <v>12.69</v>
      </c>
      <c r="L632">
        <v>2.2999999999999998</v>
      </c>
      <c r="M632">
        <v>434.57</v>
      </c>
      <c r="N632">
        <v>9.44</v>
      </c>
      <c r="O632">
        <v>1.22</v>
      </c>
      <c r="P632">
        <v>18</v>
      </c>
      <c r="Q632">
        <v>17.440000000000001</v>
      </c>
      <c r="R632">
        <v>9</v>
      </c>
      <c r="S632">
        <v>21.93</v>
      </c>
      <c r="T632">
        <v>23.14</v>
      </c>
    </row>
    <row r="633" spans="1:20" x14ac:dyDescent="0.55000000000000004">
      <c r="A633" t="s">
        <v>37</v>
      </c>
      <c r="B633">
        <v>12</v>
      </c>
      <c r="C633">
        <v>178</v>
      </c>
      <c r="D633">
        <v>38</v>
      </c>
      <c r="E633">
        <v>0</v>
      </c>
      <c r="F633">
        <v>10</v>
      </c>
      <c r="G633">
        <v>0</v>
      </c>
      <c r="H633">
        <v>26.31</v>
      </c>
      <c r="I633">
        <v>2</v>
      </c>
      <c r="J633">
        <v>2</v>
      </c>
      <c r="K633">
        <v>19</v>
      </c>
      <c r="L633">
        <v>5</v>
      </c>
      <c r="M633">
        <v>27.94</v>
      </c>
      <c r="N633">
        <v>13.97</v>
      </c>
      <c r="O633">
        <v>0.86</v>
      </c>
      <c r="P633">
        <v>1</v>
      </c>
      <c r="Q633">
        <v>19.32</v>
      </c>
      <c r="R633">
        <v>0</v>
      </c>
      <c r="S633">
        <v>0</v>
      </c>
      <c r="T633">
        <v>19.32</v>
      </c>
    </row>
    <row r="634" spans="1:20" x14ac:dyDescent="0.55000000000000004">
      <c r="A634" t="s">
        <v>8</v>
      </c>
    </row>
    <row r="635" spans="1:20" x14ac:dyDescent="0.55000000000000004">
      <c r="A635" t="s">
        <v>41</v>
      </c>
      <c r="D635">
        <v>4</v>
      </c>
      <c r="E635">
        <v>0</v>
      </c>
      <c r="F635">
        <v>5</v>
      </c>
      <c r="G635">
        <v>0</v>
      </c>
      <c r="H635">
        <v>5</v>
      </c>
      <c r="I635">
        <v>0</v>
      </c>
      <c r="J635">
        <v>2</v>
      </c>
      <c r="K635">
        <v>4</v>
      </c>
      <c r="L635">
        <v>4</v>
      </c>
      <c r="M635">
        <v>5</v>
      </c>
      <c r="N635">
        <v>0</v>
      </c>
      <c r="O635">
        <v>0</v>
      </c>
      <c r="P635">
        <v>4</v>
      </c>
      <c r="Q635">
        <v>2</v>
      </c>
      <c r="R635">
        <v>4</v>
      </c>
      <c r="S635">
        <v>3</v>
      </c>
      <c r="T635">
        <v>0</v>
      </c>
    </row>
    <row r="636" spans="1:20" x14ac:dyDescent="0.55000000000000004">
      <c r="A636" t="s">
        <v>42</v>
      </c>
      <c r="D636" t="s">
        <v>43</v>
      </c>
      <c r="E636" t="s">
        <v>43</v>
      </c>
      <c r="F636" t="s">
        <v>43</v>
      </c>
      <c r="G636" t="s">
        <v>43</v>
      </c>
      <c r="H636" t="s">
        <v>43</v>
      </c>
      <c r="I636" t="s">
        <v>43</v>
      </c>
      <c r="J636" t="s">
        <v>43</v>
      </c>
      <c r="K636" t="s">
        <v>43</v>
      </c>
      <c r="L636" t="s">
        <v>43</v>
      </c>
      <c r="M636" t="s">
        <v>43</v>
      </c>
      <c r="N636" t="s">
        <v>43</v>
      </c>
      <c r="O636" t="s">
        <v>43</v>
      </c>
      <c r="P636" t="s">
        <v>43</v>
      </c>
      <c r="Q636" t="s">
        <v>43</v>
      </c>
      <c r="R636" t="s">
        <v>43</v>
      </c>
      <c r="S636" t="s">
        <v>43</v>
      </c>
      <c r="T636" t="s">
        <v>43</v>
      </c>
    </row>
    <row r="637" spans="1:20" x14ac:dyDescent="0.55000000000000004">
      <c r="A637" t="s">
        <v>8</v>
      </c>
    </row>
    <row r="638" spans="1:20" x14ac:dyDescent="0.55000000000000004">
      <c r="A638" t="s">
        <v>8</v>
      </c>
      <c r="B638" t="s">
        <v>44</v>
      </c>
    </row>
    <row r="639" spans="1:20" x14ac:dyDescent="0.55000000000000004">
      <c r="A639" t="s">
        <v>30</v>
      </c>
      <c r="C639">
        <v>1</v>
      </c>
      <c r="D639">
        <v>3</v>
      </c>
      <c r="E639">
        <v>1</v>
      </c>
      <c r="F639">
        <v>2</v>
      </c>
      <c r="G639">
        <v>1</v>
      </c>
      <c r="H639">
        <v>5</v>
      </c>
      <c r="I639">
        <v>4</v>
      </c>
      <c r="J639">
        <v>3</v>
      </c>
      <c r="K639">
        <v>2</v>
      </c>
      <c r="L639">
        <v>3</v>
      </c>
      <c r="M639">
        <v>3</v>
      </c>
      <c r="N639">
        <v>4</v>
      </c>
      <c r="O639">
        <v>2</v>
      </c>
      <c r="P639">
        <v>4</v>
      </c>
      <c r="Q639">
        <v>7</v>
      </c>
      <c r="R639">
        <v>2</v>
      </c>
      <c r="S639">
        <v>4</v>
      </c>
      <c r="T639">
        <v>5</v>
      </c>
    </row>
    <row r="640" spans="1:20" x14ac:dyDescent="0.55000000000000004">
      <c r="A640" t="s">
        <v>29</v>
      </c>
      <c r="C640">
        <v>2</v>
      </c>
      <c r="D640">
        <v>2</v>
      </c>
      <c r="E640">
        <v>4</v>
      </c>
      <c r="F640">
        <v>3</v>
      </c>
      <c r="G640">
        <v>2</v>
      </c>
      <c r="H640">
        <v>10</v>
      </c>
      <c r="I640">
        <v>6</v>
      </c>
      <c r="J640">
        <v>1</v>
      </c>
      <c r="K640">
        <v>3</v>
      </c>
      <c r="L640">
        <v>6</v>
      </c>
      <c r="M640">
        <v>1</v>
      </c>
      <c r="N640">
        <v>2</v>
      </c>
      <c r="O640">
        <v>5</v>
      </c>
      <c r="P640">
        <v>3</v>
      </c>
      <c r="Q640">
        <v>6</v>
      </c>
      <c r="R640">
        <v>1</v>
      </c>
      <c r="S640">
        <v>2</v>
      </c>
      <c r="T640">
        <v>2</v>
      </c>
    </row>
    <row r="641" spans="1:20" x14ac:dyDescent="0.55000000000000004">
      <c r="A641" t="s">
        <v>33</v>
      </c>
      <c r="C641">
        <v>3</v>
      </c>
      <c r="D641">
        <v>1</v>
      </c>
      <c r="E641">
        <v>5</v>
      </c>
      <c r="F641">
        <v>1</v>
      </c>
      <c r="G641">
        <v>3</v>
      </c>
      <c r="H641">
        <v>1</v>
      </c>
      <c r="I641">
        <v>1</v>
      </c>
      <c r="J641">
        <v>2</v>
      </c>
      <c r="K641">
        <v>1</v>
      </c>
      <c r="L641">
        <v>1</v>
      </c>
      <c r="M641">
        <v>2</v>
      </c>
      <c r="N641">
        <v>3</v>
      </c>
      <c r="O641">
        <v>10</v>
      </c>
      <c r="P641">
        <v>1</v>
      </c>
      <c r="Q641">
        <v>12</v>
      </c>
      <c r="R641">
        <v>11</v>
      </c>
      <c r="S641">
        <v>11</v>
      </c>
      <c r="T641">
        <v>11</v>
      </c>
    </row>
    <row r="642" spans="1:20" x14ac:dyDescent="0.55000000000000004">
      <c r="A642" t="s">
        <v>31</v>
      </c>
      <c r="C642">
        <v>4</v>
      </c>
      <c r="D642">
        <v>5</v>
      </c>
      <c r="E642">
        <v>6</v>
      </c>
      <c r="F642">
        <v>4</v>
      </c>
      <c r="G642">
        <v>4</v>
      </c>
      <c r="H642">
        <v>8</v>
      </c>
      <c r="I642">
        <v>10</v>
      </c>
      <c r="J642">
        <v>5</v>
      </c>
      <c r="K642">
        <v>4</v>
      </c>
      <c r="L642">
        <v>5</v>
      </c>
      <c r="M642">
        <v>4</v>
      </c>
      <c r="N642">
        <v>5</v>
      </c>
      <c r="O642">
        <v>3</v>
      </c>
      <c r="P642">
        <v>2</v>
      </c>
      <c r="Q642">
        <v>8</v>
      </c>
      <c r="R642">
        <v>3</v>
      </c>
      <c r="S642">
        <v>10</v>
      </c>
      <c r="T642">
        <v>7</v>
      </c>
    </row>
    <row r="643" spans="1:20" x14ac:dyDescent="0.55000000000000004">
      <c r="A643" t="s">
        <v>35</v>
      </c>
      <c r="C643">
        <v>5</v>
      </c>
      <c r="D643">
        <v>11</v>
      </c>
      <c r="E643">
        <v>12</v>
      </c>
      <c r="F643">
        <v>11</v>
      </c>
      <c r="G643">
        <v>11</v>
      </c>
      <c r="H643">
        <v>4</v>
      </c>
      <c r="I643">
        <v>8</v>
      </c>
      <c r="J643">
        <v>11</v>
      </c>
      <c r="K643">
        <v>5</v>
      </c>
      <c r="L643">
        <v>4</v>
      </c>
      <c r="M643">
        <v>8</v>
      </c>
      <c r="N643">
        <v>1</v>
      </c>
      <c r="O643">
        <v>1</v>
      </c>
      <c r="P643">
        <v>9</v>
      </c>
      <c r="Q643">
        <v>2</v>
      </c>
      <c r="R643">
        <v>5</v>
      </c>
      <c r="S643">
        <v>3</v>
      </c>
      <c r="T643">
        <v>3</v>
      </c>
    </row>
    <row r="644" spans="1:20" x14ac:dyDescent="0.55000000000000004">
      <c r="A644" t="s">
        <v>34</v>
      </c>
      <c r="C644">
        <v>6</v>
      </c>
      <c r="D644">
        <v>6</v>
      </c>
      <c r="E644">
        <v>3</v>
      </c>
      <c r="F644">
        <v>5</v>
      </c>
      <c r="G644">
        <v>6</v>
      </c>
      <c r="H644">
        <v>11</v>
      </c>
      <c r="I644">
        <v>12</v>
      </c>
      <c r="J644">
        <v>6</v>
      </c>
      <c r="K644">
        <v>6</v>
      </c>
      <c r="L644">
        <v>7</v>
      </c>
      <c r="M644">
        <v>6</v>
      </c>
      <c r="N644">
        <v>6</v>
      </c>
      <c r="O644">
        <v>6</v>
      </c>
      <c r="P644">
        <v>6</v>
      </c>
      <c r="Q644">
        <v>4</v>
      </c>
      <c r="R644">
        <v>7</v>
      </c>
      <c r="S644">
        <v>6</v>
      </c>
      <c r="T644">
        <v>6</v>
      </c>
    </row>
    <row r="645" spans="1:20" x14ac:dyDescent="0.55000000000000004">
      <c r="A645" t="s">
        <v>39</v>
      </c>
      <c r="C645">
        <v>7</v>
      </c>
      <c r="D645">
        <v>7</v>
      </c>
      <c r="E645">
        <v>7</v>
      </c>
      <c r="F645">
        <v>7</v>
      </c>
      <c r="G645">
        <v>12</v>
      </c>
      <c r="H645">
        <v>7</v>
      </c>
      <c r="I645">
        <v>9</v>
      </c>
      <c r="J645">
        <v>8</v>
      </c>
      <c r="K645">
        <v>9</v>
      </c>
      <c r="L645">
        <v>8</v>
      </c>
      <c r="M645">
        <v>7</v>
      </c>
      <c r="N645">
        <v>7</v>
      </c>
      <c r="O645">
        <v>4</v>
      </c>
      <c r="P645">
        <v>7</v>
      </c>
      <c r="Q645">
        <v>9</v>
      </c>
      <c r="R645">
        <v>4</v>
      </c>
      <c r="S645">
        <v>5</v>
      </c>
      <c r="T645">
        <v>4</v>
      </c>
    </row>
    <row r="646" spans="1:20" x14ac:dyDescent="0.55000000000000004">
      <c r="A646" t="s">
        <v>38</v>
      </c>
      <c r="C646">
        <v>8</v>
      </c>
      <c r="D646">
        <v>4</v>
      </c>
      <c r="E646">
        <v>2</v>
      </c>
      <c r="F646">
        <v>6</v>
      </c>
      <c r="G646">
        <v>5</v>
      </c>
      <c r="H646">
        <v>12</v>
      </c>
      <c r="I646">
        <v>11</v>
      </c>
      <c r="J646">
        <v>4</v>
      </c>
      <c r="K646">
        <v>7</v>
      </c>
      <c r="L646">
        <v>12</v>
      </c>
      <c r="M646">
        <v>5</v>
      </c>
      <c r="N646">
        <v>8</v>
      </c>
      <c r="O646">
        <v>7</v>
      </c>
      <c r="P646">
        <v>8</v>
      </c>
      <c r="Q646">
        <v>10</v>
      </c>
      <c r="R646">
        <v>9</v>
      </c>
      <c r="S646">
        <v>1</v>
      </c>
      <c r="T646">
        <v>1</v>
      </c>
    </row>
    <row r="647" spans="1:20" x14ac:dyDescent="0.55000000000000004">
      <c r="A647" t="s">
        <v>36</v>
      </c>
      <c r="C647">
        <v>9</v>
      </c>
      <c r="D647">
        <v>8</v>
      </c>
      <c r="E647">
        <v>9</v>
      </c>
      <c r="F647">
        <v>8</v>
      </c>
      <c r="G647">
        <v>8</v>
      </c>
      <c r="H647">
        <v>3</v>
      </c>
      <c r="I647">
        <v>5</v>
      </c>
      <c r="J647">
        <v>7</v>
      </c>
      <c r="K647">
        <v>12</v>
      </c>
      <c r="L647">
        <v>10</v>
      </c>
      <c r="M647">
        <v>9</v>
      </c>
      <c r="N647">
        <v>12</v>
      </c>
      <c r="O647">
        <v>9</v>
      </c>
      <c r="P647">
        <v>5</v>
      </c>
      <c r="Q647">
        <v>11</v>
      </c>
      <c r="R647">
        <v>10</v>
      </c>
      <c r="S647">
        <v>7</v>
      </c>
      <c r="T647">
        <v>10</v>
      </c>
    </row>
    <row r="648" spans="1:20" x14ac:dyDescent="0.55000000000000004">
      <c r="A648" t="s">
        <v>32</v>
      </c>
      <c r="C648">
        <v>10</v>
      </c>
      <c r="D648">
        <v>9</v>
      </c>
      <c r="E648">
        <v>8</v>
      </c>
      <c r="F648">
        <v>10</v>
      </c>
      <c r="G648">
        <v>7</v>
      </c>
      <c r="H648">
        <v>9</v>
      </c>
      <c r="I648">
        <v>3</v>
      </c>
      <c r="J648">
        <v>9</v>
      </c>
      <c r="K648">
        <v>11</v>
      </c>
      <c r="L648">
        <v>11</v>
      </c>
      <c r="M648">
        <v>10</v>
      </c>
      <c r="N648">
        <v>10</v>
      </c>
      <c r="O648">
        <v>8</v>
      </c>
      <c r="P648">
        <v>11</v>
      </c>
      <c r="Q648">
        <v>3</v>
      </c>
      <c r="R648">
        <v>6</v>
      </c>
      <c r="S648">
        <v>8</v>
      </c>
      <c r="T648">
        <v>8</v>
      </c>
    </row>
    <row r="649" spans="1:20" x14ac:dyDescent="0.55000000000000004">
      <c r="A649" t="s">
        <v>40</v>
      </c>
      <c r="C649">
        <v>11</v>
      </c>
      <c r="D649">
        <v>10</v>
      </c>
      <c r="E649">
        <v>11</v>
      </c>
      <c r="F649">
        <v>9</v>
      </c>
      <c r="G649">
        <v>10</v>
      </c>
      <c r="H649">
        <v>6</v>
      </c>
      <c r="I649">
        <v>7</v>
      </c>
      <c r="J649">
        <v>10</v>
      </c>
      <c r="K649">
        <v>10</v>
      </c>
      <c r="L649">
        <v>9</v>
      </c>
      <c r="M649">
        <v>11</v>
      </c>
      <c r="N649">
        <v>11</v>
      </c>
      <c r="O649">
        <v>11</v>
      </c>
      <c r="P649">
        <v>10</v>
      </c>
      <c r="Q649">
        <v>5</v>
      </c>
      <c r="R649">
        <v>8</v>
      </c>
      <c r="S649">
        <v>9</v>
      </c>
      <c r="T649">
        <v>9</v>
      </c>
    </row>
    <row r="650" spans="1:20" x14ac:dyDescent="0.55000000000000004">
      <c r="A650" t="s">
        <v>37</v>
      </c>
      <c r="C650">
        <v>12</v>
      </c>
      <c r="D650">
        <v>12</v>
      </c>
      <c r="E650">
        <v>10</v>
      </c>
      <c r="F650">
        <v>12</v>
      </c>
      <c r="G650">
        <v>9</v>
      </c>
      <c r="H650">
        <v>2</v>
      </c>
      <c r="I650">
        <v>2</v>
      </c>
      <c r="J650">
        <v>12</v>
      </c>
      <c r="K650">
        <v>8</v>
      </c>
      <c r="L650">
        <v>2</v>
      </c>
      <c r="M650">
        <v>12</v>
      </c>
      <c r="N650">
        <v>9</v>
      </c>
      <c r="O650">
        <v>12</v>
      </c>
      <c r="P650">
        <v>12</v>
      </c>
      <c r="Q650">
        <v>1</v>
      </c>
      <c r="R650">
        <v>12</v>
      </c>
      <c r="S650">
        <v>12</v>
      </c>
      <c r="T650">
        <v>12</v>
      </c>
    </row>
    <row r="651" spans="1:20" x14ac:dyDescent="0.55000000000000004">
      <c r="A651" t="s">
        <v>8</v>
      </c>
    </row>
    <row r="652" spans="1:20" x14ac:dyDescent="0.55000000000000004">
      <c r="A652" t="s">
        <v>8</v>
      </c>
    </row>
    <row r="653" spans="1:20" x14ac:dyDescent="0.55000000000000004">
      <c r="A653" t="s">
        <v>8</v>
      </c>
    </row>
    <row r="654" spans="1:20" x14ac:dyDescent="0.55000000000000004">
      <c r="A654" t="s">
        <v>8</v>
      </c>
    </row>
    <row r="655" spans="1:20" x14ac:dyDescent="0.55000000000000004">
      <c r="A655" t="s">
        <v>8</v>
      </c>
    </row>
    <row r="656" spans="1:20" x14ac:dyDescent="0.55000000000000004">
      <c r="A656" t="s">
        <v>8</v>
      </c>
    </row>
    <row r="657" spans="1:15" x14ac:dyDescent="0.55000000000000004">
      <c r="A657" t="s">
        <v>8</v>
      </c>
    </row>
    <row r="658" spans="1:15" x14ac:dyDescent="0.55000000000000004">
      <c r="A658" t="s">
        <v>8</v>
      </c>
    </row>
    <row r="659" spans="1:15" x14ac:dyDescent="0.55000000000000004">
      <c r="A659" t="s">
        <v>8</v>
      </c>
    </row>
    <row r="660" spans="1:15" x14ac:dyDescent="0.55000000000000004">
      <c r="A660" t="s">
        <v>8</v>
      </c>
    </row>
    <row r="661" spans="1:15" x14ac:dyDescent="0.55000000000000004">
      <c r="A661" t="s">
        <v>45</v>
      </c>
      <c r="B661" t="s">
        <v>46</v>
      </c>
      <c r="C661" t="s">
        <v>47</v>
      </c>
      <c r="D661" t="s">
        <v>47</v>
      </c>
      <c r="E661" t="s">
        <v>47</v>
      </c>
      <c r="F661" t="s">
        <v>48</v>
      </c>
      <c r="G661" t="s">
        <v>47</v>
      </c>
      <c r="H661" t="s">
        <v>47</v>
      </c>
      <c r="I661" t="s">
        <v>47</v>
      </c>
      <c r="J661" t="s">
        <v>49</v>
      </c>
      <c r="K661" t="s">
        <v>47</v>
      </c>
      <c r="L661" t="s">
        <v>47</v>
      </c>
      <c r="M661" t="s">
        <v>47</v>
      </c>
      <c r="N661" t="s">
        <v>50</v>
      </c>
      <c r="O661" t="s">
        <v>47</v>
      </c>
    </row>
    <row r="662" spans="1:15" x14ac:dyDescent="0.55000000000000004">
      <c r="A662" t="s">
        <v>45</v>
      </c>
      <c r="B662" t="s">
        <v>51</v>
      </c>
      <c r="C662" t="s">
        <v>47</v>
      </c>
      <c r="D662" t="s">
        <v>47</v>
      </c>
      <c r="E662" t="s">
        <v>47</v>
      </c>
      <c r="F662" t="s">
        <v>52</v>
      </c>
      <c r="G662" t="s">
        <v>47</v>
      </c>
      <c r="H662" t="s">
        <v>47</v>
      </c>
      <c r="I662" t="s">
        <v>47</v>
      </c>
      <c r="J662" t="s">
        <v>53</v>
      </c>
      <c r="K662" t="s">
        <v>47</v>
      </c>
      <c r="L662" t="s">
        <v>47</v>
      </c>
      <c r="M662" t="s">
        <v>47</v>
      </c>
      <c r="N662" t="s">
        <v>54</v>
      </c>
      <c r="O662" t="s">
        <v>47</v>
      </c>
    </row>
    <row r="663" spans="1:15" x14ac:dyDescent="0.55000000000000004">
      <c r="A663" t="s">
        <v>45</v>
      </c>
      <c r="B663" t="s">
        <v>55</v>
      </c>
      <c r="C663" t="s">
        <v>47</v>
      </c>
      <c r="D663" t="s">
        <v>47</v>
      </c>
      <c r="E663" t="s">
        <v>47</v>
      </c>
      <c r="F663" t="s">
        <v>56</v>
      </c>
      <c r="G663" t="s">
        <v>47</v>
      </c>
      <c r="H663" t="s">
        <v>47</v>
      </c>
      <c r="I663" t="s">
        <v>47</v>
      </c>
      <c r="J663" t="s">
        <v>57</v>
      </c>
      <c r="K663" t="s">
        <v>47</v>
      </c>
      <c r="L663" t="s">
        <v>47</v>
      </c>
      <c r="M663" t="s">
        <v>47</v>
      </c>
      <c r="N663" t="s">
        <v>58</v>
      </c>
      <c r="O663" t="s">
        <v>47</v>
      </c>
    </row>
    <row r="664" spans="1:15" x14ac:dyDescent="0.55000000000000004">
      <c r="A664" t="s">
        <v>59</v>
      </c>
      <c r="B664" t="s">
        <v>60</v>
      </c>
      <c r="C664" t="s">
        <v>61</v>
      </c>
      <c r="D664" t="s">
        <v>47</v>
      </c>
      <c r="E664" t="s">
        <v>62</v>
      </c>
      <c r="F664" t="s">
        <v>60</v>
      </c>
      <c r="G664" t="s">
        <v>61</v>
      </c>
      <c r="H664" t="s">
        <v>47</v>
      </c>
      <c r="I664" t="s">
        <v>62</v>
      </c>
      <c r="J664" t="s">
        <v>60</v>
      </c>
      <c r="K664" t="s">
        <v>61</v>
      </c>
      <c r="L664" t="s">
        <v>47</v>
      </c>
      <c r="M664" t="s">
        <v>62</v>
      </c>
      <c r="N664" t="s">
        <v>60</v>
      </c>
      <c r="O664" t="s">
        <v>61</v>
      </c>
    </row>
    <row r="665" spans="1:15" x14ac:dyDescent="0.55000000000000004">
      <c r="A665">
        <v>1</v>
      </c>
      <c r="B665" t="s">
        <v>63</v>
      </c>
      <c r="C665">
        <v>4257.1499999999996</v>
      </c>
      <c r="E665">
        <v>1</v>
      </c>
      <c r="F665" t="s">
        <v>69</v>
      </c>
      <c r="G665">
        <v>32.67</v>
      </c>
      <c r="I665">
        <v>1</v>
      </c>
      <c r="J665" t="s">
        <v>64</v>
      </c>
      <c r="K665">
        <v>31.56</v>
      </c>
      <c r="M665">
        <v>1</v>
      </c>
      <c r="N665" t="s">
        <v>65</v>
      </c>
      <c r="O665">
        <v>496</v>
      </c>
    </row>
    <row r="666" spans="1:15" x14ac:dyDescent="0.55000000000000004">
      <c r="A666">
        <v>2</v>
      </c>
      <c r="B666" t="s">
        <v>64</v>
      </c>
      <c r="C666">
        <v>3844.81</v>
      </c>
      <c r="E666">
        <v>2</v>
      </c>
      <c r="F666" t="s">
        <v>63</v>
      </c>
      <c r="G666">
        <v>31.77</v>
      </c>
      <c r="I666">
        <v>2</v>
      </c>
      <c r="J666" t="s">
        <v>71</v>
      </c>
      <c r="K666">
        <v>26.32</v>
      </c>
      <c r="M666">
        <v>2</v>
      </c>
      <c r="N666" t="s">
        <v>63</v>
      </c>
      <c r="O666">
        <v>468</v>
      </c>
    </row>
    <row r="667" spans="1:15" x14ac:dyDescent="0.55000000000000004">
      <c r="A667">
        <v>3</v>
      </c>
      <c r="B667" t="s">
        <v>65</v>
      </c>
      <c r="C667">
        <v>3551.46</v>
      </c>
      <c r="E667">
        <v>3</v>
      </c>
      <c r="F667" t="s">
        <v>64</v>
      </c>
      <c r="G667">
        <v>31.26</v>
      </c>
      <c r="I667">
        <v>3</v>
      </c>
      <c r="J667" t="s">
        <v>70</v>
      </c>
      <c r="K667">
        <v>19.88</v>
      </c>
      <c r="M667">
        <v>3</v>
      </c>
      <c r="N667" t="s">
        <v>64</v>
      </c>
      <c r="O667">
        <v>465</v>
      </c>
    </row>
    <row r="668" spans="1:15" x14ac:dyDescent="0.55000000000000004">
      <c r="A668">
        <v>4</v>
      </c>
      <c r="B668" t="s">
        <v>66</v>
      </c>
      <c r="C668">
        <v>2911.49</v>
      </c>
      <c r="E668">
        <v>4</v>
      </c>
      <c r="F668" t="s">
        <v>65</v>
      </c>
      <c r="G668">
        <v>29.35</v>
      </c>
      <c r="I668">
        <v>4</v>
      </c>
      <c r="J668" t="s">
        <v>69</v>
      </c>
      <c r="K668">
        <v>18.809999999999999</v>
      </c>
      <c r="M668">
        <v>4</v>
      </c>
      <c r="N668" t="s">
        <v>66</v>
      </c>
      <c r="O668">
        <v>406</v>
      </c>
    </row>
    <row r="669" spans="1:15" x14ac:dyDescent="0.55000000000000004">
      <c r="A669">
        <v>5</v>
      </c>
      <c r="B669" t="s">
        <v>73</v>
      </c>
      <c r="C669">
        <v>1797.17</v>
      </c>
      <c r="E669">
        <v>5</v>
      </c>
      <c r="F669" t="s">
        <v>66</v>
      </c>
      <c r="G669">
        <v>28.83</v>
      </c>
      <c r="I669">
        <v>5</v>
      </c>
      <c r="J669" t="s">
        <v>65</v>
      </c>
      <c r="K669">
        <v>18.21</v>
      </c>
      <c r="M669">
        <v>5</v>
      </c>
      <c r="N669" t="s">
        <v>69</v>
      </c>
      <c r="O669">
        <v>320</v>
      </c>
    </row>
    <row r="670" spans="1:15" x14ac:dyDescent="0.55000000000000004">
      <c r="A670">
        <v>6</v>
      </c>
      <c r="B670" t="s">
        <v>68</v>
      </c>
      <c r="C670">
        <v>1624.02</v>
      </c>
      <c r="E670">
        <v>6</v>
      </c>
      <c r="F670" t="s">
        <v>68</v>
      </c>
      <c r="G670">
        <v>21.65</v>
      </c>
      <c r="I670">
        <v>6</v>
      </c>
      <c r="J670" t="s">
        <v>74</v>
      </c>
      <c r="K670">
        <v>18.149999999999999</v>
      </c>
      <c r="M670">
        <v>6</v>
      </c>
      <c r="N670" t="s">
        <v>68</v>
      </c>
      <c r="O670">
        <v>318</v>
      </c>
    </row>
    <row r="671" spans="1:15" x14ac:dyDescent="0.55000000000000004">
      <c r="A671">
        <v>7</v>
      </c>
      <c r="B671" t="s">
        <v>72</v>
      </c>
      <c r="C671">
        <v>1335.61</v>
      </c>
      <c r="E671">
        <v>7</v>
      </c>
      <c r="F671" t="s">
        <v>72</v>
      </c>
      <c r="G671">
        <v>21.2</v>
      </c>
      <c r="I671">
        <v>7</v>
      </c>
      <c r="J671" t="s">
        <v>72</v>
      </c>
      <c r="K671">
        <v>17.920000000000002</v>
      </c>
      <c r="M671">
        <v>7</v>
      </c>
      <c r="N671" t="s">
        <v>72</v>
      </c>
      <c r="O671">
        <v>316</v>
      </c>
    </row>
    <row r="672" spans="1:15" x14ac:dyDescent="0.55000000000000004">
      <c r="A672">
        <v>8</v>
      </c>
      <c r="B672" t="s">
        <v>69</v>
      </c>
      <c r="C672">
        <v>620.77</v>
      </c>
      <c r="E672">
        <v>8</v>
      </c>
      <c r="F672" t="s">
        <v>73</v>
      </c>
      <c r="G672">
        <v>15.23</v>
      </c>
      <c r="I672">
        <v>8</v>
      </c>
      <c r="J672" t="s">
        <v>66</v>
      </c>
      <c r="K672">
        <v>17.48</v>
      </c>
      <c r="M672">
        <v>8</v>
      </c>
      <c r="N672" t="s">
        <v>73</v>
      </c>
      <c r="O672">
        <v>280</v>
      </c>
    </row>
    <row r="673" spans="1:15" x14ac:dyDescent="0.55000000000000004">
      <c r="A673">
        <v>9</v>
      </c>
      <c r="B673" t="s">
        <v>70</v>
      </c>
      <c r="C673">
        <v>566.30999999999995</v>
      </c>
      <c r="E673">
        <v>9</v>
      </c>
      <c r="F673" t="s">
        <v>71</v>
      </c>
      <c r="G673">
        <v>13.97</v>
      </c>
      <c r="I673">
        <v>9</v>
      </c>
      <c r="J673" t="s">
        <v>67</v>
      </c>
      <c r="K673">
        <v>16.8</v>
      </c>
      <c r="M673">
        <v>9</v>
      </c>
      <c r="N673" t="s">
        <v>70</v>
      </c>
      <c r="O673">
        <v>243</v>
      </c>
    </row>
    <row r="674" spans="1:15" x14ac:dyDescent="0.55000000000000004">
      <c r="A674">
        <v>10</v>
      </c>
      <c r="B674" t="s">
        <v>67</v>
      </c>
      <c r="C674">
        <v>483.37</v>
      </c>
      <c r="E674">
        <v>10</v>
      </c>
      <c r="F674" t="s">
        <v>67</v>
      </c>
      <c r="G674">
        <v>9.48</v>
      </c>
      <c r="I674">
        <v>10</v>
      </c>
      <c r="J674" t="s">
        <v>63</v>
      </c>
      <c r="K674">
        <v>16.28</v>
      </c>
      <c r="M674">
        <v>10</v>
      </c>
      <c r="N674" t="s">
        <v>67</v>
      </c>
      <c r="O674">
        <v>197</v>
      </c>
    </row>
    <row r="675" spans="1:15" x14ac:dyDescent="0.55000000000000004">
      <c r="A675">
        <v>11</v>
      </c>
      <c r="B675" t="s">
        <v>74</v>
      </c>
      <c r="C675">
        <v>434.58</v>
      </c>
      <c r="E675">
        <v>11</v>
      </c>
      <c r="F675" t="s">
        <v>74</v>
      </c>
      <c r="G675">
        <v>9.4499999999999993</v>
      </c>
      <c r="I675">
        <v>11</v>
      </c>
      <c r="J675" t="s">
        <v>68</v>
      </c>
      <c r="K675">
        <v>15.53</v>
      </c>
      <c r="M675">
        <v>11</v>
      </c>
      <c r="N675" t="s">
        <v>74</v>
      </c>
      <c r="O675">
        <v>195</v>
      </c>
    </row>
    <row r="676" spans="1:15" x14ac:dyDescent="0.55000000000000004">
      <c r="A676">
        <v>12</v>
      </c>
      <c r="B676" t="s">
        <v>71</v>
      </c>
      <c r="C676">
        <v>27.94</v>
      </c>
      <c r="E676">
        <v>12</v>
      </c>
      <c r="F676" t="s">
        <v>70</v>
      </c>
      <c r="G676">
        <v>8.99</v>
      </c>
      <c r="I676">
        <v>12</v>
      </c>
      <c r="J676" t="s">
        <v>73</v>
      </c>
      <c r="K676">
        <v>8.3800000000000008</v>
      </c>
      <c r="M676">
        <v>12</v>
      </c>
      <c r="N676" t="s">
        <v>71</v>
      </c>
      <c r="O676">
        <v>178</v>
      </c>
    </row>
    <row r="682" spans="1:15" x14ac:dyDescent="0.55000000000000004">
      <c r="A682" t="s">
        <v>75</v>
      </c>
    </row>
    <row r="685" spans="1:15" x14ac:dyDescent="0.55000000000000004">
      <c r="A685" t="s">
        <v>0</v>
      </c>
    </row>
    <row r="686" spans="1:15" x14ac:dyDescent="0.55000000000000004">
      <c r="A686" t="s">
        <v>1</v>
      </c>
      <c r="B686" t="s">
        <v>83</v>
      </c>
    </row>
    <row r="687" spans="1:15" x14ac:dyDescent="0.55000000000000004">
      <c r="A687" t="s">
        <v>3</v>
      </c>
      <c r="B687" s="1">
        <v>43042.760057870371</v>
      </c>
    </row>
    <row r="688" spans="1:15" x14ac:dyDescent="0.55000000000000004">
      <c r="A688" t="s">
        <v>4</v>
      </c>
      <c r="B688" s="1">
        <v>43042.846076388887</v>
      </c>
    </row>
    <row r="692" spans="1:20" x14ac:dyDescent="0.55000000000000004">
      <c r="A692" t="s">
        <v>5</v>
      </c>
      <c r="B692" t="s">
        <v>6</v>
      </c>
    </row>
    <row r="693" spans="1:20" x14ac:dyDescent="0.55000000000000004">
      <c r="A693" t="s">
        <v>7</v>
      </c>
      <c r="B693">
        <v>12</v>
      </c>
    </row>
    <row r="694" spans="1:20" x14ac:dyDescent="0.55000000000000004">
      <c r="A694" t="s">
        <v>8</v>
      </c>
    </row>
    <row r="697" spans="1:20" x14ac:dyDescent="0.55000000000000004">
      <c r="A697" t="s">
        <v>9</v>
      </c>
      <c r="B697" t="s">
        <v>10</v>
      </c>
      <c r="C697" t="s">
        <v>11</v>
      </c>
      <c r="D697" t="s">
        <v>12</v>
      </c>
      <c r="E697" t="s">
        <v>13</v>
      </c>
      <c r="F697" t="s">
        <v>14</v>
      </c>
      <c r="G697" t="s">
        <v>15</v>
      </c>
      <c r="H697" t="s">
        <v>16</v>
      </c>
      <c r="I697" t="s">
        <v>17</v>
      </c>
      <c r="J697" t="s">
        <v>18</v>
      </c>
      <c r="K697" t="s">
        <v>19</v>
      </c>
      <c r="L697" t="s">
        <v>20</v>
      </c>
      <c r="M697" t="s">
        <v>21</v>
      </c>
      <c r="N697" t="s">
        <v>22</v>
      </c>
      <c r="O697" t="s">
        <v>23</v>
      </c>
      <c r="P697" t="s">
        <v>24</v>
      </c>
      <c r="Q697" t="s">
        <v>25</v>
      </c>
      <c r="R697" t="s">
        <v>26</v>
      </c>
      <c r="S697" t="s">
        <v>27</v>
      </c>
      <c r="T697" t="s">
        <v>28</v>
      </c>
    </row>
    <row r="698" spans="1:20" x14ac:dyDescent="0.55000000000000004">
      <c r="A698" t="s">
        <v>33</v>
      </c>
      <c r="B698">
        <v>1</v>
      </c>
      <c r="C698">
        <v>487</v>
      </c>
      <c r="D698">
        <v>4269</v>
      </c>
      <c r="E698">
        <v>2</v>
      </c>
      <c r="F698">
        <v>1443</v>
      </c>
      <c r="G698">
        <v>2</v>
      </c>
      <c r="H698">
        <v>33.799999999999997</v>
      </c>
      <c r="I698">
        <v>2</v>
      </c>
      <c r="J698">
        <v>104</v>
      </c>
      <c r="K698">
        <v>41.04</v>
      </c>
      <c r="L698">
        <v>13.87</v>
      </c>
      <c r="M698">
        <v>3712.31</v>
      </c>
      <c r="N698">
        <v>35.69</v>
      </c>
      <c r="O698">
        <v>1.49</v>
      </c>
      <c r="P698">
        <v>139</v>
      </c>
      <c r="Q698">
        <v>12.01</v>
      </c>
      <c r="R698">
        <v>0</v>
      </c>
      <c r="S698">
        <v>0</v>
      </c>
      <c r="T698">
        <v>18.23</v>
      </c>
    </row>
    <row r="699" spans="1:20" x14ac:dyDescent="0.55000000000000004">
      <c r="A699" t="s">
        <v>35</v>
      </c>
      <c r="B699">
        <v>2</v>
      </c>
      <c r="C699">
        <v>470</v>
      </c>
      <c r="D699">
        <v>2031</v>
      </c>
      <c r="E699">
        <v>2</v>
      </c>
      <c r="F699">
        <v>384</v>
      </c>
      <c r="G699">
        <v>1</v>
      </c>
      <c r="H699">
        <v>18.899999999999999</v>
      </c>
      <c r="I699">
        <v>1</v>
      </c>
      <c r="J699">
        <v>79</v>
      </c>
      <c r="K699">
        <v>25.7</v>
      </c>
      <c r="L699">
        <v>4.8600000000000003</v>
      </c>
      <c r="M699">
        <v>2343.33</v>
      </c>
      <c r="N699">
        <v>29.66</v>
      </c>
      <c r="O699">
        <v>1.74</v>
      </c>
      <c r="P699">
        <v>107</v>
      </c>
      <c r="Q699">
        <v>19.63</v>
      </c>
      <c r="R699">
        <v>53</v>
      </c>
      <c r="S699">
        <v>22.53</v>
      </c>
      <c r="T699">
        <v>26.35</v>
      </c>
    </row>
    <row r="700" spans="1:20" x14ac:dyDescent="0.55000000000000004">
      <c r="A700" t="s">
        <v>30</v>
      </c>
      <c r="B700">
        <v>3</v>
      </c>
      <c r="C700">
        <v>469</v>
      </c>
      <c r="D700">
        <v>2778</v>
      </c>
      <c r="E700">
        <v>2</v>
      </c>
      <c r="F700">
        <v>461</v>
      </c>
      <c r="G700">
        <v>2</v>
      </c>
      <c r="H700">
        <v>16.59</v>
      </c>
      <c r="I700">
        <v>1</v>
      </c>
      <c r="J700">
        <v>103</v>
      </c>
      <c r="K700">
        <v>26.97</v>
      </c>
      <c r="L700">
        <v>4.47</v>
      </c>
      <c r="M700">
        <v>2738.87</v>
      </c>
      <c r="N700">
        <v>26.59</v>
      </c>
      <c r="O700">
        <v>1.67</v>
      </c>
      <c r="P700">
        <v>71</v>
      </c>
      <c r="Q700">
        <v>16.89</v>
      </c>
      <c r="R700">
        <v>19</v>
      </c>
      <c r="S700">
        <v>22.25</v>
      </c>
      <c r="T700">
        <v>25.16</v>
      </c>
    </row>
    <row r="701" spans="1:20" x14ac:dyDescent="0.55000000000000004">
      <c r="A701" t="s">
        <v>29</v>
      </c>
      <c r="B701">
        <v>4</v>
      </c>
      <c r="C701">
        <v>465</v>
      </c>
      <c r="D701">
        <v>2839</v>
      </c>
      <c r="E701">
        <v>2</v>
      </c>
      <c r="F701">
        <v>455</v>
      </c>
      <c r="G701">
        <v>2</v>
      </c>
      <c r="H701">
        <v>16.02</v>
      </c>
      <c r="I701">
        <v>1</v>
      </c>
      <c r="J701">
        <v>107</v>
      </c>
      <c r="K701">
        <v>26.53</v>
      </c>
      <c r="L701">
        <v>4.25</v>
      </c>
      <c r="M701">
        <v>3163.04</v>
      </c>
      <c r="N701">
        <v>29.56</v>
      </c>
      <c r="O701">
        <v>1.56</v>
      </c>
      <c r="P701">
        <v>82</v>
      </c>
      <c r="Q701">
        <v>19.34</v>
      </c>
      <c r="R701">
        <v>37</v>
      </c>
      <c r="S701">
        <v>23.4</v>
      </c>
      <c r="T701">
        <v>27.66</v>
      </c>
    </row>
    <row r="702" spans="1:20" x14ac:dyDescent="0.55000000000000004">
      <c r="A702" t="s">
        <v>31</v>
      </c>
      <c r="B702">
        <v>5</v>
      </c>
      <c r="C702">
        <v>399</v>
      </c>
      <c r="D702">
        <v>2285</v>
      </c>
      <c r="E702">
        <v>2</v>
      </c>
      <c r="F702">
        <v>363</v>
      </c>
      <c r="G702">
        <v>1</v>
      </c>
      <c r="H702">
        <v>15.88</v>
      </c>
      <c r="I702">
        <v>0</v>
      </c>
      <c r="J702">
        <v>78</v>
      </c>
      <c r="K702">
        <v>29.29</v>
      </c>
      <c r="L702">
        <v>4.6500000000000004</v>
      </c>
      <c r="M702">
        <v>2298.16</v>
      </c>
      <c r="N702">
        <v>29.46</v>
      </c>
      <c r="O702">
        <v>1.66</v>
      </c>
      <c r="P702">
        <v>95</v>
      </c>
      <c r="Q702">
        <v>16.260000000000002</v>
      </c>
      <c r="R702">
        <v>30</v>
      </c>
      <c r="S702">
        <v>21.86</v>
      </c>
      <c r="T702">
        <v>24.73</v>
      </c>
    </row>
    <row r="703" spans="1:20" x14ac:dyDescent="0.55000000000000004">
      <c r="A703" t="s">
        <v>84</v>
      </c>
      <c r="B703">
        <v>6</v>
      </c>
      <c r="C703">
        <v>276</v>
      </c>
      <c r="D703">
        <v>2307</v>
      </c>
      <c r="E703">
        <v>2</v>
      </c>
      <c r="F703">
        <v>373</v>
      </c>
      <c r="G703">
        <v>1</v>
      </c>
      <c r="H703">
        <v>16.16</v>
      </c>
      <c r="I703">
        <v>1</v>
      </c>
      <c r="J703">
        <v>82</v>
      </c>
      <c r="K703">
        <v>28.13</v>
      </c>
      <c r="L703">
        <v>4.54</v>
      </c>
      <c r="M703">
        <v>1574.87</v>
      </c>
      <c r="N703">
        <v>19.2</v>
      </c>
      <c r="O703">
        <v>1.36</v>
      </c>
      <c r="P703">
        <v>16</v>
      </c>
      <c r="Q703">
        <v>11.15</v>
      </c>
      <c r="R703">
        <v>0</v>
      </c>
      <c r="S703">
        <v>0</v>
      </c>
      <c r="T703">
        <v>12.78</v>
      </c>
    </row>
    <row r="704" spans="1:20" x14ac:dyDescent="0.55000000000000004">
      <c r="A704" t="s">
        <v>38</v>
      </c>
      <c r="B704">
        <v>7</v>
      </c>
      <c r="C704">
        <v>263</v>
      </c>
      <c r="D704">
        <v>2425</v>
      </c>
      <c r="E704">
        <v>2</v>
      </c>
      <c r="F704">
        <v>210</v>
      </c>
      <c r="G704">
        <v>1</v>
      </c>
      <c r="H704">
        <v>8.65</v>
      </c>
      <c r="I704">
        <v>0</v>
      </c>
      <c r="J704">
        <v>102</v>
      </c>
      <c r="K704">
        <v>23.77</v>
      </c>
      <c r="L704">
        <v>2.0499999999999998</v>
      </c>
      <c r="M704">
        <v>1652.56</v>
      </c>
      <c r="N704">
        <v>16.2</v>
      </c>
      <c r="O704">
        <v>1.45</v>
      </c>
      <c r="P704">
        <v>25</v>
      </c>
      <c r="Q704">
        <v>16.59</v>
      </c>
      <c r="R704">
        <v>9</v>
      </c>
      <c r="S704">
        <v>21.56</v>
      </c>
      <c r="T704">
        <v>22.45</v>
      </c>
    </row>
    <row r="705" spans="1:20" x14ac:dyDescent="0.55000000000000004">
      <c r="A705" t="s">
        <v>39</v>
      </c>
      <c r="B705">
        <v>8</v>
      </c>
      <c r="C705">
        <v>258</v>
      </c>
      <c r="D705">
        <v>693</v>
      </c>
      <c r="E705">
        <v>0</v>
      </c>
      <c r="F705">
        <v>118</v>
      </c>
      <c r="G705">
        <v>0</v>
      </c>
      <c r="H705">
        <v>17.02</v>
      </c>
      <c r="I705">
        <v>1</v>
      </c>
      <c r="J705">
        <v>47</v>
      </c>
      <c r="K705">
        <v>14.74</v>
      </c>
      <c r="L705">
        <v>2.5099999999999998</v>
      </c>
      <c r="M705">
        <v>676.58</v>
      </c>
      <c r="N705">
        <v>14.39</v>
      </c>
      <c r="O705">
        <v>1.52</v>
      </c>
      <c r="P705">
        <v>37</v>
      </c>
      <c r="Q705">
        <v>16.28</v>
      </c>
      <c r="R705">
        <v>16</v>
      </c>
      <c r="S705">
        <v>22.75</v>
      </c>
      <c r="T705">
        <v>25.39</v>
      </c>
    </row>
    <row r="706" spans="1:20" x14ac:dyDescent="0.55000000000000004">
      <c r="A706" t="s">
        <v>34</v>
      </c>
      <c r="B706">
        <v>9</v>
      </c>
      <c r="C706">
        <v>247</v>
      </c>
      <c r="D706">
        <v>1461</v>
      </c>
      <c r="E706">
        <v>1</v>
      </c>
      <c r="F706">
        <v>230</v>
      </c>
      <c r="G706">
        <v>1</v>
      </c>
      <c r="H706">
        <v>15.74</v>
      </c>
      <c r="I706">
        <v>0</v>
      </c>
      <c r="J706">
        <v>69</v>
      </c>
      <c r="K706">
        <v>21.17</v>
      </c>
      <c r="L706">
        <v>3.33</v>
      </c>
      <c r="M706">
        <v>1160.9000000000001</v>
      </c>
      <c r="N706">
        <v>16.82</v>
      </c>
      <c r="O706">
        <v>1.33</v>
      </c>
      <c r="P706">
        <v>38</v>
      </c>
      <c r="Q706">
        <v>18</v>
      </c>
      <c r="R706">
        <v>6</v>
      </c>
      <c r="S706">
        <v>22.08</v>
      </c>
      <c r="T706">
        <v>25.82</v>
      </c>
    </row>
    <row r="707" spans="1:20" x14ac:dyDescent="0.55000000000000004">
      <c r="A707" t="s">
        <v>32</v>
      </c>
      <c r="B707">
        <v>10</v>
      </c>
      <c r="C707">
        <v>238</v>
      </c>
      <c r="D707">
        <v>626</v>
      </c>
      <c r="E707">
        <v>0</v>
      </c>
      <c r="F707">
        <v>124</v>
      </c>
      <c r="G707">
        <v>0</v>
      </c>
      <c r="H707">
        <v>19.8</v>
      </c>
      <c r="I707">
        <v>1</v>
      </c>
      <c r="J707">
        <v>42</v>
      </c>
      <c r="K707">
        <v>14.9</v>
      </c>
      <c r="L707">
        <v>2.95</v>
      </c>
      <c r="M707">
        <v>552.54999999999995</v>
      </c>
      <c r="N707">
        <v>13.15</v>
      </c>
      <c r="O707">
        <v>1.32</v>
      </c>
      <c r="P707">
        <v>12</v>
      </c>
      <c r="Q707">
        <v>19.18</v>
      </c>
      <c r="R707">
        <v>8</v>
      </c>
      <c r="S707">
        <v>21.74</v>
      </c>
      <c r="T707">
        <v>23.15</v>
      </c>
    </row>
    <row r="708" spans="1:20" x14ac:dyDescent="0.55000000000000004">
      <c r="A708" t="s">
        <v>36</v>
      </c>
      <c r="B708">
        <v>11</v>
      </c>
      <c r="C708">
        <v>178</v>
      </c>
      <c r="D708">
        <v>496</v>
      </c>
      <c r="E708">
        <v>0</v>
      </c>
      <c r="F708">
        <v>89</v>
      </c>
      <c r="G708">
        <v>0</v>
      </c>
      <c r="H708">
        <v>17.940000000000001</v>
      </c>
      <c r="I708">
        <v>1</v>
      </c>
      <c r="J708">
        <v>28</v>
      </c>
      <c r="K708">
        <v>17.71</v>
      </c>
      <c r="L708">
        <v>3.17</v>
      </c>
      <c r="M708">
        <v>358.23</v>
      </c>
      <c r="N708">
        <v>12.79</v>
      </c>
      <c r="O708">
        <v>1.32</v>
      </c>
      <c r="P708">
        <v>45</v>
      </c>
      <c r="Q708">
        <v>11.52</v>
      </c>
      <c r="R708">
        <v>0</v>
      </c>
      <c r="S708">
        <v>0</v>
      </c>
      <c r="T708">
        <v>14.72</v>
      </c>
    </row>
    <row r="709" spans="1:20" x14ac:dyDescent="0.55000000000000004">
      <c r="A709" t="s">
        <v>85</v>
      </c>
      <c r="B709">
        <v>12</v>
      </c>
      <c r="C709">
        <v>129</v>
      </c>
      <c r="D709">
        <v>443</v>
      </c>
      <c r="E709">
        <v>0</v>
      </c>
      <c r="F709">
        <v>72</v>
      </c>
      <c r="G709">
        <v>0</v>
      </c>
      <c r="H709">
        <v>16.25</v>
      </c>
      <c r="I709">
        <v>1</v>
      </c>
      <c r="J709">
        <v>46</v>
      </c>
      <c r="K709">
        <v>9.6300000000000008</v>
      </c>
      <c r="L709">
        <v>1.56</v>
      </c>
      <c r="M709">
        <v>196.78</v>
      </c>
      <c r="N709">
        <v>4.2699999999999996</v>
      </c>
      <c r="O709">
        <v>0.8</v>
      </c>
      <c r="P709">
        <v>8</v>
      </c>
      <c r="Q709">
        <v>21.32</v>
      </c>
      <c r="R709">
        <v>7</v>
      </c>
      <c r="S709">
        <v>21.62</v>
      </c>
      <c r="T709">
        <v>22.63</v>
      </c>
    </row>
    <row r="710" spans="1:20" x14ac:dyDescent="0.55000000000000004">
      <c r="A710" t="s">
        <v>8</v>
      </c>
    </row>
    <row r="711" spans="1:20" x14ac:dyDescent="0.55000000000000004">
      <c r="A711" t="s">
        <v>41</v>
      </c>
      <c r="D711">
        <v>4</v>
      </c>
      <c r="E711">
        <v>0</v>
      </c>
      <c r="F711">
        <v>5</v>
      </c>
      <c r="G711">
        <v>0</v>
      </c>
      <c r="H711">
        <v>5</v>
      </c>
      <c r="I711">
        <v>0</v>
      </c>
      <c r="J711">
        <v>2</v>
      </c>
      <c r="K711">
        <v>4</v>
      </c>
      <c r="L711">
        <v>4</v>
      </c>
      <c r="M711">
        <v>5</v>
      </c>
      <c r="N711">
        <v>0</v>
      </c>
      <c r="O711">
        <v>0</v>
      </c>
      <c r="P711">
        <v>4</v>
      </c>
      <c r="Q711">
        <v>2</v>
      </c>
      <c r="R711">
        <v>4</v>
      </c>
      <c r="S711">
        <v>3</v>
      </c>
      <c r="T711">
        <v>0</v>
      </c>
    </row>
    <row r="712" spans="1:20" x14ac:dyDescent="0.55000000000000004">
      <c r="A712" t="s">
        <v>42</v>
      </c>
      <c r="D712" t="s">
        <v>43</v>
      </c>
      <c r="E712" t="s">
        <v>43</v>
      </c>
      <c r="F712" t="s">
        <v>43</v>
      </c>
      <c r="G712" t="s">
        <v>43</v>
      </c>
      <c r="H712" t="s">
        <v>43</v>
      </c>
      <c r="I712" t="s">
        <v>43</v>
      </c>
      <c r="J712" t="s">
        <v>43</v>
      </c>
      <c r="K712" t="s">
        <v>43</v>
      </c>
      <c r="L712" t="s">
        <v>43</v>
      </c>
      <c r="M712" t="s">
        <v>43</v>
      </c>
      <c r="N712" t="s">
        <v>43</v>
      </c>
      <c r="O712" t="s">
        <v>43</v>
      </c>
      <c r="P712" t="s">
        <v>43</v>
      </c>
      <c r="Q712" t="s">
        <v>43</v>
      </c>
      <c r="R712" t="s">
        <v>43</v>
      </c>
      <c r="S712" t="s">
        <v>43</v>
      </c>
      <c r="T712" t="s">
        <v>43</v>
      </c>
    </row>
    <row r="713" spans="1:20" x14ac:dyDescent="0.55000000000000004">
      <c r="A713" t="s">
        <v>8</v>
      </c>
    </row>
    <row r="714" spans="1:20" x14ac:dyDescent="0.55000000000000004">
      <c r="A714" t="s">
        <v>8</v>
      </c>
      <c r="B714" t="s">
        <v>44</v>
      </c>
    </row>
    <row r="715" spans="1:20" x14ac:dyDescent="0.55000000000000004">
      <c r="A715" t="s">
        <v>33</v>
      </c>
      <c r="C715">
        <v>1</v>
      </c>
      <c r="D715">
        <v>1</v>
      </c>
      <c r="E715">
        <v>5</v>
      </c>
      <c r="F715">
        <v>1</v>
      </c>
      <c r="G715">
        <v>3</v>
      </c>
      <c r="H715">
        <v>1</v>
      </c>
      <c r="I715">
        <v>1</v>
      </c>
      <c r="J715">
        <v>2</v>
      </c>
      <c r="K715">
        <v>1</v>
      </c>
      <c r="L715">
        <v>1</v>
      </c>
      <c r="M715">
        <v>1</v>
      </c>
      <c r="N715">
        <v>1</v>
      </c>
      <c r="O715">
        <v>6</v>
      </c>
      <c r="P715">
        <v>1</v>
      </c>
      <c r="Q715">
        <v>10</v>
      </c>
      <c r="R715">
        <v>12</v>
      </c>
      <c r="S715">
        <v>12</v>
      </c>
      <c r="T715">
        <v>10</v>
      </c>
    </row>
    <row r="716" spans="1:20" x14ac:dyDescent="0.55000000000000004">
      <c r="A716" t="s">
        <v>35</v>
      </c>
      <c r="C716">
        <v>2</v>
      </c>
      <c r="D716">
        <v>7</v>
      </c>
      <c r="E716">
        <v>6</v>
      </c>
      <c r="F716">
        <v>4</v>
      </c>
      <c r="G716">
        <v>7</v>
      </c>
      <c r="H716">
        <v>3</v>
      </c>
      <c r="I716">
        <v>8</v>
      </c>
      <c r="J716">
        <v>6</v>
      </c>
      <c r="K716">
        <v>6</v>
      </c>
      <c r="L716">
        <v>2</v>
      </c>
      <c r="M716">
        <v>4</v>
      </c>
      <c r="N716">
        <v>2</v>
      </c>
      <c r="O716">
        <v>1</v>
      </c>
      <c r="P716">
        <v>2</v>
      </c>
      <c r="Q716">
        <v>2</v>
      </c>
      <c r="R716">
        <v>1</v>
      </c>
      <c r="S716">
        <v>3</v>
      </c>
      <c r="T716">
        <v>2</v>
      </c>
    </row>
    <row r="717" spans="1:20" x14ac:dyDescent="0.55000000000000004">
      <c r="A717" t="s">
        <v>30</v>
      </c>
      <c r="C717">
        <v>3</v>
      </c>
      <c r="D717">
        <v>3</v>
      </c>
      <c r="E717">
        <v>1</v>
      </c>
      <c r="F717">
        <v>2</v>
      </c>
      <c r="G717">
        <v>1</v>
      </c>
      <c r="H717">
        <v>6</v>
      </c>
      <c r="I717">
        <v>3</v>
      </c>
      <c r="J717">
        <v>3</v>
      </c>
      <c r="K717">
        <v>4</v>
      </c>
      <c r="L717">
        <v>5</v>
      </c>
      <c r="M717">
        <v>3</v>
      </c>
      <c r="N717">
        <v>5</v>
      </c>
      <c r="O717">
        <v>2</v>
      </c>
      <c r="P717">
        <v>5</v>
      </c>
      <c r="Q717">
        <v>6</v>
      </c>
      <c r="R717">
        <v>4</v>
      </c>
      <c r="S717">
        <v>4</v>
      </c>
      <c r="T717">
        <v>5</v>
      </c>
    </row>
    <row r="718" spans="1:20" x14ac:dyDescent="0.55000000000000004">
      <c r="A718" t="s">
        <v>29</v>
      </c>
      <c r="C718">
        <v>4</v>
      </c>
      <c r="D718">
        <v>2</v>
      </c>
      <c r="E718">
        <v>3</v>
      </c>
      <c r="F718">
        <v>3</v>
      </c>
      <c r="G718">
        <v>2</v>
      </c>
      <c r="H718">
        <v>9</v>
      </c>
      <c r="I718">
        <v>6</v>
      </c>
      <c r="J718">
        <v>1</v>
      </c>
      <c r="K718">
        <v>5</v>
      </c>
      <c r="L718">
        <v>6</v>
      </c>
      <c r="M718">
        <v>2</v>
      </c>
      <c r="N718">
        <v>3</v>
      </c>
      <c r="O718">
        <v>4</v>
      </c>
      <c r="P718">
        <v>4</v>
      </c>
      <c r="Q718">
        <v>3</v>
      </c>
      <c r="R718">
        <v>2</v>
      </c>
      <c r="S718">
        <v>1</v>
      </c>
      <c r="T718">
        <v>1</v>
      </c>
    </row>
    <row r="719" spans="1:20" x14ac:dyDescent="0.55000000000000004">
      <c r="A719" t="s">
        <v>31</v>
      </c>
      <c r="C719">
        <v>5</v>
      </c>
      <c r="D719">
        <v>6</v>
      </c>
      <c r="E719">
        <v>7</v>
      </c>
      <c r="F719">
        <v>6</v>
      </c>
      <c r="G719">
        <v>8</v>
      </c>
      <c r="H719">
        <v>10</v>
      </c>
      <c r="I719">
        <v>12</v>
      </c>
      <c r="J719">
        <v>7</v>
      </c>
      <c r="K719">
        <v>2</v>
      </c>
      <c r="L719">
        <v>3</v>
      </c>
      <c r="M719">
        <v>5</v>
      </c>
      <c r="N719">
        <v>4</v>
      </c>
      <c r="O719">
        <v>3</v>
      </c>
      <c r="P719">
        <v>3</v>
      </c>
      <c r="Q719">
        <v>9</v>
      </c>
      <c r="R719">
        <v>3</v>
      </c>
      <c r="S719">
        <v>6</v>
      </c>
      <c r="T719">
        <v>6</v>
      </c>
    </row>
    <row r="720" spans="1:20" x14ac:dyDescent="0.55000000000000004">
      <c r="A720" t="s">
        <v>84</v>
      </c>
      <c r="C720">
        <v>6</v>
      </c>
      <c r="D720">
        <v>5</v>
      </c>
      <c r="E720">
        <v>4</v>
      </c>
      <c r="F720">
        <v>5</v>
      </c>
      <c r="G720">
        <v>6</v>
      </c>
      <c r="H720">
        <v>8</v>
      </c>
      <c r="I720">
        <v>7</v>
      </c>
      <c r="J720">
        <v>5</v>
      </c>
      <c r="K720">
        <v>3</v>
      </c>
      <c r="L720">
        <v>4</v>
      </c>
      <c r="M720">
        <v>7</v>
      </c>
      <c r="N720">
        <v>6</v>
      </c>
      <c r="O720">
        <v>8</v>
      </c>
      <c r="P720">
        <v>10</v>
      </c>
      <c r="Q720">
        <v>12</v>
      </c>
      <c r="R720">
        <v>11</v>
      </c>
      <c r="S720">
        <v>11</v>
      </c>
      <c r="T720">
        <v>12</v>
      </c>
    </row>
    <row r="721" spans="1:20" x14ac:dyDescent="0.55000000000000004">
      <c r="A721" t="s">
        <v>38</v>
      </c>
      <c r="C721">
        <v>7</v>
      </c>
      <c r="D721">
        <v>4</v>
      </c>
      <c r="E721">
        <v>2</v>
      </c>
      <c r="F721">
        <v>8</v>
      </c>
      <c r="G721">
        <v>4</v>
      </c>
      <c r="H721">
        <v>12</v>
      </c>
      <c r="I721">
        <v>10</v>
      </c>
      <c r="J721">
        <v>4</v>
      </c>
      <c r="K721">
        <v>7</v>
      </c>
      <c r="L721">
        <v>11</v>
      </c>
      <c r="M721">
        <v>6</v>
      </c>
      <c r="N721">
        <v>8</v>
      </c>
      <c r="O721">
        <v>7</v>
      </c>
      <c r="P721">
        <v>9</v>
      </c>
      <c r="Q721">
        <v>7</v>
      </c>
      <c r="R721">
        <v>6</v>
      </c>
      <c r="S721">
        <v>9</v>
      </c>
      <c r="T721">
        <v>9</v>
      </c>
    </row>
    <row r="722" spans="1:20" x14ac:dyDescent="0.55000000000000004">
      <c r="A722" t="s">
        <v>39</v>
      </c>
      <c r="C722">
        <v>8</v>
      </c>
      <c r="D722">
        <v>9</v>
      </c>
      <c r="E722">
        <v>12</v>
      </c>
      <c r="F722">
        <v>10</v>
      </c>
      <c r="G722">
        <v>12</v>
      </c>
      <c r="H722">
        <v>5</v>
      </c>
      <c r="I722">
        <v>9</v>
      </c>
      <c r="J722">
        <v>9</v>
      </c>
      <c r="K722">
        <v>11</v>
      </c>
      <c r="L722">
        <v>10</v>
      </c>
      <c r="M722">
        <v>9</v>
      </c>
      <c r="N722">
        <v>9</v>
      </c>
      <c r="O722">
        <v>5</v>
      </c>
      <c r="P722">
        <v>8</v>
      </c>
      <c r="Q722">
        <v>8</v>
      </c>
      <c r="R722">
        <v>5</v>
      </c>
      <c r="S722">
        <v>2</v>
      </c>
      <c r="T722">
        <v>4</v>
      </c>
    </row>
    <row r="723" spans="1:20" x14ac:dyDescent="0.55000000000000004">
      <c r="A723" t="s">
        <v>34</v>
      </c>
      <c r="C723">
        <v>9</v>
      </c>
      <c r="D723">
        <v>8</v>
      </c>
      <c r="E723">
        <v>8</v>
      </c>
      <c r="F723">
        <v>7</v>
      </c>
      <c r="G723">
        <v>5</v>
      </c>
      <c r="H723">
        <v>11</v>
      </c>
      <c r="I723">
        <v>11</v>
      </c>
      <c r="J723">
        <v>8</v>
      </c>
      <c r="K723">
        <v>8</v>
      </c>
      <c r="L723">
        <v>7</v>
      </c>
      <c r="M723">
        <v>8</v>
      </c>
      <c r="N723">
        <v>7</v>
      </c>
      <c r="O723">
        <v>9</v>
      </c>
      <c r="P723">
        <v>7</v>
      </c>
      <c r="Q723">
        <v>5</v>
      </c>
      <c r="R723">
        <v>9</v>
      </c>
      <c r="S723">
        <v>5</v>
      </c>
      <c r="T723">
        <v>3</v>
      </c>
    </row>
    <row r="724" spans="1:20" x14ac:dyDescent="0.55000000000000004">
      <c r="A724" t="s">
        <v>32</v>
      </c>
      <c r="C724">
        <v>10</v>
      </c>
      <c r="D724">
        <v>10</v>
      </c>
      <c r="E724">
        <v>9</v>
      </c>
      <c r="F724">
        <v>9</v>
      </c>
      <c r="G724">
        <v>9</v>
      </c>
      <c r="H724">
        <v>2</v>
      </c>
      <c r="I724">
        <v>2</v>
      </c>
      <c r="J724">
        <v>11</v>
      </c>
      <c r="K724">
        <v>10</v>
      </c>
      <c r="L724">
        <v>9</v>
      </c>
      <c r="M724">
        <v>10</v>
      </c>
      <c r="N724">
        <v>10</v>
      </c>
      <c r="O724">
        <v>11</v>
      </c>
      <c r="P724">
        <v>11</v>
      </c>
      <c r="Q724">
        <v>4</v>
      </c>
      <c r="R724">
        <v>7</v>
      </c>
      <c r="S724">
        <v>7</v>
      </c>
      <c r="T724">
        <v>7</v>
      </c>
    </row>
    <row r="725" spans="1:20" x14ac:dyDescent="0.55000000000000004">
      <c r="A725" t="s">
        <v>36</v>
      </c>
      <c r="C725">
        <v>11</v>
      </c>
      <c r="D725">
        <v>11</v>
      </c>
      <c r="E725">
        <v>11</v>
      </c>
      <c r="F725">
        <v>11</v>
      </c>
      <c r="G725">
        <v>11</v>
      </c>
      <c r="H725">
        <v>4</v>
      </c>
      <c r="I725">
        <v>5</v>
      </c>
      <c r="J725">
        <v>12</v>
      </c>
      <c r="K725">
        <v>9</v>
      </c>
      <c r="L725">
        <v>8</v>
      </c>
      <c r="M725">
        <v>11</v>
      </c>
      <c r="N725">
        <v>11</v>
      </c>
      <c r="O725">
        <v>10</v>
      </c>
      <c r="P725">
        <v>6</v>
      </c>
      <c r="Q725">
        <v>11</v>
      </c>
      <c r="R725">
        <v>10</v>
      </c>
      <c r="S725">
        <v>10</v>
      </c>
      <c r="T725">
        <v>11</v>
      </c>
    </row>
    <row r="726" spans="1:20" x14ac:dyDescent="0.55000000000000004">
      <c r="A726" t="s">
        <v>85</v>
      </c>
      <c r="C726">
        <v>12</v>
      </c>
      <c r="D726">
        <v>12</v>
      </c>
      <c r="E726">
        <v>10</v>
      </c>
      <c r="F726">
        <v>12</v>
      </c>
      <c r="G726">
        <v>10</v>
      </c>
      <c r="H726">
        <v>7</v>
      </c>
      <c r="I726">
        <v>4</v>
      </c>
      <c r="J726">
        <v>10</v>
      </c>
      <c r="K726">
        <v>12</v>
      </c>
      <c r="L726">
        <v>12</v>
      </c>
      <c r="M726">
        <v>12</v>
      </c>
      <c r="N726">
        <v>12</v>
      </c>
      <c r="O726">
        <v>12</v>
      </c>
      <c r="P726">
        <v>12</v>
      </c>
      <c r="Q726">
        <v>1</v>
      </c>
      <c r="R726">
        <v>8</v>
      </c>
      <c r="S726">
        <v>8</v>
      </c>
      <c r="T726">
        <v>8</v>
      </c>
    </row>
    <row r="727" spans="1:20" x14ac:dyDescent="0.55000000000000004">
      <c r="A727" t="s">
        <v>8</v>
      </c>
    </row>
    <row r="728" spans="1:20" x14ac:dyDescent="0.55000000000000004">
      <c r="A728" t="s">
        <v>8</v>
      </c>
    </row>
    <row r="729" spans="1:20" x14ac:dyDescent="0.55000000000000004">
      <c r="A729" t="s">
        <v>8</v>
      </c>
    </row>
    <row r="730" spans="1:20" x14ac:dyDescent="0.55000000000000004">
      <c r="A730" t="s">
        <v>8</v>
      </c>
    </row>
    <row r="731" spans="1:20" x14ac:dyDescent="0.55000000000000004">
      <c r="A731" t="s">
        <v>8</v>
      </c>
    </row>
    <row r="732" spans="1:20" x14ac:dyDescent="0.55000000000000004">
      <c r="A732" t="s">
        <v>8</v>
      </c>
    </row>
    <row r="733" spans="1:20" x14ac:dyDescent="0.55000000000000004">
      <c r="A733" t="s">
        <v>8</v>
      </c>
    </row>
    <row r="734" spans="1:20" x14ac:dyDescent="0.55000000000000004">
      <c r="A734" t="s">
        <v>8</v>
      </c>
    </row>
    <row r="735" spans="1:20" x14ac:dyDescent="0.55000000000000004">
      <c r="A735" t="s">
        <v>8</v>
      </c>
    </row>
    <row r="736" spans="1:20" x14ac:dyDescent="0.55000000000000004">
      <c r="A736" t="s">
        <v>8</v>
      </c>
    </row>
    <row r="737" spans="1:15" x14ac:dyDescent="0.55000000000000004">
      <c r="A737" t="s">
        <v>45</v>
      </c>
      <c r="B737" t="s">
        <v>46</v>
      </c>
      <c r="C737" t="s">
        <v>47</v>
      </c>
      <c r="D737" t="s">
        <v>47</v>
      </c>
      <c r="E737" t="s">
        <v>47</v>
      </c>
      <c r="F737" t="s">
        <v>48</v>
      </c>
      <c r="G737" t="s">
        <v>47</v>
      </c>
      <c r="H737" t="s">
        <v>47</v>
      </c>
      <c r="I737" t="s">
        <v>47</v>
      </c>
      <c r="J737" t="s">
        <v>49</v>
      </c>
      <c r="K737" t="s">
        <v>47</v>
      </c>
      <c r="L737" t="s">
        <v>47</v>
      </c>
      <c r="M737" t="s">
        <v>47</v>
      </c>
      <c r="N737" t="s">
        <v>50</v>
      </c>
      <c r="O737" t="s">
        <v>47</v>
      </c>
    </row>
    <row r="738" spans="1:15" x14ac:dyDescent="0.55000000000000004">
      <c r="A738" t="s">
        <v>45</v>
      </c>
      <c r="B738" t="s">
        <v>51</v>
      </c>
      <c r="C738" t="s">
        <v>47</v>
      </c>
      <c r="D738" t="s">
        <v>47</v>
      </c>
      <c r="E738" t="s">
        <v>47</v>
      </c>
      <c r="F738" t="s">
        <v>52</v>
      </c>
      <c r="G738" t="s">
        <v>47</v>
      </c>
      <c r="H738" t="s">
        <v>47</v>
      </c>
      <c r="I738" t="s">
        <v>47</v>
      </c>
      <c r="J738" t="s">
        <v>53</v>
      </c>
      <c r="K738" t="s">
        <v>47</v>
      </c>
      <c r="L738" t="s">
        <v>47</v>
      </c>
      <c r="M738" t="s">
        <v>47</v>
      </c>
      <c r="N738" t="s">
        <v>54</v>
      </c>
      <c r="O738" t="s">
        <v>47</v>
      </c>
    </row>
    <row r="739" spans="1:15" x14ac:dyDescent="0.55000000000000004">
      <c r="A739" t="s">
        <v>45</v>
      </c>
      <c r="B739" t="s">
        <v>55</v>
      </c>
      <c r="C739" t="s">
        <v>47</v>
      </c>
      <c r="D739" t="s">
        <v>47</v>
      </c>
      <c r="E739" t="s">
        <v>47</v>
      </c>
      <c r="F739" t="s">
        <v>56</v>
      </c>
      <c r="G739" t="s">
        <v>47</v>
      </c>
      <c r="H739" t="s">
        <v>47</v>
      </c>
      <c r="I739" t="s">
        <v>47</v>
      </c>
      <c r="J739" t="s">
        <v>57</v>
      </c>
      <c r="K739" t="s">
        <v>47</v>
      </c>
      <c r="L739" t="s">
        <v>47</v>
      </c>
      <c r="M739" t="s">
        <v>47</v>
      </c>
      <c r="N739" t="s">
        <v>58</v>
      </c>
      <c r="O739" t="s">
        <v>47</v>
      </c>
    </row>
    <row r="740" spans="1:15" x14ac:dyDescent="0.55000000000000004">
      <c r="A740" t="s">
        <v>59</v>
      </c>
      <c r="B740" t="s">
        <v>60</v>
      </c>
      <c r="C740" t="s">
        <v>61</v>
      </c>
      <c r="D740" t="s">
        <v>47</v>
      </c>
      <c r="E740" t="s">
        <v>62</v>
      </c>
      <c r="F740" t="s">
        <v>60</v>
      </c>
      <c r="G740" t="s">
        <v>61</v>
      </c>
      <c r="H740" t="s">
        <v>47</v>
      </c>
      <c r="I740" t="s">
        <v>62</v>
      </c>
      <c r="J740" t="s">
        <v>60</v>
      </c>
      <c r="K740" t="s">
        <v>61</v>
      </c>
      <c r="L740" t="s">
        <v>47</v>
      </c>
      <c r="M740" t="s">
        <v>62</v>
      </c>
      <c r="N740" t="s">
        <v>60</v>
      </c>
      <c r="O740" t="s">
        <v>61</v>
      </c>
    </row>
    <row r="741" spans="1:15" x14ac:dyDescent="0.55000000000000004">
      <c r="A741">
        <v>1</v>
      </c>
      <c r="B741" t="s">
        <v>64</v>
      </c>
      <c r="C741">
        <v>3712.32</v>
      </c>
      <c r="E741">
        <v>1</v>
      </c>
      <c r="F741" t="s">
        <v>64</v>
      </c>
      <c r="G741">
        <v>35.700000000000003</v>
      </c>
      <c r="I741">
        <v>1</v>
      </c>
      <c r="J741" t="s">
        <v>64</v>
      </c>
      <c r="K741">
        <v>33.799999999999997</v>
      </c>
      <c r="M741">
        <v>1</v>
      </c>
      <c r="N741" t="s">
        <v>64</v>
      </c>
      <c r="O741">
        <v>487</v>
      </c>
    </row>
    <row r="742" spans="1:15" x14ac:dyDescent="0.55000000000000004">
      <c r="A742">
        <v>2</v>
      </c>
      <c r="B742" t="s">
        <v>63</v>
      </c>
      <c r="C742">
        <v>3163.05</v>
      </c>
      <c r="E742">
        <v>2</v>
      </c>
      <c r="F742" t="s">
        <v>69</v>
      </c>
      <c r="G742">
        <v>29.66</v>
      </c>
      <c r="I742">
        <v>2</v>
      </c>
      <c r="J742" t="s">
        <v>67</v>
      </c>
      <c r="K742">
        <v>19.809999999999999</v>
      </c>
      <c r="M742">
        <v>2</v>
      </c>
      <c r="N742" t="s">
        <v>69</v>
      </c>
      <c r="O742">
        <v>470</v>
      </c>
    </row>
    <row r="743" spans="1:15" x14ac:dyDescent="0.55000000000000004">
      <c r="A743">
        <v>3</v>
      </c>
      <c r="B743" t="s">
        <v>65</v>
      </c>
      <c r="C743">
        <v>2738.88</v>
      </c>
      <c r="E743">
        <v>3</v>
      </c>
      <c r="F743" t="s">
        <v>63</v>
      </c>
      <c r="G743">
        <v>29.56</v>
      </c>
      <c r="I743">
        <v>3</v>
      </c>
      <c r="J743" t="s">
        <v>69</v>
      </c>
      <c r="K743">
        <v>18.91</v>
      </c>
      <c r="M743">
        <v>3</v>
      </c>
      <c r="N743" t="s">
        <v>65</v>
      </c>
      <c r="O743">
        <v>469</v>
      </c>
    </row>
    <row r="744" spans="1:15" x14ac:dyDescent="0.55000000000000004">
      <c r="A744">
        <v>4</v>
      </c>
      <c r="B744" t="s">
        <v>69</v>
      </c>
      <c r="C744">
        <v>2343.34</v>
      </c>
      <c r="E744">
        <v>4</v>
      </c>
      <c r="F744" t="s">
        <v>66</v>
      </c>
      <c r="G744">
        <v>29.46</v>
      </c>
      <c r="I744">
        <v>4</v>
      </c>
      <c r="J744" t="s">
        <v>70</v>
      </c>
      <c r="K744">
        <v>17.940000000000001</v>
      </c>
      <c r="M744">
        <v>4</v>
      </c>
      <c r="N744" t="s">
        <v>63</v>
      </c>
      <c r="O744">
        <v>465</v>
      </c>
    </row>
    <row r="745" spans="1:15" x14ac:dyDescent="0.55000000000000004">
      <c r="A745">
        <v>5</v>
      </c>
      <c r="B745" t="s">
        <v>66</v>
      </c>
      <c r="C745">
        <v>2298.17</v>
      </c>
      <c r="E745">
        <v>5</v>
      </c>
      <c r="F745" t="s">
        <v>65</v>
      </c>
      <c r="G745">
        <v>26.59</v>
      </c>
      <c r="I745">
        <v>5</v>
      </c>
      <c r="J745" t="s">
        <v>72</v>
      </c>
      <c r="K745">
        <v>17.03</v>
      </c>
      <c r="M745">
        <v>5</v>
      </c>
      <c r="N745" t="s">
        <v>66</v>
      </c>
      <c r="O745">
        <v>399</v>
      </c>
    </row>
    <row r="746" spans="1:15" x14ac:dyDescent="0.55000000000000004">
      <c r="A746">
        <v>6</v>
      </c>
      <c r="B746" t="s">
        <v>73</v>
      </c>
      <c r="C746">
        <v>1652.57</v>
      </c>
      <c r="E746">
        <v>6</v>
      </c>
      <c r="F746" t="s">
        <v>86</v>
      </c>
      <c r="G746">
        <v>19.21</v>
      </c>
      <c r="I746">
        <v>6</v>
      </c>
      <c r="J746" t="s">
        <v>65</v>
      </c>
      <c r="K746">
        <v>16.59</v>
      </c>
      <c r="M746">
        <v>6</v>
      </c>
      <c r="N746" t="s">
        <v>86</v>
      </c>
      <c r="O746">
        <v>276</v>
      </c>
    </row>
    <row r="747" spans="1:15" x14ac:dyDescent="0.55000000000000004">
      <c r="A747">
        <v>7</v>
      </c>
      <c r="B747" t="s">
        <v>86</v>
      </c>
      <c r="C747">
        <v>1574.88</v>
      </c>
      <c r="E747">
        <v>7</v>
      </c>
      <c r="F747" t="s">
        <v>68</v>
      </c>
      <c r="G747">
        <v>16.82</v>
      </c>
      <c r="I747">
        <v>7</v>
      </c>
      <c r="J747" t="s">
        <v>87</v>
      </c>
      <c r="K747">
        <v>16.25</v>
      </c>
      <c r="M747">
        <v>7</v>
      </c>
      <c r="N747" t="s">
        <v>73</v>
      </c>
      <c r="O747">
        <v>263</v>
      </c>
    </row>
    <row r="748" spans="1:15" x14ac:dyDescent="0.55000000000000004">
      <c r="A748">
        <v>8</v>
      </c>
      <c r="B748" t="s">
        <v>68</v>
      </c>
      <c r="C748">
        <v>1160.9100000000001</v>
      </c>
      <c r="E748">
        <v>8</v>
      </c>
      <c r="F748" t="s">
        <v>73</v>
      </c>
      <c r="G748">
        <v>16.2</v>
      </c>
      <c r="I748">
        <v>8</v>
      </c>
      <c r="J748" t="s">
        <v>86</v>
      </c>
      <c r="K748">
        <v>16.170000000000002</v>
      </c>
      <c r="M748">
        <v>8</v>
      </c>
      <c r="N748" t="s">
        <v>72</v>
      </c>
      <c r="O748">
        <v>258</v>
      </c>
    </row>
    <row r="749" spans="1:15" x14ac:dyDescent="0.55000000000000004">
      <c r="A749">
        <v>9</v>
      </c>
      <c r="B749" t="s">
        <v>72</v>
      </c>
      <c r="C749">
        <v>676.59</v>
      </c>
      <c r="E749">
        <v>9</v>
      </c>
      <c r="F749" t="s">
        <v>72</v>
      </c>
      <c r="G749">
        <v>14.4</v>
      </c>
      <c r="I749">
        <v>9</v>
      </c>
      <c r="J749" t="s">
        <v>63</v>
      </c>
      <c r="K749">
        <v>16.03</v>
      </c>
      <c r="M749">
        <v>9</v>
      </c>
      <c r="N749" t="s">
        <v>68</v>
      </c>
      <c r="O749">
        <v>247</v>
      </c>
    </row>
    <row r="750" spans="1:15" x14ac:dyDescent="0.55000000000000004">
      <c r="A750">
        <v>10</v>
      </c>
      <c r="B750" t="s">
        <v>67</v>
      </c>
      <c r="C750">
        <v>552.54999999999995</v>
      </c>
      <c r="E750">
        <v>10</v>
      </c>
      <c r="F750" t="s">
        <v>67</v>
      </c>
      <c r="G750">
        <v>13.16</v>
      </c>
      <c r="I750">
        <v>10</v>
      </c>
      <c r="J750" t="s">
        <v>66</v>
      </c>
      <c r="K750">
        <v>15.89</v>
      </c>
      <c r="M750">
        <v>10</v>
      </c>
      <c r="N750" t="s">
        <v>67</v>
      </c>
      <c r="O750">
        <v>238</v>
      </c>
    </row>
    <row r="751" spans="1:15" x14ac:dyDescent="0.55000000000000004">
      <c r="A751">
        <v>11</v>
      </c>
      <c r="B751" t="s">
        <v>70</v>
      </c>
      <c r="C751">
        <v>358.24</v>
      </c>
      <c r="E751">
        <v>11</v>
      </c>
      <c r="F751" t="s">
        <v>70</v>
      </c>
      <c r="G751">
        <v>12.79</v>
      </c>
      <c r="I751">
        <v>11</v>
      </c>
      <c r="J751" t="s">
        <v>68</v>
      </c>
      <c r="K751">
        <v>15.74</v>
      </c>
      <c r="M751">
        <v>11</v>
      </c>
      <c r="N751" t="s">
        <v>70</v>
      </c>
      <c r="O751">
        <v>178</v>
      </c>
    </row>
    <row r="752" spans="1:15" x14ac:dyDescent="0.55000000000000004">
      <c r="A752">
        <v>12</v>
      </c>
      <c r="B752" t="s">
        <v>87</v>
      </c>
      <c r="C752">
        <v>196.79</v>
      </c>
      <c r="E752">
        <v>12</v>
      </c>
      <c r="F752" t="s">
        <v>87</v>
      </c>
      <c r="G752">
        <v>4.28</v>
      </c>
      <c r="I752">
        <v>12</v>
      </c>
      <c r="J752" t="s">
        <v>73</v>
      </c>
      <c r="K752">
        <v>8.66</v>
      </c>
      <c r="M752">
        <v>12</v>
      </c>
      <c r="N752" t="s">
        <v>87</v>
      </c>
      <c r="O752">
        <v>129</v>
      </c>
    </row>
    <row r="758" spans="1:2" x14ac:dyDescent="0.55000000000000004">
      <c r="A758" t="s">
        <v>75</v>
      </c>
    </row>
    <row r="761" spans="1:2" x14ac:dyDescent="0.55000000000000004">
      <c r="A761" t="s">
        <v>0</v>
      </c>
    </row>
    <row r="762" spans="1:2" x14ac:dyDescent="0.55000000000000004">
      <c r="A762" t="s">
        <v>1</v>
      </c>
      <c r="B762" t="s">
        <v>88</v>
      </c>
    </row>
    <row r="763" spans="1:2" x14ac:dyDescent="0.55000000000000004">
      <c r="A763" t="s">
        <v>3</v>
      </c>
      <c r="B763" s="1">
        <v>43043.77847222222</v>
      </c>
    </row>
    <row r="764" spans="1:2" x14ac:dyDescent="0.55000000000000004">
      <c r="A764" t="s">
        <v>4</v>
      </c>
      <c r="B764" s="1">
        <v>43043.871793981481</v>
      </c>
    </row>
    <row r="768" spans="1:2" x14ac:dyDescent="0.55000000000000004">
      <c r="A768" t="s">
        <v>5</v>
      </c>
      <c r="B768" t="s">
        <v>6</v>
      </c>
    </row>
    <row r="769" spans="1:20" x14ac:dyDescent="0.55000000000000004">
      <c r="A769" t="s">
        <v>7</v>
      </c>
      <c r="B769">
        <v>12</v>
      </c>
    </row>
    <row r="770" spans="1:20" x14ac:dyDescent="0.55000000000000004">
      <c r="A770" t="s">
        <v>8</v>
      </c>
    </row>
    <row r="773" spans="1:20" x14ac:dyDescent="0.55000000000000004">
      <c r="A773" t="s">
        <v>9</v>
      </c>
      <c r="B773" t="s">
        <v>10</v>
      </c>
      <c r="C773" t="s">
        <v>11</v>
      </c>
      <c r="D773" t="s">
        <v>12</v>
      </c>
      <c r="E773" t="s">
        <v>13</v>
      </c>
      <c r="F773" t="s">
        <v>14</v>
      </c>
      <c r="G773" t="s">
        <v>15</v>
      </c>
      <c r="H773" t="s">
        <v>16</v>
      </c>
      <c r="I773" t="s">
        <v>17</v>
      </c>
      <c r="J773" t="s">
        <v>18</v>
      </c>
      <c r="K773" t="s">
        <v>19</v>
      </c>
      <c r="L773" t="s">
        <v>20</v>
      </c>
      <c r="M773" t="s">
        <v>21</v>
      </c>
      <c r="N773" t="s">
        <v>22</v>
      </c>
      <c r="O773" t="s">
        <v>23</v>
      </c>
      <c r="P773" t="s">
        <v>24</v>
      </c>
      <c r="Q773" t="s">
        <v>25</v>
      </c>
      <c r="R773" t="s">
        <v>26</v>
      </c>
      <c r="S773" t="s">
        <v>27</v>
      </c>
      <c r="T773" t="s">
        <v>28</v>
      </c>
    </row>
    <row r="774" spans="1:20" x14ac:dyDescent="0.55000000000000004">
      <c r="A774" t="s">
        <v>31</v>
      </c>
      <c r="B774">
        <v>1</v>
      </c>
      <c r="C774">
        <v>509</v>
      </c>
      <c r="D774">
        <v>3213</v>
      </c>
      <c r="E774">
        <v>2</v>
      </c>
      <c r="F774">
        <v>608</v>
      </c>
      <c r="G774">
        <v>2</v>
      </c>
      <c r="H774">
        <v>18.920000000000002</v>
      </c>
      <c r="I774">
        <v>1</v>
      </c>
      <c r="J774">
        <v>93</v>
      </c>
      <c r="K774">
        <v>34.54</v>
      </c>
      <c r="L774">
        <v>6.53</v>
      </c>
      <c r="M774">
        <v>3767.48</v>
      </c>
      <c r="N774">
        <v>40.51</v>
      </c>
      <c r="O774">
        <v>1.74</v>
      </c>
      <c r="P774">
        <v>135</v>
      </c>
      <c r="Q774">
        <v>17.420000000000002</v>
      </c>
      <c r="R774">
        <v>44</v>
      </c>
      <c r="S774">
        <v>22.07</v>
      </c>
      <c r="T774">
        <v>26.31</v>
      </c>
    </row>
    <row r="775" spans="1:20" x14ac:dyDescent="0.55000000000000004">
      <c r="A775" t="s">
        <v>29</v>
      </c>
      <c r="B775">
        <v>2</v>
      </c>
      <c r="C775">
        <v>504</v>
      </c>
      <c r="D775">
        <v>3521</v>
      </c>
      <c r="E775">
        <v>2</v>
      </c>
      <c r="F775">
        <v>591</v>
      </c>
      <c r="G775">
        <v>2</v>
      </c>
      <c r="H775">
        <v>16.78</v>
      </c>
      <c r="I775">
        <v>1</v>
      </c>
      <c r="J775">
        <v>112</v>
      </c>
      <c r="K775">
        <v>31.43</v>
      </c>
      <c r="L775">
        <v>5.27</v>
      </c>
      <c r="M775">
        <v>4272.95</v>
      </c>
      <c r="N775">
        <v>38.15</v>
      </c>
      <c r="O775">
        <v>1.62</v>
      </c>
      <c r="P775">
        <v>107</v>
      </c>
      <c r="Q775">
        <v>18.43</v>
      </c>
      <c r="R775">
        <v>37</v>
      </c>
      <c r="S775">
        <v>23.66</v>
      </c>
      <c r="T775">
        <v>28.99</v>
      </c>
    </row>
    <row r="776" spans="1:20" x14ac:dyDescent="0.55000000000000004">
      <c r="A776" t="s">
        <v>33</v>
      </c>
      <c r="B776">
        <v>3</v>
      </c>
      <c r="C776">
        <v>475</v>
      </c>
      <c r="D776">
        <v>4360</v>
      </c>
      <c r="E776">
        <v>2</v>
      </c>
      <c r="F776">
        <v>1446</v>
      </c>
      <c r="G776">
        <v>2</v>
      </c>
      <c r="H776">
        <v>33.159999999999997</v>
      </c>
      <c r="I776">
        <v>2</v>
      </c>
      <c r="J776">
        <v>116</v>
      </c>
      <c r="K776">
        <v>37.58</v>
      </c>
      <c r="L776">
        <v>12.46</v>
      </c>
      <c r="M776">
        <v>3497.75</v>
      </c>
      <c r="N776">
        <v>30.15</v>
      </c>
      <c r="O776">
        <v>1.41</v>
      </c>
      <c r="P776">
        <v>161</v>
      </c>
      <c r="Q776">
        <v>12.17</v>
      </c>
      <c r="R776">
        <v>0</v>
      </c>
      <c r="S776">
        <v>0</v>
      </c>
      <c r="T776">
        <v>17.45</v>
      </c>
    </row>
    <row r="777" spans="1:20" x14ac:dyDescent="0.55000000000000004">
      <c r="A777" t="s">
        <v>34</v>
      </c>
      <c r="B777">
        <v>4</v>
      </c>
      <c r="C777">
        <v>394</v>
      </c>
      <c r="D777">
        <v>2587</v>
      </c>
      <c r="E777">
        <v>2</v>
      </c>
      <c r="F777">
        <v>447</v>
      </c>
      <c r="G777">
        <v>2</v>
      </c>
      <c r="H777">
        <v>17.27</v>
      </c>
      <c r="I777">
        <v>1</v>
      </c>
      <c r="J777">
        <v>86</v>
      </c>
      <c r="K777">
        <v>30.08</v>
      </c>
      <c r="L777">
        <v>5.19</v>
      </c>
      <c r="M777">
        <v>2663.32</v>
      </c>
      <c r="N777">
        <v>30.96</v>
      </c>
      <c r="O777">
        <v>1.41</v>
      </c>
      <c r="P777">
        <v>76</v>
      </c>
      <c r="Q777">
        <v>18.57</v>
      </c>
      <c r="R777">
        <v>22</v>
      </c>
      <c r="S777">
        <v>22.49</v>
      </c>
      <c r="T777">
        <v>24.87</v>
      </c>
    </row>
    <row r="778" spans="1:20" x14ac:dyDescent="0.55000000000000004">
      <c r="A778" t="s">
        <v>35</v>
      </c>
      <c r="B778">
        <v>5</v>
      </c>
      <c r="C778">
        <v>392</v>
      </c>
      <c r="D778">
        <v>2162</v>
      </c>
      <c r="E778">
        <v>2</v>
      </c>
      <c r="F778">
        <v>372</v>
      </c>
      <c r="G778">
        <v>1</v>
      </c>
      <c r="H778">
        <v>17.2</v>
      </c>
      <c r="I778">
        <v>1</v>
      </c>
      <c r="J778">
        <v>84</v>
      </c>
      <c r="K778">
        <v>25.73</v>
      </c>
      <c r="L778">
        <v>4.42</v>
      </c>
      <c r="M778">
        <v>2397.5300000000002</v>
      </c>
      <c r="N778">
        <v>28.54</v>
      </c>
      <c r="O778">
        <v>1.71</v>
      </c>
      <c r="P778">
        <v>101</v>
      </c>
      <c r="Q778">
        <v>19.16</v>
      </c>
      <c r="R778">
        <v>46</v>
      </c>
      <c r="S778">
        <v>22.45</v>
      </c>
      <c r="T778">
        <v>27.32</v>
      </c>
    </row>
    <row r="779" spans="1:20" x14ac:dyDescent="0.55000000000000004">
      <c r="A779" t="s">
        <v>30</v>
      </c>
      <c r="B779">
        <v>6</v>
      </c>
      <c r="C779">
        <v>388</v>
      </c>
      <c r="D779">
        <v>2953</v>
      </c>
      <c r="E779">
        <v>2</v>
      </c>
      <c r="F779">
        <v>458</v>
      </c>
      <c r="G779">
        <v>2</v>
      </c>
      <c r="H779">
        <v>15.5</v>
      </c>
      <c r="I779">
        <v>0</v>
      </c>
      <c r="J779">
        <v>111</v>
      </c>
      <c r="K779">
        <v>26.6</v>
      </c>
      <c r="L779">
        <v>4.12</v>
      </c>
      <c r="M779">
        <v>2728.01</v>
      </c>
      <c r="N779">
        <v>24.57</v>
      </c>
      <c r="O779">
        <v>1.65</v>
      </c>
      <c r="P779">
        <v>76</v>
      </c>
      <c r="Q779">
        <v>17.82</v>
      </c>
      <c r="R779">
        <v>25</v>
      </c>
      <c r="S779">
        <v>22.44</v>
      </c>
      <c r="T779">
        <v>25.5</v>
      </c>
    </row>
    <row r="780" spans="1:20" x14ac:dyDescent="0.55000000000000004">
      <c r="A780" t="s">
        <v>39</v>
      </c>
      <c r="B780">
        <v>7</v>
      </c>
      <c r="C780">
        <v>307</v>
      </c>
      <c r="D780">
        <v>1042</v>
      </c>
      <c r="E780">
        <v>1</v>
      </c>
      <c r="F780">
        <v>197</v>
      </c>
      <c r="G780">
        <v>0</v>
      </c>
      <c r="H780">
        <v>18.899999999999999</v>
      </c>
      <c r="I780">
        <v>1</v>
      </c>
      <c r="J780">
        <v>69</v>
      </c>
      <c r="K780">
        <v>15.1</v>
      </c>
      <c r="L780">
        <v>2.85</v>
      </c>
      <c r="M780">
        <v>1216.5999999999999</v>
      </c>
      <c r="N780">
        <v>17.63</v>
      </c>
      <c r="O780">
        <v>1.69</v>
      </c>
      <c r="P780">
        <v>95</v>
      </c>
      <c r="Q780">
        <v>12.82</v>
      </c>
      <c r="R780">
        <v>18</v>
      </c>
      <c r="S780">
        <v>23.13</v>
      </c>
      <c r="T780">
        <v>25.69</v>
      </c>
    </row>
    <row r="781" spans="1:20" x14ac:dyDescent="0.55000000000000004">
      <c r="A781" t="s">
        <v>38</v>
      </c>
      <c r="B781">
        <v>8</v>
      </c>
      <c r="C781">
        <v>224</v>
      </c>
      <c r="D781">
        <v>2358</v>
      </c>
      <c r="E781">
        <v>2</v>
      </c>
      <c r="F781">
        <v>203</v>
      </c>
      <c r="G781">
        <v>1</v>
      </c>
      <c r="H781">
        <v>8.6</v>
      </c>
      <c r="I781">
        <v>0</v>
      </c>
      <c r="J781">
        <v>102</v>
      </c>
      <c r="K781">
        <v>23.11</v>
      </c>
      <c r="L781">
        <v>1.99</v>
      </c>
      <c r="M781">
        <v>1622.25</v>
      </c>
      <c r="N781">
        <v>15.9</v>
      </c>
      <c r="O781">
        <v>1.46</v>
      </c>
      <c r="P781">
        <v>30</v>
      </c>
      <c r="Q781">
        <v>15.97</v>
      </c>
      <c r="R781">
        <v>6</v>
      </c>
      <c r="S781">
        <v>21.4</v>
      </c>
      <c r="T781">
        <v>22.25</v>
      </c>
    </row>
    <row r="782" spans="1:20" x14ac:dyDescent="0.55000000000000004">
      <c r="A782" t="s">
        <v>32</v>
      </c>
      <c r="B782">
        <v>9</v>
      </c>
      <c r="C782">
        <v>204</v>
      </c>
      <c r="D782">
        <v>772</v>
      </c>
      <c r="E782">
        <v>0</v>
      </c>
      <c r="F782">
        <v>129</v>
      </c>
      <c r="G782">
        <v>0</v>
      </c>
      <c r="H782">
        <v>16.7</v>
      </c>
      <c r="I782">
        <v>1</v>
      </c>
      <c r="J782">
        <v>50</v>
      </c>
      <c r="K782">
        <v>15.44</v>
      </c>
      <c r="L782">
        <v>2.58</v>
      </c>
      <c r="M782">
        <v>620.96</v>
      </c>
      <c r="N782">
        <v>12.41</v>
      </c>
      <c r="O782">
        <v>1.23</v>
      </c>
      <c r="P782">
        <v>23</v>
      </c>
      <c r="Q782">
        <v>16.02</v>
      </c>
      <c r="R782">
        <v>11</v>
      </c>
      <c r="S782">
        <v>22.8</v>
      </c>
      <c r="T782">
        <v>24.14</v>
      </c>
    </row>
    <row r="783" spans="1:20" x14ac:dyDescent="0.55000000000000004">
      <c r="A783" t="s">
        <v>84</v>
      </c>
      <c r="B783">
        <v>10</v>
      </c>
      <c r="C783">
        <v>192</v>
      </c>
      <c r="D783">
        <v>1894</v>
      </c>
      <c r="E783">
        <v>2</v>
      </c>
      <c r="F783">
        <v>290</v>
      </c>
      <c r="G783">
        <v>1</v>
      </c>
      <c r="H783">
        <v>15.31</v>
      </c>
      <c r="I783">
        <v>0</v>
      </c>
      <c r="J783">
        <v>79</v>
      </c>
      <c r="K783">
        <v>23.97</v>
      </c>
      <c r="L783">
        <v>3.67</v>
      </c>
      <c r="M783">
        <v>1159.05</v>
      </c>
      <c r="N783">
        <v>14.67</v>
      </c>
      <c r="O783">
        <v>1.34</v>
      </c>
      <c r="P783">
        <v>18</v>
      </c>
      <c r="Q783">
        <v>10.84</v>
      </c>
      <c r="R783">
        <v>0</v>
      </c>
      <c r="S783">
        <v>0</v>
      </c>
      <c r="T783">
        <v>13.73</v>
      </c>
    </row>
    <row r="784" spans="1:20" x14ac:dyDescent="0.55000000000000004">
      <c r="A784" t="s">
        <v>85</v>
      </c>
      <c r="B784">
        <v>11</v>
      </c>
      <c r="C784">
        <v>185</v>
      </c>
      <c r="D784">
        <v>447</v>
      </c>
      <c r="E784">
        <v>0</v>
      </c>
      <c r="F784">
        <v>88</v>
      </c>
      <c r="G784">
        <v>0</v>
      </c>
      <c r="H784">
        <v>19.68</v>
      </c>
      <c r="I784">
        <v>1</v>
      </c>
      <c r="J784">
        <v>54</v>
      </c>
      <c r="K784">
        <v>8.27</v>
      </c>
      <c r="L784">
        <v>1.62</v>
      </c>
      <c r="M784">
        <v>419.31</v>
      </c>
      <c r="N784">
        <v>7.76</v>
      </c>
      <c r="O784">
        <v>1.0900000000000001</v>
      </c>
      <c r="P784">
        <v>12</v>
      </c>
      <c r="Q784">
        <v>22.02</v>
      </c>
      <c r="R784">
        <v>9</v>
      </c>
      <c r="S784">
        <v>22.95</v>
      </c>
      <c r="T784">
        <v>32.270000000000003</v>
      </c>
    </row>
    <row r="785" spans="1:20" x14ac:dyDescent="0.55000000000000004">
      <c r="A785" t="s">
        <v>36</v>
      </c>
      <c r="B785">
        <v>12</v>
      </c>
      <c r="C785">
        <v>101</v>
      </c>
      <c r="D785">
        <v>642</v>
      </c>
      <c r="E785">
        <v>0</v>
      </c>
      <c r="F785">
        <v>90</v>
      </c>
      <c r="G785">
        <v>0</v>
      </c>
      <c r="H785">
        <v>14.01</v>
      </c>
      <c r="I785">
        <v>0</v>
      </c>
      <c r="J785">
        <v>53</v>
      </c>
      <c r="K785">
        <v>12.11</v>
      </c>
      <c r="L785">
        <v>1.69</v>
      </c>
      <c r="M785">
        <v>431.7</v>
      </c>
      <c r="N785">
        <v>8.14</v>
      </c>
      <c r="O785">
        <v>1.19</v>
      </c>
      <c r="P785">
        <v>54</v>
      </c>
      <c r="Q785">
        <v>11.96</v>
      </c>
      <c r="R785">
        <v>0</v>
      </c>
      <c r="S785">
        <v>0</v>
      </c>
      <c r="T785">
        <v>17.04</v>
      </c>
    </row>
    <row r="786" spans="1:20" x14ac:dyDescent="0.55000000000000004">
      <c r="A786" t="s">
        <v>8</v>
      </c>
    </row>
    <row r="787" spans="1:20" x14ac:dyDescent="0.55000000000000004">
      <c r="A787" t="s">
        <v>41</v>
      </c>
      <c r="D787">
        <v>4</v>
      </c>
      <c r="E787">
        <v>0</v>
      </c>
      <c r="F787">
        <v>5</v>
      </c>
      <c r="G787">
        <v>0</v>
      </c>
      <c r="H787">
        <v>5</v>
      </c>
      <c r="I787">
        <v>0</v>
      </c>
      <c r="J787">
        <v>2</v>
      </c>
      <c r="K787">
        <v>4</v>
      </c>
      <c r="L787">
        <v>4</v>
      </c>
      <c r="M787">
        <v>5</v>
      </c>
      <c r="N787">
        <v>0</v>
      </c>
      <c r="O787">
        <v>0</v>
      </c>
      <c r="P787">
        <v>4</v>
      </c>
      <c r="Q787">
        <v>2</v>
      </c>
      <c r="R787">
        <v>4</v>
      </c>
      <c r="S787">
        <v>3</v>
      </c>
      <c r="T787">
        <v>0</v>
      </c>
    </row>
    <row r="788" spans="1:20" x14ac:dyDescent="0.55000000000000004">
      <c r="A788" t="s">
        <v>42</v>
      </c>
      <c r="D788" t="s">
        <v>43</v>
      </c>
      <c r="E788" t="s">
        <v>43</v>
      </c>
      <c r="F788" t="s">
        <v>43</v>
      </c>
      <c r="G788" t="s">
        <v>43</v>
      </c>
      <c r="H788" t="s">
        <v>43</v>
      </c>
      <c r="I788" t="s">
        <v>43</v>
      </c>
      <c r="J788" t="s">
        <v>43</v>
      </c>
      <c r="K788" t="s">
        <v>43</v>
      </c>
      <c r="L788" t="s">
        <v>43</v>
      </c>
      <c r="M788" t="s">
        <v>43</v>
      </c>
      <c r="N788" t="s">
        <v>43</v>
      </c>
      <c r="O788" t="s">
        <v>43</v>
      </c>
      <c r="P788" t="s">
        <v>43</v>
      </c>
      <c r="Q788" t="s">
        <v>43</v>
      </c>
      <c r="R788" t="s">
        <v>43</v>
      </c>
      <c r="S788" t="s">
        <v>43</v>
      </c>
      <c r="T788" t="s">
        <v>43</v>
      </c>
    </row>
    <row r="789" spans="1:20" x14ac:dyDescent="0.55000000000000004">
      <c r="A789" t="s">
        <v>8</v>
      </c>
    </row>
    <row r="790" spans="1:20" x14ac:dyDescent="0.55000000000000004">
      <c r="A790" t="s">
        <v>8</v>
      </c>
      <c r="B790" t="s">
        <v>44</v>
      </c>
    </row>
    <row r="791" spans="1:20" x14ac:dyDescent="0.55000000000000004">
      <c r="A791" t="s">
        <v>31</v>
      </c>
      <c r="C791">
        <v>1</v>
      </c>
      <c r="D791">
        <v>3</v>
      </c>
      <c r="E791">
        <v>8</v>
      </c>
      <c r="F791">
        <v>2</v>
      </c>
      <c r="G791">
        <v>5</v>
      </c>
      <c r="H791">
        <v>3</v>
      </c>
      <c r="I791">
        <v>8</v>
      </c>
      <c r="J791">
        <v>5</v>
      </c>
      <c r="K791">
        <v>2</v>
      </c>
      <c r="L791">
        <v>2</v>
      </c>
      <c r="M791">
        <v>2</v>
      </c>
      <c r="N791">
        <v>1</v>
      </c>
      <c r="O791">
        <v>1</v>
      </c>
      <c r="P791">
        <v>2</v>
      </c>
      <c r="Q791">
        <v>6</v>
      </c>
      <c r="R791">
        <v>2</v>
      </c>
      <c r="S791">
        <v>8</v>
      </c>
      <c r="T791">
        <v>4</v>
      </c>
    </row>
    <row r="792" spans="1:20" x14ac:dyDescent="0.55000000000000004">
      <c r="A792" t="s">
        <v>29</v>
      </c>
      <c r="C792">
        <v>2</v>
      </c>
      <c r="D792">
        <v>2</v>
      </c>
      <c r="E792">
        <v>4</v>
      </c>
      <c r="F792">
        <v>3</v>
      </c>
      <c r="G792">
        <v>3</v>
      </c>
      <c r="H792">
        <v>7</v>
      </c>
      <c r="I792">
        <v>5</v>
      </c>
      <c r="J792">
        <v>2</v>
      </c>
      <c r="K792">
        <v>3</v>
      </c>
      <c r="L792">
        <v>3</v>
      </c>
      <c r="M792">
        <v>1</v>
      </c>
      <c r="N792">
        <v>2</v>
      </c>
      <c r="O792">
        <v>5</v>
      </c>
      <c r="P792">
        <v>3</v>
      </c>
      <c r="Q792">
        <v>4</v>
      </c>
      <c r="R792">
        <v>3</v>
      </c>
      <c r="S792">
        <v>1</v>
      </c>
      <c r="T792">
        <v>2</v>
      </c>
    </row>
    <row r="793" spans="1:20" x14ac:dyDescent="0.55000000000000004">
      <c r="A793" t="s">
        <v>33</v>
      </c>
      <c r="C793">
        <v>3</v>
      </c>
      <c r="D793">
        <v>1</v>
      </c>
      <c r="E793">
        <v>6</v>
      </c>
      <c r="F793">
        <v>1</v>
      </c>
      <c r="G793">
        <v>4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3</v>
      </c>
      <c r="N793">
        <v>4</v>
      </c>
      <c r="O793">
        <v>7</v>
      </c>
      <c r="P793">
        <v>1</v>
      </c>
      <c r="Q793">
        <v>10</v>
      </c>
      <c r="R793">
        <v>12</v>
      </c>
      <c r="S793">
        <v>12</v>
      </c>
      <c r="T793">
        <v>10</v>
      </c>
    </row>
    <row r="794" spans="1:20" x14ac:dyDescent="0.55000000000000004">
      <c r="A794" t="s">
        <v>34</v>
      </c>
      <c r="C794">
        <v>4</v>
      </c>
      <c r="D794">
        <v>5</v>
      </c>
      <c r="E794">
        <v>3</v>
      </c>
      <c r="F794">
        <v>5</v>
      </c>
      <c r="G794">
        <v>2</v>
      </c>
      <c r="H794">
        <v>5</v>
      </c>
      <c r="I794">
        <v>4</v>
      </c>
      <c r="J794">
        <v>6</v>
      </c>
      <c r="K794">
        <v>4</v>
      </c>
      <c r="L794">
        <v>4</v>
      </c>
      <c r="M794">
        <v>5</v>
      </c>
      <c r="N794">
        <v>3</v>
      </c>
      <c r="O794">
        <v>8</v>
      </c>
      <c r="P794">
        <v>7</v>
      </c>
      <c r="Q794">
        <v>3</v>
      </c>
      <c r="R794">
        <v>5</v>
      </c>
      <c r="S794">
        <v>5</v>
      </c>
      <c r="T794">
        <v>7</v>
      </c>
    </row>
    <row r="795" spans="1:20" x14ac:dyDescent="0.55000000000000004">
      <c r="A795" t="s">
        <v>35</v>
      </c>
      <c r="C795">
        <v>5</v>
      </c>
      <c r="D795">
        <v>7</v>
      </c>
      <c r="E795">
        <v>7</v>
      </c>
      <c r="F795">
        <v>6</v>
      </c>
      <c r="G795">
        <v>8</v>
      </c>
      <c r="H795">
        <v>6</v>
      </c>
      <c r="I795">
        <v>6</v>
      </c>
      <c r="J795">
        <v>7</v>
      </c>
      <c r="K795">
        <v>6</v>
      </c>
      <c r="L795">
        <v>5</v>
      </c>
      <c r="M795">
        <v>6</v>
      </c>
      <c r="N795">
        <v>5</v>
      </c>
      <c r="O795">
        <v>2</v>
      </c>
      <c r="P795">
        <v>4</v>
      </c>
      <c r="Q795">
        <v>2</v>
      </c>
      <c r="R795">
        <v>1</v>
      </c>
      <c r="S795">
        <v>6</v>
      </c>
      <c r="T795">
        <v>3</v>
      </c>
    </row>
    <row r="796" spans="1:20" x14ac:dyDescent="0.55000000000000004">
      <c r="A796" t="s">
        <v>30</v>
      </c>
      <c r="C796">
        <v>6</v>
      </c>
      <c r="D796">
        <v>4</v>
      </c>
      <c r="E796">
        <v>1</v>
      </c>
      <c r="F796">
        <v>4</v>
      </c>
      <c r="G796">
        <v>1</v>
      </c>
      <c r="H796">
        <v>9</v>
      </c>
      <c r="I796">
        <v>9</v>
      </c>
      <c r="J796">
        <v>3</v>
      </c>
      <c r="K796">
        <v>5</v>
      </c>
      <c r="L796">
        <v>6</v>
      </c>
      <c r="M796">
        <v>4</v>
      </c>
      <c r="N796">
        <v>6</v>
      </c>
      <c r="O796">
        <v>4</v>
      </c>
      <c r="P796">
        <v>6</v>
      </c>
      <c r="Q796">
        <v>5</v>
      </c>
      <c r="R796">
        <v>4</v>
      </c>
      <c r="S796">
        <v>7</v>
      </c>
      <c r="T796">
        <v>6</v>
      </c>
    </row>
    <row r="797" spans="1:20" x14ac:dyDescent="0.55000000000000004">
      <c r="A797" t="s">
        <v>39</v>
      </c>
      <c r="C797">
        <v>7</v>
      </c>
      <c r="D797">
        <v>9</v>
      </c>
      <c r="E797">
        <v>9</v>
      </c>
      <c r="F797">
        <v>9</v>
      </c>
      <c r="G797">
        <v>12</v>
      </c>
      <c r="H797">
        <v>4</v>
      </c>
      <c r="I797">
        <v>7</v>
      </c>
      <c r="J797">
        <v>9</v>
      </c>
      <c r="K797">
        <v>10</v>
      </c>
      <c r="L797">
        <v>8</v>
      </c>
      <c r="M797">
        <v>8</v>
      </c>
      <c r="N797">
        <v>7</v>
      </c>
      <c r="O797">
        <v>3</v>
      </c>
      <c r="P797">
        <v>5</v>
      </c>
      <c r="Q797">
        <v>9</v>
      </c>
      <c r="R797">
        <v>6</v>
      </c>
      <c r="S797">
        <v>2</v>
      </c>
      <c r="T797">
        <v>5</v>
      </c>
    </row>
    <row r="798" spans="1:20" x14ac:dyDescent="0.55000000000000004">
      <c r="A798" t="s">
        <v>38</v>
      </c>
      <c r="C798">
        <v>8</v>
      </c>
      <c r="D798">
        <v>6</v>
      </c>
      <c r="E798">
        <v>2</v>
      </c>
      <c r="F798">
        <v>8</v>
      </c>
      <c r="G798">
        <v>6</v>
      </c>
      <c r="H798">
        <v>12</v>
      </c>
      <c r="I798">
        <v>10</v>
      </c>
      <c r="J798">
        <v>4</v>
      </c>
      <c r="K798">
        <v>8</v>
      </c>
      <c r="L798">
        <v>10</v>
      </c>
      <c r="M798">
        <v>7</v>
      </c>
      <c r="N798">
        <v>8</v>
      </c>
      <c r="O798">
        <v>6</v>
      </c>
      <c r="P798">
        <v>9</v>
      </c>
      <c r="Q798">
        <v>8</v>
      </c>
      <c r="R798">
        <v>9</v>
      </c>
      <c r="S798">
        <v>9</v>
      </c>
      <c r="T798">
        <v>9</v>
      </c>
    </row>
    <row r="799" spans="1:20" x14ac:dyDescent="0.55000000000000004">
      <c r="A799" t="s">
        <v>32</v>
      </c>
      <c r="C799">
        <v>9</v>
      </c>
      <c r="D799">
        <v>10</v>
      </c>
      <c r="E799">
        <v>10</v>
      </c>
      <c r="F799">
        <v>10</v>
      </c>
      <c r="G799">
        <v>9</v>
      </c>
      <c r="H799">
        <v>8</v>
      </c>
      <c r="I799">
        <v>2</v>
      </c>
      <c r="J799">
        <v>12</v>
      </c>
      <c r="K799">
        <v>9</v>
      </c>
      <c r="L799">
        <v>9</v>
      </c>
      <c r="M799">
        <v>10</v>
      </c>
      <c r="N799">
        <v>10</v>
      </c>
      <c r="O799">
        <v>10</v>
      </c>
      <c r="P799">
        <v>10</v>
      </c>
      <c r="Q799">
        <v>7</v>
      </c>
      <c r="R799">
        <v>7</v>
      </c>
      <c r="S799">
        <v>4</v>
      </c>
      <c r="T799">
        <v>8</v>
      </c>
    </row>
    <row r="800" spans="1:20" x14ac:dyDescent="0.55000000000000004">
      <c r="A800" t="s">
        <v>84</v>
      </c>
      <c r="C800">
        <v>10</v>
      </c>
      <c r="D800">
        <v>8</v>
      </c>
      <c r="E800">
        <v>5</v>
      </c>
      <c r="F800">
        <v>7</v>
      </c>
      <c r="G800">
        <v>7</v>
      </c>
      <c r="H800">
        <v>10</v>
      </c>
      <c r="I800">
        <v>12</v>
      </c>
      <c r="J800">
        <v>8</v>
      </c>
      <c r="K800">
        <v>7</v>
      </c>
      <c r="L800">
        <v>7</v>
      </c>
      <c r="M800">
        <v>9</v>
      </c>
      <c r="N800">
        <v>9</v>
      </c>
      <c r="O800">
        <v>9</v>
      </c>
      <c r="P800">
        <v>11</v>
      </c>
      <c r="Q800">
        <v>12</v>
      </c>
      <c r="R800">
        <v>11</v>
      </c>
      <c r="S800">
        <v>11</v>
      </c>
      <c r="T800">
        <v>12</v>
      </c>
    </row>
    <row r="801" spans="1:20" x14ac:dyDescent="0.55000000000000004">
      <c r="A801" t="s">
        <v>85</v>
      </c>
      <c r="C801">
        <v>11</v>
      </c>
      <c r="D801">
        <v>12</v>
      </c>
      <c r="E801">
        <v>11</v>
      </c>
      <c r="F801">
        <v>12</v>
      </c>
      <c r="G801">
        <v>10</v>
      </c>
      <c r="H801">
        <v>2</v>
      </c>
      <c r="I801">
        <v>3</v>
      </c>
      <c r="J801">
        <v>10</v>
      </c>
      <c r="K801">
        <v>12</v>
      </c>
      <c r="L801">
        <v>12</v>
      </c>
      <c r="M801">
        <v>12</v>
      </c>
      <c r="N801">
        <v>12</v>
      </c>
      <c r="O801">
        <v>12</v>
      </c>
      <c r="P801">
        <v>12</v>
      </c>
      <c r="Q801">
        <v>1</v>
      </c>
      <c r="R801">
        <v>8</v>
      </c>
      <c r="S801">
        <v>3</v>
      </c>
      <c r="T801">
        <v>1</v>
      </c>
    </row>
    <row r="802" spans="1:20" x14ac:dyDescent="0.55000000000000004">
      <c r="A802" t="s">
        <v>36</v>
      </c>
      <c r="C802">
        <v>12</v>
      </c>
      <c r="D802">
        <v>11</v>
      </c>
      <c r="E802">
        <v>12</v>
      </c>
      <c r="F802">
        <v>11</v>
      </c>
      <c r="G802">
        <v>11</v>
      </c>
      <c r="H802">
        <v>11</v>
      </c>
      <c r="I802">
        <v>11</v>
      </c>
      <c r="J802">
        <v>11</v>
      </c>
      <c r="K802">
        <v>11</v>
      </c>
      <c r="L802">
        <v>11</v>
      </c>
      <c r="M802">
        <v>11</v>
      </c>
      <c r="N802">
        <v>11</v>
      </c>
      <c r="O802">
        <v>11</v>
      </c>
      <c r="P802">
        <v>8</v>
      </c>
      <c r="Q802">
        <v>11</v>
      </c>
      <c r="R802">
        <v>10</v>
      </c>
      <c r="S802">
        <v>10</v>
      </c>
      <c r="T802">
        <v>11</v>
      </c>
    </row>
    <row r="803" spans="1:20" x14ac:dyDescent="0.55000000000000004">
      <c r="A803" t="s">
        <v>8</v>
      </c>
    </row>
    <row r="804" spans="1:20" x14ac:dyDescent="0.55000000000000004">
      <c r="A804" t="s">
        <v>8</v>
      </c>
    </row>
    <row r="805" spans="1:20" x14ac:dyDescent="0.55000000000000004">
      <c r="A805" t="s">
        <v>8</v>
      </c>
    </row>
    <row r="806" spans="1:20" x14ac:dyDescent="0.55000000000000004">
      <c r="A806" t="s">
        <v>8</v>
      </c>
    </row>
    <row r="807" spans="1:20" x14ac:dyDescent="0.55000000000000004">
      <c r="A807" t="s">
        <v>8</v>
      </c>
    </row>
    <row r="808" spans="1:20" x14ac:dyDescent="0.55000000000000004">
      <c r="A808" t="s">
        <v>8</v>
      </c>
    </row>
    <row r="809" spans="1:20" x14ac:dyDescent="0.55000000000000004">
      <c r="A809" t="s">
        <v>8</v>
      </c>
    </row>
    <row r="810" spans="1:20" x14ac:dyDescent="0.55000000000000004">
      <c r="A810" t="s">
        <v>8</v>
      </c>
    </row>
    <row r="811" spans="1:20" x14ac:dyDescent="0.55000000000000004">
      <c r="A811" t="s">
        <v>8</v>
      </c>
    </row>
    <row r="812" spans="1:20" x14ac:dyDescent="0.55000000000000004">
      <c r="A812" t="s">
        <v>8</v>
      </c>
    </row>
    <row r="813" spans="1:20" x14ac:dyDescent="0.55000000000000004">
      <c r="A813" t="s">
        <v>45</v>
      </c>
      <c r="B813" t="s">
        <v>46</v>
      </c>
      <c r="C813" t="s">
        <v>47</v>
      </c>
      <c r="D813" t="s">
        <v>47</v>
      </c>
      <c r="E813" t="s">
        <v>47</v>
      </c>
      <c r="F813" t="s">
        <v>48</v>
      </c>
      <c r="G813" t="s">
        <v>47</v>
      </c>
      <c r="H813" t="s">
        <v>47</v>
      </c>
      <c r="I813" t="s">
        <v>47</v>
      </c>
      <c r="J813" t="s">
        <v>49</v>
      </c>
      <c r="K813" t="s">
        <v>47</v>
      </c>
      <c r="L813" t="s">
        <v>47</v>
      </c>
      <c r="M813" t="s">
        <v>47</v>
      </c>
      <c r="N813" t="s">
        <v>50</v>
      </c>
      <c r="O813" t="s">
        <v>47</v>
      </c>
    </row>
    <row r="814" spans="1:20" x14ac:dyDescent="0.55000000000000004">
      <c r="A814" t="s">
        <v>45</v>
      </c>
      <c r="B814" t="s">
        <v>51</v>
      </c>
      <c r="C814" t="s">
        <v>47</v>
      </c>
      <c r="D814" t="s">
        <v>47</v>
      </c>
      <c r="E814" t="s">
        <v>47</v>
      </c>
      <c r="F814" t="s">
        <v>52</v>
      </c>
      <c r="G814" t="s">
        <v>47</v>
      </c>
      <c r="H814" t="s">
        <v>47</v>
      </c>
      <c r="I814" t="s">
        <v>47</v>
      </c>
      <c r="J814" t="s">
        <v>53</v>
      </c>
      <c r="K814" t="s">
        <v>47</v>
      </c>
      <c r="L814" t="s">
        <v>47</v>
      </c>
      <c r="M814" t="s">
        <v>47</v>
      </c>
      <c r="N814" t="s">
        <v>54</v>
      </c>
      <c r="O814" t="s">
        <v>47</v>
      </c>
    </row>
    <row r="815" spans="1:20" x14ac:dyDescent="0.55000000000000004">
      <c r="A815" t="s">
        <v>45</v>
      </c>
      <c r="B815" t="s">
        <v>55</v>
      </c>
      <c r="C815" t="s">
        <v>47</v>
      </c>
      <c r="D815" t="s">
        <v>47</v>
      </c>
      <c r="E815" t="s">
        <v>47</v>
      </c>
      <c r="F815" t="s">
        <v>56</v>
      </c>
      <c r="G815" t="s">
        <v>47</v>
      </c>
      <c r="H815" t="s">
        <v>47</v>
      </c>
      <c r="I815" t="s">
        <v>47</v>
      </c>
      <c r="J815" t="s">
        <v>57</v>
      </c>
      <c r="K815" t="s">
        <v>47</v>
      </c>
      <c r="L815" t="s">
        <v>47</v>
      </c>
      <c r="M815" t="s">
        <v>47</v>
      </c>
      <c r="N815" t="s">
        <v>58</v>
      </c>
      <c r="O815" t="s">
        <v>47</v>
      </c>
    </row>
    <row r="816" spans="1:20" x14ac:dyDescent="0.55000000000000004">
      <c r="A816" t="s">
        <v>59</v>
      </c>
      <c r="B816" t="s">
        <v>60</v>
      </c>
      <c r="C816" t="s">
        <v>61</v>
      </c>
      <c r="D816" t="s">
        <v>47</v>
      </c>
      <c r="E816" t="s">
        <v>62</v>
      </c>
      <c r="F816" t="s">
        <v>60</v>
      </c>
      <c r="G816" t="s">
        <v>61</v>
      </c>
      <c r="H816" t="s">
        <v>47</v>
      </c>
      <c r="I816" t="s">
        <v>62</v>
      </c>
      <c r="J816" t="s">
        <v>60</v>
      </c>
      <c r="K816" t="s">
        <v>61</v>
      </c>
      <c r="L816" t="s">
        <v>47</v>
      </c>
      <c r="M816" t="s">
        <v>62</v>
      </c>
      <c r="N816" t="s">
        <v>60</v>
      </c>
      <c r="O816" t="s">
        <v>61</v>
      </c>
    </row>
    <row r="817" spans="1:15" x14ac:dyDescent="0.55000000000000004">
      <c r="A817">
        <v>1</v>
      </c>
      <c r="B817" t="s">
        <v>63</v>
      </c>
      <c r="C817">
        <v>4272.96</v>
      </c>
      <c r="E817">
        <v>1</v>
      </c>
      <c r="F817" t="s">
        <v>66</v>
      </c>
      <c r="G817">
        <v>40.51</v>
      </c>
      <c r="I817">
        <v>1</v>
      </c>
      <c r="J817" t="s">
        <v>64</v>
      </c>
      <c r="K817">
        <v>33.17</v>
      </c>
      <c r="M817">
        <v>1</v>
      </c>
      <c r="N817" t="s">
        <v>66</v>
      </c>
      <c r="O817">
        <v>509</v>
      </c>
    </row>
    <row r="818" spans="1:15" x14ac:dyDescent="0.55000000000000004">
      <c r="A818">
        <v>2</v>
      </c>
      <c r="B818" t="s">
        <v>66</v>
      </c>
      <c r="C818">
        <v>3767.49</v>
      </c>
      <c r="E818">
        <v>2</v>
      </c>
      <c r="F818" t="s">
        <v>63</v>
      </c>
      <c r="G818">
        <v>38.15</v>
      </c>
      <c r="I818">
        <v>2</v>
      </c>
      <c r="J818" t="s">
        <v>87</v>
      </c>
      <c r="K818">
        <v>19.690000000000001</v>
      </c>
      <c r="M818">
        <v>2</v>
      </c>
      <c r="N818" t="s">
        <v>63</v>
      </c>
      <c r="O818">
        <v>504</v>
      </c>
    </row>
    <row r="819" spans="1:15" x14ac:dyDescent="0.55000000000000004">
      <c r="A819">
        <v>3</v>
      </c>
      <c r="B819" t="s">
        <v>64</v>
      </c>
      <c r="C819">
        <v>3497.75</v>
      </c>
      <c r="E819">
        <v>3</v>
      </c>
      <c r="F819" t="s">
        <v>68</v>
      </c>
      <c r="G819">
        <v>30.97</v>
      </c>
      <c r="I819">
        <v>3</v>
      </c>
      <c r="J819" t="s">
        <v>66</v>
      </c>
      <c r="K819">
        <v>18.920000000000002</v>
      </c>
      <c r="M819">
        <v>3</v>
      </c>
      <c r="N819" t="s">
        <v>64</v>
      </c>
      <c r="O819">
        <v>475</v>
      </c>
    </row>
    <row r="820" spans="1:15" x14ac:dyDescent="0.55000000000000004">
      <c r="A820">
        <v>4</v>
      </c>
      <c r="B820" t="s">
        <v>65</v>
      </c>
      <c r="C820">
        <v>2728.01</v>
      </c>
      <c r="E820">
        <v>4</v>
      </c>
      <c r="F820" t="s">
        <v>64</v>
      </c>
      <c r="G820">
        <v>30.15</v>
      </c>
      <c r="I820">
        <v>4</v>
      </c>
      <c r="J820" t="s">
        <v>72</v>
      </c>
      <c r="K820">
        <v>18.91</v>
      </c>
      <c r="M820">
        <v>4</v>
      </c>
      <c r="N820" t="s">
        <v>68</v>
      </c>
      <c r="O820">
        <v>394</v>
      </c>
    </row>
    <row r="821" spans="1:15" x14ac:dyDescent="0.55000000000000004">
      <c r="A821">
        <v>5</v>
      </c>
      <c r="B821" t="s">
        <v>68</v>
      </c>
      <c r="C821">
        <v>2663.33</v>
      </c>
      <c r="E821">
        <v>5</v>
      </c>
      <c r="F821" t="s">
        <v>69</v>
      </c>
      <c r="G821">
        <v>28.54</v>
      </c>
      <c r="I821">
        <v>5</v>
      </c>
      <c r="J821" t="s">
        <v>68</v>
      </c>
      <c r="K821">
        <v>17.28</v>
      </c>
      <c r="M821">
        <v>5</v>
      </c>
      <c r="N821" t="s">
        <v>69</v>
      </c>
      <c r="O821">
        <v>392</v>
      </c>
    </row>
    <row r="822" spans="1:15" x14ac:dyDescent="0.55000000000000004">
      <c r="A822">
        <v>6</v>
      </c>
      <c r="B822" t="s">
        <v>69</v>
      </c>
      <c r="C822">
        <v>2397.5300000000002</v>
      </c>
      <c r="E822">
        <v>6</v>
      </c>
      <c r="F822" t="s">
        <v>65</v>
      </c>
      <c r="G822">
        <v>24.58</v>
      </c>
      <c r="I822">
        <v>6</v>
      </c>
      <c r="J822" t="s">
        <v>69</v>
      </c>
      <c r="K822">
        <v>17.21</v>
      </c>
      <c r="M822">
        <v>6</v>
      </c>
      <c r="N822" t="s">
        <v>65</v>
      </c>
      <c r="O822">
        <v>388</v>
      </c>
    </row>
    <row r="823" spans="1:15" x14ac:dyDescent="0.55000000000000004">
      <c r="A823">
        <v>7</v>
      </c>
      <c r="B823" t="s">
        <v>73</v>
      </c>
      <c r="C823">
        <v>1622.25</v>
      </c>
      <c r="E823">
        <v>7</v>
      </c>
      <c r="F823" t="s">
        <v>72</v>
      </c>
      <c r="G823">
        <v>17.63</v>
      </c>
      <c r="I823">
        <v>7</v>
      </c>
      <c r="J823" t="s">
        <v>63</v>
      </c>
      <c r="K823">
        <v>16.79</v>
      </c>
      <c r="M823">
        <v>7</v>
      </c>
      <c r="N823" t="s">
        <v>72</v>
      </c>
      <c r="O823">
        <v>307</v>
      </c>
    </row>
    <row r="824" spans="1:15" x14ac:dyDescent="0.55000000000000004">
      <c r="A824">
        <v>8</v>
      </c>
      <c r="B824" t="s">
        <v>72</v>
      </c>
      <c r="C824">
        <v>1216.5999999999999</v>
      </c>
      <c r="E824">
        <v>8</v>
      </c>
      <c r="F824" t="s">
        <v>73</v>
      </c>
      <c r="G824">
        <v>15.9</v>
      </c>
      <c r="I824">
        <v>8</v>
      </c>
      <c r="J824" t="s">
        <v>67</v>
      </c>
      <c r="K824">
        <v>16.71</v>
      </c>
      <c r="M824">
        <v>8</v>
      </c>
      <c r="N824" t="s">
        <v>73</v>
      </c>
      <c r="O824">
        <v>224</v>
      </c>
    </row>
    <row r="825" spans="1:15" x14ac:dyDescent="0.55000000000000004">
      <c r="A825">
        <v>9</v>
      </c>
      <c r="B825" t="s">
        <v>86</v>
      </c>
      <c r="C825">
        <v>1159.05</v>
      </c>
      <c r="E825">
        <v>9</v>
      </c>
      <c r="F825" t="s">
        <v>86</v>
      </c>
      <c r="G825">
        <v>14.67</v>
      </c>
      <c r="I825">
        <v>9</v>
      </c>
      <c r="J825" t="s">
        <v>65</v>
      </c>
      <c r="K825">
        <v>15.51</v>
      </c>
      <c r="M825">
        <v>9</v>
      </c>
      <c r="N825" t="s">
        <v>67</v>
      </c>
      <c r="O825">
        <v>204</v>
      </c>
    </row>
    <row r="826" spans="1:15" x14ac:dyDescent="0.55000000000000004">
      <c r="A826">
        <v>10</v>
      </c>
      <c r="B826" t="s">
        <v>67</v>
      </c>
      <c r="C826">
        <v>620.96</v>
      </c>
      <c r="E826">
        <v>10</v>
      </c>
      <c r="F826" t="s">
        <v>67</v>
      </c>
      <c r="G826">
        <v>12.42</v>
      </c>
      <c r="I826">
        <v>10</v>
      </c>
      <c r="J826" t="s">
        <v>86</v>
      </c>
      <c r="K826">
        <v>15.31</v>
      </c>
      <c r="M826">
        <v>10</v>
      </c>
      <c r="N826" t="s">
        <v>86</v>
      </c>
      <c r="O826">
        <v>192</v>
      </c>
    </row>
    <row r="827" spans="1:15" x14ac:dyDescent="0.55000000000000004">
      <c r="A827">
        <v>11</v>
      </c>
      <c r="B827" t="s">
        <v>70</v>
      </c>
      <c r="C827">
        <v>431.71</v>
      </c>
      <c r="E827">
        <v>11</v>
      </c>
      <c r="F827" t="s">
        <v>70</v>
      </c>
      <c r="G827">
        <v>8.15</v>
      </c>
      <c r="I827">
        <v>11</v>
      </c>
      <c r="J827" t="s">
        <v>70</v>
      </c>
      <c r="K827">
        <v>14.02</v>
      </c>
      <c r="M827">
        <v>11</v>
      </c>
      <c r="N827" t="s">
        <v>87</v>
      </c>
      <c r="O827">
        <v>185</v>
      </c>
    </row>
    <row r="828" spans="1:15" x14ac:dyDescent="0.55000000000000004">
      <c r="A828">
        <v>12</v>
      </c>
      <c r="B828" t="s">
        <v>87</v>
      </c>
      <c r="C828">
        <v>419.32</v>
      </c>
      <c r="E828">
        <v>12</v>
      </c>
      <c r="F828" t="s">
        <v>87</v>
      </c>
      <c r="G828">
        <v>7.77</v>
      </c>
      <c r="I828">
        <v>12</v>
      </c>
      <c r="J828" t="s">
        <v>73</v>
      </c>
      <c r="K828">
        <v>8.61</v>
      </c>
      <c r="M828">
        <v>12</v>
      </c>
      <c r="N828" t="s">
        <v>70</v>
      </c>
      <c r="O828">
        <v>101</v>
      </c>
    </row>
    <row r="834" spans="1:2" x14ac:dyDescent="0.55000000000000004">
      <c r="A834" t="s">
        <v>75</v>
      </c>
    </row>
    <row r="837" spans="1:2" x14ac:dyDescent="0.55000000000000004">
      <c r="A837" t="s">
        <v>0</v>
      </c>
    </row>
    <row r="838" spans="1:2" x14ac:dyDescent="0.55000000000000004">
      <c r="A838" t="s">
        <v>1</v>
      </c>
      <c r="B838" t="s">
        <v>89</v>
      </c>
    </row>
    <row r="839" spans="1:2" x14ac:dyDescent="0.55000000000000004">
      <c r="A839" t="s">
        <v>3</v>
      </c>
      <c r="B839" s="1">
        <v>43048.756851851853</v>
      </c>
    </row>
    <row r="840" spans="1:2" x14ac:dyDescent="0.55000000000000004">
      <c r="A840" t="s">
        <v>4</v>
      </c>
      <c r="B840" s="1">
        <v>43048.883159722223</v>
      </c>
    </row>
    <row r="844" spans="1:2" x14ac:dyDescent="0.55000000000000004">
      <c r="A844" t="s">
        <v>5</v>
      </c>
      <c r="B844" t="s">
        <v>6</v>
      </c>
    </row>
    <row r="845" spans="1:2" x14ac:dyDescent="0.55000000000000004">
      <c r="A845" t="s">
        <v>7</v>
      </c>
      <c r="B845">
        <v>12</v>
      </c>
    </row>
    <row r="846" spans="1:2" x14ac:dyDescent="0.55000000000000004">
      <c r="A846" t="s">
        <v>8</v>
      </c>
    </row>
    <row r="849" spans="1:20" x14ac:dyDescent="0.55000000000000004">
      <c r="A849" t="s">
        <v>9</v>
      </c>
      <c r="B849" t="s">
        <v>10</v>
      </c>
      <c r="C849" t="s">
        <v>11</v>
      </c>
      <c r="D849" t="s">
        <v>12</v>
      </c>
      <c r="E849" t="s">
        <v>13</v>
      </c>
      <c r="F849" t="s">
        <v>14</v>
      </c>
      <c r="G849" t="s">
        <v>15</v>
      </c>
      <c r="H849" t="s">
        <v>16</v>
      </c>
      <c r="I849" t="s">
        <v>17</v>
      </c>
      <c r="J849" t="s">
        <v>18</v>
      </c>
      <c r="K849" t="s">
        <v>19</v>
      </c>
      <c r="L849" t="s">
        <v>20</v>
      </c>
      <c r="M849" t="s">
        <v>21</v>
      </c>
      <c r="N849" t="s">
        <v>22</v>
      </c>
      <c r="O849" t="s">
        <v>23</v>
      </c>
      <c r="P849" t="s">
        <v>24</v>
      </c>
      <c r="Q849" t="s">
        <v>90</v>
      </c>
      <c r="R849" t="s">
        <v>26</v>
      </c>
      <c r="S849" t="s">
        <v>91</v>
      </c>
      <c r="T849" t="s">
        <v>92</v>
      </c>
    </row>
    <row r="850" spans="1:20" x14ac:dyDescent="0.55000000000000004">
      <c r="A850" t="s">
        <v>32</v>
      </c>
      <c r="B850">
        <v>1</v>
      </c>
      <c r="C850">
        <v>496</v>
      </c>
      <c r="D850">
        <v>3905</v>
      </c>
      <c r="E850">
        <v>2</v>
      </c>
      <c r="F850">
        <v>721</v>
      </c>
      <c r="G850">
        <v>2</v>
      </c>
      <c r="H850">
        <v>18.46</v>
      </c>
      <c r="I850">
        <v>1</v>
      </c>
      <c r="J850">
        <v>112</v>
      </c>
      <c r="K850">
        <v>34.86</v>
      </c>
      <c r="L850">
        <v>6.43</v>
      </c>
      <c r="M850">
        <v>4332.1000000000004</v>
      </c>
      <c r="N850">
        <v>38.67</v>
      </c>
      <c r="O850">
        <v>1.79</v>
      </c>
      <c r="P850">
        <v>99</v>
      </c>
      <c r="Q850">
        <v>16.100000000000001</v>
      </c>
      <c r="R850">
        <v>18</v>
      </c>
      <c r="S850">
        <v>21</v>
      </c>
      <c r="T850">
        <v>57</v>
      </c>
    </row>
    <row r="851" spans="1:20" x14ac:dyDescent="0.55000000000000004">
      <c r="A851" t="s">
        <v>29</v>
      </c>
      <c r="B851">
        <v>2</v>
      </c>
      <c r="C851">
        <v>483</v>
      </c>
      <c r="D851">
        <v>4456</v>
      </c>
      <c r="E851">
        <v>2</v>
      </c>
      <c r="F851">
        <v>715</v>
      </c>
      <c r="G851">
        <v>2</v>
      </c>
      <c r="H851">
        <v>16.04</v>
      </c>
      <c r="I851">
        <v>1</v>
      </c>
      <c r="J851">
        <v>147</v>
      </c>
      <c r="K851">
        <v>30.31</v>
      </c>
      <c r="L851">
        <v>4.8600000000000003</v>
      </c>
      <c r="M851">
        <v>5594.09</v>
      </c>
      <c r="N851">
        <v>38.049999999999997</v>
      </c>
      <c r="O851">
        <v>1.68</v>
      </c>
      <c r="P851">
        <v>130</v>
      </c>
      <c r="Q851">
        <v>19.399999999999999</v>
      </c>
      <c r="R851">
        <v>66</v>
      </c>
      <c r="S851">
        <v>23.9</v>
      </c>
      <c r="T851">
        <v>27.1</v>
      </c>
    </row>
    <row r="852" spans="1:20" x14ac:dyDescent="0.55000000000000004">
      <c r="A852" t="s">
        <v>31</v>
      </c>
      <c r="B852">
        <v>3</v>
      </c>
      <c r="C852">
        <v>470</v>
      </c>
      <c r="D852">
        <v>3628</v>
      </c>
      <c r="E852">
        <v>2</v>
      </c>
      <c r="F852">
        <v>655</v>
      </c>
      <c r="G852">
        <v>2</v>
      </c>
      <c r="H852">
        <v>18.05</v>
      </c>
      <c r="I852">
        <v>1</v>
      </c>
      <c r="J852">
        <v>107</v>
      </c>
      <c r="K852">
        <v>33.9</v>
      </c>
      <c r="L852">
        <v>6.12</v>
      </c>
      <c r="M852">
        <v>4069.48</v>
      </c>
      <c r="N852">
        <v>38.03</v>
      </c>
      <c r="O852">
        <v>1.73</v>
      </c>
      <c r="P852">
        <v>163</v>
      </c>
      <c r="Q852">
        <v>17.2</v>
      </c>
      <c r="R852">
        <v>41</v>
      </c>
      <c r="S852">
        <v>22.4</v>
      </c>
      <c r="T852">
        <v>58.7</v>
      </c>
    </row>
    <row r="853" spans="1:20" x14ac:dyDescent="0.55000000000000004">
      <c r="A853" t="s">
        <v>33</v>
      </c>
      <c r="B853">
        <v>4</v>
      </c>
      <c r="C853">
        <v>467</v>
      </c>
      <c r="D853">
        <v>5271</v>
      </c>
      <c r="E853">
        <v>2</v>
      </c>
      <c r="F853">
        <v>1686</v>
      </c>
      <c r="G853">
        <v>2</v>
      </c>
      <c r="H853">
        <v>31.98</v>
      </c>
      <c r="I853">
        <v>2</v>
      </c>
      <c r="J853">
        <v>147</v>
      </c>
      <c r="K853">
        <v>35.85</v>
      </c>
      <c r="L853">
        <v>11.46</v>
      </c>
      <c r="M853">
        <v>4167.6899999999996</v>
      </c>
      <c r="N853">
        <v>28.35</v>
      </c>
      <c r="O853">
        <v>1.43</v>
      </c>
      <c r="P853">
        <v>191</v>
      </c>
      <c r="Q853">
        <v>12.1</v>
      </c>
      <c r="R853">
        <v>0</v>
      </c>
      <c r="S853">
        <v>14.6</v>
      </c>
      <c r="T853">
        <v>17.8</v>
      </c>
    </row>
    <row r="854" spans="1:20" x14ac:dyDescent="0.55000000000000004">
      <c r="A854" t="s">
        <v>35</v>
      </c>
      <c r="B854">
        <v>5</v>
      </c>
      <c r="C854">
        <v>399</v>
      </c>
      <c r="D854">
        <v>2800</v>
      </c>
      <c r="E854">
        <v>2</v>
      </c>
      <c r="F854">
        <v>460</v>
      </c>
      <c r="G854">
        <v>2</v>
      </c>
      <c r="H854">
        <v>16.420000000000002</v>
      </c>
      <c r="I854">
        <v>1</v>
      </c>
      <c r="J854">
        <v>113</v>
      </c>
      <c r="K854">
        <v>24.77</v>
      </c>
      <c r="L854">
        <v>4.07</v>
      </c>
      <c r="M854">
        <v>3054.37</v>
      </c>
      <c r="N854">
        <v>27.02</v>
      </c>
      <c r="O854">
        <v>1.66</v>
      </c>
      <c r="P854">
        <v>141</v>
      </c>
      <c r="Q854">
        <v>20.100000000000001</v>
      </c>
      <c r="R854">
        <v>78</v>
      </c>
      <c r="S854">
        <v>23.8</v>
      </c>
      <c r="T854">
        <v>28.3</v>
      </c>
    </row>
    <row r="855" spans="1:20" x14ac:dyDescent="0.55000000000000004">
      <c r="A855" t="s">
        <v>30</v>
      </c>
      <c r="B855">
        <v>6</v>
      </c>
      <c r="C855">
        <v>374</v>
      </c>
      <c r="D855">
        <v>3578</v>
      </c>
      <c r="E855">
        <v>2</v>
      </c>
      <c r="F855">
        <v>531</v>
      </c>
      <c r="G855">
        <v>2</v>
      </c>
      <c r="H855">
        <v>14.84</v>
      </c>
      <c r="I855">
        <v>0</v>
      </c>
      <c r="J855">
        <v>147</v>
      </c>
      <c r="K855">
        <v>24.34</v>
      </c>
      <c r="L855">
        <v>3.61</v>
      </c>
      <c r="M855">
        <v>3365.95</v>
      </c>
      <c r="N855">
        <v>22.89</v>
      </c>
      <c r="O855">
        <v>1.67</v>
      </c>
      <c r="P855">
        <v>100</v>
      </c>
      <c r="Q855">
        <v>17.2</v>
      </c>
      <c r="R855">
        <v>30</v>
      </c>
      <c r="S855">
        <v>22.7</v>
      </c>
      <c r="T855">
        <v>28.3</v>
      </c>
    </row>
    <row r="856" spans="1:20" x14ac:dyDescent="0.55000000000000004">
      <c r="A856" t="s">
        <v>39</v>
      </c>
      <c r="B856">
        <v>7</v>
      </c>
      <c r="C856">
        <v>279</v>
      </c>
      <c r="D856">
        <v>1244</v>
      </c>
      <c r="E856">
        <v>1</v>
      </c>
      <c r="F856">
        <v>215</v>
      </c>
      <c r="G856">
        <v>1</v>
      </c>
      <c r="H856">
        <v>17.28</v>
      </c>
      <c r="I856">
        <v>1</v>
      </c>
      <c r="J856">
        <v>94</v>
      </c>
      <c r="K856">
        <v>13.23</v>
      </c>
      <c r="L856">
        <v>2.2799999999999998</v>
      </c>
      <c r="M856">
        <v>1396.99</v>
      </c>
      <c r="N856">
        <v>14.86</v>
      </c>
      <c r="O856">
        <v>1.76</v>
      </c>
      <c r="P856">
        <v>115</v>
      </c>
      <c r="Q856">
        <v>12.6</v>
      </c>
      <c r="R856">
        <v>16</v>
      </c>
      <c r="S856">
        <v>20.3</v>
      </c>
      <c r="T856">
        <v>26.3</v>
      </c>
    </row>
    <row r="857" spans="1:20" x14ac:dyDescent="0.55000000000000004">
      <c r="A857" t="s">
        <v>84</v>
      </c>
      <c r="B857">
        <v>8</v>
      </c>
      <c r="C857">
        <v>239</v>
      </c>
      <c r="D857">
        <v>1906</v>
      </c>
      <c r="E857">
        <v>2</v>
      </c>
      <c r="F857">
        <v>333</v>
      </c>
      <c r="G857">
        <v>1</v>
      </c>
      <c r="H857">
        <v>17.47</v>
      </c>
      <c r="I857">
        <v>1</v>
      </c>
      <c r="J857">
        <v>96</v>
      </c>
      <c r="K857">
        <v>19.850000000000001</v>
      </c>
      <c r="L857">
        <v>3.46</v>
      </c>
      <c r="M857">
        <v>1326.87</v>
      </c>
      <c r="N857">
        <v>13.82</v>
      </c>
      <c r="O857">
        <v>1.43</v>
      </c>
      <c r="P857">
        <v>29</v>
      </c>
      <c r="Q857">
        <v>10.4</v>
      </c>
      <c r="R857">
        <v>0</v>
      </c>
      <c r="S857">
        <v>12.7</v>
      </c>
      <c r="T857">
        <v>14.6</v>
      </c>
    </row>
    <row r="858" spans="1:20" x14ac:dyDescent="0.55000000000000004">
      <c r="A858" t="s">
        <v>37</v>
      </c>
      <c r="B858">
        <v>9</v>
      </c>
      <c r="C858">
        <v>204</v>
      </c>
      <c r="D858">
        <v>2040</v>
      </c>
      <c r="E858">
        <v>2</v>
      </c>
      <c r="F858">
        <v>189</v>
      </c>
      <c r="G858">
        <v>0</v>
      </c>
      <c r="H858">
        <v>9.26</v>
      </c>
      <c r="I858">
        <v>0</v>
      </c>
      <c r="J858">
        <v>113</v>
      </c>
      <c r="K858">
        <v>18.05</v>
      </c>
      <c r="L858">
        <v>1.67</v>
      </c>
      <c r="M858">
        <v>1188.2</v>
      </c>
      <c r="N858">
        <v>10.51</v>
      </c>
      <c r="O858">
        <v>1.33</v>
      </c>
      <c r="P858">
        <v>18</v>
      </c>
      <c r="Q858">
        <v>13.1</v>
      </c>
      <c r="R858">
        <v>1</v>
      </c>
      <c r="S858">
        <v>13.3</v>
      </c>
      <c r="T858">
        <v>66.2</v>
      </c>
    </row>
    <row r="859" spans="1:20" x14ac:dyDescent="0.55000000000000004">
      <c r="A859" t="s">
        <v>34</v>
      </c>
      <c r="B859">
        <v>10</v>
      </c>
      <c r="C859">
        <v>179</v>
      </c>
      <c r="D859">
        <v>905</v>
      </c>
      <c r="E859">
        <v>0</v>
      </c>
      <c r="F859">
        <v>134</v>
      </c>
      <c r="G859">
        <v>0</v>
      </c>
      <c r="H859">
        <v>14.8</v>
      </c>
      <c r="I859">
        <v>0</v>
      </c>
      <c r="J859">
        <v>47</v>
      </c>
      <c r="K859">
        <v>19.25</v>
      </c>
      <c r="L859">
        <v>2.85</v>
      </c>
      <c r="M859">
        <v>691.27</v>
      </c>
      <c r="N859">
        <v>14.7</v>
      </c>
      <c r="O859">
        <v>1.33</v>
      </c>
      <c r="P859">
        <v>31</v>
      </c>
      <c r="Q859">
        <v>18.899999999999999</v>
      </c>
      <c r="R859">
        <v>8</v>
      </c>
      <c r="S859">
        <v>22</v>
      </c>
      <c r="T859">
        <v>24.4</v>
      </c>
    </row>
    <row r="860" spans="1:20" x14ac:dyDescent="0.55000000000000004">
      <c r="A860" t="s">
        <v>38</v>
      </c>
      <c r="B860">
        <v>11</v>
      </c>
      <c r="C860">
        <v>175</v>
      </c>
      <c r="D860">
        <v>1290</v>
      </c>
      <c r="E860">
        <v>1</v>
      </c>
      <c r="F860">
        <v>119</v>
      </c>
      <c r="G860">
        <v>0</v>
      </c>
      <c r="H860">
        <v>9.2200000000000006</v>
      </c>
      <c r="I860">
        <v>0</v>
      </c>
      <c r="J860">
        <v>63</v>
      </c>
      <c r="K860">
        <v>20.47</v>
      </c>
      <c r="L860">
        <v>1.88</v>
      </c>
      <c r="M860">
        <v>793.08</v>
      </c>
      <c r="N860">
        <v>12.58</v>
      </c>
      <c r="O860">
        <v>1.33</v>
      </c>
      <c r="P860">
        <v>16</v>
      </c>
      <c r="Q860">
        <v>19</v>
      </c>
      <c r="R860">
        <v>6</v>
      </c>
      <c r="S860">
        <v>21.6</v>
      </c>
      <c r="T860">
        <v>30.5</v>
      </c>
    </row>
    <row r="861" spans="1:20" x14ac:dyDescent="0.55000000000000004">
      <c r="A861" t="s">
        <v>36</v>
      </c>
      <c r="B861">
        <v>12</v>
      </c>
      <c r="C861">
        <v>106</v>
      </c>
      <c r="D861">
        <v>671</v>
      </c>
      <c r="E861">
        <v>0</v>
      </c>
      <c r="F861">
        <v>103</v>
      </c>
      <c r="G861">
        <v>0</v>
      </c>
      <c r="H861">
        <v>15.35</v>
      </c>
      <c r="I861">
        <v>0</v>
      </c>
      <c r="J861">
        <v>55</v>
      </c>
      <c r="K861">
        <v>12.2</v>
      </c>
      <c r="L861">
        <v>1.87</v>
      </c>
      <c r="M861">
        <v>494.8</v>
      </c>
      <c r="N861">
        <v>8.99</v>
      </c>
      <c r="O861">
        <v>1.36</v>
      </c>
      <c r="P861">
        <v>56</v>
      </c>
      <c r="Q861">
        <v>11.5</v>
      </c>
      <c r="R861">
        <v>0</v>
      </c>
      <c r="S861">
        <v>14.7</v>
      </c>
      <c r="T861">
        <v>18.600000000000001</v>
      </c>
    </row>
    <row r="862" spans="1:20" x14ac:dyDescent="0.55000000000000004">
      <c r="A862" t="s">
        <v>8</v>
      </c>
    </row>
    <row r="863" spans="1:20" x14ac:dyDescent="0.55000000000000004">
      <c r="A863" t="s">
        <v>41</v>
      </c>
      <c r="D863">
        <v>4</v>
      </c>
      <c r="E863">
        <v>0</v>
      </c>
      <c r="F863">
        <v>5</v>
      </c>
      <c r="G863">
        <v>0</v>
      </c>
      <c r="H863">
        <v>5</v>
      </c>
      <c r="I863">
        <v>0</v>
      </c>
      <c r="J863">
        <v>2</v>
      </c>
      <c r="K863">
        <v>4</v>
      </c>
      <c r="L863">
        <v>4</v>
      </c>
      <c r="M863">
        <v>5</v>
      </c>
      <c r="N863">
        <v>0</v>
      </c>
      <c r="O863">
        <v>0</v>
      </c>
      <c r="P863">
        <v>4</v>
      </c>
      <c r="Q863">
        <v>2</v>
      </c>
      <c r="R863">
        <v>4</v>
      </c>
      <c r="T863">
        <v>0</v>
      </c>
    </row>
    <row r="864" spans="1:20" x14ac:dyDescent="0.55000000000000004">
      <c r="A864" t="s">
        <v>42</v>
      </c>
      <c r="D864" t="s">
        <v>43</v>
      </c>
      <c r="E864" t="s">
        <v>43</v>
      </c>
      <c r="F864" t="s">
        <v>43</v>
      </c>
      <c r="G864" t="s">
        <v>43</v>
      </c>
      <c r="H864" t="s">
        <v>43</v>
      </c>
      <c r="I864" t="s">
        <v>43</v>
      </c>
      <c r="J864" t="s">
        <v>43</v>
      </c>
      <c r="K864" t="s">
        <v>43</v>
      </c>
      <c r="L864" t="s">
        <v>43</v>
      </c>
      <c r="M864" t="s">
        <v>43</v>
      </c>
      <c r="N864" t="s">
        <v>43</v>
      </c>
      <c r="O864" t="s">
        <v>43</v>
      </c>
      <c r="P864" t="s">
        <v>43</v>
      </c>
      <c r="Q864" t="s">
        <v>43</v>
      </c>
      <c r="R864" t="s">
        <v>43</v>
      </c>
      <c r="T864" t="s">
        <v>43</v>
      </c>
    </row>
    <row r="865" spans="1:20" x14ac:dyDescent="0.55000000000000004">
      <c r="A865" t="s">
        <v>8</v>
      </c>
    </row>
    <row r="866" spans="1:20" x14ac:dyDescent="0.55000000000000004">
      <c r="A866" t="s">
        <v>8</v>
      </c>
      <c r="B866" t="s">
        <v>44</v>
      </c>
    </row>
    <row r="867" spans="1:20" x14ac:dyDescent="0.55000000000000004">
      <c r="A867" t="s">
        <v>32</v>
      </c>
      <c r="C867">
        <v>1</v>
      </c>
      <c r="D867">
        <v>3</v>
      </c>
      <c r="E867">
        <v>1</v>
      </c>
      <c r="F867">
        <v>2</v>
      </c>
      <c r="G867">
        <v>1</v>
      </c>
      <c r="H867">
        <v>2</v>
      </c>
      <c r="I867">
        <v>2</v>
      </c>
      <c r="J867">
        <v>6</v>
      </c>
      <c r="K867">
        <v>2</v>
      </c>
      <c r="L867">
        <v>2</v>
      </c>
      <c r="M867">
        <v>2</v>
      </c>
      <c r="N867">
        <v>1</v>
      </c>
      <c r="O867">
        <v>1</v>
      </c>
      <c r="P867">
        <v>7</v>
      </c>
      <c r="Q867">
        <v>7</v>
      </c>
      <c r="R867">
        <v>5</v>
      </c>
      <c r="S867" t="s">
        <v>93</v>
      </c>
      <c r="T867">
        <v>3</v>
      </c>
    </row>
    <row r="868" spans="1:20" x14ac:dyDescent="0.55000000000000004">
      <c r="A868" t="s">
        <v>29</v>
      </c>
      <c r="C868">
        <v>2</v>
      </c>
      <c r="D868">
        <v>2</v>
      </c>
      <c r="E868">
        <v>3</v>
      </c>
      <c r="F868">
        <v>3</v>
      </c>
      <c r="G868">
        <v>3</v>
      </c>
      <c r="H868">
        <v>7</v>
      </c>
      <c r="I868">
        <v>3</v>
      </c>
      <c r="J868">
        <v>2</v>
      </c>
      <c r="K868">
        <v>4</v>
      </c>
      <c r="L868">
        <v>4</v>
      </c>
      <c r="M868">
        <v>1</v>
      </c>
      <c r="N868">
        <v>2</v>
      </c>
      <c r="O868">
        <v>4</v>
      </c>
      <c r="P868">
        <v>4</v>
      </c>
      <c r="Q868">
        <v>2</v>
      </c>
      <c r="R868">
        <v>2</v>
      </c>
      <c r="S868" t="s">
        <v>93</v>
      </c>
      <c r="T868">
        <v>7</v>
      </c>
    </row>
    <row r="869" spans="1:20" x14ac:dyDescent="0.55000000000000004">
      <c r="A869" t="s">
        <v>31</v>
      </c>
      <c r="C869">
        <v>3</v>
      </c>
      <c r="D869">
        <v>4</v>
      </c>
      <c r="E869">
        <v>8</v>
      </c>
      <c r="F869">
        <v>4</v>
      </c>
      <c r="G869">
        <v>6</v>
      </c>
      <c r="H869">
        <v>3</v>
      </c>
      <c r="I869">
        <v>7</v>
      </c>
      <c r="J869">
        <v>7</v>
      </c>
      <c r="K869">
        <v>3</v>
      </c>
      <c r="L869">
        <v>3</v>
      </c>
      <c r="M869">
        <v>4</v>
      </c>
      <c r="N869">
        <v>3</v>
      </c>
      <c r="O869">
        <v>3</v>
      </c>
      <c r="P869">
        <v>2</v>
      </c>
      <c r="Q869">
        <v>5</v>
      </c>
      <c r="R869">
        <v>3</v>
      </c>
      <c r="S869" t="s">
        <v>93</v>
      </c>
      <c r="T869">
        <v>2</v>
      </c>
    </row>
    <row r="870" spans="1:20" x14ac:dyDescent="0.55000000000000004">
      <c r="A870" t="s">
        <v>33</v>
      </c>
      <c r="C870">
        <v>4</v>
      </c>
      <c r="D870">
        <v>1</v>
      </c>
      <c r="E870">
        <v>5</v>
      </c>
      <c r="F870">
        <v>1</v>
      </c>
      <c r="G870">
        <v>4</v>
      </c>
      <c r="H870">
        <v>1</v>
      </c>
      <c r="I870">
        <v>1</v>
      </c>
      <c r="J870">
        <v>3</v>
      </c>
      <c r="K870">
        <v>1</v>
      </c>
      <c r="L870">
        <v>1</v>
      </c>
      <c r="M870">
        <v>3</v>
      </c>
      <c r="N870">
        <v>4</v>
      </c>
      <c r="O870">
        <v>7</v>
      </c>
      <c r="P870">
        <v>1</v>
      </c>
      <c r="Q870">
        <v>10</v>
      </c>
      <c r="R870">
        <v>12</v>
      </c>
      <c r="S870" t="s">
        <v>93</v>
      </c>
      <c r="T870">
        <v>11</v>
      </c>
    </row>
    <row r="871" spans="1:20" x14ac:dyDescent="0.55000000000000004">
      <c r="A871" t="s">
        <v>35</v>
      </c>
      <c r="C871">
        <v>5</v>
      </c>
      <c r="D871">
        <v>6</v>
      </c>
      <c r="E871">
        <v>7</v>
      </c>
      <c r="F871">
        <v>6</v>
      </c>
      <c r="G871">
        <v>5</v>
      </c>
      <c r="H871">
        <v>6</v>
      </c>
      <c r="I871">
        <v>5</v>
      </c>
      <c r="J871">
        <v>5</v>
      </c>
      <c r="K871">
        <v>5</v>
      </c>
      <c r="L871">
        <v>5</v>
      </c>
      <c r="M871">
        <v>6</v>
      </c>
      <c r="N871">
        <v>5</v>
      </c>
      <c r="O871">
        <v>6</v>
      </c>
      <c r="P871">
        <v>3</v>
      </c>
      <c r="Q871">
        <v>1</v>
      </c>
      <c r="R871">
        <v>1</v>
      </c>
      <c r="S871" t="s">
        <v>93</v>
      </c>
      <c r="T871">
        <v>5</v>
      </c>
    </row>
    <row r="872" spans="1:20" x14ac:dyDescent="0.55000000000000004">
      <c r="A872" t="s">
        <v>30</v>
      </c>
      <c r="C872">
        <v>6</v>
      </c>
      <c r="D872">
        <v>5</v>
      </c>
      <c r="E872">
        <v>2</v>
      </c>
      <c r="F872">
        <v>5</v>
      </c>
      <c r="G872">
        <v>2</v>
      </c>
      <c r="H872">
        <v>9</v>
      </c>
      <c r="I872">
        <v>8</v>
      </c>
      <c r="J872">
        <v>1</v>
      </c>
      <c r="K872">
        <v>6</v>
      </c>
      <c r="L872">
        <v>6</v>
      </c>
      <c r="M872">
        <v>5</v>
      </c>
      <c r="N872">
        <v>6</v>
      </c>
      <c r="O872">
        <v>5</v>
      </c>
      <c r="P872">
        <v>6</v>
      </c>
      <c r="Q872">
        <v>6</v>
      </c>
      <c r="R872">
        <v>4</v>
      </c>
      <c r="S872" t="s">
        <v>93</v>
      </c>
      <c r="T872">
        <v>6</v>
      </c>
    </row>
    <row r="873" spans="1:20" x14ac:dyDescent="0.55000000000000004">
      <c r="A873" t="s">
        <v>39</v>
      </c>
      <c r="C873">
        <v>7</v>
      </c>
      <c r="D873">
        <v>10</v>
      </c>
      <c r="E873">
        <v>10</v>
      </c>
      <c r="F873">
        <v>8</v>
      </c>
      <c r="G873">
        <v>8</v>
      </c>
      <c r="H873">
        <v>5</v>
      </c>
      <c r="I873">
        <v>6</v>
      </c>
      <c r="J873">
        <v>9</v>
      </c>
      <c r="K873">
        <v>11</v>
      </c>
      <c r="L873">
        <v>9</v>
      </c>
      <c r="M873">
        <v>7</v>
      </c>
      <c r="N873">
        <v>7</v>
      </c>
      <c r="O873">
        <v>2</v>
      </c>
      <c r="P873">
        <v>5</v>
      </c>
      <c r="Q873">
        <v>9</v>
      </c>
      <c r="R873">
        <v>6</v>
      </c>
      <c r="S873" t="s">
        <v>93</v>
      </c>
      <c r="T873">
        <v>8</v>
      </c>
    </row>
    <row r="874" spans="1:20" x14ac:dyDescent="0.55000000000000004">
      <c r="A874" t="s">
        <v>84</v>
      </c>
      <c r="C874">
        <v>8</v>
      </c>
      <c r="D874">
        <v>8</v>
      </c>
      <c r="E874">
        <v>4</v>
      </c>
      <c r="F874">
        <v>7</v>
      </c>
      <c r="G874">
        <v>7</v>
      </c>
      <c r="H874">
        <v>4</v>
      </c>
      <c r="I874">
        <v>4</v>
      </c>
      <c r="J874">
        <v>8</v>
      </c>
      <c r="K874">
        <v>8</v>
      </c>
      <c r="L874">
        <v>7</v>
      </c>
      <c r="M874">
        <v>8</v>
      </c>
      <c r="N874">
        <v>9</v>
      </c>
      <c r="O874">
        <v>8</v>
      </c>
      <c r="P874">
        <v>10</v>
      </c>
      <c r="Q874">
        <v>12</v>
      </c>
      <c r="R874">
        <v>11</v>
      </c>
      <c r="S874" t="s">
        <v>93</v>
      </c>
      <c r="T874">
        <v>12</v>
      </c>
    </row>
    <row r="875" spans="1:20" x14ac:dyDescent="0.55000000000000004">
      <c r="A875" t="s">
        <v>37</v>
      </c>
      <c r="C875">
        <v>9</v>
      </c>
      <c r="D875">
        <v>7</v>
      </c>
      <c r="E875">
        <v>6</v>
      </c>
      <c r="F875">
        <v>9</v>
      </c>
      <c r="G875">
        <v>12</v>
      </c>
      <c r="H875">
        <v>11</v>
      </c>
      <c r="I875">
        <v>12</v>
      </c>
      <c r="J875">
        <v>4</v>
      </c>
      <c r="K875">
        <v>10</v>
      </c>
      <c r="L875">
        <v>12</v>
      </c>
      <c r="M875">
        <v>9</v>
      </c>
      <c r="N875">
        <v>11</v>
      </c>
      <c r="O875">
        <v>12</v>
      </c>
      <c r="P875">
        <v>11</v>
      </c>
      <c r="Q875">
        <v>8</v>
      </c>
      <c r="R875">
        <v>9</v>
      </c>
      <c r="S875" t="s">
        <v>93</v>
      </c>
      <c r="T875">
        <v>1</v>
      </c>
    </row>
    <row r="876" spans="1:20" x14ac:dyDescent="0.55000000000000004">
      <c r="A876" t="s">
        <v>34</v>
      </c>
      <c r="C876">
        <v>10</v>
      </c>
      <c r="D876">
        <v>11</v>
      </c>
      <c r="E876">
        <v>11</v>
      </c>
      <c r="F876">
        <v>10</v>
      </c>
      <c r="G876">
        <v>10</v>
      </c>
      <c r="H876">
        <v>10</v>
      </c>
      <c r="I876">
        <v>10</v>
      </c>
      <c r="J876">
        <v>12</v>
      </c>
      <c r="K876">
        <v>9</v>
      </c>
      <c r="L876">
        <v>8</v>
      </c>
      <c r="M876">
        <v>11</v>
      </c>
      <c r="N876">
        <v>8</v>
      </c>
      <c r="O876">
        <v>11</v>
      </c>
      <c r="P876">
        <v>9</v>
      </c>
      <c r="Q876">
        <v>4</v>
      </c>
      <c r="R876">
        <v>7</v>
      </c>
      <c r="S876" t="s">
        <v>93</v>
      </c>
      <c r="T876">
        <v>9</v>
      </c>
    </row>
    <row r="877" spans="1:20" x14ac:dyDescent="0.55000000000000004">
      <c r="A877" t="s">
        <v>38</v>
      </c>
      <c r="C877">
        <v>11</v>
      </c>
      <c r="D877">
        <v>9</v>
      </c>
      <c r="E877">
        <v>9</v>
      </c>
      <c r="F877">
        <v>11</v>
      </c>
      <c r="G877">
        <v>9</v>
      </c>
      <c r="H877">
        <v>12</v>
      </c>
      <c r="I877">
        <v>9</v>
      </c>
      <c r="J877">
        <v>10</v>
      </c>
      <c r="K877">
        <v>7</v>
      </c>
      <c r="L877">
        <v>10</v>
      </c>
      <c r="M877">
        <v>10</v>
      </c>
      <c r="N877">
        <v>10</v>
      </c>
      <c r="O877">
        <v>10</v>
      </c>
      <c r="P877">
        <v>12</v>
      </c>
      <c r="Q877">
        <v>3</v>
      </c>
      <c r="R877">
        <v>8</v>
      </c>
      <c r="S877" t="s">
        <v>93</v>
      </c>
      <c r="T877">
        <v>4</v>
      </c>
    </row>
    <row r="878" spans="1:20" x14ac:dyDescent="0.55000000000000004">
      <c r="A878" t="s">
        <v>36</v>
      </c>
      <c r="C878">
        <v>12</v>
      </c>
      <c r="D878">
        <v>12</v>
      </c>
      <c r="E878">
        <v>12</v>
      </c>
      <c r="F878">
        <v>12</v>
      </c>
      <c r="G878">
        <v>11</v>
      </c>
      <c r="H878">
        <v>8</v>
      </c>
      <c r="I878">
        <v>11</v>
      </c>
      <c r="J878">
        <v>11</v>
      </c>
      <c r="K878">
        <v>12</v>
      </c>
      <c r="L878">
        <v>11</v>
      </c>
      <c r="M878">
        <v>12</v>
      </c>
      <c r="N878">
        <v>12</v>
      </c>
      <c r="O878">
        <v>9</v>
      </c>
      <c r="P878">
        <v>8</v>
      </c>
      <c r="Q878">
        <v>11</v>
      </c>
      <c r="R878">
        <v>10</v>
      </c>
      <c r="S878" t="s">
        <v>93</v>
      </c>
      <c r="T878">
        <v>10</v>
      </c>
    </row>
    <row r="879" spans="1:20" x14ac:dyDescent="0.55000000000000004">
      <c r="A879" t="s">
        <v>8</v>
      </c>
    </row>
    <row r="880" spans="1:20" x14ac:dyDescent="0.55000000000000004">
      <c r="A880" t="s">
        <v>8</v>
      </c>
    </row>
    <row r="881" spans="1:15" x14ac:dyDescent="0.55000000000000004">
      <c r="A881" t="s">
        <v>8</v>
      </c>
    </row>
    <row r="882" spans="1:15" x14ac:dyDescent="0.55000000000000004">
      <c r="A882" t="s">
        <v>8</v>
      </c>
    </row>
    <row r="883" spans="1:15" x14ac:dyDescent="0.55000000000000004">
      <c r="A883" t="s">
        <v>8</v>
      </c>
    </row>
    <row r="884" spans="1:15" x14ac:dyDescent="0.55000000000000004">
      <c r="A884" t="s">
        <v>8</v>
      </c>
    </row>
    <row r="885" spans="1:15" x14ac:dyDescent="0.55000000000000004">
      <c r="A885" t="s">
        <v>8</v>
      </c>
    </row>
    <row r="886" spans="1:15" x14ac:dyDescent="0.55000000000000004">
      <c r="A886" t="s">
        <v>8</v>
      </c>
    </row>
    <row r="887" spans="1:15" x14ac:dyDescent="0.55000000000000004">
      <c r="A887" t="s">
        <v>8</v>
      </c>
    </row>
    <row r="888" spans="1:15" x14ac:dyDescent="0.55000000000000004">
      <c r="A888" t="s">
        <v>8</v>
      </c>
    </row>
    <row r="889" spans="1:15" x14ac:dyDescent="0.55000000000000004">
      <c r="A889" t="s">
        <v>45</v>
      </c>
      <c r="B889" t="s">
        <v>46</v>
      </c>
      <c r="C889" t="s">
        <v>47</v>
      </c>
      <c r="D889" t="s">
        <v>47</v>
      </c>
      <c r="E889" t="s">
        <v>47</v>
      </c>
      <c r="F889" t="s">
        <v>48</v>
      </c>
      <c r="G889" t="s">
        <v>47</v>
      </c>
      <c r="H889" t="s">
        <v>47</v>
      </c>
      <c r="I889" t="s">
        <v>47</v>
      </c>
      <c r="J889" t="s">
        <v>49</v>
      </c>
      <c r="K889" t="s">
        <v>47</v>
      </c>
      <c r="L889" t="s">
        <v>47</v>
      </c>
      <c r="M889" t="s">
        <v>47</v>
      </c>
      <c r="N889" t="s">
        <v>50</v>
      </c>
      <c r="O889" t="s">
        <v>47</v>
      </c>
    </row>
    <row r="890" spans="1:15" x14ac:dyDescent="0.55000000000000004">
      <c r="A890" t="s">
        <v>45</v>
      </c>
      <c r="B890" t="s">
        <v>51</v>
      </c>
      <c r="C890" t="s">
        <v>47</v>
      </c>
      <c r="D890" t="s">
        <v>47</v>
      </c>
      <c r="E890" t="s">
        <v>47</v>
      </c>
      <c r="F890" t="s">
        <v>52</v>
      </c>
      <c r="G890" t="s">
        <v>47</v>
      </c>
      <c r="H890" t="s">
        <v>47</v>
      </c>
      <c r="I890" t="s">
        <v>47</v>
      </c>
      <c r="J890" t="s">
        <v>53</v>
      </c>
      <c r="K890" t="s">
        <v>47</v>
      </c>
      <c r="L890" t="s">
        <v>47</v>
      </c>
      <c r="M890" t="s">
        <v>47</v>
      </c>
      <c r="N890" t="s">
        <v>54</v>
      </c>
      <c r="O890" t="s">
        <v>47</v>
      </c>
    </row>
    <row r="891" spans="1:15" x14ac:dyDescent="0.55000000000000004">
      <c r="A891" t="s">
        <v>45</v>
      </c>
      <c r="B891" t="s">
        <v>55</v>
      </c>
      <c r="C891" t="s">
        <v>47</v>
      </c>
      <c r="D891" t="s">
        <v>47</v>
      </c>
      <c r="E891" t="s">
        <v>47</v>
      </c>
      <c r="F891" t="s">
        <v>56</v>
      </c>
      <c r="G891" t="s">
        <v>47</v>
      </c>
      <c r="H891" t="s">
        <v>47</v>
      </c>
      <c r="I891" t="s">
        <v>47</v>
      </c>
      <c r="J891" t="s">
        <v>57</v>
      </c>
      <c r="K891" t="s">
        <v>47</v>
      </c>
      <c r="L891" t="s">
        <v>47</v>
      </c>
      <c r="M891" t="s">
        <v>47</v>
      </c>
      <c r="N891" t="s">
        <v>58</v>
      </c>
      <c r="O891" t="s">
        <v>47</v>
      </c>
    </row>
    <row r="892" spans="1:15" x14ac:dyDescent="0.55000000000000004">
      <c r="A892" t="s">
        <v>59</v>
      </c>
      <c r="B892" t="s">
        <v>60</v>
      </c>
      <c r="C892" t="s">
        <v>61</v>
      </c>
      <c r="D892" t="s">
        <v>47</v>
      </c>
      <c r="E892" t="s">
        <v>62</v>
      </c>
      <c r="F892" t="s">
        <v>60</v>
      </c>
      <c r="G892" t="s">
        <v>61</v>
      </c>
      <c r="H892" t="s">
        <v>47</v>
      </c>
      <c r="I892" t="s">
        <v>62</v>
      </c>
      <c r="J892" t="s">
        <v>60</v>
      </c>
      <c r="K892" t="s">
        <v>61</v>
      </c>
      <c r="L892" t="s">
        <v>47</v>
      </c>
      <c r="M892" t="s">
        <v>62</v>
      </c>
      <c r="N892" t="s">
        <v>60</v>
      </c>
      <c r="O892" t="s">
        <v>61</v>
      </c>
    </row>
    <row r="893" spans="1:15" x14ac:dyDescent="0.55000000000000004">
      <c r="A893">
        <v>1</v>
      </c>
      <c r="B893" t="s">
        <v>63</v>
      </c>
      <c r="C893">
        <v>5594.09</v>
      </c>
      <c r="E893">
        <v>1</v>
      </c>
      <c r="F893" t="s">
        <v>67</v>
      </c>
      <c r="G893">
        <v>38.68</v>
      </c>
      <c r="I893">
        <v>1</v>
      </c>
      <c r="J893" t="s">
        <v>64</v>
      </c>
      <c r="K893">
        <v>31.99</v>
      </c>
      <c r="M893">
        <v>1</v>
      </c>
      <c r="N893" t="s">
        <v>67</v>
      </c>
      <c r="O893">
        <v>496</v>
      </c>
    </row>
    <row r="894" spans="1:15" x14ac:dyDescent="0.55000000000000004">
      <c r="A894">
        <v>2</v>
      </c>
      <c r="B894" t="s">
        <v>67</v>
      </c>
      <c r="C894">
        <v>4332.1099999999997</v>
      </c>
      <c r="E894">
        <v>2</v>
      </c>
      <c r="F894" t="s">
        <v>63</v>
      </c>
      <c r="G894">
        <v>38.06</v>
      </c>
      <c r="I894">
        <v>2</v>
      </c>
      <c r="J894" t="s">
        <v>67</v>
      </c>
      <c r="K894">
        <v>18.46</v>
      </c>
      <c r="M894">
        <v>2</v>
      </c>
      <c r="N894" t="s">
        <v>63</v>
      </c>
      <c r="O894">
        <v>483</v>
      </c>
    </row>
    <row r="895" spans="1:15" x14ac:dyDescent="0.55000000000000004">
      <c r="A895">
        <v>3</v>
      </c>
      <c r="B895" t="s">
        <v>64</v>
      </c>
      <c r="C895">
        <v>4167.7</v>
      </c>
      <c r="E895">
        <v>3</v>
      </c>
      <c r="F895" t="s">
        <v>66</v>
      </c>
      <c r="G895">
        <v>38.03</v>
      </c>
      <c r="I895">
        <v>3</v>
      </c>
      <c r="J895" t="s">
        <v>66</v>
      </c>
      <c r="K895">
        <v>18.05</v>
      </c>
      <c r="M895">
        <v>3</v>
      </c>
      <c r="N895" t="s">
        <v>66</v>
      </c>
      <c r="O895">
        <v>470</v>
      </c>
    </row>
    <row r="896" spans="1:15" x14ac:dyDescent="0.55000000000000004">
      <c r="A896">
        <v>4</v>
      </c>
      <c r="B896" t="s">
        <v>66</v>
      </c>
      <c r="C896">
        <v>4069.49</v>
      </c>
      <c r="E896">
        <v>4</v>
      </c>
      <c r="F896" t="s">
        <v>64</v>
      </c>
      <c r="G896">
        <v>28.35</v>
      </c>
      <c r="I896">
        <v>4</v>
      </c>
      <c r="J896" t="s">
        <v>86</v>
      </c>
      <c r="K896">
        <v>17.47</v>
      </c>
      <c r="M896">
        <v>4</v>
      </c>
      <c r="N896" t="s">
        <v>64</v>
      </c>
      <c r="O896">
        <v>467</v>
      </c>
    </row>
    <row r="897" spans="1:15" x14ac:dyDescent="0.55000000000000004">
      <c r="A897">
        <v>5</v>
      </c>
      <c r="B897" t="s">
        <v>65</v>
      </c>
      <c r="C897">
        <v>3365.96</v>
      </c>
      <c r="E897">
        <v>5</v>
      </c>
      <c r="F897" t="s">
        <v>69</v>
      </c>
      <c r="G897">
        <v>27.03</v>
      </c>
      <c r="I897">
        <v>5</v>
      </c>
      <c r="J897" t="s">
        <v>72</v>
      </c>
      <c r="K897">
        <v>17.28</v>
      </c>
      <c r="M897">
        <v>5</v>
      </c>
      <c r="N897" t="s">
        <v>69</v>
      </c>
      <c r="O897">
        <v>399</v>
      </c>
    </row>
    <row r="898" spans="1:15" x14ac:dyDescent="0.55000000000000004">
      <c r="A898">
        <v>6</v>
      </c>
      <c r="B898" t="s">
        <v>69</v>
      </c>
      <c r="C898">
        <v>3054.37</v>
      </c>
      <c r="E898">
        <v>6</v>
      </c>
      <c r="F898" t="s">
        <v>65</v>
      </c>
      <c r="G898">
        <v>22.9</v>
      </c>
      <c r="I898">
        <v>6</v>
      </c>
      <c r="J898" t="s">
        <v>69</v>
      </c>
      <c r="K898">
        <v>16.43</v>
      </c>
      <c r="M898">
        <v>6</v>
      </c>
      <c r="N898" t="s">
        <v>65</v>
      </c>
      <c r="O898">
        <v>374</v>
      </c>
    </row>
    <row r="899" spans="1:15" x14ac:dyDescent="0.55000000000000004">
      <c r="A899">
        <v>7</v>
      </c>
      <c r="B899" t="s">
        <v>72</v>
      </c>
      <c r="C899">
        <v>1396.99</v>
      </c>
      <c r="E899">
        <v>7</v>
      </c>
      <c r="F899" t="s">
        <v>72</v>
      </c>
      <c r="G899">
        <v>14.86</v>
      </c>
      <c r="I899">
        <v>7</v>
      </c>
      <c r="J899" t="s">
        <v>63</v>
      </c>
      <c r="K899">
        <v>16.05</v>
      </c>
      <c r="M899">
        <v>7</v>
      </c>
      <c r="N899" t="s">
        <v>72</v>
      </c>
      <c r="O899">
        <v>279</v>
      </c>
    </row>
    <row r="900" spans="1:15" x14ac:dyDescent="0.55000000000000004">
      <c r="A900">
        <v>8</v>
      </c>
      <c r="B900" t="s">
        <v>86</v>
      </c>
      <c r="C900">
        <v>1326.88</v>
      </c>
      <c r="E900">
        <v>8</v>
      </c>
      <c r="F900" t="s">
        <v>68</v>
      </c>
      <c r="G900">
        <v>14.71</v>
      </c>
      <c r="I900">
        <v>8</v>
      </c>
      <c r="J900" t="s">
        <v>70</v>
      </c>
      <c r="K900">
        <v>15.35</v>
      </c>
      <c r="M900">
        <v>8</v>
      </c>
      <c r="N900" t="s">
        <v>86</v>
      </c>
      <c r="O900">
        <v>239</v>
      </c>
    </row>
    <row r="901" spans="1:15" x14ac:dyDescent="0.55000000000000004">
      <c r="A901">
        <v>9</v>
      </c>
      <c r="B901" t="s">
        <v>71</v>
      </c>
      <c r="C901">
        <v>1188.21</v>
      </c>
      <c r="E901">
        <v>9</v>
      </c>
      <c r="F901" t="s">
        <v>86</v>
      </c>
      <c r="G901">
        <v>13.82</v>
      </c>
      <c r="I901">
        <v>9</v>
      </c>
      <c r="J901" t="s">
        <v>65</v>
      </c>
      <c r="K901">
        <v>14.84</v>
      </c>
      <c r="M901">
        <v>9</v>
      </c>
      <c r="N901" t="s">
        <v>71</v>
      </c>
      <c r="O901">
        <v>204</v>
      </c>
    </row>
    <row r="902" spans="1:15" x14ac:dyDescent="0.55000000000000004">
      <c r="A902">
        <v>10</v>
      </c>
      <c r="B902" t="s">
        <v>73</v>
      </c>
      <c r="C902">
        <v>793.09</v>
      </c>
      <c r="E902">
        <v>10</v>
      </c>
      <c r="F902" t="s">
        <v>73</v>
      </c>
      <c r="G902">
        <v>12.59</v>
      </c>
      <c r="I902">
        <v>10</v>
      </c>
      <c r="J902" t="s">
        <v>68</v>
      </c>
      <c r="K902">
        <v>14.81</v>
      </c>
      <c r="M902">
        <v>10</v>
      </c>
      <c r="N902" t="s">
        <v>68</v>
      </c>
      <c r="O902">
        <v>179</v>
      </c>
    </row>
    <row r="903" spans="1:15" x14ac:dyDescent="0.55000000000000004">
      <c r="A903">
        <v>11</v>
      </c>
      <c r="B903" t="s">
        <v>68</v>
      </c>
      <c r="C903">
        <v>691.28</v>
      </c>
      <c r="E903">
        <v>11</v>
      </c>
      <c r="F903" t="s">
        <v>71</v>
      </c>
      <c r="G903">
        <v>10.52</v>
      </c>
      <c r="I903">
        <v>11</v>
      </c>
      <c r="J903" t="s">
        <v>71</v>
      </c>
      <c r="K903">
        <v>9.26</v>
      </c>
      <c r="M903">
        <v>11</v>
      </c>
      <c r="N903" t="s">
        <v>73</v>
      </c>
      <c r="O903">
        <v>175</v>
      </c>
    </row>
    <row r="904" spans="1:15" x14ac:dyDescent="0.55000000000000004">
      <c r="A904">
        <v>12</v>
      </c>
      <c r="B904" t="s">
        <v>70</v>
      </c>
      <c r="C904">
        <v>494.8</v>
      </c>
      <c r="E904">
        <v>12</v>
      </c>
      <c r="F904" t="s">
        <v>70</v>
      </c>
      <c r="G904">
        <v>9</v>
      </c>
      <c r="I904">
        <v>12</v>
      </c>
      <c r="J904" t="s">
        <v>73</v>
      </c>
      <c r="K904">
        <v>9.2200000000000006</v>
      </c>
      <c r="M904">
        <v>12</v>
      </c>
      <c r="N904" t="s">
        <v>70</v>
      </c>
      <c r="O904">
        <v>106</v>
      </c>
    </row>
    <row r="910" spans="1:15" x14ac:dyDescent="0.55000000000000004">
      <c r="A910" t="s">
        <v>75</v>
      </c>
    </row>
    <row r="913" spans="1:20" x14ac:dyDescent="0.55000000000000004">
      <c r="A913" t="s">
        <v>0</v>
      </c>
    </row>
    <row r="914" spans="1:20" x14ac:dyDescent="0.55000000000000004">
      <c r="A914" t="s">
        <v>1</v>
      </c>
      <c r="B914" t="s">
        <v>94</v>
      </c>
    </row>
    <row r="915" spans="1:20" x14ac:dyDescent="0.55000000000000004">
      <c r="A915" t="s">
        <v>3</v>
      </c>
      <c r="B915" s="1">
        <v>43050.692256944443</v>
      </c>
    </row>
    <row r="916" spans="1:20" x14ac:dyDescent="0.55000000000000004">
      <c r="A916" t="s">
        <v>4</v>
      </c>
      <c r="B916" s="1">
        <v>43050.779756944445</v>
      </c>
    </row>
    <row r="920" spans="1:20" x14ac:dyDescent="0.55000000000000004">
      <c r="A920" t="s">
        <v>5</v>
      </c>
      <c r="B920" t="s">
        <v>6</v>
      </c>
    </row>
    <row r="921" spans="1:20" x14ac:dyDescent="0.55000000000000004">
      <c r="A921" t="s">
        <v>7</v>
      </c>
      <c r="B921">
        <v>12</v>
      </c>
    </row>
    <row r="922" spans="1:20" x14ac:dyDescent="0.55000000000000004">
      <c r="A922" t="s">
        <v>8</v>
      </c>
    </row>
    <row r="925" spans="1:20" x14ac:dyDescent="0.55000000000000004">
      <c r="A925" t="s">
        <v>9</v>
      </c>
      <c r="B925" t="s">
        <v>10</v>
      </c>
      <c r="C925" t="s">
        <v>11</v>
      </c>
      <c r="D925" t="s">
        <v>12</v>
      </c>
      <c r="E925" t="s">
        <v>13</v>
      </c>
      <c r="F925" t="s">
        <v>14</v>
      </c>
      <c r="G925" t="s">
        <v>15</v>
      </c>
      <c r="H925" t="s">
        <v>16</v>
      </c>
      <c r="I925" t="s">
        <v>17</v>
      </c>
      <c r="J925" t="s">
        <v>18</v>
      </c>
      <c r="K925" t="s">
        <v>19</v>
      </c>
      <c r="L925" t="s">
        <v>20</v>
      </c>
      <c r="M925" t="s">
        <v>21</v>
      </c>
      <c r="N925" t="s">
        <v>22</v>
      </c>
      <c r="O925" t="s">
        <v>23</v>
      </c>
      <c r="P925" t="s">
        <v>24</v>
      </c>
      <c r="Q925" t="s">
        <v>90</v>
      </c>
      <c r="R925" t="s">
        <v>26</v>
      </c>
      <c r="S925" t="s">
        <v>91</v>
      </c>
      <c r="T925" t="s">
        <v>92</v>
      </c>
    </row>
    <row r="926" spans="1:20" x14ac:dyDescent="0.55000000000000004">
      <c r="A926" t="s">
        <v>29</v>
      </c>
      <c r="B926">
        <v>1</v>
      </c>
      <c r="C926">
        <v>536</v>
      </c>
      <c r="D926">
        <v>2998</v>
      </c>
      <c r="E926">
        <v>2</v>
      </c>
      <c r="F926">
        <v>522</v>
      </c>
      <c r="G926">
        <v>2</v>
      </c>
      <c r="H926">
        <v>17.41</v>
      </c>
      <c r="I926">
        <v>1</v>
      </c>
      <c r="J926">
        <v>107</v>
      </c>
      <c r="K926">
        <v>28.01</v>
      </c>
      <c r="L926">
        <v>4.87</v>
      </c>
      <c r="M926">
        <v>3638.62</v>
      </c>
      <c r="N926">
        <v>34</v>
      </c>
      <c r="O926">
        <v>1.56</v>
      </c>
      <c r="P926">
        <v>89</v>
      </c>
      <c r="Q926">
        <v>20.3</v>
      </c>
      <c r="R926">
        <v>51</v>
      </c>
      <c r="S926">
        <v>25.8</v>
      </c>
      <c r="T926">
        <v>29.3</v>
      </c>
    </row>
    <row r="927" spans="1:20" x14ac:dyDescent="0.55000000000000004">
      <c r="A927" t="s">
        <v>33</v>
      </c>
      <c r="B927">
        <v>2</v>
      </c>
      <c r="C927">
        <v>472</v>
      </c>
      <c r="D927">
        <v>4007</v>
      </c>
      <c r="E927">
        <v>2</v>
      </c>
      <c r="F927">
        <v>1395</v>
      </c>
      <c r="G927">
        <v>2</v>
      </c>
      <c r="H927">
        <v>34.81</v>
      </c>
      <c r="I927">
        <v>2</v>
      </c>
      <c r="J927">
        <v>102</v>
      </c>
      <c r="K927">
        <v>39.28</v>
      </c>
      <c r="L927">
        <v>13.67</v>
      </c>
      <c r="M927">
        <v>3325.92</v>
      </c>
      <c r="N927">
        <v>32.6</v>
      </c>
      <c r="O927">
        <v>1.44</v>
      </c>
      <c r="P927">
        <v>160</v>
      </c>
      <c r="Q927">
        <v>12.8</v>
      </c>
      <c r="R927">
        <v>0</v>
      </c>
      <c r="S927">
        <v>15.2</v>
      </c>
      <c r="T927">
        <v>18.100000000000001</v>
      </c>
    </row>
    <row r="928" spans="1:20" x14ac:dyDescent="0.55000000000000004">
      <c r="A928" t="s">
        <v>31</v>
      </c>
      <c r="B928">
        <v>3</v>
      </c>
      <c r="C928">
        <v>463</v>
      </c>
      <c r="D928">
        <v>2346</v>
      </c>
      <c r="E928">
        <v>2</v>
      </c>
      <c r="F928">
        <v>390</v>
      </c>
      <c r="G928">
        <v>1</v>
      </c>
      <c r="H928">
        <v>16.62</v>
      </c>
      <c r="I928">
        <v>1</v>
      </c>
      <c r="J928">
        <v>80</v>
      </c>
      <c r="K928">
        <v>29.32</v>
      </c>
      <c r="L928">
        <v>4.87</v>
      </c>
      <c r="M928">
        <v>2730.29</v>
      </c>
      <c r="N928">
        <v>34.119999999999997</v>
      </c>
      <c r="O928">
        <v>1.76</v>
      </c>
      <c r="P928">
        <v>117</v>
      </c>
      <c r="Q928">
        <v>18.2</v>
      </c>
      <c r="R928">
        <v>40</v>
      </c>
      <c r="S928">
        <v>22.4</v>
      </c>
      <c r="T928">
        <v>24.9</v>
      </c>
    </row>
    <row r="929" spans="1:20" x14ac:dyDescent="0.55000000000000004">
      <c r="A929" t="s">
        <v>30</v>
      </c>
      <c r="B929">
        <v>4</v>
      </c>
      <c r="C929">
        <v>426</v>
      </c>
      <c r="D929">
        <v>2086</v>
      </c>
      <c r="E929">
        <v>2</v>
      </c>
      <c r="F929">
        <v>340</v>
      </c>
      <c r="G929">
        <v>1</v>
      </c>
      <c r="H929">
        <v>16.29</v>
      </c>
      <c r="I929">
        <v>1</v>
      </c>
      <c r="J929">
        <v>77</v>
      </c>
      <c r="K929">
        <v>27.09</v>
      </c>
      <c r="L929">
        <v>4.41</v>
      </c>
      <c r="M929">
        <v>2058.08</v>
      </c>
      <c r="N929">
        <v>26.72</v>
      </c>
      <c r="O929">
        <v>1.72</v>
      </c>
      <c r="P929">
        <v>49</v>
      </c>
      <c r="Q929">
        <v>18.600000000000001</v>
      </c>
      <c r="R929">
        <v>19</v>
      </c>
      <c r="S929">
        <v>24.6</v>
      </c>
      <c r="T929">
        <v>26</v>
      </c>
    </row>
    <row r="930" spans="1:20" x14ac:dyDescent="0.55000000000000004">
      <c r="A930" t="s">
        <v>35</v>
      </c>
      <c r="B930">
        <v>5</v>
      </c>
      <c r="C930">
        <v>414</v>
      </c>
      <c r="D930">
        <v>1835</v>
      </c>
      <c r="E930">
        <v>2</v>
      </c>
      <c r="F930">
        <v>315</v>
      </c>
      <c r="G930">
        <v>1</v>
      </c>
      <c r="H930">
        <v>17.16</v>
      </c>
      <c r="I930">
        <v>1</v>
      </c>
      <c r="J930">
        <v>80</v>
      </c>
      <c r="K930">
        <v>22.93</v>
      </c>
      <c r="L930">
        <v>3.93</v>
      </c>
      <c r="M930">
        <v>1914.92</v>
      </c>
      <c r="N930">
        <v>23.93</v>
      </c>
      <c r="O930">
        <v>1.65</v>
      </c>
      <c r="P930">
        <v>91</v>
      </c>
      <c r="Q930">
        <v>20.5</v>
      </c>
      <c r="R930">
        <v>46</v>
      </c>
      <c r="S930">
        <v>24.2</v>
      </c>
      <c r="T930">
        <v>63.9</v>
      </c>
    </row>
    <row r="931" spans="1:20" x14ac:dyDescent="0.55000000000000004">
      <c r="A931" t="s">
        <v>32</v>
      </c>
      <c r="B931">
        <v>6</v>
      </c>
      <c r="C931">
        <v>339</v>
      </c>
      <c r="D931">
        <v>1635</v>
      </c>
      <c r="E931">
        <v>2</v>
      </c>
      <c r="F931">
        <v>270</v>
      </c>
      <c r="G931">
        <v>1</v>
      </c>
      <c r="H931">
        <v>16.510000000000002</v>
      </c>
      <c r="I931">
        <v>1</v>
      </c>
      <c r="J931">
        <v>61</v>
      </c>
      <c r="K931">
        <v>26.8</v>
      </c>
      <c r="L931">
        <v>4.42</v>
      </c>
      <c r="M931">
        <v>1636.51</v>
      </c>
      <c r="N931">
        <v>26.82</v>
      </c>
      <c r="O931">
        <v>1.74</v>
      </c>
      <c r="P931">
        <v>43</v>
      </c>
      <c r="Q931">
        <v>17.5</v>
      </c>
      <c r="R931">
        <v>12</v>
      </c>
      <c r="S931">
        <v>22.2</v>
      </c>
      <c r="T931">
        <v>23.7</v>
      </c>
    </row>
    <row r="932" spans="1:20" x14ac:dyDescent="0.55000000000000004">
      <c r="A932" t="s">
        <v>34</v>
      </c>
      <c r="B932">
        <v>7</v>
      </c>
      <c r="C932">
        <v>272</v>
      </c>
      <c r="D932">
        <v>732</v>
      </c>
      <c r="E932">
        <v>0</v>
      </c>
      <c r="F932">
        <v>135</v>
      </c>
      <c r="G932">
        <v>0</v>
      </c>
      <c r="H932">
        <v>18.440000000000001</v>
      </c>
      <c r="I932">
        <v>1</v>
      </c>
      <c r="J932">
        <v>34</v>
      </c>
      <c r="K932">
        <v>21.52</v>
      </c>
      <c r="L932">
        <v>3.97</v>
      </c>
      <c r="M932">
        <v>686.27</v>
      </c>
      <c r="N932">
        <v>20.18</v>
      </c>
      <c r="O932">
        <v>1.52</v>
      </c>
      <c r="P932">
        <v>28</v>
      </c>
      <c r="Q932">
        <v>19.2</v>
      </c>
      <c r="R932">
        <v>9</v>
      </c>
      <c r="S932">
        <v>23</v>
      </c>
      <c r="T932">
        <v>25.4</v>
      </c>
    </row>
    <row r="933" spans="1:20" x14ac:dyDescent="0.55000000000000004">
      <c r="A933" t="s">
        <v>38</v>
      </c>
      <c r="B933">
        <v>8</v>
      </c>
      <c r="C933">
        <v>255</v>
      </c>
      <c r="D933">
        <v>2060</v>
      </c>
      <c r="E933">
        <v>2</v>
      </c>
      <c r="F933">
        <v>195</v>
      </c>
      <c r="G933">
        <v>0</v>
      </c>
      <c r="H933">
        <v>9.4600000000000009</v>
      </c>
      <c r="I933">
        <v>0</v>
      </c>
      <c r="J933">
        <v>80</v>
      </c>
      <c r="K933">
        <v>25.75</v>
      </c>
      <c r="L933">
        <v>2.4300000000000002</v>
      </c>
      <c r="M933">
        <v>1622.27</v>
      </c>
      <c r="N933">
        <v>20.27</v>
      </c>
      <c r="O933">
        <v>1.52</v>
      </c>
      <c r="P933">
        <v>22</v>
      </c>
      <c r="Q933">
        <v>17.100000000000001</v>
      </c>
      <c r="R933">
        <v>8</v>
      </c>
      <c r="S933">
        <v>20.9</v>
      </c>
      <c r="T933">
        <v>22</v>
      </c>
    </row>
    <row r="934" spans="1:20" x14ac:dyDescent="0.55000000000000004">
      <c r="A934" t="s">
        <v>39</v>
      </c>
      <c r="B934">
        <v>9</v>
      </c>
      <c r="C934">
        <v>238</v>
      </c>
      <c r="D934">
        <v>569</v>
      </c>
      <c r="E934">
        <v>0</v>
      </c>
      <c r="F934">
        <v>99</v>
      </c>
      <c r="G934">
        <v>0</v>
      </c>
      <c r="H934">
        <v>17.39</v>
      </c>
      <c r="I934">
        <v>1</v>
      </c>
      <c r="J934">
        <v>44</v>
      </c>
      <c r="K934">
        <v>12.93</v>
      </c>
      <c r="L934">
        <v>2.25</v>
      </c>
      <c r="M934">
        <v>686.03</v>
      </c>
      <c r="N934">
        <v>15.59</v>
      </c>
      <c r="O934">
        <v>1.68</v>
      </c>
      <c r="P934">
        <v>35</v>
      </c>
      <c r="Q934">
        <v>16.100000000000001</v>
      </c>
      <c r="R934">
        <v>17</v>
      </c>
      <c r="S934">
        <v>23.2</v>
      </c>
      <c r="T934">
        <v>25</v>
      </c>
    </row>
    <row r="935" spans="1:20" x14ac:dyDescent="0.55000000000000004">
      <c r="A935" t="s">
        <v>84</v>
      </c>
      <c r="B935">
        <v>10</v>
      </c>
      <c r="C935">
        <v>184</v>
      </c>
      <c r="D935">
        <v>1282</v>
      </c>
      <c r="E935">
        <v>1</v>
      </c>
      <c r="F935">
        <v>214</v>
      </c>
      <c r="G935">
        <v>1</v>
      </c>
      <c r="H935">
        <v>16.690000000000001</v>
      </c>
      <c r="I935">
        <v>1</v>
      </c>
      <c r="J935">
        <v>66</v>
      </c>
      <c r="K935">
        <v>19.420000000000002</v>
      </c>
      <c r="L935">
        <v>3.24</v>
      </c>
      <c r="M935">
        <v>719.92</v>
      </c>
      <c r="N935">
        <v>10.9</v>
      </c>
      <c r="O935">
        <v>1.17</v>
      </c>
      <c r="P935">
        <v>9</v>
      </c>
      <c r="Q935">
        <v>9.9</v>
      </c>
      <c r="R935">
        <v>0</v>
      </c>
      <c r="S935">
        <v>12.6</v>
      </c>
      <c r="T935">
        <v>13.4</v>
      </c>
    </row>
    <row r="936" spans="1:20" x14ac:dyDescent="0.55000000000000004">
      <c r="A936" t="s">
        <v>37</v>
      </c>
      <c r="B936">
        <v>11</v>
      </c>
      <c r="C936">
        <v>144</v>
      </c>
      <c r="D936">
        <v>1541</v>
      </c>
      <c r="E936">
        <v>2</v>
      </c>
      <c r="F936">
        <v>110</v>
      </c>
      <c r="G936">
        <v>0</v>
      </c>
      <c r="H936">
        <v>7.13</v>
      </c>
      <c r="I936">
        <v>0</v>
      </c>
      <c r="J936">
        <v>84</v>
      </c>
      <c r="K936">
        <v>18.34</v>
      </c>
      <c r="L936">
        <v>1.3</v>
      </c>
      <c r="M936">
        <v>766.84</v>
      </c>
      <c r="N936">
        <v>9.1199999999999992</v>
      </c>
      <c r="O936">
        <v>1.23</v>
      </c>
      <c r="P936">
        <v>19</v>
      </c>
      <c r="Q936">
        <v>10.6</v>
      </c>
      <c r="R936">
        <v>0</v>
      </c>
      <c r="S936">
        <v>14.4</v>
      </c>
      <c r="T936">
        <v>15.9</v>
      </c>
    </row>
    <row r="937" spans="1:20" x14ac:dyDescent="0.55000000000000004">
      <c r="A937" t="s">
        <v>36</v>
      </c>
      <c r="B937">
        <v>12</v>
      </c>
      <c r="C937">
        <v>128</v>
      </c>
      <c r="D937">
        <v>380</v>
      </c>
      <c r="E937">
        <v>0</v>
      </c>
      <c r="F937">
        <v>61</v>
      </c>
      <c r="G937">
        <v>0</v>
      </c>
      <c r="H937">
        <v>16.05</v>
      </c>
      <c r="I937">
        <v>1</v>
      </c>
      <c r="J937">
        <v>44</v>
      </c>
      <c r="K937">
        <v>8.6300000000000008</v>
      </c>
      <c r="L937">
        <v>1.38</v>
      </c>
      <c r="M937">
        <v>256.51</v>
      </c>
      <c r="N937">
        <v>5.82</v>
      </c>
      <c r="O937">
        <v>1.1100000000000001</v>
      </c>
      <c r="P937">
        <v>41</v>
      </c>
      <c r="Q937">
        <v>11</v>
      </c>
      <c r="R937">
        <v>1</v>
      </c>
      <c r="S937">
        <v>13.1</v>
      </c>
      <c r="T937">
        <v>22.5</v>
      </c>
    </row>
    <row r="938" spans="1:20" x14ac:dyDescent="0.55000000000000004">
      <c r="A938" t="s">
        <v>8</v>
      </c>
    </row>
    <row r="939" spans="1:20" x14ac:dyDescent="0.55000000000000004">
      <c r="A939" t="s">
        <v>41</v>
      </c>
      <c r="D939">
        <v>4</v>
      </c>
      <c r="E939">
        <v>0</v>
      </c>
      <c r="F939">
        <v>5</v>
      </c>
      <c r="G939">
        <v>0</v>
      </c>
      <c r="H939">
        <v>5</v>
      </c>
      <c r="I939">
        <v>0</v>
      </c>
      <c r="J939">
        <v>2</v>
      </c>
      <c r="K939">
        <v>4</v>
      </c>
      <c r="L939">
        <v>4</v>
      </c>
      <c r="M939">
        <v>5</v>
      </c>
      <c r="N939">
        <v>0</v>
      </c>
      <c r="O939">
        <v>0</v>
      </c>
      <c r="P939">
        <v>4</v>
      </c>
      <c r="Q939">
        <v>2</v>
      </c>
      <c r="R939">
        <v>4</v>
      </c>
      <c r="T939">
        <v>0</v>
      </c>
    </row>
    <row r="940" spans="1:20" x14ac:dyDescent="0.55000000000000004">
      <c r="A940" t="s">
        <v>42</v>
      </c>
      <c r="D940" t="s">
        <v>43</v>
      </c>
      <c r="E940" t="s">
        <v>43</v>
      </c>
      <c r="F940" t="s">
        <v>43</v>
      </c>
      <c r="G940" t="s">
        <v>43</v>
      </c>
      <c r="H940" t="s">
        <v>43</v>
      </c>
      <c r="I940" t="s">
        <v>43</v>
      </c>
      <c r="J940" t="s">
        <v>43</v>
      </c>
      <c r="K940" t="s">
        <v>43</v>
      </c>
      <c r="L940" t="s">
        <v>43</v>
      </c>
      <c r="M940" t="s">
        <v>43</v>
      </c>
      <c r="N940" t="s">
        <v>43</v>
      </c>
      <c r="O940" t="s">
        <v>43</v>
      </c>
      <c r="P940" t="s">
        <v>43</v>
      </c>
      <c r="Q940" t="s">
        <v>43</v>
      </c>
      <c r="R940" t="s">
        <v>43</v>
      </c>
      <c r="T940" t="s">
        <v>43</v>
      </c>
    </row>
    <row r="941" spans="1:20" x14ac:dyDescent="0.55000000000000004">
      <c r="A941" t="s">
        <v>8</v>
      </c>
    </row>
    <row r="942" spans="1:20" x14ac:dyDescent="0.55000000000000004">
      <c r="A942" t="s">
        <v>8</v>
      </c>
      <c r="B942" t="s">
        <v>44</v>
      </c>
    </row>
    <row r="943" spans="1:20" x14ac:dyDescent="0.55000000000000004">
      <c r="A943" t="s">
        <v>29</v>
      </c>
      <c r="C943">
        <v>1</v>
      </c>
      <c r="D943">
        <v>2</v>
      </c>
      <c r="E943">
        <v>4</v>
      </c>
      <c r="F943">
        <v>2</v>
      </c>
      <c r="G943">
        <v>1</v>
      </c>
      <c r="H943">
        <v>3</v>
      </c>
      <c r="I943">
        <v>6</v>
      </c>
      <c r="J943">
        <v>1</v>
      </c>
      <c r="K943">
        <v>3</v>
      </c>
      <c r="L943">
        <v>2</v>
      </c>
      <c r="M943">
        <v>1</v>
      </c>
      <c r="N943">
        <v>2</v>
      </c>
      <c r="O943">
        <v>6</v>
      </c>
      <c r="P943">
        <v>4</v>
      </c>
      <c r="Q943">
        <v>2</v>
      </c>
      <c r="R943">
        <v>1</v>
      </c>
      <c r="S943" t="s">
        <v>93</v>
      </c>
      <c r="T943">
        <v>2</v>
      </c>
    </row>
    <row r="944" spans="1:20" x14ac:dyDescent="0.55000000000000004">
      <c r="A944" t="s">
        <v>33</v>
      </c>
      <c r="C944">
        <v>2</v>
      </c>
      <c r="D944">
        <v>1</v>
      </c>
      <c r="E944">
        <v>5</v>
      </c>
      <c r="F944">
        <v>1</v>
      </c>
      <c r="G944">
        <v>2</v>
      </c>
      <c r="H944">
        <v>1</v>
      </c>
      <c r="I944">
        <v>1</v>
      </c>
      <c r="J944">
        <v>2</v>
      </c>
      <c r="K944">
        <v>1</v>
      </c>
      <c r="L944">
        <v>1</v>
      </c>
      <c r="M944">
        <v>2</v>
      </c>
      <c r="N944">
        <v>3</v>
      </c>
      <c r="O944">
        <v>9</v>
      </c>
      <c r="P944">
        <v>1</v>
      </c>
      <c r="Q944">
        <v>9</v>
      </c>
      <c r="R944">
        <v>11</v>
      </c>
      <c r="S944" t="s">
        <v>93</v>
      </c>
      <c r="T944">
        <v>10</v>
      </c>
    </row>
    <row r="945" spans="1:20" x14ac:dyDescent="0.55000000000000004">
      <c r="A945" t="s">
        <v>31</v>
      </c>
      <c r="C945">
        <v>3</v>
      </c>
      <c r="D945">
        <v>3</v>
      </c>
      <c r="E945">
        <v>8</v>
      </c>
      <c r="F945">
        <v>3</v>
      </c>
      <c r="G945">
        <v>7</v>
      </c>
      <c r="H945">
        <v>7</v>
      </c>
      <c r="I945">
        <v>10</v>
      </c>
      <c r="J945">
        <v>6</v>
      </c>
      <c r="K945">
        <v>2</v>
      </c>
      <c r="L945">
        <v>3</v>
      </c>
      <c r="M945">
        <v>3</v>
      </c>
      <c r="N945">
        <v>1</v>
      </c>
      <c r="O945">
        <v>1</v>
      </c>
      <c r="P945">
        <v>2</v>
      </c>
      <c r="Q945">
        <v>5</v>
      </c>
      <c r="R945">
        <v>3</v>
      </c>
      <c r="S945" t="s">
        <v>93</v>
      </c>
      <c r="T945">
        <v>6</v>
      </c>
    </row>
    <row r="946" spans="1:20" x14ac:dyDescent="0.55000000000000004">
      <c r="A946" t="s">
        <v>30</v>
      </c>
      <c r="C946">
        <v>4</v>
      </c>
      <c r="D946">
        <v>4</v>
      </c>
      <c r="E946">
        <v>2</v>
      </c>
      <c r="F946">
        <v>4</v>
      </c>
      <c r="G946">
        <v>4</v>
      </c>
      <c r="H946">
        <v>9</v>
      </c>
      <c r="I946">
        <v>3</v>
      </c>
      <c r="J946">
        <v>7</v>
      </c>
      <c r="K946">
        <v>4</v>
      </c>
      <c r="L946">
        <v>5</v>
      </c>
      <c r="M946">
        <v>4</v>
      </c>
      <c r="N946">
        <v>5</v>
      </c>
      <c r="O946">
        <v>3</v>
      </c>
      <c r="P946">
        <v>5</v>
      </c>
      <c r="Q946">
        <v>4</v>
      </c>
      <c r="R946">
        <v>4</v>
      </c>
      <c r="S946" t="s">
        <v>93</v>
      </c>
      <c r="T946">
        <v>3</v>
      </c>
    </row>
    <row r="947" spans="1:20" x14ac:dyDescent="0.55000000000000004">
      <c r="A947" t="s">
        <v>35</v>
      </c>
      <c r="C947">
        <v>5</v>
      </c>
      <c r="D947">
        <v>6</v>
      </c>
      <c r="E947">
        <v>7</v>
      </c>
      <c r="F947">
        <v>5</v>
      </c>
      <c r="G947">
        <v>6</v>
      </c>
      <c r="H947">
        <v>5</v>
      </c>
      <c r="I947">
        <v>8</v>
      </c>
      <c r="J947">
        <v>5</v>
      </c>
      <c r="K947">
        <v>7</v>
      </c>
      <c r="L947">
        <v>7</v>
      </c>
      <c r="M947">
        <v>5</v>
      </c>
      <c r="N947">
        <v>6</v>
      </c>
      <c r="O947">
        <v>5</v>
      </c>
      <c r="P947">
        <v>3</v>
      </c>
      <c r="Q947">
        <v>1</v>
      </c>
      <c r="R947">
        <v>2</v>
      </c>
      <c r="S947" t="s">
        <v>93</v>
      </c>
      <c r="T947">
        <v>1</v>
      </c>
    </row>
    <row r="948" spans="1:20" x14ac:dyDescent="0.55000000000000004">
      <c r="A948" t="s">
        <v>32</v>
      </c>
      <c r="C948">
        <v>6</v>
      </c>
      <c r="D948">
        <v>7</v>
      </c>
      <c r="E948">
        <v>1</v>
      </c>
      <c r="F948">
        <v>6</v>
      </c>
      <c r="G948">
        <v>3</v>
      </c>
      <c r="H948">
        <v>8</v>
      </c>
      <c r="I948">
        <v>2</v>
      </c>
      <c r="J948">
        <v>9</v>
      </c>
      <c r="K948">
        <v>5</v>
      </c>
      <c r="L948">
        <v>4</v>
      </c>
      <c r="M948">
        <v>6</v>
      </c>
      <c r="N948">
        <v>4</v>
      </c>
      <c r="O948">
        <v>2</v>
      </c>
      <c r="P948">
        <v>6</v>
      </c>
      <c r="Q948">
        <v>6</v>
      </c>
      <c r="R948">
        <v>6</v>
      </c>
      <c r="S948" t="s">
        <v>93</v>
      </c>
      <c r="T948">
        <v>7</v>
      </c>
    </row>
    <row r="949" spans="1:20" x14ac:dyDescent="0.55000000000000004">
      <c r="A949" t="s">
        <v>34</v>
      </c>
      <c r="C949">
        <v>7</v>
      </c>
      <c r="D949">
        <v>10</v>
      </c>
      <c r="E949">
        <v>10</v>
      </c>
      <c r="F949">
        <v>9</v>
      </c>
      <c r="G949">
        <v>9</v>
      </c>
      <c r="H949">
        <v>2</v>
      </c>
      <c r="I949">
        <v>4</v>
      </c>
      <c r="J949">
        <v>12</v>
      </c>
      <c r="K949">
        <v>8</v>
      </c>
      <c r="L949">
        <v>6</v>
      </c>
      <c r="M949">
        <v>10</v>
      </c>
      <c r="N949">
        <v>8</v>
      </c>
      <c r="O949">
        <v>8</v>
      </c>
      <c r="P949">
        <v>9</v>
      </c>
      <c r="Q949">
        <v>3</v>
      </c>
      <c r="R949">
        <v>7</v>
      </c>
      <c r="S949" t="s">
        <v>93</v>
      </c>
      <c r="T949">
        <v>4</v>
      </c>
    </row>
    <row r="950" spans="1:20" x14ac:dyDescent="0.55000000000000004">
      <c r="A950" t="s">
        <v>38</v>
      </c>
      <c r="C950">
        <v>8</v>
      </c>
      <c r="D950">
        <v>5</v>
      </c>
      <c r="E950">
        <v>3</v>
      </c>
      <c r="F950">
        <v>8</v>
      </c>
      <c r="G950">
        <v>8</v>
      </c>
      <c r="H950">
        <v>11</v>
      </c>
      <c r="I950">
        <v>11</v>
      </c>
      <c r="J950">
        <v>4</v>
      </c>
      <c r="K950">
        <v>6</v>
      </c>
      <c r="L950">
        <v>9</v>
      </c>
      <c r="M950">
        <v>7</v>
      </c>
      <c r="N950">
        <v>7</v>
      </c>
      <c r="O950">
        <v>7</v>
      </c>
      <c r="P950">
        <v>10</v>
      </c>
      <c r="Q950">
        <v>7</v>
      </c>
      <c r="R950">
        <v>8</v>
      </c>
      <c r="S950" t="s">
        <v>93</v>
      </c>
      <c r="T950">
        <v>9</v>
      </c>
    </row>
    <row r="951" spans="1:20" x14ac:dyDescent="0.55000000000000004">
      <c r="A951" t="s">
        <v>39</v>
      </c>
      <c r="C951">
        <v>9</v>
      </c>
      <c r="D951">
        <v>11</v>
      </c>
      <c r="E951">
        <v>12</v>
      </c>
      <c r="F951">
        <v>11</v>
      </c>
      <c r="G951">
        <v>12</v>
      </c>
      <c r="H951">
        <v>4</v>
      </c>
      <c r="I951">
        <v>9</v>
      </c>
      <c r="J951">
        <v>11</v>
      </c>
      <c r="K951">
        <v>11</v>
      </c>
      <c r="L951">
        <v>10</v>
      </c>
      <c r="M951">
        <v>11</v>
      </c>
      <c r="N951">
        <v>9</v>
      </c>
      <c r="O951">
        <v>4</v>
      </c>
      <c r="P951">
        <v>8</v>
      </c>
      <c r="Q951">
        <v>8</v>
      </c>
      <c r="R951">
        <v>5</v>
      </c>
      <c r="S951" t="s">
        <v>93</v>
      </c>
      <c r="T951">
        <v>5</v>
      </c>
    </row>
    <row r="952" spans="1:20" x14ac:dyDescent="0.55000000000000004">
      <c r="A952" t="s">
        <v>84</v>
      </c>
      <c r="C952">
        <v>10</v>
      </c>
      <c r="D952">
        <v>9</v>
      </c>
      <c r="E952">
        <v>9</v>
      </c>
      <c r="F952">
        <v>7</v>
      </c>
      <c r="G952">
        <v>5</v>
      </c>
      <c r="H952">
        <v>6</v>
      </c>
      <c r="I952">
        <v>7</v>
      </c>
      <c r="J952">
        <v>8</v>
      </c>
      <c r="K952">
        <v>9</v>
      </c>
      <c r="L952">
        <v>8</v>
      </c>
      <c r="M952">
        <v>9</v>
      </c>
      <c r="N952">
        <v>10</v>
      </c>
      <c r="O952">
        <v>11</v>
      </c>
      <c r="P952">
        <v>12</v>
      </c>
      <c r="Q952">
        <v>12</v>
      </c>
      <c r="R952">
        <v>10</v>
      </c>
      <c r="S952" t="s">
        <v>93</v>
      </c>
      <c r="T952">
        <v>12</v>
      </c>
    </row>
    <row r="953" spans="1:20" x14ac:dyDescent="0.55000000000000004">
      <c r="A953" t="s">
        <v>37</v>
      </c>
      <c r="C953">
        <v>11</v>
      </c>
      <c r="D953">
        <v>8</v>
      </c>
      <c r="E953">
        <v>6</v>
      </c>
      <c r="F953">
        <v>10</v>
      </c>
      <c r="G953">
        <v>11</v>
      </c>
      <c r="H953">
        <v>12</v>
      </c>
      <c r="I953">
        <v>12</v>
      </c>
      <c r="J953">
        <v>3</v>
      </c>
      <c r="K953">
        <v>10</v>
      </c>
      <c r="L953">
        <v>12</v>
      </c>
      <c r="M953">
        <v>8</v>
      </c>
      <c r="N953">
        <v>11</v>
      </c>
      <c r="O953">
        <v>10</v>
      </c>
      <c r="P953">
        <v>11</v>
      </c>
      <c r="Q953">
        <v>11</v>
      </c>
      <c r="R953">
        <v>12</v>
      </c>
      <c r="S953" t="s">
        <v>93</v>
      </c>
      <c r="T953">
        <v>11</v>
      </c>
    </row>
    <row r="954" spans="1:20" x14ac:dyDescent="0.55000000000000004">
      <c r="A954" t="s">
        <v>36</v>
      </c>
      <c r="C954">
        <v>12</v>
      </c>
      <c r="D954">
        <v>12</v>
      </c>
      <c r="E954">
        <v>11</v>
      </c>
      <c r="F954">
        <v>12</v>
      </c>
      <c r="G954">
        <v>10</v>
      </c>
      <c r="H954">
        <v>10</v>
      </c>
      <c r="I954">
        <v>5</v>
      </c>
      <c r="J954">
        <v>10</v>
      </c>
      <c r="K954">
        <v>12</v>
      </c>
      <c r="L954">
        <v>11</v>
      </c>
      <c r="M954">
        <v>12</v>
      </c>
      <c r="N954">
        <v>12</v>
      </c>
      <c r="O954">
        <v>12</v>
      </c>
      <c r="P954">
        <v>7</v>
      </c>
      <c r="Q954">
        <v>10</v>
      </c>
      <c r="R954">
        <v>9</v>
      </c>
      <c r="S954" t="s">
        <v>93</v>
      </c>
      <c r="T954">
        <v>8</v>
      </c>
    </row>
    <row r="955" spans="1:20" x14ac:dyDescent="0.55000000000000004">
      <c r="A955" t="s">
        <v>8</v>
      </c>
    </row>
    <row r="956" spans="1:20" x14ac:dyDescent="0.55000000000000004">
      <c r="A956" t="s">
        <v>8</v>
      </c>
    </row>
    <row r="957" spans="1:20" x14ac:dyDescent="0.55000000000000004">
      <c r="A957" t="s">
        <v>8</v>
      </c>
    </row>
    <row r="958" spans="1:20" x14ac:dyDescent="0.55000000000000004">
      <c r="A958" t="s">
        <v>8</v>
      </c>
    </row>
    <row r="959" spans="1:20" x14ac:dyDescent="0.55000000000000004">
      <c r="A959" t="s">
        <v>8</v>
      </c>
    </row>
    <row r="960" spans="1:20" x14ac:dyDescent="0.55000000000000004">
      <c r="A960" t="s">
        <v>8</v>
      </c>
    </row>
    <row r="961" spans="1:15" x14ac:dyDescent="0.55000000000000004">
      <c r="A961" t="s">
        <v>8</v>
      </c>
    </row>
    <row r="962" spans="1:15" x14ac:dyDescent="0.55000000000000004">
      <c r="A962" t="s">
        <v>8</v>
      </c>
    </row>
    <row r="963" spans="1:15" x14ac:dyDescent="0.55000000000000004">
      <c r="A963" t="s">
        <v>8</v>
      </c>
    </row>
    <row r="964" spans="1:15" x14ac:dyDescent="0.55000000000000004">
      <c r="A964" t="s">
        <v>8</v>
      </c>
    </row>
    <row r="965" spans="1:15" x14ac:dyDescent="0.55000000000000004">
      <c r="A965" t="s">
        <v>45</v>
      </c>
      <c r="B965" t="s">
        <v>46</v>
      </c>
      <c r="C965" t="s">
        <v>47</v>
      </c>
      <c r="D965" t="s">
        <v>47</v>
      </c>
      <c r="E965" t="s">
        <v>47</v>
      </c>
      <c r="F965" t="s">
        <v>48</v>
      </c>
      <c r="G965" t="s">
        <v>47</v>
      </c>
      <c r="H965" t="s">
        <v>47</v>
      </c>
      <c r="I965" t="s">
        <v>47</v>
      </c>
      <c r="J965" t="s">
        <v>49</v>
      </c>
      <c r="K965" t="s">
        <v>47</v>
      </c>
      <c r="L965" t="s">
        <v>47</v>
      </c>
      <c r="M965" t="s">
        <v>47</v>
      </c>
      <c r="N965" t="s">
        <v>50</v>
      </c>
      <c r="O965" t="s">
        <v>47</v>
      </c>
    </row>
    <row r="966" spans="1:15" x14ac:dyDescent="0.55000000000000004">
      <c r="A966" t="s">
        <v>45</v>
      </c>
      <c r="B966" t="s">
        <v>51</v>
      </c>
      <c r="C966" t="s">
        <v>47</v>
      </c>
      <c r="D966" t="s">
        <v>47</v>
      </c>
      <c r="E966" t="s">
        <v>47</v>
      </c>
      <c r="F966" t="s">
        <v>52</v>
      </c>
      <c r="G966" t="s">
        <v>47</v>
      </c>
      <c r="H966" t="s">
        <v>47</v>
      </c>
      <c r="I966" t="s">
        <v>47</v>
      </c>
      <c r="J966" t="s">
        <v>53</v>
      </c>
      <c r="K966" t="s">
        <v>47</v>
      </c>
      <c r="L966" t="s">
        <v>47</v>
      </c>
      <c r="M966" t="s">
        <v>47</v>
      </c>
      <c r="N966" t="s">
        <v>54</v>
      </c>
      <c r="O966" t="s">
        <v>47</v>
      </c>
    </row>
    <row r="967" spans="1:15" x14ac:dyDescent="0.55000000000000004">
      <c r="A967" t="s">
        <v>45</v>
      </c>
      <c r="B967" t="s">
        <v>55</v>
      </c>
      <c r="C967" t="s">
        <v>47</v>
      </c>
      <c r="D967" t="s">
        <v>47</v>
      </c>
      <c r="E967" t="s">
        <v>47</v>
      </c>
      <c r="F967" t="s">
        <v>56</v>
      </c>
      <c r="G967" t="s">
        <v>47</v>
      </c>
      <c r="H967" t="s">
        <v>47</v>
      </c>
      <c r="I967" t="s">
        <v>47</v>
      </c>
      <c r="J967" t="s">
        <v>57</v>
      </c>
      <c r="K967" t="s">
        <v>47</v>
      </c>
      <c r="L967" t="s">
        <v>47</v>
      </c>
      <c r="M967" t="s">
        <v>47</v>
      </c>
      <c r="N967" t="s">
        <v>58</v>
      </c>
      <c r="O967" t="s">
        <v>47</v>
      </c>
    </row>
    <row r="968" spans="1:15" x14ac:dyDescent="0.55000000000000004">
      <c r="A968" t="s">
        <v>59</v>
      </c>
      <c r="B968" t="s">
        <v>60</v>
      </c>
      <c r="C968" t="s">
        <v>61</v>
      </c>
      <c r="D968" t="s">
        <v>47</v>
      </c>
      <c r="E968" t="s">
        <v>62</v>
      </c>
      <c r="F968" t="s">
        <v>60</v>
      </c>
      <c r="G968" t="s">
        <v>61</v>
      </c>
      <c r="H968" t="s">
        <v>47</v>
      </c>
      <c r="I968" t="s">
        <v>62</v>
      </c>
      <c r="J968" t="s">
        <v>60</v>
      </c>
      <c r="K968" t="s">
        <v>61</v>
      </c>
      <c r="L968" t="s">
        <v>47</v>
      </c>
      <c r="M968" t="s">
        <v>62</v>
      </c>
      <c r="N968" t="s">
        <v>60</v>
      </c>
      <c r="O968" t="s">
        <v>61</v>
      </c>
    </row>
    <row r="969" spans="1:15" x14ac:dyDescent="0.55000000000000004">
      <c r="A969">
        <v>1</v>
      </c>
      <c r="B969" t="s">
        <v>63</v>
      </c>
      <c r="C969">
        <v>3638.62</v>
      </c>
      <c r="E969">
        <v>1</v>
      </c>
      <c r="F969" t="s">
        <v>66</v>
      </c>
      <c r="G969">
        <v>34.130000000000003</v>
      </c>
      <c r="I969">
        <v>1</v>
      </c>
      <c r="J969" t="s">
        <v>64</v>
      </c>
      <c r="K969">
        <v>34.81</v>
      </c>
      <c r="M969">
        <v>1</v>
      </c>
      <c r="N969" t="s">
        <v>63</v>
      </c>
      <c r="O969">
        <v>536</v>
      </c>
    </row>
    <row r="970" spans="1:15" x14ac:dyDescent="0.55000000000000004">
      <c r="A970">
        <v>2</v>
      </c>
      <c r="B970" t="s">
        <v>64</v>
      </c>
      <c r="C970">
        <v>3325.93</v>
      </c>
      <c r="E970">
        <v>2</v>
      </c>
      <c r="F970" t="s">
        <v>63</v>
      </c>
      <c r="G970">
        <v>34.01</v>
      </c>
      <c r="I970">
        <v>2</v>
      </c>
      <c r="J970" t="s">
        <v>68</v>
      </c>
      <c r="K970">
        <v>18.440000000000001</v>
      </c>
      <c r="M970">
        <v>2</v>
      </c>
      <c r="N970" t="s">
        <v>64</v>
      </c>
      <c r="O970">
        <v>472</v>
      </c>
    </row>
    <row r="971" spans="1:15" x14ac:dyDescent="0.55000000000000004">
      <c r="A971">
        <v>3</v>
      </c>
      <c r="B971" t="s">
        <v>66</v>
      </c>
      <c r="C971">
        <v>2730.29</v>
      </c>
      <c r="E971">
        <v>3</v>
      </c>
      <c r="F971" t="s">
        <v>64</v>
      </c>
      <c r="G971">
        <v>32.61</v>
      </c>
      <c r="I971">
        <v>3</v>
      </c>
      <c r="J971" t="s">
        <v>63</v>
      </c>
      <c r="K971">
        <v>17.41</v>
      </c>
      <c r="M971">
        <v>3</v>
      </c>
      <c r="N971" t="s">
        <v>66</v>
      </c>
      <c r="O971">
        <v>463</v>
      </c>
    </row>
    <row r="972" spans="1:15" x14ac:dyDescent="0.55000000000000004">
      <c r="A972">
        <v>4</v>
      </c>
      <c r="B972" t="s">
        <v>65</v>
      </c>
      <c r="C972">
        <v>2058.08</v>
      </c>
      <c r="E972">
        <v>4</v>
      </c>
      <c r="F972" t="s">
        <v>67</v>
      </c>
      <c r="G972">
        <v>26.83</v>
      </c>
      <c r="I972">
        <v>4</v>
      </c>
      <c r="J972" t="s">
        <v>72</v>
      </c>
      <c r="K972">
        <v>17.399999999999999</v>
      </c>
      <c r="M972">
        <v>4</v>
      </c>
      <c r="N972" t="s">
        <v>65</v>
      </c>
      <c r="O972">
        <v>426</v>
      </c>
    </row>
    <row r="973" spans="1:15" x14ac:dyDescent="0.55000000000000004">
      <c r="A973">
        <v>5</v>
      </c>
      <c r="B973" t="s">
        <v>69</v>
      </c>
      <c r="C973">
        <v>1914.92</v>
      </c>
      <c r="E973">
        <v>5</v>
      </c>
      <c r="F973" t="s">
        <v>65</v>
      </c>
      <c r="G973">
        <v>26.73</v>
      </c>
      <c r="I973">
        <v>5</v>
      </c>
      <c r="J973" t="s">
        <v>69</v>
      </c>
      <c r="K973">
        <v>17.170000000000002</v>
      </c>
      <c r="M973">
        <v>5</v>
      </c>
      <c r="N973" t="s">
        <v>69</v>
      </c>
      <c r="O973">
        <v>414</v>
      </c>
    </row>
    <row r="974" spans="1:15" x14ac:dyDescent="0.55000000000000004">
      <c r="A974">
        <v>6</v>
      </c>
      <c r="B974" t="s">
        <v>67</v>
      </c>
      <c r="C974">
        <v>1636.52</v>
      </c>
      <c r="E974">
        <v>6</v>
      </c>
      <c r="F974" t="s">
        <v>69</v>
      </c>
      <c r="G974">
        <v>23.94</v>
      </c>
      <c r="I974">
        <v>6</v>
      </c>
      <c r="J974" t="s">
        <v>86</v>
      </c>
      <c r="K974">
        <v>16.690000000000001</v>
      </c>
      <c r="M974">
        <v>6</v>
      </c>
      <c r="N974" t="s">
        <v>67</v>
      </c>
      <c r="O974">
        <v>339</v>
      </c>
    </row>
    <row r="975" spans="1:15" x14ac:dyDescent="0.55000000000000004">
      <c r="A975">
        <v>7</v>
      </c>
      <c r="B975" t="s">
        <v>73</v>
      </c>
      <c r="C975">
        <v>1622.28</v>
      </c>
      <c r="E975">
        <v>7</v>
      </c>
      <c r="F975" t="s">
        <v>73</v>
      </c>
      <c r="G975">
        <v>20.28</v>
      </c>
      <c r="I975">
        <v>7</v>
      </c>
      <c r="J975" t="s">
        <v>66</v>
      </c>
      <c r="K975">
        <v>16.62</v>
      </c>
      <c r="M975">
        <v>7</v>
      </c>
      <c r="N975" t="s">
        <v>68</v>
      </c>
      <c r="O975">
        <v>272</v>
      </c>
    </row>
    <row r="976" spans="1:15" x14ac:dyDescent="0.55000000000000004">
      <c r="A976">
        <v>8</v>
      </c>
      <c r="B976" t="s">
        <v>71</v>
      </c>
      <c r="C976">
        <v>766.85</v>
      </c>
      <c r="E976">
        <v>8</v>
      </c>
      <c r="F976" t="s">
        <v>68</v>
      </c>
      <c r="G976">
        <v>20.18</v>
      </c>
      <c r="I976">
        <v>8</v>
      </c>
      <c r="J976" t="s">
        <v>67</v>
      </c>
      <c r="K976">
        <v>16.510000000000002</v>
      </c>
      <c r="M976">
        <v>8</v>
      </c>
      <c r="N976" t="s">
        <v>73</v>
      </c>
      <c r="O976">
        <v>255</v>
      </c>
    </row>
    <row r="977" spans="1:15" x14ac:dyDescent="0.55000000000000004">
      <c r="A977">
        <v>9</v>
      </c>
      <c r="B977" t="s">
        <v>86</v>
      </c>
      <c r="C977">
        <v>719.92</v>
      </c>
      <c r="E977">
        <v>9</v>
      </c>
      <c r="F977" t="s">
        <v>72</v>
      </c>
      <c r="G977">
        <v>15.59</v>
      </c>
      <c r="I977">
        <v>9</v>
      </c>
      <c r="J977" t="s">
        <v>65</v>
      </c>
      <c r="K977">
        <v>16.3</v>
      </c>
      <c r="M977">
        <v>9</v>
      </c>
      <c r="N977" t="s">
        <v>72</v>
      </c>
      <c r="O977">
        <v>238</v>
      </c>
    </row>
    <row r="978" spans="1:15" x14ac:dyDescent="0.55000000000000004">
      <c r="A978">
        <v>10</v>
      </c>
      <c r="B978" t="s">
        <v>68</v>
      </c>
      <c r="C978">
        <v>686.28</v>
      </c>
      <c r="E978">
        <v>10</v>
      </c>
      <c r="F978" t="s">
        <v>86</v>
      </c>
      <c r="G978">
        <v>10.91</v>
      </c>
      <c r="I978">
        <v>10</v>
      </c>
      <c r="J978" t="s">
        <v>70</v>
      </c>
      <c r="K978">
        <v>16.05</v>
      </c>
      <c r="M978">
        <v>10</v>
      </c>
      <c r="N978" t="s">
        <v>86</v>
      </c>
      <c r="O978">
        <v>184</v>
      </c>
    </row>
    <row r="979" spans="1:15" x14ac:dyDescent="0.55000000000000004">
      <c r="A979">
        <v>11</v>
      </c>
      <c r="B979" t="s">
        <v>72</v>
      </c>
      <c r="C979">
        <v>686.04</v>
      </c>
      <c r="E979">
        <v>11</v>
      </c>
      <c r="F979" t="s">
        <v>71</v>
      </c>
      <c r="G979">
        <v>9.1300000000000008</v>
      </c>
      <c r="I979">
        <v>11</v>
      </c>
      <c r="J979" t="s">
        <v>73</v>
      </c>
      <c r="K979">
        <v>9.4700000000000006</v>
      </c>
      <c r="M979">
        <v>11</v>
      </c>
      <c r="N979" t="s">
        <v>71</v>
      </c>
      <c r="O979">
        <v>144</v>
      </c>
    </row>
    <row r="980" spans="1:15" x14ac:dyDescent="0.55000000000000004">
      <c r="A980">
        <v>12</v>
      </c>
      <c r="B980" t="s">
        <v>70</v>
      </c>
      <c r="C980">
        <v>256.52</v>
      </c>
      <c r="E980">
        <v>12</v>
      </c>
      <c r="F980" t="s">
        <v>70</v>
      </c>
      <c r="G980">
        <v>5.83</v>
      </c>
      <c r="I980">
        <v>12</v>
      </c>
      <c r="J980" t="s">
        <v>71</v>
      </c>
      <c r="K980">
        <v>7.14</v>
      </c>
      <c r="M980">
        <v>12</v>
      </c>
      <c r="N980" t="s">
        <v>70</v>
      </c>
      <c r="O980">
        <v>128</v>
      </c>
    </row>
    <row r="986" spans="1:15" x14ac:dyDescent="0.55000000000000004">
      <c r="A986" t="s">
        <v>75</v>
      </c>
    </row>
    <row r="989" spans="1:15" x14ac:dyDescent="0.55000000000000004">
      <c r="A989" t="s">
        <v>0</v>
      </c>
    </row>
    <row r="990" spans="1:15" x14ac:dyDescent="0.55000000000000004">
      <c r="A990" t="s">
        <v>1</v>
      </c>
      <c r="B990" t="s">
        <v>95</v>
      </c>
    </row>
    <row r="991" spans="1:15" x14ac:dyDescent="0.55000000000000004">
      <c r="A991" t="s">
        <v>3</v>
      </c>
      <c r="B991" s="1">
        <v>43054.781018518515</v>
      </c>
    </row>
    <row r="992" spans="1:15" x14ac:dyDescent="0.55000000000000004">
      <c r="A992" t="s">
        <v>4</v>
      </c>
      <c r="B992" t="s">
        <v>93</v>
      </c>
    </row>
    <row r="996" spans="1:20" x14ac:dyDescent="0.55000000000000004">
      <c r="A996" t="s">
        <v>5</v>
      </c>
      <c r="B996" t="s">
        <v>6</v>
      </c>
    </row>
    <row r="997" spans="1:20" x14ac:dyDescent="0.55000000000000004">
      <c r="A997" t="s">
        <v>7</v>
      </c>
      <c r="B997">
        <v>12</v>
      </c>
    </row>
    <row r="998" spans="1:20" x14ac:dyDescent="0.55000000000000004">
      <c r="A998" t="s">
        <v>8</v>
      </c>
    </row>
    <row r="1001" spans="1:20" x14ac:dyDescent="0.55000000000000004">
      <c r="A1001" t="s">
        <v>9</v>
      </c>
      <c r="B1001" t="s">
        <v>10</v>
      </c>
      <c r="C1001" t="s">
        <v>11</v>
      </c>
      <c r="D1001" t="s">
        <v>12</v>
      </c>
      <c r="E1001" t="s">
        <v>13</v>
      </c>
      <c r="F1001" t="s">
        <v>14</v>
      </c>
      <c r="G1001" t="s">
        <v>15</v>
      </c>
      <c r="H1001" t="s">
        <v>16</v>
      </c>
      <c r="I1001" t="s">
        <v>17</v>
      </c>
      <c r="J1001" t="s">
        <v>18</v>
      </c>
      <c r="K1001" t="s">
        <v>19</v>
      </c>
      <c r="L1001" t="s">
        <v>20</v>
      </c>
      <c r="M1001" t="s">
        <v>21</v>
      </c>
      <c r="N1001" t="s">
        <v>22</v>
      </c>
      <c r="O1001" t="s">
        <v>23</v>
      </c>
      <c r="P1001" t="s">
        <v>24</v>
      </c>
      <c r="Q1001" t="s">
        <v>90</v>
      </c>
      <c r="R1001" t="s">
        <v>26</v>
      </c>
      <c r="S1001" t="s">
        <v>91</v>
      </c>
      <c r="T1001" t="s">
        <v>92</v>
      </c>
    </row>
    <row r="1002" spans="1:20" x14ac:dyDescent="0.55000000000000004">
      <c r="A1002" t="s">
        <v>29</v>
      </c>
      <c r="B1002">
        <v>1</v>
      </c>
      <c r="C1002">
        <v>522</v>
      </c>
      <c r="D1002">
        <v>2648</v>
      </c>
      <c r="E1002">
        <v>2</v>
      </c>
      <c r="F1002">
        <v>477</v>
      </c>
      <c r="G1002">
        <v>2</v>
      </c>
      <c r="H1002">
        <v>18.010000000000002</v>
      </c>
      <c r="I1002">
        <v>1</v>
      </c>
      <c r="J1002">
        <v>91</v>
      </c>
      <c r="K1002">
        <v>29.09</v>
      </c>
      <c r="L1002">
        <v>5.24</v>
      </c>
      <c r="M1002">
        <v>3285.05</v>
      </c>
      <c r="N1002">
        <v>36.090000000000003</v>
      </c>
      <c r="O1002">
        <v>1.69</v>
      </c>
      <c r="P1002">
        <v>77</v>
      </c>
      <c r="Q1002">
        <v>18.899999999999999</v>
      </c>
      <c r="R1002">
        <v>30</v>
      </c>
      <c r="S1002">
        <v>23.8</v>
      </c>
      <c r="T1002">
        <v>69.900000000000006</v>
      </c>
    </row>
    <row r="1003" spans="1:20" x14ac:dyDescent="0.55000000000000004">
      <c r="A1003" t="s">
        <v>33</v>
      </c>
      <c r="B1003">
        <v>2</v>
      </c>
      <c r="C1003">
        <v>471</v>
      </c>
      <c r="D1003">
        <v>2971</v>
      </c>
      <c r="E1003">
        <v>2</v>
      </c>
      <c r="F1003">
        <v>1026</v>
      </c>
      <c r="G1003">
        <v>2</v>
      </c>
      <c r="H1003">
        <v>34.53</v>
      </c>
      <c r="I1003">
        <v>2</v>
      </c>
      <c r="J1003">
        <v>84</v>
      </c>
      <c r="K1003">
        <v>35.36</v>
      </c>
      <c r="L1003">
        <v>12.21</v>
      </c>
      <c r="M1003">
        <v>2303.8000000000002</v>
      </c>
      <c r="N1003">
        <v>27.42</v>
      </c>
      <c r="O1003">
        <v>1.42</v>
      </c>
      <c r="P1003">
        <v>113</v>
      </c>
      <c r="Q1003">
        <v>12.8</v>
      </c>
      <c r="R1003">
        <v>0</v>
      </c>
      <c r="S1003">
        <v>15.1</v>
      </c>
      <c r="T1003">
        <v>16.899999999999999</v>
      </c>
    </row>
    <row r="1004" spans="1:20" x14ac:dyDescent="0.55000000000000004">
      <c r="A1004" t="s">
        <v>31</v>
      </c>
      <c r="B1004">
        <v>3</v>
      </c>
      <c r="C1004">
        <v>454</v>
      </c>
      <c r="D1004">
        <v>1539</v>
      </c>
      <c r="E1004">
        <v>2</v>
      </c>
      <c r="F1004">
        <v>299</v>
      </c>
      <c r="G1004">
        <v>1</v>
      </c>
      <c r="H1004">
        <v>19.420000000000002</v>
      </c>
      <c r="I1004">
        <v>1</v>
      </c>
      <c r="J1004">
        <v>52</v>
      </c>
      <c r="K1004">
        <v>29.59</v>
      </c>
      <c r="L1004">
        <v>5.75</v>
      </c>
      <c r="M1004">
        <v>1820.09</v>
      </c>
      <c r="N1004">
        <v>35</v>
      </c>
      <c r="O1004">
        <v>1.84</v>
      </c>
      <c r="P1004">
        <v>64</v>
      </c>
      <c r="Q1004">
        <v>17.3</v>
      </c>
      <c r="R1004">
        <v>17</v>
      </c>
      <c r="S1004">
        <v>21.2</v>
      </c>
      <c r="T1004">
        <v>27.1</v>
      </c>
    </row>
    <row r="1005" spans="1:20" x14ac:dyDescent="0.55000000000000004">
      <c r="A1005" t="s">
        <v>30</v>
      </c>
      <c r="B1005">
        <v>4</v>
      </c>
      <c r="C1005">
        <v>450</v>
      </c>
      <c r="D1005">
        <v>2232</v>
      </c>
      <c r="E1005">
        <v>2</v>
      </c>
      <c r="F1005">
        <v>375</v>
      </c>
      <c r="G1005">
        <v>1</v>
      </c>
      <c r="H1005">
        <v>16.8</v>
      </c>
      <c r="I1005">
        <v>1</v>
      </c>
      <c r="J1005">
        <v>85</v>
      </c>
      <c r="K1005">
        <v>26.25</v>
      </c>
      <c r="L1005">
        <v>4.41</v>
      </c>
      <c r="M1005">
        <v>2320.56</v>
      </c>
      <c r="N1005">
        <v>27.3</v>
      </c>
      <c r="O1005">
        <v>1.65</v>
      </c>
      <c r="P1005">
        <v>64</v>
      </c>
      <c r="Q1005">
        <v>16.2</v>
      </c>
      <c r="R1005">
        <v>13</v>
      </c>
      <c r="S1005">
        <v>21.1</v>
      </c>
      <c r="T1005">
        <v>25</v>
      </c>
    </row>
    <row r="1006" spans="1:20" x14ac:dyDescent="0.55000000000000004">
      <c r="A1006" t="s">
        <v>84</v>
      </c>
      <c r="B1006">
        <v>5</v>
      </c>
      <c r="C1006">
        <v>432</v>
      </c>
      <c r="D1006">
        <v>2189</v>
      </c>
      <c r="E1006">
        <v>2</v>
      </c>
      <c r="F1006">
        <v>469</v>
      </c>
      <c r="G1006">
        <v>2</v>
      </c>
      <c r="H1006">
        <v>21.42</v>
      </c>
      <c r="I1006">
        <v>1</v>
      </c>
      <c r="J1006">
        <v>71</v>
      </c>
      <c r="K1006">
        <v>30.83</v>
      </c>
      <c r="L1006">
        <v>6.6</v>
      </c>
      <c r="M1006">
        <v>1768.28</v>
      </c>
      <c r="N1006">
        <v>24.9</v>
      </c>
      <c r="O1006">
        <v>1.44</v>
      </c>
      <c r="P1006">
        <v>22</v>
      </c>
      <c r="Q1006">
        <v>13.2</v>
      </c>
      <c r="R1006">
        <v>2</v>
      </c>
      <c r="S1006">
        <v>12.4</v>
      </c>
      <c r="T1006">
        <v>53.3</v>
      </c>
    </row>
    <row r="1007" spans="1:20" x14ac:dyDescent="0.55000000000000004">
      <c r="A1007" t="s">
        <v>35</v>
      </c>
      <c r="B1007">
        <v>6</v>
      </c>
      <c r="C1007">
        <v>402</v>
      </c>
      <c r="D1007">
        <v>1506</v>
      </c>
      <c r="E1007">
        <v>2</v>
      </c>
      <c r="F1007">
        <v>286</v>
      </c>
      <c r="G1007">
        <v>1</v>
      </c>
      <c r="H1007">
        <v>18.989999999999998</v>
      </c>
      <c r="I1007">
        <v>1</v>
      </c>
      <c r="J1007">
        <v>66</v>
      </c>
      <c r="K1007">
        <v>22.81</v>
      </c>
      <c r="L1007">
        <v>4.33</v>
      </c>
      <c r="M1007">
        <v>1615.7</v>
      </c>
      <c r="N1007">
        <v>24.48</v>
      </c>
      <c r="O1007">
        <v>1.58</v>
      </c>
      <c r="P1007">
        <v>64</v>
      </c>
      <c r="Q1007">
        <v>19.7</v>
      </c>
      <c r="R1007">
        <v>28</v>
      </c>
      <c r="S1007">
        <v>23</v>
      </c>
      <c r="T1007">
        <v>26.3</v>
      </c>
    </row>
    <row r="1008" spans="1:20" x14ac:dyDescent="0.55000000000000004">
      <c r="A1008" t="s">
        <v>39</v>
      </c>
      <c r="B1008">
        <v>7</v>
      </c>
      <c r="C1008">
        <v>332</v>
      </c>
      <c r="D1008">
        <v>1037</v>
      </c>
      <c r="E1008">
        <v>1</v>
      </c>
      <c r="F1008">
        <v>194</v>
      </c>
      <c r="G1008">
        <v>0</v>
      </c>
      <c r="H1008">
        <v>18.7</v>
      </c>
      <c r="I1008">
        <v>1</v>
      </c>
      <c r="J1008">
        <v>50</v>
      </c>
      <c r="K1008">
        <v>20.74</v>
      </c>
      <c r="L1008">
        <v>3.88</v>
      </c>
      <c r="M1008">
        <v>1146.78</v>
      </c>
      <c r="N1008">
        <v>22.93</v>
      </c>
      <c r="O1008">
        <v>1.76</v>
      </c>
      <c r="P1008">
        <v>51</v>
      </c>
      <c r="Q1008">
        <v>14.9</v>
      </c>
      <c r="R1008">
        <v>8</v>
      </c>
      <c r="S1008">
        <v>20.3</v>
      </c>
      <c r="T1008">
        <v>23.4</v>
      </c>
    </row>
    <row r="1009" spans="1:20" x14ac:dyDescent="0.55000000000000004">
      <c r="A1009" t="s">
        <v>37</v>
      </c>
      <c r="B1009">
        <v>8</v>
      </c>
      <c r="C1009">
        <v>283</v>
      </c>
      <c r="D1009">
        <v>1028</v>
      </c>
      <c r="E1009">
        <v>1</v>
      </c>
      <c r="F1009">
        <v>144</v>
      </c>
      <c r="G1009">
        <v>0</v>
      </c>
      <c r="H1009">
        <v>14</v>
      </c>
      <c r="I1009">
        <v>0</v>
      </c>
      <c r="J1009">
        <v>49</v>
      </c>
      <c r="K1009">
        <v>20.97</v>
      </c>
      <c r="L1009">
        <v>2.93</v>
      </c>
      <c r="M1009">
        <v>978.92</v>
      </c>
      <c r="N1009">
        <v>19.97</v>
      </c>
      <c r="O1009">
        <v>1.4</v>
      </c>
      <c r="P1009">
        <v>31</v>
      </c>
      <c r="Q1009">
        <v>14.9</v>
      </c>
      <c r="R1009">
        <v>2</v>
      </c>
      <c r="S1009">
        <v>15.8</v>
      </c>
      <c r="T1009">
        <v>50.8</v>
      </c>
    </row>
    <row r="1010" spans="1:20" x14ac:dyDescent="0.55000000000000004">
      <c r="A1010" t="s">
        <v>36</v>
      </c>
      <c r="B1010">
        <v>9</v>
      </c>
      <c r="C1010">
        <v>172</v>
      </c>
      <c r="D1010">
        <v>329</v>
      </c>
      <c r="E1010">
        <v>0</v>
      </c>
      <c r="F1010">
        <v>52</v>
      </c>
      <c r="G1010">
        <v>0</v>
      </c>
      <c r="H1010">
        <v>15.8</v>
      </c>
      <c r="I1010">
        <v>0</v>
      </c>
      <c r="J1010">
        <v>28</v>
      </c>
      <c r="K1010">
        <v>11.75</v>
      </c>
      <c r="L1010">
        <v>1.85</v>
      </c>
      <c r="M1010">
        <v>145.97</v>
      </c>
      <c r="N1010">
        <v>5.21</v>
      </c>
      <c r="O1010">
        <v>0.7</v>
      </c>
      <c r="P1010">
        <v>1</v>
      </c>
      <c r="Q1010">
        <v>7.3</v>
      </c>
      <c r="R1010">
        <v>0</v>
      </c>
      <c r="S1010">
        <v>7.3</v>
      </c>
      <c r="T1010">
        <v>7.3</v>
      </c>
    </row>
    <row r="1011" spans="1:20" x14ac:dyDescent="0.55000000000000004">
      <c r="A1011" t="s">
        <v>34</v>
      </c>
      <c r="B1011">
        <v>10</v>
      </c>
      <c r="C1011">
        <v>126</v>
      </c>
      <c r="D1011">
        <v>136</v>
      </c>
      <c r="E1011">
        <v>0</v>
      </c>
      <c r="F1011">
        <v>21</v>
      </c>
      <c r="G1011">
        <v>0</v>
      </c>
      <c r="H1011">
        <v>15.44</v>
      </c>
      <c r="I1011">
        <v>0</v>
      </c>
      <c r="J1011">
        <v>11</v>
      </c>
      <c r="K1011">
        <v>12.36</v>
      </c>
      <c r="L1011">
        <v>1.9</v>
      </c>
      <c r="M1011">
        <v>31.65</v>
      </c>
      <c r="N1011">
        <v>2.87</v>
      </c>
      <c r="O1011">
        <v>0.68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 x14ac:dyDescent="0.55000000000000004">
      <c r="A1012" t="s">
        <v>32</v>
      </c>
      <c r="B1012">
        <v>11</v>
      </c>
      <c r="C1012">
        <v>102</v>
      </c>
      <c r="D1012">
        <v>67</v>
      </c>
      <c r="E1012">
        <v>0</v>
      </c>
      <c r="F1012">
        <v>5</v>
      </c>
      <c r="G1012">
        <v>0</v>
      </c>
      <c r="H1012">
        <v>7.46</v>
      </c>
      <c r="I1012">
        <v>0</v>
      </c>
      <c r="J1012">
        <v>15</v>
      </c>
      <c r="K1012">
        <v>4.46</v>
      </c>
      <c r="L1012">
        <v>0.33</v>
      </c>
      <c r="M1012">
        <v>32.72</v>
      </c>
      <c r="N1012">
        <v>2.1800000000000002</v>
      </c>
      <c r="O1012">
        <v>1.2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 x14ac:dyDescent="0.55000000000000004">
      <c r="A1013" t="s">
        <v>38</v>
      </c>
      <c r="B1013">
        <v>12</v>
      </c>
      <c r="C1013">
        <v>50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 x14ac:dyDescent="0.55000000000000004">
      <c r="A1014" t="s">
        <v>8</v>
      </c>
    </row>
    <row r="1015" spans="1:20" x14ac:dyDescent="0.55000000000000004">
      <c r="A1015" t="s">
        <v>41</v>
      </c>
      <c r="D1015">
        <v>4</v>
      </c>
      <c r="E1015">
        <v>0</v>
      </c>
      <c r="F1015">
        <v>5</v>
      </c>
      <c r="G1015">
        <v>0</v>
      </c>
      <c r="H1015">
        <v>5</v>
      </c>
      <c r="I1015">
        <v>0</v>
      </c>
      <c r="J1015">
        <v>2</v>
      </c>
      <c r="K1015">
        <v>4</v>
      </c>
      <c r="L1015">
        <v>4</v>
      </c>
      <c r="M1015">
        <v>5</v>
      </c>
      <c r="N1015">
        <v>0</v>
      </c>
      <c r="O1015">
        <v>0</v>
      </c>
      <c r="P1015">
        <v>4</v>
      </c>
      <c r="Q1015">
        <v>2</v>
      </c>
      <c r="R1015">
        <v>4</v>
      </c>
      <c r="T1015">
        <v>0</v>
      </c>
    </row>
    <row r="1016" spans="1:20" x14ac:dyDescent="0.55000000000000004">
      <c r="A1016" t="s">
        <v>42</v>
      </c>
      <c r="D1016" t="s">
        <v>43</v>
      </c>
      <c r="E1016" t="s">
        <v>43</v>
      </c>
      <c r="F1016" t="s">
        <v>43</v>
      </c>
      <c r="G1016" t="s">
        <v>43</v>
      </c>
      <c r="H1016" t="s">
        <v>43</v>
      </c>
      <c r="I1016" t="s">
        <v>43</v>
      </c>
      <c r="J1016" t="s">
        <v>43</v>
      </c>
      <c r="K1016" t="s">
        <v>43</v>
      </c>
      <c r="L1016" t="s">
        <v>43</v>
      </c>
      <c r="M1016" t="s">
        <v>43</v>
      </c>
      <c r="N1016" t="s">
        <v>43</v>
      </c>
      <c r="O1016" t="s">
        <v>43</v>
      </c>
      <c r="P1016" t="s">
        <v>43</v>
      </c>
      <c r="Q1016" t="s">
        <v>43</v>
      </c>
      <c r="R1016" t="s">
        <v>43</v>
      </c>
      <c r="T1016" t="s">
        <v>43</v>
      </c>
    </row>
    <row r="1017" spans="1:20" x14ac:dyDescent="0.55000000000000004">
      <c r="A1017" t="s">
        <v>8</v>
      </c>
    </row>
    <row r="1018" spans="1:20" x14ac:dyDescent="0.55000000000000004">
      <c r="A1018" t="s">
        <v>8</v>
      </c>
      <c r="B1018" t="s">
        <v>44</v>
      </c>
    </row>
    <row r="1019" spans="1:20" x14ac:dyDescent="0.55000000000000004">
      <c r="A1019" t="s">
        <v>29</v>
      </c>
      <c r="C1019">
        <v>1</v>
      </c>
      <c r="D1019">
        <v>2</v>
      </c>
      <c r="E1019">
        <v>2</v>
      </c>
      <c r="F1019">
        <v>2</v>
      </c>
      <c r="G1019">
        <v>1</v>
      </c>
      <c r="H1019">
        <v>6</v>
      </c>
      <c r="I1019">
        <v>3</v>
      </c>
      <c r="J1019">
        <v>1</v>
      </c>
      <c r="K1019">
        <v>4</v>
      </c>
      <c r="L1019">
        <v>4</v>
      </c>
      <c r="M1019">
        <v>1</v>
      </c>
      <c r="N1019">
        <v>1</v>
      </c>
      <c r="O1019">
        <v>3</v>
      </c>
      <c r="P1019">
        <v>2</v>
      </c>
      <c r="Q1019">
        <v>2</v>
      </c>
      <c r="R1019">
        <v>1</v>
      </c>
      <c r="S1019" t="s">
        <v>93</v>
      </c>
      <c r="T1019">
        <v>1</v>
      </c>
    </row>
    <row r="1020" spans="1:20" x14ac:dyDescent="0.55000000000000004">
      <c r="A1020" t="s">
        <v>33</v>
      </c>
      <c r="C1020">
        <v>2</v>
      </c>
      <c r="D1020">
        <v>1</v>
      </c>
      <c r="E1020">
        <v>4</v>
      </c>
      <c r="F1020">
        <v>1</v>
      </c>
      <c r="G1020">
        <v>3</v>
      </c>
      <c r="H1020">
        <v>1</v>
      </c>
      <c r="I1020">
        <v>1</v>
      </c>
      <c r="J1020">
        <v>3</v>
      </c>
      <c r="K1020">
        <v>1</v>
      </c>
      <c r="L1020">
        <v>1</v>
      </c>
      <c r="M1020">
        <v>3</v>
      </c>
      <c r="N1020">
        <v>3</v>
      </c>
      <c r="O1020">
        <v>7</v>
      </c>
      <c r="P1020">
        <v>1</v>
      </c>
      <c r="Q1020">
        <v>8</v>
      </c>
      <c r="R1020">
        <v>12</v>
      </c>
      <c r="S1020" t="s">
        <v>93</v>
      </c>
      <c r="T1020">
        <v>8</v>
      </c>
    </row>
    <row r="1021" spans="1:20" x14ac:dyDescent="0.55000000000000004">
      <c r="A1021" t="s">
        <v>31</v>
      </c>
      <c r="C1021">
        <v>3</v>
      </c>
      <c r="D1021">
        <v>5</v>
      </c>
      <c r="E1021">
        <v>6</v>
      </c>
      <c r="F1021">
        <v>5</v>
      </c>
      <c r="G1021">
        <v>6</v>
      </c>
      <c r="H1021">
        <v>3</v>
      </c>
      <c r="I1021">
        <v>7</v>
      </c>
      <c r="J1021">
        <v>6</v>
      </c>
      <c r="K1021">
        <v>3</v>
      </c>
      <c r="L1021">
        <v>3</v>
      </c>
      <c r="M1021">
        <v>4</v>
      </c>
      <c r="N1021">
        <v>2</v>
      </c>
      <c r="O1021">
        <v>1</v>
      </c>
      <c r="P1021">
        <v>5</v>
      </c>
      <c r="Q1021">
        <v>3</v>
      </c>
      <c r="R1021">
        <v>3</v>
      </c>
      <c r="S1021" t="s">
        <v>93</v>
      </c>
      <c r="T1021">
        <v>4</v>
      </c>
    </row>
    <row r="1022" spans="1:20" x14ac:dyDescent="0.55000000000000004">
      <c r="A1022" t="s">
        <v>30</v>
      </c>
      <c r="C1022">
        <v>4</v>
      </c>
      <c r="D1022">
        <v>3</v>
      </c>
      <c r="E1022">
        <v>1</v>
      </c>
      <c r="F1022">
        <v>4</v>
      </c>
      <c r="G1022">
        <v>4</v>
      </c>
      <c r="H1022">
        <v>7</v>
      </c>
      <c r="I1022">
        <v>2</v>
      </c>
      <c r="J1022">
        <v>2</v>
      </c>
      <c r="K1022">
        <v>5</v>
      </c>
      <c r="L1022">
        <v>5</v>
      </c>
      <c r="M1022">
        <v>2</v>
      </c>
      <c r="N1022">
        <v>4</v>
      </c>
      <c r="O1022">
        <v>4</v>
      </c>
      <c r="P1022">
        <v>3</v>
      </c>
      <c r="Q1022">
        <v>4</v>
      </c>
      <c r="R1022">
        <v>4</v>
      </c>
      <c r="S1022" t="s">
        <v>93</v>
      </c>
      <c r="T1022">
        <v>6</v>
      </c>
    </row>
    <row r="1023" spans="1:20" x14ac:dyDescent="0.55000000000000004">
      <c r="A1023" t="s">
        <v>84</v>
      </c>
      <c r="C1023">
        <v>5</v>
      </c>
      <c r="D1023">
        <v>4</v>
      </c>
      <c r="E1023">
        <v>3</v>
      </c>
      <c r="F1023">
        <v>3</v>
      </c>
      <c r="G1023">
        <v>2</v>
      </c>
      <c r="H1023">
        <v>2</v>
      </c>
      <c r="I1023">
        <v>4</v>
      </c>
      <c r="J1023">
        <v>4</v>
      </c>
      <c r="K1023">
        <v>2</v>
      </c>
      <c r="L1023">
        <v>2</v>
      </c>
      <c r="M1023">
        <v>5</v>
      </c>
      <c r="N1023">
        <v>5</v>
      </c>
      <c r="O1023">
        <v>6</v>
      </c>
      <c r="P1023">
        <v>8</v>
      </c>
      <c r="Q1023">
        <v>7</v>
      </c>
      <c r="R1023">
        <v>6</v>
      </c>
      <c r="S1023" t="s">
        <v>93</v>
      </c>
      <c r="T1023">
        <v>2</v>
      </c>
    </row>
    <row r="1024" spans="1:20" x14ac:dyDescent="0.55000000000000004">
      <c r="A1024" t="s">
        <v>35</v>
      </c>
      <c r="C1024">
        <v>6</v>
      </c>
      <c r="D1024">
        <v>6</v>
      </c>
      <c r="E1024">
        <v>5</v>
      </c>
      <c r="F1024">
        <v>6</v>
      </c>
      <c r="G1024">
        <v>5</v>
      </c>
      <c r="H1024">
        <v>4</v>
      </c>
      <c r="I1024">
        <v>5</v>
      </c>
      <c r="J1024">
        <v>5</v>
      </c>
      <c r="K1024">
        <v>6</v>
      </c>
      <c r="L1024">
        <v>6</v>
      </c>
      <c r="M1024">
        <v>6</v>
      </c>
      <c r="N1024">
        <v>6</v>
      </c>
      <c r="O1024">
        <v>5</v>
      </c>
      <c r="P1024">
        <v>4</v>
      </c>
      <c r="Q1024">
        <v>1</v>
      </c>
      <c r="R1024">
        <v>2</v>
      </c>
      <c r="S1024" t="s">
        <v>93</v>
      </c>
      <c r="T1024">
        <v>5</v>
      </c>
    </row>
    <row r="1025" spans="1:20" x14ac:dyDescent="0.55000000000000004">
      <c r="A1025" t="s">
        <v>39</v>
      </c>
      <c r="C1025">
        <v>7</v>
      </c>
      <c r="D1025">
        <v>7</v>
      </c>
      <c r="E1025">
        <v>8</v>
      </c>
      <c r="F1025">
        <v>7</v>
      </c>
      <c r="G1025">
        <v>12</v>
      </c>
      <c r="H1025">
        <v>5</v>
      </c>
      <c r="I1025">
        <v>6</v>
      </c>
      <c r="J1025">
        <v>7</v>
      </c>
      <c r="K1025">
        <v>8</v>
      </c>
      <c r="L1025">
        <v>7</v>
      </c>
      <c r="M1025">
        <v>7</v>
      </c>
      <c r="N1025">
        <v>7</v>
      </c>
      <c r="O1025">
        <v>2</v>
      </c>
      <c r="P1025">
        <v>6</v>
      </c>
      <c r="Q1025">
        <v>6</v>
      </c>
      <c r="R1025">
        <v>5</v>
      </c>
      <c r="S1025" t="s">
        <v>93</v>
      </c>
      <c r="T1025">
        <v>7</v>
      </c>
    </row>
    <row r="1026" spans="1:20" x14ac:dyDescent="0.55000000000000004">
      <c r="A1026" t="s">
        <v>37</v>
      </c>
      <c r="C1026">
        <v>8</v>
      </c>
      <c r="D1026">
        <v>8</v>
      </c>
      <c r="E1026">
        <v>7</v>
      </c>
      <c r="F1026">
        <v>8</v>
      </c>
      <c r="G1026">
        <v>11</v>
      </c>
      <c r="H1026">
        <v>10</v>
      </c>
      <c r="I1026">
        <v>12</v>
      </c>
      <c r="J1026">
        <v>8</v>
      </c>
      <c r="K1026">
        <v>7</v>
      </c>
      <c r="L1026">
        <v>8</v>
      </c>
      <c r="M1026">
        <v>8</v>
      </c>
      <c r="N1026">
        <v>8</v>
      </c>
      <c r="O1026">
        <v>8</v>
      </c>
      <c r="P1026">
        <v>7</v>
      </c>
      <c r="Q1026">
        <v>5</v>
      </c>
      <c r="R1026">
        <v>7</v>
      </c>
      <c r="S1026" t="s">
        <v>93</v>
      </c>
      <c r="T1026">
        <v>3</v>
      </c>
    </row>
    <row r="1027" spans="1:20" x14ac:dyDescent="0.55000000000000004">
      <c r="A1027" t="s">
        <v>36</v>
      </c>
      <c r="C1027">
        <v>9</v>
      </c>
      <c r="D1027">
        <v>9</v>
      </c>
      <c r="E1027">
        <v>12</v>
      </c>
      <c r="F1027">
        <v>9</v>
      </c>
      <c r="G1027">
        <v>10</v>
      </c>
      <c r="H1027">
        <v>8</v>
      </c>
      <c r="I1027">
        <v>11</v>
      </c>
      <c r="J1027">
        <v>9</v>
      </c>
      <c r="K1027">
        <v>10</v>
      </c>
      <c r="L1027">
        <v>10</v>
      </c>
      <c r="M1027">
        <v>9</v>
      </c>
      <c r="N1027">
        <v>9</v>
      </c>
      <c r="O1027">
        <v>10</v>
      </c>
      <c r="P1027">
        <v>9</v>
      </c>
      <c r="Q1027">
        <v>9</v>
      </c>
      <c r="R1027">
        <v>11</v>
      </c>
      <c r="S1027" t="s">
        <v>93</v>
      </c>
      <c r="T1027">
        <v>9</v>
      </c>
    </row>
    <row r="1028" spans="1:20" x14ac:dyDescent="0.55000000000000004">
      <c r="A1028" t="s">
        <v>34</v>
      </c>
      <c r="C1028">
        <v>10</v>
      </c>
      <c r="D1028">
        <v>10</v>
      </c>
      <c r="E1028">
        <v>11</v>
      </c>
      <c r="F1028">
        <v>10</v>
      </c>
      <c r="G1028">
        <v>9</v>
      </c>
      <c r="H1028">
        <v>9</v>
      </c>
      <c r="I1028">
        <v>10</v>
      </c>
      <c r="J1028">
        <v>11</v>
      </c>
      <c r="K1028">
        <v>9</v>
      </c>
      <c r="L1028">
        <v>9</v>
      </c>
      <c r="M1028">
        <v>11</v>
      </c>
      <c r="N1028">
        <v>10</v>
      </c>
      <c r="O1028">
        <v>11</v>
      </c>
      <c r="P1028">
        <v>12</v>
      </c>
      <c r="Q1028">
        <v>12</v>
      </c>
      <c r="R1028">
        <v>10</v>
      </c>
      <c r="S1028" t="s">
        <v>93</v>
      </c>
      <c r="T1028">
        <v>12</v>
      </c>
    </row>
    <row r="1029" spans="1:20" x14ac:dyDescent="0.55000000000000004">
      <c r="A1029" t="s">
        <v>32</v>
      </c>
      <c r="C1029">
        <v>11</v>
      </c>
      <c r="D1029">
        <v>11</v>
      </c>
      <c r="E1029">
        <v>9</v>
      </c>
      <c r="F1029">
        <v>11</v>
      </c>
      <c r="G1029">
        <v>7</v>
      </c>
      <c r="H1029">
        <v>11</v>
      </c>
      <c r="I1029">
        <v>8</v>
      </c>
      <c r="J1029">
        <v>10</v>
      </c>
      <c r="K1029">
        <v>11</v>
      </c>
      <c r="L1029">
        <v>11</v>
      </c>
      <c r="M1029">
        <v>10</v>
      </c>
      <c r="N1029">
        <v>11</v>
      </c>
      <c r="O1029">
        <v>9</v>
      </c>
      <c r="P1029">
        <v>10</v>
      </c>
      <c r="Q1029">
        <v>10</v>
      </c>
      <c r="R1029">
        <v>8</v>
      </c>
      <c r="S1029" t="s">
        <v>93</v>
      </c>
      <c r="T1029">
        <v>10</v>
      </c>
    </row>
    <row r="1030" spans="1:20" x14ac:dyDescent="0.55000000000000004">
      <c r="A1030" t="s">
        <v>38</v>
      </c>
      <c r="C1030">
        <v>12</v>
      </c>
      <c r="D1030">
        <v>12</v>
      </c>
      <c r="E1030">
        <v>10</v>
      </c>
      <c r="F1030">
        <v>12</v>
      </c>
      <c r="G1030">
        <v>8</v>
      </c>
      <c r="H1030">
        <v>12</v>
      </c>
      <c r="I1030">
        <v>9</v>
      </c>
      <c r="J1030">
        <v>12</v>
      </c>
      <c r="K1030">
        <v>12</v>
      </c>
      <c r="L1030">
        <v>12</v>
      </c>
      <c r="M1030">
        <v>12</v>
      </c>
      <c r="N1030">
        <v>12</v>
      </c>
      <c r="O1030">
        <v>12</v>
      </c>
      <c r="P1030">
        <v>11</v>
      </c>
      <c r="Q1030">
        <v>11</v>
      </c>
      <c r="R1030">
        <v>9</v>
      </c>
      <c r="S1030" t="s">
        <v>93</v>
      </c>
      <c r="T1030">
        <v>11</v>
      </c>
    </row>
    <row r="1031" spans="1:20" x14ac:dyDescent="0.55000000000000004">
      <c r="A1031" t="s">
        <v>8</v>
      </c>
    </row>
    <row r="1032" spans="1:20" x14ac:dyDescent="0.55000000000000004">
      <c r="A1032" t="s">
        <v>8</v>
      </c>
    </row>
    <row r="1033" spans="1:20" x14ac:dyDescent="0.55000000000000004">
      <c r="A1033" t="s">
        <v>8</v>
      </c>
    </row>
    <row r="1034" spans="1:20" x14ac:dyDescent="0.55000000000000004">
      <c r="A1034" t="s">
        <v>8</v>
      </c>
    </row>
    <row r="1035" spans="1:20" x14ac:dyDescent="0.55000000000000004">
      <c r="A1035" t="s">
        <v>8</v>
      </c>
    </row>
    <row r="1036" spans="1:20" x14ac:dyDescent="0.55000000000000004">
      <c r="A1036" t="s">
        <v>8</v>
      </c>
    </row>
    <row r="1037" spans="1:20" x14ac:dyDescent="0.55000000000000004">
      <c r="A1037" t="s">
        <v>8</v>
      </c>
    </row>
    <row r="1038" spans="1:20" x14ac:dyDescent="0.55000000000000004">
      <c r="A1038" t="s">
        <v>8</v>
      </c>
    </row>
    <row r="1039" spans="1:20" x14ac:dyDescent="0.55000000000000004">
      <c r="A1039" t="s">
        <v>8</v>
      </c>
    </row>
    <row r="1040" spans="1:20" x14ac:dyDescent="0.55000000000000004">
      <c r="A1040" t="s">
        <v>8</v>
      </c>
    </row>
    <row r="1041" spans="1:15" x14ac:dyDescent="0.55000000000000004">
      <c r="A1041" t="s">
        <v>45</v>
      </c>
      <c r="B1041" t="s">
        <v>46</v>
      </c>
      <c r="C1041" t="s">
        <v>47</v>
      </c>
      <c r="D1041" t="s">
        <v>47</v>
      </c>
      <c r="E1041" t="s">
        <v>47</v>
      </c>
      <c r="F1041" t="s">
        <v>48</v>
      </c>
      <c r="G1041" t="s">
        <v>47</v>
      </c>
      <c r="H1041" t="s">
        <v>47</v>
      </c>
      <c r="I1041" t="s">
        <v>47</v>
      </c>
      <c r="J1041" t="s">
        <v>49</v>
      </c>
      <c r="K1041" t="s">
        <v>47</v>
      </c>
      <c r="L1041" t="s">
        <v>47</v>
      </c>
      <c r="M1041" t="s">
        <v>47</v>
      </c>
      <c r="N1041" t="s">
        <v>50</v>
      </c>
      <c r="O1041" t="s">
        <v>47</v>
      </c>
    </row>
    <row r="1042" spans="1:15" x14ac:dyDescent="0.55000000000000004">
      <c r="A1042" t="s">
        <v>45</v>
      </c>
      <c r="B1042" t="s">
        <v>51</v>
      </c>
      <c r="C1042" t="s">
        <v>47</v>
      </c>
      <c r="D1042" t="s">
        <v>47</v>
      </c>
      <c r="E1042" t="s">
        <v>47</v>
      </c>
      <c r="F1042" t="s">
        <v>52</v>
      </c>
      <c r="G1042" t="s">
        <v>47</v>
      </c>
      <c r="H1042" t="s">
        <v>47</v>
      </c>
      <c r="I1042" t="s">
        <v>47</v>
      </c>
      <c r="J1042" t="s">
        <v>53</v>
      </c>
      <c r="K1042" t="s">
        <v>47</v>
      </c>
      <c r="L1042" t="s">
        <v>47</v>
      </c>
      <c r="M1042" t="s">
        <v>47</v>
      </c>
      <c r="N1042" t="s">
        <v>54</v>
      </c>
      <c r="O1042" t="s">
        <v>47</v>
      </c>
    </row>
    <row r="1043" spans="1:15" x14ac:dyDescent="0.55000000000000004">
      <c r="A1043" t="s">
        <v>45</v>
      </c>
      <c r="B1043" t="s">
        <v>55</v>
      </c>
      <c r="C1043" t="s">
        <v>47</v>
      </c>
      <c r="D1043" t="s">
        <v>47</v>
      </c>
      <c r="E1043" t="s">
        <v>47</v>
      </c>
      <c r="F1043" t="s">
        <v>56</v>
      </c>
      <c r="G1043" t="s">
        <v>47</v>
      </c>
      <c r="H1043" t="s">
        <v>47</v>
      </c>
      <c r="I1043" t="s">
        <v>47</v>
      </c>
      <c r="J1043" t="s">
        <v>57</v>
      </c>
      <c r="K1043" t="s">
        <v>47</v>
      </c>
      <c r="L1043" t="s">
        <v>47</v>
      </c>
      <c r="M1043" t="s">
        <v>47</v>
      </c>
      <c r="N1043" t="s">
        <v>58</v>
      </c>
      <c r="O1043" t="s">
        <v>47</v>
      </c>
    </row>
    <row r="1044" spans="1:15" x14ac:dyDescent="0.55000000000000004">
      <c r="A1044" t="s">
        <v>59</v>
      </c>
      <c r="B1044" t="s">
        <v>60</v>
      </c>
      <c r="C1044" t="s">
        <v>61</v>
      </c>
      <c r="D1044" t="s">
        <v>47</v>
      </c>
      <c r="E1044" t="s">
        <v>62</v>
      </c>
      <c r="F1044" t="s">
        <v>60</v>
      </c>
      <c r="G1044" t="s">
        <v>61</v>
      </c>
      <c r="H1044" t="s">
        <v>47</v>
      </c>
      <c r="I1044" t="s">
        <v>62</v>
      </c>
      <c r="J1044" t="s">
        <v>60</v>
      </c>
      <c r="K1044" t="s">
        <v>61</v>
      </c>
      <c r="L1044" t="s">
        <v>47</v>
      </c>
      <c r="M1044" t="s">
        <v>62</v>
      </c>
      <c r="N1044" t="s">
        <v>60</v>
      </c>
      <c r="O1044" t="s">
        <v>61</v>
      </c>
    </row>
    <row r="1045" spans="1:15" x14ac:dyDescent="0.55000000000000004">
      <c r="A1045">
        <v>1</v>
      </c>
      <c r="B1045" t="s">
        <v>63</v>
      </c>
      <c r="C1045">
        <v>3285.05</v>
      </c>
      <c r="E1045">
        <v>1</v>
      </c>
      <c r="F1045" t="s">
        <v>63</v>
      </c>
      <c r="G1045">
        <v>36.1</v>
      </c>
      <c r="I1045">
        <v>1</v>
      </c>
      <c r="J1045" t="s">
        <v>64</v>
      </c>
      <c r="K1045">
        <v>34.53</v>
      </c>
      <c r="M1045">
        <v>1</v>
      </c>
      <c r="N1045" t="s">
        <v>63</v>
      </c>
      <c r="O1045">
        <v>522</v>
      </c>
    </row>
    <row r="1046" spans="1:15" x14ac:dyDescent="0.55000000000000004">
      <c r="A1046">
        <v>2</v>
      </c>
      <c r="B1046" t="s">
        <v>65</v>
      </c>
      <c r="C1046">
        <v>2320.5700000000002</v>
      </c>
      <c r="E1046">
        <v>2</v>
      </c>
      <c r="F1046" t="s">
        <v>66</v>
      </c>
      <c r="G1046">
        <v>35</v>
      </c>
      <c r="I1046">
        <v>2</v>
      </c>
      <c r="J1046" t="s">
        <v>86</v>
      </c>
      <c r="K1046">
        <v>21.43</v>
      </c>
      <c r="M1046">
        <v>2</v>
      </c>
      <c r="N1046" t="s">
        <v>64</v>
      </c>
      <c r="O1046">
        <v>471</v>
      </c>
    </row>
    <row r="1047" spans="1:15" x14ac:dyDescent="0.55000000000000004">
      <c r="A1047">
        <v>3</v>
      </c>
      <c r="B1047" t="s">
        <v>64</v>
      </c>
      <c r="C1047">
        <v>2303.81</v>
      </c>
      <c r="E1047">
        <v>3</v>
      </c>
      <c r="F1047" t="s">
        <v>64</v>
      </c>
      <c r="G1047">
        <v>27.43</v>
      </c>
      <c r="I1047">
        <v>3</v>
      </c>
      <c r="J1047" t="s">
        <v>66</v>
      </c>
      <c r="K1047">
        <v>19.43</v>
      </c>
      <c r="M1047">
        <v>3</v>
      </c>
      <c r="N1047" t="s">
        <v>66</v>
      </c>
      <c r="O1047">
        <v>454</v>
      </c>
    </row>
    <row r="1048" spans="1:15" x14ac:dyDescent="0.55000000000000004">
      <c r="A1048">
        <v>4</v>
      </c>
      <c r="B1048" t="s">
        <v>66</v>
      </c>
      <c r="C1048">
        <v>1820.09</v>
      </c>
      <c r="E1048">
        <v>4</v>
      </c>
      <c r="F1048" t="s">
        <v>65</v>
      </c>
      <c r="G1048">
        <v>27.3</v>
      </c>
      <c r="I1048">
        <v>4</v>
      </c>
      <c r="J1048" t="s">
        <v>69</v>
      </c>
      <c r="K1048">
        <v>18.989999999999998</v>
      </c>
      <c r="M1048">
        <v>4</v>
      </c>
      <c r="N1048" t="s">
        <v>65</v>
      </c>
      <c r="O1048">
        <v>450</v>
      </c>
    </row>
    <row r="1049" spans="1:15" x14ac:dyDescent="0.55000000000000004">
      <c r="A1049">
        <v>5</v>
      </c>
      <c r="B1049" t="s">
        <v>86</v>
      </c>
      <c r="C1049">
        <v>1768.29</v>
      </c>
      <c r="E1049">
        <v>5</v>
      </c>
      <c r="F1049" t="s">
        <v>86</v>
      </c>
      <c r="G1049">
        <v>24.91</v>
      </c>
      <c r="I1049">
        <v>5</v>
      </c>
      <c r="J1049" t="s">
        <v>72</v>
      </c>
      <c r="K1049">
        <v>18.71</v>
      </c>
      <c r="M1049">
        <v>5</v>
      </c>
      <c r="N1049" t="s">
        <v>86</v>
      </c>
      <c r="O1049">
        <v>432</v>
      </c>
    </row>
    <row r="1050" spans="1:15" x14ac:dyDescent="0.55000000000000004">
      <c r="A1050">
        <v>6</v>
      </c>
      <c r="B1050" t="s">
        <v>69</v>
      </c>
      <c r="C1050">
        <v>1615.7</v>
      </c>
      <c r="E1050">
        <v>6</v>
      </c>
      <c r="F1050" t="s">
        <v>69</v>
      </c>
      <c r="G1050">
        <v>24.48</v>
      </c>
      <c r="I1050">
        <v>6</v>
      </c>
      <c r="J1050" t="s">
        <v>63</v>
      </c>
      <c r="K1050">
        <v>18.010000000000002</v>
      </c>
      <c r="M1050">
        <v>6</v>
      </c>
      <c r="N1050" t="s">
        <v>69</v>
      </c>
      <c r="O1050">
        <v>402</v>
      </c>
    </row>
    <row r="1051" spans="1:15" x14ac:dyDescent="0.55000000000000004">
      <c r="A1051">
        <v>7</v>
      </c>
      <c r="B1051" t="s">
        <v>72</v>
      </c>
      <c r="C1051">
        <v>1146.78</v>
      </c>
      <c r="E1051">
        <v>7</v>
      </c>
      <c r="F1051" t="s">
        <v>72</v>
      </c>
      <c r="G1051">
        <v>22.94</v>
      </c>
      <c r="I1051">
        <v>7</v>
      </c>
      <c r="J1051" t="s">
        <v>65</v>
      </c>
      <c r="K1051">
        <v>16.8</v>
      </c>
      <c r="M1051">
        <v>7</v>
      </c>
      <c r="N1051" t="s">
        <v>72</v>
      </c>
      <c r="O1051">
        <v>332</v>
      </c>
    </row>
    <row r="1052" spans="1:15" x14ac:dyDescent="0.55000000000000004">
      <c r="A1052">
        <v>8</v>
      </c>
      <c r="B1052" t="s">
        <v>71</v>
      </c>
      <c r="C1052">
        <v>978.92</v>
      </c>
      <c r="E1052">
        <v>8</v>
      </c>
      <c r="F1052" t="s">
        <v>71</v>
      </c>
      <c r="G1052">
        <v>19.98</v>
      </c>
      <c r="I1052">
        <v>8</v>
      </c>
      <c r="J1052" t="s">
        <v>70</v>
      </c>
      <c r="K1052">
        <v>15.81</v>
      </c>
      <c r="M1052">
        <v>8</v>
      </c>
      <c r="N1052" t="s">
        <v>71</v>
      </c>
      <c r="O1052">
        <v>283</v>
      </c>
    </row>
    <row r="1053" spans="1:15" x14ac:dyDescent="0.55000000000000004">
      <c r="A1053">
        <v>9</v>
      </c>
      <c r="B1053" t="s">
        <v>70</v>
      </c>
      <c r="C1053">
        <v>145.97999999999999</v>
      </c>
      <c r="E1053">
        <v>9</v>
      </c>
      <c r="F1053" t="s">
        <v>70</v>
      </c>
      <c r="G1053">
        <v>5.21</v>
      </c>
      <c r="I1053">
        <v>9</v>
      </c>
      <c r="J1053" t="s">
        <v>68</v>
      </c>
      <c r="K1053">
        <v>15.44</v>
      </c>
      <c r="M1053">
        <v>9</v>
      </c>
      <c r="N1053" t="s">
        <v>70</v>
      </c>
      <c r="O1053">
        <v>172</v>
      </c>
    </row>
    <row r="1054" spans="1:15" x14ac:dyDescent="0.55000000000000004">
      <c r="A1054">
        <v>10</v>
      </c>
      <c r="B1054" t="s">
        <v>67</v>
      </c>
      <c r="C1054">
        <v>32.729999999999997</v>
      </c>
      <c r="E1054">
        <v>10</v>
      </c>
      <c r="F1054" t="s">
        <v>68</v>
      </c>
      <c r="G1054">
        <v>2.88</v>
      </c>
      <c r="I1054">
        <v>10</v>
      </c>
      <c r="J1054" t="s">
        <v>71</v>
      </c>
      <c r="K1054">
        <v>14.01</v>
      </c>
      <c r="M1054">
        <v>10</v>
      </c>
      <c r="N1054" t="s">
        <v>68</v>
      </c>
      <c r="O1054">
        <v>126</v>
      </c>
    </row>
    <row r="1055" spans="1:15" x14ac:dyDescent="0.55000000000000004">
      <c r="A1055">
        <v>11</v>
      </c>
      <c r="B1055" t="s">
        <v>68</v>
      </c>
      <c r="C1055">
        <v>31.65</v>
      </c>
      <c r="E1055">
        <v>11</v>
      </c>
      <c r="F1055" t="s">
        <v>67</v>
      </c>
      <c r="G1055">
        <v>2.1800000000000002</v>
      </c>
      <c r="I1055">
        <v>11</v>
      </c>
      <c r="J1055" t="s">
        <v>67</v>
      </c>
      <c r="K1055">
        <v>7.46</v>
      </c>
      <c r="M1055">
        <v>11</v>
      </c>
      <c r="N1055" t="s">
        <v>67</v>
      </c>
      <c r="O1055">
        <v>102</v>
      </c>
    </row>
    <row r="1056" spans="1:15" x14ac:dyDescent="0.55000000000000004">
      <c r="A1056">
        <v>12</v>
      </c>
      <c r="B1056" t="s">
        <v>73</v>
      </c>
      <c r="C1056">
        <v>0</v>
      </c>
      <c r="E1056">
        <v>12</v>
      </c>
      <c r="F1056" t="s">
        <v>73</v>
      </c>
      <c r="G1056">
        <v>0</v>
      </c>
      <c r="I1056">
        <v>12</v>
      </c>
      <c r="J1056" t="s">
        <v>73</v>
      </c>
      <c r="K1056">
        <v>0</v>
      </c>
      <c r="M1056">
        <v>12</v>
      </c>
      <c r="N1056" t="s">
        <v>73</v>
      </c>
      <c r="O1056">
        <v>50</v>
      </c>
    </row>
    <row r="1062" spans="1:2" x14ac:dyDescent="0.55000000000000004">
      <c r="A1062" t="s">
        <v>75</v>
      </c>
    </row>
    <row r="1065" spans="1:2" x14ac:dyDescent="0.55000000000000004">
      <c r="A1065" t="s">
        <v>0</v>
      </c>
    </row>
    <row r="1066" spans="1:2" x14ac:dyDescent="0.55000000000000004">
      <c r="A1066" t="s">
        <v>1</v>
      </c>
      <c r="B1066" t="s">
        <v>96</v>
      </c>
    </row>
    <row r="1067" spans="1:2" x14ac:dyDescent="0.55000000000000004">
      <c r="A1067" t="s">
        <v>3</v>
      </c>
      <c r="B1067" s="1">
        <v>43058.530266203707</v>
      </c>
    </row>
    <row r="1068" spans="1:2" x14ac:dyDescent="0.55000000000000004">
      <c r="A1068" t="s">
        <v>4</v>
      </c>
      <c r="B1068" s="1">
        <v>43058.628981481481</v>
      </c>
    </row>
    <row r="1072" spans="1:2" x14ac:dyDescent="0.55000000000000004">
      <c r="A1072" t="s">
        <v>5</v>
      </c>
      <c r="B1072" t="s">
        <v>6</v>
      </c>
    </row>
    <row r="1073" spans="1:20" x14ac:dyDescent="0.55000000000000004">
      <c r="A1073" t="s">
        <v>7</v>
      </c>
      <c r="B1073">
        <v>12</v>
      </c>
    </row>
    <row r="1074" spans="1:20" x14ac:dyDescent="0.55000000000000004">
      <c r="A1074" t="s">
        <v>8</v>
      </c>
    </row>
    <row r="1077" spans="1:20" x14ac:dyDescent="0.55000000000000004">
      <c r="A1077" t="s">
        <v>9</v>
      </c>
      <c r="B1077" t="s">
        <v>10</v>
      </c>
      <c r="C1077" t="s">
        <v>11</v>
      </c>
      <c r="D1077" t="s">
        <v>12</v>
      </c>
      <c r="E1077" t="s">
        <v>13</v>
      </c>
      <c r="F1077" t="s">
        <v>14</v>
      </c>
      <c r="G1077" t="s">
        <v>15</v>
      </c>
      <c r="H1077" t="s">
        <v>16</v>
      </c>
      <c r="I1077" t="s">
        <v>17</v>
      </c>
      <c r="J1077" t="s">
        <v>18</v>
      </c>
      <c r="K1077" t="s">
        <v>19</v>
      </c>
      <c r="L1077" t="s">
        <v>20</v>
      </c>
      <c r="M1077" t="s">
        <v>21</v>
      </c>
      <c r="N1077" t="s">
        <v>22</v>
      </c>
      <c r="O1077" t="s">
        <v>23</v>
      </c>
      <c r="P1077" t="s">
        <v>24</v>
      </c>
      <c r="Q1077" t="s">
        <v>90</v>
      </c>
      <c r="R1077" t="s">
        <v>26</v>
      </c>
      <c r="S1077" t="s">
        <v>91</v>
      </c>
      <c r="T1077" t="s">
        <v>92</v>
      </c>
    </row>
    <row r="1078" spans="1:20" x14ac:dyDescent="0.55000000000000004">
      <c r="A1078" t="s">
        <v>30</v>
      </c>
      <c r="B1078">
        <v>1</v>
      </c>
      <c r="C1078">
        <v>510</v>
      </c>
      <c r="D1078">
        <v>2789</v>
      </c>
      <c r="E1078">
        <v>2</v>
      </c>
      <c r="F1078">
        <v>526</v>
      </c>
      <c r="G1078">
        <v>2</v>
      </c>
      <c r="H1078">
        <v>18.850000000000001</v>
      </c>
      <c r="I1078">
        <v>1</v>
      </c>
      <c r="J1078">
        <v>103</v>
      </c>
      <c r="K1078">
        <v>27.07</v>
      </c>
      <c r="L1078">
        <v>5.0999999999999996</v>
      </c>
      <c r="M1078">
        <v>3117.69</v>
      </c>
      <c r="N1078">
        <v>30.26</v>
      </c>
      <c r="O1078">
        <v>1.74</v>
      </c>
      <c r="P1078">
        <v>88</v>
      </c>
      <c r="Q1078">
        <v>17.2</v>
      </c>
      <c r="R1078">
        <v>26</v>
      </c>
      <c r="S1078">
        <v>23.4</v>
      </c>
      <c r="T1078">
        <v>25.5</v>
      </c>
    </row>
    <row r="1079" spans="1:20" x14ac:dyDescent="0.55000000000000004">
      <c r="A1079" t="s">
        <v>33</v>
      </c>
      <c r="B1079">
        <v>2</v>
      </c>
      <c r="C1079">
        <v>478</v>
      </c>
      <c r="D1079">
        <v>4055</v>
      </c>
      <c r="E1079">
        <v>2</v>
      </c>
      <c r="F1079">
        <v>1330</v>
      </c>
      <c r="G1079">
        <v>2</v>
      </c>
      <c r="H1079">
        <v>32.79</v>
      </c>
      <c r="I1079">
        <v>2</v>
      </c>
      <c r="J1079">
        <v>113</v>
      </c>
      <c r="K1079">
        <v>35.880000000000003</v>
      </c>
      <c r="L1079">
        <v>11.76</v>
      </c>
      <c r="M1079">
        <v>3231.44</v>
      </c>
      <c r="N1079">
        <v>28.59</v>
      </c>
      <c r="O1079">
        <v>1.43</v>
      </c>
      <c r="P1079">
        <v>161</v>
      </c>
      <c r="Q1079">
        <v>12.4</v>
      </c>
      <c r="R1079">
        <v>0</v>
      </c>
      <c r="S1079">
        <v>14.9</v>
      </c>
      <c r="T1079">
        <v>17.2</v>
      </c>
    </row>
    <row r="1080" spans="1:20" x14ac:dyDescent="0.55000000000000004">
      <c r="A1080" t="s">
        <v>29</v>
      </c>
      <c r="B1080">
        <v>3</v>
      </c>
      <c r="C1080">
        <v>461</v>
      </c>
      <c r="D1080">
        <v>2785</v>
      </c>
      <c r="E1080">
        <v>2</v>
      </c>
      <c r="F1080">
        <v>434</v>
      </c>
      <c r="G1080">
        <v>2</v>
      </c>
      <c r="H1080">
        <v>15.58</v>
      </c>
      <c r="I1080">
        <v>0</v>
      </c>
      <c r="J1080">
        <v>103</v>
      </c>
      <c r="K1080">
        <v>27.03</v>
      </c>
      <c r="L1080">
        <v>4.21</v>
      </c>
      <c r="M1080">
        <v>3645.01</v>
      </c>
      <c r="N1080">
        <v>35.380000000000003</v>
      </c>
      <c r="O1080">
        <v>1.68</v>
      </c>
      <c r="P1080">
        <v>85</v>
      </c>
      <c r="Q1080">
        <v>19</v>
      </c>
      <c r="R1080">
        <v>34</v>
      </c>
      <c r="S1080">
        <v>25</v>
      </c>
      <c r="T1080">
        <v>27.7</v>
      </c>
    </row>
    <row r="1081" spans="1:20" x14ac:dyDescent="0.55000000000000004">
      <c r="A1081" t="s">
        <v>31</v>
      </c>
      <c r="B1081">
        <v>4</v>
      </c>
      <c r="C1081">
        <v>429</v>
      </c>
      <c r="D1081">
        <v>2043</v>
      </c>
      <c r="E1081">
        <v>2</v>
      </c>
      <c r="F1081">
        <v>339</v>
      </c>
      <c r="G1081">
        <v>1</v>
      </c>
      <c r="H1081">
        <v>16.59</v>
      </c>
      <c r="I1081">
        <v>1</v>
      </c>
      <c r="J1081">
        <v>78</v>
      </c>
      <c r="K1081">
        <v>26.19</v>
      </c>
      <c r="L1081">
        <v>4.34</v>
      </c>
      <c r="M1081">
        <v>2325.13</v>
      </c>
      <c r="N1081">
        <v>29.8</v>
      </c>
      <c r="O1081">
        <v>1.77</v>
      </c>
      <c r="P1081">
        <v>96</v>
      </c>
      <c r="Q1081">
        <v>17.3</v>
      </c>
      <c r="R1081">
        <v>28</v>
      </c>
      <c r="S1081">
        <v>22.3</v>
      </c>
      <c r="T1081">
        <v>24.2</v>
      </c>
    </row>
    <row r="1082" spans="1:20" x14ac:dyDescent="0.55000000000000004">
      <c r="A1082" t="s">
        <v>35</v>
      </c>
      <c r="B1082">
        <v>5</v>
      </c>
      <c r="C1082">
        <v>424</v>
      </c>
      <c r="D1082">
        <v>1998</v>
      </c>
      <c r="E1082">
        <v>2</v>
      </c>
      <c r="F1082">
        <v>348</v>
      </c>
      <c r="G1082">
        <v>1</v>
      </c>
      <c r="H1082">
        <v>17.41</v>
      </c>
      <c r="I1082">
        <v>1</v>
      </c>
      <c r="J1082">
        <v>82</v>
      </c>
      <c r="K1082">
        <v>24.36</v>
      </c>
      <c r="L1082">
        <v>4.24</v>
      </c>
      <c r="M1082">
        <v>1982.19</v>
      </c>
      <c r="N1082">
        <v>24.17</v>
      </c>
      <c r="O1082">
        <v>1.66</v>
      </c>
      <c r="P1082">
        <v>95</v>
      </c>
      <c r="Q1082">
        <v>19.100000000000001</v>
      </c>
      <c r="R1082">
        <v>39</v>
      </c>
      <c r="S1082">
        <v>23.6</v>
      </c>
      <c r="T1082">
        <v>25.2</v>
      </c>
    </row>
    <row r="1083" spans="1:20" x14ac:dyDescent="0.55000000000000004">
      <c r="A1083" t="s">
        <v>39</v>
      </c>
      <c r="B1083">
        <v>6</v>
      </c>
      <c r="C1083">
        <v>335</v>
      </c>
      <c r="D1083">
        <v>1559</v>
      </c>
      <c r="E1083">
        <v>2</v>
      </c>
      <c r="F1083">
        <v>286</v>
      </c>
      <c r="G1083">
        <v>1</v>
      </c>
      <c r="H1083">
        <v>18.34</v>
      </c>
      <c r="I1083">
        <v>1</v>
      </c>
      <c r="J1083">
        <v>76</v>
      </c>
      <c r="K1083">
        <v>20.51</v>
      </c>
      <c r="L1083">
        <v>3.76</v>
      </c>
      <c r="M1083">
        <v>1628.11</v>
      </c>
      <c r="N1083">
        <v>21.42</v>
      </c>
      <c r="O1083">
        <v>1.67</v>
      </c>
      <c r="P1083">
        <v>72</v>
      </c>
      <c r="Q1083">
        <v>17.600000000000001</v>
      </c>
      <c r="R1083">
        <v>24</v>
      </c>
      <c r="S1083">
        <v>23</v>
      </c>
      <c r="T1083">
        <v>25.2</v>
      </c>
    </row>
    <row r="1084" spans="1:20" x14ac:dyDescent="0.55000000000000004">
      <c r="A1084" t="s">
        <v>34</v>
      </c>
      <c r="B1084">
        <v>7</v>
      </c>
      <c r="C1084">
        <v>305</v>
      </c>
      <c r="D1084">
        <v>895</v>
      </c>
      <c r="E1084">
        <v>0</v>
      </c>
      <c r="F1084">
        <v>161</v>
      </c>
      <c r="G1084">
        <v>0</v>
      </c>
      <c r="H1084">
        <v>17.98</v>
      </c>
      <c r="I1084">
        <v>1</v>
      </c>
      <c r="J1084">
        <v>38</v>
      </c>
      <c r="K1084">
        <v>23.55</v>
      </c>
      <c r="L1084">
        <v>4.2300000000000004</v>
      </c>
      <c r="M1084">
        <v>938.94</v>
      </c>
      <c r="N1084">
        <v>24.7</v>
      </c>
      <c r="O1084">
        <v>1.57</v>
      </c>
      <c r="P1084">
        <v>26</v>
      </c>
      <c r="Q1084">
        <v>19.600000000000001</v>
      </c>
      <c r="R1084">
        <v>10</v>
      </c>
      <c r="S1084">
        <v>23.5</v>
      </c>
      <c r="T1084">
        <v>23.8</v>
      </c>
    </row>
    <row r="1085" spans="1:20" x14ac:dyDescent="0.55000000000000004">
      <c r="A1085" t="s">
        <v>32</v>
      </c>
      <c r="B1085">
        <v>8</v>
      </c>
      <c r="C1085">
        <v>301</v>
      </c>
      <c r="D1085">
        <v>816</v>
      </c>
      <c r="E1085">
        <v>0</v>
      </c>
      <c r="F1085">
        <v>167</v>
      </c>
      <c r="G1085">
        <v>0</v>
      </c>
      <c r="H1085">
        <v>20.46</v>
      </c>
      <c r="I1085">
        <v>1</v>
      </c>
      <c r="J1085">
        <v>36</v>
      </c>
      <c r="K1085">
        <v>22.66</v>
      </c>
      <c r="L1085">
        <v>4.63</v>
      </c>
      <c r="M1085">
        <v>645.4</v>
      </c>
      <c r="N1085">
        <v>17.920000000000002</v>
      </c>
      <c r="O1085">
        <v>1.3</v>
      </c>
      <c r="P1085">
        <v>18</v>
      </c>
      <c r="Q1085">
        <v>21.6</v>
      </c>
      <c r="R1085">
        <v>12</v>
      </c>
      <c r="S1085">
        <v>23.6</v>
      </c>
      <c r="T1085">
        <v>72.7</v>
      </c>
    </row>
    <row r="1086" spans="1:20" x14ac:dyDescent="0.55000000000000004">
      <c r="A1086" t="s">
        <v>38</v>
      </c>
      <c r="B1086">
        <v>9</v>
      </c>
      <c r="C1086">
        <v>224</v>
      </c>
      <c r="D1086">
        <v>1148</v>
      </c>
      <c r="E1086">
        <v>1</v>
      </c>
      <c r="F1086">
        <v>151</v>
      </c>
      <c r="G1086">
        <v>0</v>
      </c>
      <c r="H1086">
        <v>13.15</v>
      </c>
      <c r="I1086">
        <v>0</v>
      </c>
      <c r="J1086">
        <v>43</v>
      </c>
      <c r="K1086">
        <v>26.69</v>
      </c>
      <c r="L1086">
        <v>3.51</v>
      </c>
      <c r="M1086">
        <v>686.12</v>
      </c>
      <c r="N1086">
        <v>15.95</v>
      </c>
      <c r="O1086">
        <v>1.25</v>
      </c>
      <c r="P1086">
        <v>26</v>
      </c>
      <c r="Q1086">
        <v>15.6</v>
      </c>
      <c r="R1086">
        <v>4</v>
      </c>
      <c r="S1086">
        <v>20.3</v>
      </c>
      <c r="T1086">
        <v>21.7</v>
      </c>
    </row>
    <row r="1087" spans="1:20" x14ac:dyDescent="0.55000000000000004">
      <c r="A1087" t="s">
        <v>84</v>
      </c>
      <c r="B1087">
        <v>10</v>
      </c>
      <c r="C1087">
        <v>219</v>
      </c>
      <c r="D1087">
        <v>2015</v>
      </c>
      <c r="E1087">
        <v>2</v>
      </c>
      <c r="F1087">
        <v>312</v>
      </c>
      <c r="G1087">
        <v>1</v>
      </c>
      <c r="H1087">
        <v>15.48</v>
      </c>
      <c r="I1087">
        <v>0</v>
      </c>
      <c r="J1087">
        <v>94</v>
      </c>
      <c r="K1087">
        <v>21.43</v>
      </c>
      <c r="L1087">
        <v>3.31</v>
      </c>
      <c r="M1087">
        <v>1177.17</v>
      </c>
      <c r="N1087">
        <v>12.52</v>
      </c>
      <c r="O1087">
        <v>1.27</v>
      </c>
      <c r="P1087">
        <v>22</v>
      </c>
      <c r="Q1087">
        <v>11.7</v>
      </c>
      <c r="R1087">
        <v>0</v>
      </c>
      <c r="S1087">
        <v>12.6</v>
      </c>
      <c r="T1087">
        <v>13.6</v>
      </c>
    </row>
    <row r="1088" spans="1:20" x14ac:dyDescent="0.55000000000000004">
      <c r="A1088" t="s">
        <v>36</v>
      </c>
      <c r="B1088">
        <v>11</v>
      </c>
      <c r="C1088">
        <v>98</v>
      </c>
      <c r="D1088">
        <v>263</v>
      </c>
      <c r="E1088">
        <v>0</v>
      </c>
      <c r="F1088">
        <v>43</v>
      </c>
      <c r="G1088">
        <v>0</v>
      </c>
      <c r="H1088">
        <v>16.34</v>
      </c>
      <c r="I1088">
        <v>1</v>
      </c>
      <c r="J1088">
        <v>33</v>
      </c>
      <c r="K1088">
        <v>7.96</v>
      </c>
      <c r="L1088">
        <v>1.3</v>
      </c>
      <c r="M1088">
        <v>46.05</v>
      </c>
      <c r="N1088">
        <v>1.39</v>
      </c>
      <c r="O1088">
        <v>0.62</v>
      </c>
      <c r="P1088">
        <v>1</v>
      </c>
      <c r="Q1088">
        <v>9</v>
      </c>
      <c r="R1088">
        <v>0</v>
      </c>
      <c r="S1088">
        <v>9</v>
      </c>
      <c r="T1088">
        <v>9</v>
      </c>
    </row>
    <row r="1089" spans="1:20" x14ac:dyDescent="0.55000000000000004">
      <c r="A1089" t="s">
        <v>37</v>
      </c>
      <c r="B1089">
        <v>12</v>
      </c>
      <c r="C1089">
        <v>68</v>
      </c>
      <c r="D1089">
        <v>5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5</v>
      </c>
      <c r="L1089">
        <v>0</v>
      </c>
      <c r="M1089">
        <v>2.0299999999999998</v>
      </c>
      <c r="N1089">
        <v>2.0299999999999998</v>
      </c>
      <c r="O1089">
        <v>1.33</v>
      </c>
      <c r="P1089">
        <v>25</v>
      </c>
      <c r="Q1089">
        <v>11.4</v>
      </c>
      <c r="R1089">
        <v>0</v>
      </c>
      <c r="S1089">
        <v>14.8</v>
      </c>
      <c r="T1089">
        <v>16.7</v>
      </c>
    </row>
    <row r="1090" spans="1:20" x14ac:dyDescent="0.55000000000000004">
      <c r="A1090" t="s">
        <v>8</v>
      </c>
    </row>
    <row r="1091" spans="1:20" x14ac:dyDescent="0.55000000000000004">
      <c r="A1091" t="s">
        <v>41</v>
      </c>
      <c r="D1091">
        <v>4</v>
      </c>
      <c r="E1091">
        <v>0</v>
      </c>
      <c r="F1091">
        <v>5</v>
      </c>
      <c r="G1091">
        <v>0</v>
      </c>
      <c r="H1091">
        <v>5</v>
      </c>
      <c r="I1091">
        <v>0</v>
      </c>
      <c r="J1091">
        <v>2</v>
      </c>
      <c r="K1091">
        <v>4</v>
      </c>
      <c r="L1091">
        <v>4</v>
      </c>
      <c r="M1091">
        <v>5</v>
      </c>
      <c r="N1091">
        <v>0</v>
      </c>
      <c r="O1091">
        <v>0</v>
      </c>
      <c r="P1091">
        <v>4</v>
      </c>
      <c r="Q1091">
        <v>2</v>
      </c>
      <c r="R1091">
        <v>4</v>
      </c>
      <c r="T1091">
        <v>0</v>
      </c>
    </row>
    <row r="1092" spans="1:20" x14ac:dyDescent="0.55000000000000004">
      <c r="A1092" t="s">
        <v>42</v>
      </c>
      <c r="D1092" t="s">
        <v>43</v>
      </c>
      <c r="E1092" t="s">
        <v>43</v>
      </c>
      <c r="F1092" t="s">
        <v>43</v>
      </c>
      <c r="G1092" t="s">
        <v>43</v>
      </c>
      <c r="H1092" t="s">
        <v>43</v>
      </c>
      <c r="I1092" t="s">
        <v>43</v>
      </c>
      <c r="J1092" t="s">
        <v>43</v>
      </c>
      <c r="K1092" t="s">
        <v>43</v>
      </c>
      <c r="L1092" t="s">
        <v>43</v>
      </c>
      <c r="M1092" t="s">
        <v>43</v>
      </c>
      <c r="N1092" t="s">
        <v>43</v>
      </c>
      <c r="O1092" t="s">
        <v>43</v>
      </c>
      <c r="P1092" t="s">
        <v>43</v>
      </c>
      <c r="Q1092" t="s">
        <v>43</v>
      </c>
      <c r="R1092" t="s">
        <v>43</v>
      </c>
      <c r="T1092" t="s">
        <v>43</v>
      </c>
    </row>
    <row r="1093" spans="1:20" x14ac:dyDescent="0.55000000000000004">
      <c r="A1093" t="s">
        <v>8</v>
      </c>
    </row>
    <row r="1094" spans="1:20" x14ac:dyDescent="0.55000000000000004">
      <c r="A1094" t="s">
        <v>8</v>
      </c>
      <c r="B1094" t="s">
        <v>44</v>
      </c>
    </row>
    <row r="1095" spans="1:20" x14ac:dyDescent="0.55000000000000004">
      <c r="A1095" t="s">
        <v>30</v>
      </c>
      <c r="C1095">
        <v>1</v>
      </c>
      <c r="D1095">
        <v>2</v>
      </c>
      <c r="E1095">
        <v>1</v>
      </c>
      <c r="F1095">
        <v>2</v>
      </c>
      <c r="G1095">
        <v>1</v>
      </c>
      <c r="H1095">
        <v>3</v>
      </c>
      <c r="I1095">
        <v>3</v>
      </c>
      <c r="J1095">
        <v>2</v>
      </c>
      <c r="K1095">
        <v>2</v>
      </c>
      <c r="L1095">
        <v>2</v>
      </c>
      <c r="M1095">
        <v>3</v>
      </c>
      <c r="N1095">
        <v>2</v>
      </c>
      <c r="O1095">
        <v>2</v>
      </c>
      <c r="P1095">
        <v>4</v>
      </c>
      <c r="Q1095">
        <v>7</v>
      </c>
      <c r="R1095">
        <v>4</v>
      </c>
      <c r="S1095" t="s">
        <v>93</v>
      </c>
      <c r="T1095">
        <v>3</v>
      </c>
    </row>
    <row r="1096" spans="1:20" x14ac:dyDescent="0.55000000000000004">
      <c r="A1096" t="s">
        <v>33</v>
      </c>
      <c r="C1096">
        <v>2</v>
      </c>
      <c r="D1096">
        <v>1</v>
      </c>
      <c r="E1096">
        <v>4</v>
      </c>
      <c r="F1096">
        <v>1</v>
      </c>
      <c r="G1096">
        <v>3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2</v>
      </c>
      <c r="N1096">
        <v>4</v>
      </c>
      <c r="O1096">
        <v>7</v>
      </c>
      <c r="P1096">
        <v>1</v>
      </c>
      <c r="Q1096">
        <v>9</v>
      </c>
      <c r="R1096">
        <v>11</v>
      </c>
      <c r="S1096" t="s">
        <v>93</v>
      </c>
      <c r="T1096">
        <v>9</v>
      </c>
    </row>
    <row r="1097" spans="1:20" x14ac:dyDescent="0.55000000000000004">
      <c r="A1097" t="s">
        <v>29</v>
      </c>
      <c r="C1097">
        <v>3</v>
      </c>
      <c r="D1097">
        <v>3</v>
      </c>
      <c r="E1097">
        <v>2</v>
      </c>
      <c r="F1097">
        <v>3</v>
      </c>
      <c r="G1097">
        <v>2</v>
      </c>
      <c r="H1097">
        <v>9</v>
      </c>
      <c r="I1097">
        <v>10</v>
      </c>
      <c r="J1097">
        <v>3</v>
      </c>
      <c r="K1097">
        <v>3</v>
      </c>
      <c r="L1097">
        <v>7</v>
      </c>
      <c r="M1097">
        <v>1</v>
      </c>
      <c r="N1097">
        <v>1</v>
      </c>
      <c r="O1097">
        <v>3</v>
      </c>
      <c r="P1097">
        <v>5</v>
      </c>
      <c r="Q1097">
        <v>4</v>
      </c>
      <c r="R1097">
        <v>2</v>
      </c>
      <c r="S1097" t="s">
        <v>93</v>
      </c>
      <c r="T1097">
        <v>2</v>
      </c>
    </row>
    <row r="1098" spans="1:20" x14ac:dyDescent="0.55000000000000004">
      <c r="A1098" t="s">
        <v>31</v>
      </c>
      <c r="C1098">
        <v>4</v>
      </c>
      <c r="D1098">
        <v>4</v>
      </c>
      <c r="E1098">
        <v>7</v>
      </c>
      <c r="F1098">
        <v>5</v>
      </c>
      <c r="G1098">
        <v>7</v>
      </c>
      <c r="H1098">
        <v>7</v>
      </c>
      <c r="I1098">
        <v>8</v>
      </c>
      <c r="J1098">
        <v>6</v>
      </c>
      <c r="K1098">
        <v>5</v>
      </c>
      <c r="L1098">
        <v>4</v>
      </c>
      <c r="M1098">
        <v>4</v>
      </c>
      <c r="N1098">
        <v>3</v>
      </c>
      <c r="O1098">
        <v>1</v>
      </c>
      <c r="P1098">
        <v>2</v>
      </c>
      <c r="Q1098">
        <v>6</v>
      </c>
      <c r="R1098">
        <v>3</v>
      </c>
      <c r="S1098" t="s">
        <v>93</v>
      </c>
      <c r="T1098">
        <v>6</v>
      </c>
    </row>
    <row r="1099" spans="1:20" x14ac:dyDescent="0.55000000000000004">
      <c r="A1099" t="s">
        <v>35</v>
      </c>
      <c r="C1099">
        <v>5</v>
      </c>
      <c r="D1099">
        <v>6</v>
      </c>
      <c r="E1099">
        <v>5</v>
      </c>
      <c r="F1099">
        <v>4</v>
      </c>
      <c r="G1099">
        <v>5</v>
      </c>
      <c r="H1099">
        <v>6</v>
      </c>
      <c r="I1099">
        <v>6</v>
      </c>
      <c r="J1099">
        <v>5</v>
      </c>
      <c r="K1099">
        <v>6</v>
      </c>
      <c r="L1099">
        <v>5</v>
      </c>
      <c r="M1099">
        <v>5</v>
      </c>
      <c r="N1099">
        <v>6</v>
      </c>
      <c r="O1099">
        <v>5</v>
      </c>
      <c r="P1099">
        <v>3</v>
      </c>
      <c r="Q1099">
        <v>3</v>
      </c>
      <c r="R1099">
        <v>1</v>
      </c>
      <c r="S1099" t="s">
        <v>93</v>
      </c>
      <c r="T1099">
        <v>4</v>
      </c>
    </row>
    <row r="1100" spans="1:20" x14ac:dyDescent="0.55000000000000004">
      <c r="A1100" t="s">
        <v>39</v>
      </c>
      <c r="C1100">
        <v>6</v>
      </c>
      <c r="D1100">
        <v>7</v>
      </c>
      <c r="E1100">
        <v>6</v>
      </c>
      <c r="F1100">
        <v>7</v>
      </c>
      <c r="G1100">
        <v>6</v>
      </c>
      <c r="H1100">
        <v>4</v>
      </c>
      <c r="I1100">
        <v>7</v>
      </c>
      <c r="J1100">
        <v>7</v>
      </c>
      <c r="K1100">
        <v>10</v>
      </c>
      <c r="L1100">
        <v>8</v>
      </c>
      <c r="M1100">
        <v>6</v>
      </c>
      <c r="N1100">
        <v>7</v>
      </c>
      <c r="O1100">
        <v>4</v>
      </c>
      <c r="P1100">
        <v>6</v>
      </c>
      <c r="Q1100">
        <v>5</v>
      </c>
      <c r="R1100">
        <v>5</v>
      </c>
      <c r="S1100" t="s">
        <v>93</v>
      </c>
      <c r="T1100">
        <v>5</v>
      </c>
    </row>
    <row r="1101" spans="1:20" x14ac:dyDescent="0.55000000000000004">
      <c r="A1101" t="s">
        <v>34</v>
      </c>
      <c r="C1101">
        <v>7</v>
      </c>
      <c r="D1101">
        <v>9</v>
      </c>
      <c r="E1101">
        <v>10</v>
      </c>
      <c r="F1101">
        <v>9</v>
      </c>
      <c r="G1101">
        <v>10</v>
      </c>
      <c r="H1101">
        <v>5</v>
      </c>
      <c r="I1101">
        <v>4</v>
      </c>
      <c r="J1101">
        <v>9</v>
      </c>
      <c r="K1101">
        <v>7</v>
      </c>
      <c r="L1101">
        <v>6</v>
      </c>
      <c r="M1101">
        <v>8</v>
      </c>
      <c r="N1101">
        <v>5</v>
      </c>
      <c r="O1101">
        <v>6</v>
      </c>
      <c r="P1101">
        <v>8</v>
      </c>
      <c r="Q1101">
        <v>2</v>
      </c>
      <c r="R1101">
        <v>7</v>
      </c>
      <c r="S1101" t="s">
        <v>93</v>
      </c>
      <c r="T1101">
        <v>7</v>
      </c>
    </row>
    <row r="1102" spans="1:20" x14ac:dyDescent="0.55000000000000004">
      <c r="A1102" t="s">
        <v>32</v>
      </c>
      <c r="C1102">
        <v>8</v>
      </c>
      <c r="D1102">
        <v>10</v>
      </c>
      <c r="E1102">
        <v>9</v>
      </c>
      <c r="F1102">
        <v>8</v>
      </c>
      <c r="G1102">
        <v>8</v>
      </c>
      <c r="H1102">
        <v>2</v>
      </c>
      <c r="I1102">
        <v>2</v>
      </c>
      <c r="J1102">
        <v>10</v>
      </c>
      <c r="K1102">
        <v>8</v>
      </c>
      <c r="L1102">
        <v>3</v>
      </c>
      <c r="M1102">
        <v>10</v>
      </c>
      <c r="N1102">
        <v>8</v>
      </c>
      <c r="O1102">
        <v>9</v>
      </c>
      <c r="P1102">
        <v>11</v>
      </c>
      <c r="Q1102">
        <v>1</v>
      </c>
      <c r="R1102">
        <v>6</v>
      </c>
      <c r="S1102" t="s">
        <v>93</v>
      </c>
      <c r="T1102">
        <v>1</v>
      </c>
    </row>
    <row r="1103" spans="1:20" x14ac:dyDescent="0.55000000000000004">
      <c r="A1103" t="s">
        <v>38</v>
      </c>
      <c r="C1103">
        <v>9</v>
      </c>
      <c r="D1103">
        <v>8</v>
      </c>
      <c r="E1103">
        <v>8</v>
      </c>
      <c r="F1103">
        <v>10</v>
      </c>
      <c r="G1103">
        <v>9</v>
      </c>
      <c r="H1103">
        <v>11</v>
      </c>
      <c r="I1103">
        <v>9</v>
      </c>
      <c r="J1103">
        <v>8</v>
      </c>
      <c r="K1103">
        <v>4</v>
      </c>
      <c r="L1103">
        <v>9</v>
      </c>
      <c r="M1103">
        <v>9</v>
      </c>
      <c r="N1103">
        <v>9</v>
      </c>
      <c r="O1103">
        <v>11</v>
      </c>
      <c r="P1103">
        <v>7</v>
      </c>
      <c r="Q1103">
        <v>8</v>
      </c>
      <c r="R1103">
        <v>8</v>
      </c>
      <c r="S1103" t="s">
        <v>93</v>
      </c>
      <c r="T1103">
        <v>8</v>
      </c>
    </row>
    <row r="1104" spans="1:20" x14ac:dyDescent="0.55000000000000004">
      <c r="A1104" t="s">
        <v>84</v>
      </c>
      <c r="C1104">
        <v>10</v>
      </c>
      <c r="D1104">
        <v>5</v>
      </c>
      <c r="E1104">
        <v>3</v>
      </c>
      <c r="F1104">
        <v>6</v>
      </c>
      <c r="G1104">
        <v>4</v>
      </c>
      <c r="H1104">
        <v>10</v>
      </c>
      <c r="I1104">
        <v>11</v>
      </c>
      <c r="J1104">
        <v>4</v>
      </c>
      <c r="K1104">
        <v>9</v>
      </c>
      <c r="L1104">
        <v>10</v>
      </c>
      <c r="M1104">
        <v>7</v>
      </c>
      <c r="N1104">
        <v>10</v>
      </c>
      <c r="O1104">
        <v>10</v>
      </c>
      <c r="P1104">
        <v>10</v>
      </c>
      <c r="Q1104">
        <v>10</v>
      </c>
      <c r="R1104">
        <v>10</v>
      </c>
      <c r="S1104" t="s">
        <v>93</v>
      </c>
      <c r="T1104">
        <v>11</v>
      </c>
    </row>
    <row r="1105" spans="1:20" x14ac:dyDescent="0.55000000000000004">
      <c r="A1105" t="s">
        <v>36</v>
      </c>
      <c r="C1105">
        <v>11</v>
      </c>
      <c r="D1105">
        <v>11</v>
      </c>
      <c r="E1105">
        <v>11</v>
      </c>
      <c r="F1105">
        <v>11</v>
      </c>
      <c r="G1105">
        <v>11</v>
      </c>
      <c r="H1105">
        <v>8</v>
      </c>
      <c r="I1105">
        <v>5</v>
      </c>
      <c r="J1105">
        <v>11</v>
      </c>
      <c r="K1105">
        <v>11</v>
      </c>
      <c r="L1105">
        <v>11</v>
      </c>
      <c r="M1105">
        <v>11</v>
      </c>
      <c r="N1105">
        <v>12</v>
      </c>
      <c r="O1105">
        <v>12</v>
      </c>
      <c r="P1105">
        <v>12</v>
      </c>
      <c r="Q1105">
        <v>12</v>
      </c>
      <c r="R1105">
        <v>9</v>
      </c>
      <c r="S1105" t="s">
        <v>93</v>
      </c>
      <c r="T1105">
        <v>12</v>
      </c>
    </row>
    <row r="1106" spans="1:20" x14ac:dyDescent="0.55000000000000004">
      <c r="A1106" t="s">
        <v>37</v>
      </c>
      <c r="C1106">
        <v>12</v>
      </c>
      <c r="D1106">
        <v>12</v>
      </c>
      <c r="E1106">
        <v>12</v>
      </c>
      <c r="F1106">
        <v>12</v>
      </c>
      <c r="G1106">
        <v>12</v>
      </c>
      <c r="H1106">
        <v>12</v>
      </c>
      <c r="I1106">
        <v>12</v>
      </c>
      <c r="J1106">
        <v>12</v>
      </c>
      <c r="K1106">
        <v>12</v>
      </c>
      <c r="L1106">
        <v>12</v>
      </c>
      <c r="M1106">
        <v>12</v>
      </c>
      <c r="N1106">
        <v>11</v>
      </c>
      <c r="O1106">
        <v>8</v>
      </c>
      <c r="P1106">
        <v>9</v>
      </c>
      <c r="Q1106">
        <v>11</v>
      </c>
      <c r="R1106">
        <v>12</v>
      </c>
      <c r="S1106" t="s">
        <v>93</v>
      </c>
      <c r="T1106">
        <v>10</v>
      </c>
    </row>
    <row r="1107" spans="1:20" x14ac:dyDescent="0.55000000000000004">
      <c r="A1107" t="s">
        <v>8</v>
      </c>
    </row>
    <row r="1108" spans="1:20" x14ac:dyDescent="0.55000000000000004">
      <c r="A1108" t="s">
        <v>8</v>
      </c>
    </row>
    <row r="1109" spans="1:20" x14ac:dyDescent="0.55000000000000004">
      <c r="A1109" t="s">
        <v>8</v>
      </c>
    </row>
    <row r="1110" spans="1:20" x14ac:dyDescent="0.55000000000000004">
      <c r="A1110" t="s">
        <v>8</v>
      </c>
    </row>
    <row r="1111" spans="1:20" x14ac:dyDescent="0.55000000000000004">
      <c r="A1111" t="s">
        <v>8</v>
      </c>
    </row>
    <row r="1112" spans="1:20" x14ac:dyDescent="0.55000000000000004">
      <c r="A1112" t="s">
        <v>8</v>
      </c>
    </row>
    <row r="1113" spans="1:20" x14ac:dyDescent="0.55000000000000004">
      <c r="A1113" t="s">
        <v>8</v>
      </c>
    </row>
    <row r="1114" spans="1:20" x14ac:dyDescent="0.55000000000000004">
      <c r="A1114" t="s">
        <v>8</v>
      </c>
    </row>
    <row r="1115" spans="1:20" x14ac:dyDescent="0.55000000000000004">
      <c r="A1115" t="s">
        <v>8</v>
      </c>
    </row>
    <row r="1116" spans="1:20" x14ac:dyDescent="0.55000000000000004">
      <c r="A1116" t="s">
        <v>8</v>
      </c>
    </row>
    <row r="1117" spans="1:20" x14ac:dyDescent="0.55000000000000004">
      <c r="A1117" t="s">
        <v>45</v>
      </c>
      <c r="B1117" t="s">
        <v>46</v>
      </c>
      <c r="C1117" t="s">
        <v>47</v>
      </c>
      <c r="D1117" t="s">
        <v>47</v>
      </c>
      <c r="E1117" t="s">
        <v>47</v>
      </c>
      <c r="F1117" t="s">
        <v>48</v>
      </c>
      <c r="G1117" t="s">
        <v>47</v>
      </c>
      <c r="H1117" t="s">
        <v>47</v>
      </c>
      <c r="I1117" t="s">
        <v>47</v>
      </c>
      <c r="J1117" t="s">
        <v>49</v>
      </c>
      <c r="K1117" t="s">
        <v>47</v>
      </c>
      <c r="L1117" t="s">
        <v>47</v>
      </c>
      <c r="M1117" t="s">
        <v>47</v>
      </c>
      <c r="N1117" t="s">
        <v>50</v>
      </c>
      <c r="O1117" t="s">
        <v>47</v>
      </c>
    </row>
    <row r="1118" spans="1:20" x14ac:dyDescent="0.55000000000000004">
      <c r="A1118" t="s">
        <v>45</v>
      </c>
      <c r="B1118" t="s">
        <v>51</v>
      </c>
      <c r="C1118" t="s">
        <v>47</v>
      </c>
      <c r="D1118" t="s">
        <v>47</v>
      </c>
      <c r="E1118" t="s">
        <v>47</v>
      </c>
      <c r="F1118" t="s">
        <v>52</v>
      </c>
      <c r="G1118" t="s">
        <v>47</v>
      </c>
      <c r="H1118" t="s">
        <v>47</v>
      </c>
      <c r="I1118" t="s">
        <v>47</v>
      </c>
      <c r="J1118" t="s">
        <v>53</v>
      </c>
      <c r="K1118" t="s">
        <v>47</v>
      </c>
      <c r="L1118" t="s">
        <v>47</v>
      </c>
      <c r="M1118" t="s">
        <v>47</v>
      </c>
      <c r="N1118" t="s">
        <v>54</v>
      </c>
      <c r="O1118" t="s">
        <v>47</v>
      </c>
    </row>
    <row r="1119" spans="1:20" x14ac:dyDescent="0.55000000000000004">
      <c r="A1119" t="s">
        <v>45</v>
      </c>
      <c r="B1119" t="s">
        <v>55</v>
      </c>
      <c r="C1119" t="s">
        <v>47</v>
      </c>
      <c r="D1119" t="s">
        <v>47</v>
      </c>
      <c r="E1119" t="s">
        <v>47</v>
      </c>
      <c r="F1119" t="s">
        <v>56</v>
      </c>
      <c r="G1119" t="s">
        <v>47</v>
      </c>
      <c r="H1119" t="s">
        <v>47</v>
      </c>
      <c r="I1119" t="s">
        <v>47</v>
      </c>
      <c r="J1119" t="s">
        <v>57</v>
      </c>
      <c r="K1119" t="s">
        <v>47</v>
      </c>
      <c r="L1119" t="s">
        <v>47</v>
      </c>
      <c r="M1119" t="s">
        <v>47</v>
      </c>
      <c r="N1119" t="s">
        <v>58</v>
      </c>
      <c r="O1119" t="s">
        <v>47</v>
      </c>
    </row>
    <row r="1120" spans="1:20" x14ac:dyDescent="0.55000000000000004">
      <c r="A1120" t="s">
        <v>59</v>
      </c>
      <c r="B1120" t="s">
        <v>60</v>
      </c>
      <c r="C1120" t="s">
        <v>61</v>
      </c>
      <c r="D1120" t="s">
        <v>47</v>
      </c>
      <c r="E1120" t="s">
        <v>62</v>
      </c>
      <c r="F1120" t="s">
        <v>60</v>
      </c>
      <c r="G1120" t="s">
        <v>61</v>
      </c>
      <c r="H1120" t="s">
        <v>47</v>
      </c>
      <c r="I1120" t="s">
        <v>62</v>
      </c>
      <c r="J1120" t="s">
        <v>60</v>
      </c>
      <c r="K1120" t="s">
        <v>61</v>
      </c>
      <c r="L1120" t="s">
        <v>47</v>
      </c>
      <c r="M1120" t="s">
        <v>62</v>
      </c>
      <c r="N1120" t="s">
        <v>60</v>
      </c>
      <c r="O1120" t="s">
        <v>61</v>
      </c>
    </row>
    <row r="1121" spans="1:15" x14ac:dyDescent="0.55000000000000004">
      <c r="A1121">
        <v>1</v>
      </c>
      <c r="B1121" t="s">
        <v>63</v>
      </c>
      <c r="C1121">
        <v>3645.02</v>
      </c>
      <c r="E1121">
        <v>1</v>
      </c>
      <c r="F1121" t="s">
        <v>63</v>
      </c>
      <c r="G1121">
        <v>35.39</v>
      </c>
      <c r="I1121">
        <v>1</v>
      </c>
      <c r="J1121" t="s">
        <v>64</v>
      </c>
      <c r="K1121">
        <v>32.799999999999997</v>
      </c>
      <c r="M1121">
        <v>1</v>
      </c>
      <c r="N1121" t="s">
        <v>65</v>
      </c>
      <c r="O1121">
        <v>510</v>
      </c>
    </row>
    <row r="1122" spans="1:15" x14ac:dyDescent="0.55000000000000004">
      <c r="A1122">
        <v>2</v>
      </c>
      <c r="B1122" t="s">
        <v>64</v>
      </c>
      <c r="C1122">
        <v>3231.44</v>
      </c>
      <c r="E1122">
        <v>2</v>
      </c>
      <c r="F1122" t="s">
        <v>65</v>
      </c>
      <c r="G1122">
        <v>30.27</v>
      </c>
      <c r="I1122">
        <v>2</v>
      </c>
      <c r="J1122" t="s">
        <v>67</v>
      </c>
      <c r="K1122">
        <v>20.47</v>
      </c>
      <c r="M1122">
        <v>2</v>
      </c>
      <c r="N1122" t="s">
        <v>64</v>
      </c>
      <c r="O1122">
        <v>478</v>
      </c>
    </row>
    <row r="1123" spans="1:15" x14ac:dyDescent="0.55000000000000004">
      <c r="A1123">
        <v>3</v>
      </c>
      <c r="B1123" t="s">
        <v>65</v>
      </c>
      <c r="C1123">
        <v>3117.69</v>
      </c>
      <c r="E1123">
        <v>3</v>
      </c>
      <c r="F1123" t="s">
        <v>66</v>
      </c>
      <c r="G1123">
        <v>29.81</v>
      </c>
      <c r="I1123">
        <v>3</v>
      </c>
      <c r="J1123" t="s">
        <v>65</v>
      </c>
      <c r="K1123">
        <v>18.86</v>
      </c>
      <c r="M1123">
        <v>3</v>
      </c>
      <c r="N1123" t="s">
        <v>63</v>
      </c>
      <c r="O1123">
        <v>461</v>
      </c>
    </row>
    <row r="1124" spans="1:15" x14ac:dyDescent="0.55000000000000004">
      <c r="A1124">
        <v>4</v>
      </c>
      <c r="B1124" t="s">
        <v>66</v>
      </c>
      <c r="C1124">
        <v>2325.13</v>
      </c>
      <c r="E1124">
        <v>4</v>
      </c>
      <c r="F1124" t="s">
        <v>64</v>
      </c>
      <c r="G1124">
        <v>28.6</v>
      </c>
      <c r="I1124">
        <v>4</v>
      </c>
      <c r="J1124" t="s">
        <v>72</v>
      </c>
      <c r="K1124">
        <v>18.350000000000001</v>
      </c>
      <c r="M1124">
        <v>4</v>
      </c>
      <c r="N1124" t="s">
        <v>66</v>
      </c>
      <c r="O1124">
        <v>429</v>
      </c>
    </row>
    <row r="1125" spans="1:15" x14ac:dyDescent="0.55000000000000004">
      <c r="A1125">
        <v>5</v>
      </c>
      <c r="B1125" t="s">
        <v>69</v>
      </c>
      <c r="C1125">
        <v>1982.2</v>
      </c>
      <c r="E1125">
        <v>5</v>
      </c>
      <c r="F1125" t="s">
        <v>68</v>
      </c>
      <c r="G1125">
        <v>24.71</v>
      </c>
      <c r="I1125">
        <v>5</v>
      </c>
      <c r="J1125" t="s">
        <v>68</v>
      </c>
      <c r="K1125">
        <v>17.989999999999998</v>
      </c>
      <c r="M1125">
        <v>5</v>
      </c>
      <c r="N1125" t="s">
        <v>69</v>
      </c>
      <c r="O1125">
        <v>424</v>
      </c>
    </row>
    <row r="1126" spans="1:15" x14ac:dyDescent="0.55000000000000004">
      <c r="A1126">
        <v>6</v>
      </c>
      <c r="B1126" t="s">
        <v>72</v>
      </c>
      <c r="C1126">
        <v>1628.12</v>
      </c>
      <c r="E1126">
        <v>6</v>
      </c>
      <c r="F1126" t="s">
        <v>69</v>
      </c>
      <c r="G1126">
        <v>24.17</v>
      </c>
      <c r="I1126">
        <v>6</v>
      </c>
      <c r="J1126" t="s">
        <v>69</v>
      </c>
      <c r="K1126">
        <v>17.420000000000002</v>
      </c>
      <c r="M1126">
        <v>6</v>
      </c>
      <c r="N1126" t="s">
        <v>72</v>
      </c>
      <c r="O1126">
        <v>335</v>
      </c>
    </row>
    <row r="1127" spans="1:15" x14ac:dyDescent="0.55000000000000004">
      <c r="A1127">
        <v>7</v>
      </c>
      <c r="B1127" t="s">
        <v>86</v>
      </c>
      <c r="C1127">
        <v>1177.17</v>
      </c>
      <c r="E1127">
        <v>7</v>
      </c>
      <c r="F1127" t="s">
        <v>72</v>
      </c>
      <c r="G1127">
        <v>21.42</v>
      </c>
      <c r="I1127">
        <v>7</v>
      </c>
      <c r="J1127" t="s">
        <v>66</v>
      </c>
      <c r="K1127">
        <v>16.59</v>
      </c>
      <c r="M1127">
        <v>7</v>
      </c>
      <c r="N1127" t="s">
        <v>68</v>
      </c>
      <c r="O1127">
        <v>305</v>
      </c>
    </row>
    <row r="1128" spans="1:15" x14ac:dyDescent="0.55000000000000004">
      <c r="A1128">
        <v>8</v>
      </c>
      <c r="B1128" t="s">
        <v>68</v>
      </c>
      <c r="C1128">
        <v>938.95</v>
      </c>
      <c r="E1128">
        <v>8</v>
      </c>
      <c r="F1128" t="s">
        <v>67</v>
      </c>
      <c r="G1128">
        <v>17.93</v>
      </c>
      <c r="I1128">
        <v>8</v>
      </c>
      <c r="J1128" t="s">
        <v>70</v>
      </c>
      <c r="K1128">
        <v>16.350000000000001</v>
      </c>
      <c r="M1128">
        <v>8</v>
      </c>
      <c r="N1128" t="s">
        <v>67</v>
      </c>
      <c r="O1128">
        <v>301</v>
      </c>
    </row>
    <row r="1129" spans="1:15" x14ac:dyDescent="0.55000000000000004">
      <c r="A1129">
        <v>9</v>
      </c>
      <c r="B1129" t="s">
        <v>73</v>
      </c>
      <c r="C1129">
        <v>686.12</v>
      </c>
      <c r="E1129">
        <v>9</v>
      </c>
      <c r="F1129" t="s">
        <v>73</v>
      </c>
      <c r="G1129">
        <v>15.96</v>
      </c>
      <c r="I1129">
        <v>9</v>
      </c>
      <c r="J1129" t="s">
        <v>63</v>
      </c>
      <c r="K1129">
        <v>15.58</v>
      </c>
      <c r="M1129">
        <v>9</v>
      </c>
      <c r="N1129" t="s">
        <v>73</v>
      </c>
      <c r="O1129">
        <v>224</v>
      </c>
    </row>
    <row r="1130" spans="1:15" x14ac:dyDescent="0.55000000000000004">
      <c r="A1130">
        <v>10</v>
      </c>
      <c r="B1130" t="s">
        <v>67</v>
      </c>
      <c r="C1130">
        <v>645.4</v>
      </c>
      <c r="E1130">
        <v>10</v>
      </c>
      <c r="F1130" t="s">
        <v>86</v>
      </c>
      <c r="G1130">
        <v>12.52</v>
      </c>
      <c r="I1130">
        <v>10</v>
      </c>
      <c r="J1130" t="s">
        <v>86</v>
      </c>
      <c r="K1130">
        <v>15.48</v>
      </c>
      <c r="M1130">
        <v>10</v>
      </c>
      <c r="N1130" t="s">
        <v>86</v>
      </c>
      <c r="O1130">
        <v>219</v>
      </c>
    </row>
    <row r="1131" spans="1:15" x14ac:dyDescent="0.55000000000000004">
      <c r="A1131">
        <v>11</v>
      </c>
      <c r="B1131" t="s">
        <v>70</v>
      </c>
      <c r="C1131">
        <v>46.05</v>
      </c>
      <c r="E1131">
        <v>11</v>
      </c>
      <c r="F1131" t="s">
        <v>71</v>
      </c>
      <c r="G1131">
        <v>2.04</v>
      </c>
      <c r="I1131">
        <v>11</v>
      </c>
      <c r="J1131" t="s">
        <v>73</v>
      </c>
      <c r="K1131">
        <v>13.15</v>
      </c>
      <c r="M1131">
        <v>11</v>
      </c>
      <c r="N1131" t="s">
        <v>70</v>
      </c>
      <c r="O1131">
        <v>98</v>
      </c>
    </row>
    <row r="1132" spans="1:15" x14ac:dyDescent="0.55000000000000004">
      <c r="A1132">
        <v>12</v>
      </c>
      <c r="B1132" t="s">
        <v>71</v>
      </c>
      <c r="C1132">
        <v>2.04</v>
      </c>
      <c r="E1132">
        <v>12</v>
      </c>
      <c r="F1132" t="s">
        <v>70</v>
      </c>
      <c r="G1132">
        <v>1.4</v>
      </c>
      <c r="I1132">
        <v>12</v>
      </c>
      <c r="J1132" t="s">
        <v>71</v>
      </c>
      <c r="K1132">
        <v>0</v>
      </c>
      <c r="M1132">
        <v>12</v>
      </c>
      <c r="N1132" t="s">
        <v>71</v>
      </c>
      <c r="O1132">
        <v>68</v>
      </c>
    </row>
    <row r="1138" spans="1:2" x14ac:dyDescent="0.55000000000000004">
      <c r="A1138" t="s">
        <v>75</v>
      </c>
    </row>
    <row r="1144" spans="1:2" x14ac:dyDescent="0.55000000000000004">
      <c r="A1144" t="s">
        <v>0</v>
      </c>
    </row>
    <row r="1145" spans="1:2" x14ac:dyDescent="0.55000000000000004">
      <c r="A1145" t="s">
        <v>1</v>
      </c>
      <c r="B1145" t="s">
        <v>97</v>
      </c>
    </row>
    <row r="1146" spans="1:2" x14ac:dyDescent="0.55000000000000004">
      <c r="A1146" t="s">
        <v>3</v>
      </c>
      <c r="B1146" s="1">
        <v>43061.735092592593</v>
      </c>
    </row>
    <row r="1147" spans="1:2" x14ac:dyDescent="0.55000000000000004">
      <c r="A1147" t="s">
        <v>4</v>
      </c>
      <c r="B1147" s="1">
        <v>43061.842789351853</v>
      </c>
    </row>
    <row r="1151" spans="1:2" x14ac:dyDescent="0.55000000000000004">
      <c r="A1151" t="s">
        <v>5</v>
      </c>
      <c r="B1151" t="s">
        <v>6</v>
      </c>
    </row>
    <row r="1152" spans="1:2" x14ac:dyDescent="0.55000000000000004">
      <c r="A1152" t="s">
        <v>7</v>
      </c>
      <c r="B1152">
        <v>12</v>
      </c>
    </row>
    <row r="1153" spans="1:20" x14ac:dyDescent="0.55000000000000004">
      <c r="A1153" t="s">
        <v>8</v>
      </c>
    </row>
    <row r="1156" spans="1:20" x14ac:dyDescent="0.55000000000000004">
      <c r="A1156" t="s">
        <v>9</v>
      </c>
      <c r="B1156" t="s">
        <v>10</v>
      </c>
      <c r="C1156" t="s">
        <v>11</v>
      </c>
      <c r="D1156" t="s">
        <v>12</v>
      </c>
      <c r="E1156" t="s">
        <v>13</v>
      </c>
      <c r="F1156" t="s">
        <v>14</v>
      </c>
      <c r="G1156" t="s">
        <v>15</v>
      </c>
      <c r="H1156" t="s">
        <v>16</v>
      </c>
      <c r="I1156" t="s">
        <v>17</v>
      </c>
      <c r="J1156" t="s">
        <v>18</v>
      </c>
      <c r="K1156" t="s">
        <v>19</v>
      </c>
      <c r="L1156" t="s">
        <v>20</v>
      </c>
      <c r="M1156" t="s">
        <v>21</v>
      </c>
      <c r="N1156" t="s">
        <v>22</v>
      </c>
      <c r="O1156" t="s">
        <v>23</v>
      </c>
      <c r="P1156" t="s">
        <v>24</v>
      </c>
      <c r="Q1156" t="s">
        <v>90</v>
      </c>
      <c r="R1156" t="s">
        <v>26</v>
      </c>
      <c r="S1156" t="s">
        <v>91</v>
      </c>
      <c r="T1156" t="s">
        <v>92</v>
      </c>
    </row>
    <row r="1157" spans="1:20" x14ac:dyDescent="0.55000000000000004">
      <c r="A1157" t="s">
        <v>33</v>
      </c>
      <c r="B1157">
        <v>1</v>
      </c>
      <c r="C1157">
        <v>511</v>
      </c>
      <c r="D1157">
        <v>5004</v>
      </c>
      <c r="E1157">
        <v>2</v>
      </c>
      <c r="F1157">
        <v>1489</v>
      </c>
      <c r="G1157">
        <v>2</v>
      </c>
      <c r="H1157">
        <v>29.75</v>
      </c>
      <c r="I1157">
        <v>2</v>
      </c>
      <c r="J1157">
        <v>118</v>
      </c>
      <c r="K1157">
        <v>42.4</v>
      </c>
      <c r="L1157">
        <v>12.61</v>
      </c>
      <c r="M1157">
        <v>3646.57</v>
      </c>
      <c r="N1157">
        <v>30.9</v>
      </c>
      <c r="O1157">
        <v>1.39</v>
      </c>
      <c r="P1157">
        <v>157</v>
      </c>
      <c r="Q1157">
        <v>13</v>
      </c>
      <c r="R1157">
        <v>2</v>
      </c>
      <c r="S1157">
        <v>14.9</v>
      </c>
      <c r="T1157">
        <v>52.4</v>
      </c>
    </row>
    <row r="1158" spans="1:20" x14ac:dyDescent="0.55000000000000004">
      <c r="A1158" t="s">
        <v>29</v>
      </c>
      <c r="B1158">
        <v>2</v>
      </c>
      <c r="C1158">
        <v>498</v>
      </c>
      <c r="D1158">
        <v>3431</v>
      </c>
      <c r="E1158">
        <v>2</v>
      </c>
      <c r="F1158">
        <v>588</v>
      </c>
      <c r="G1158">
        <v>2</v>
      </c>
      <c r="H1158">
        <v>17.13</v>
      </c>
      <c r="I1158">
        <v>1</v>
      </c>
      <c r="J1158">
        <v>128</v>
      </c>
      <c r="K1158">
        <v>26.8</v>
      </c>
      <c r="L1158">
        <v>4.59</v>
      </c>
      <c r="M1158">
        <v>4052.13</v>
      </c>
      <c r="N1158">
        <v>31.65</v>
      </c>
      <c r="O1158">
        <v>1.66</v>
      </c>
      <c r="P1158">
        <v>104</v>
      </c>
      <c r="Q1158">
        <v>19.3</v>
      </c>
      <c r="R1158">
        <v>47</v>
      </c>
      <c r="S1158">
        <v>24.4</v>
      </c>
      <c r="T1158">
        <v>28</v>
      </c>
    </row>
    <row r="1159" spans="1:20" x14ac:dyDescent="0.55000000000000004">
      <c r="A1159" t="s">
        <v>31</v>
      </c>
      <c r="B1159">
        <v>3</v>
      </c>
      <c r="C1159">
        <v>463</v>
      </c>
      <c r="D1159">
        <v>2756</v>
      </c>
      <c r="E1159">
        <v>2</v>
      </c>
      <c r="F1159">
        <v>526</v>
      </c>
      <c r="G1159">
        <v>2</v>
      </c>
      <c r="H1159">
        <v>19.079999999999998</v>
      </c>
      <c r="I1159">
        <v>1</v>
      </c>
      <c r="J1159">
        <v>92</v>
      </c>
      <c r="K1159">
        <v>29.95</v>
      </c>
      <c r="L1159">
        <v>5.71</v>
      </c>
      <c r="M1159">
        <v>2866.05</v>
      </c>
      <c r="N1159">
        <v>31.15</v>
      </c>
      <c r="O1159">
        <v>1.7</v>
      </c>
      <c r="P1159">
        <v>123</v>
      </c>
      <c r="Q1159">
        <v>17.5</v>
      </c>
      <c r="R1159">
        <v>41</v>
      </c>
      <c r="S1159">
        <v>22.8</v>
      </c>
      <c r="T1159">
        <v>25.4</v>
      </c>
    </row>
    <row r="1160" spans="1:20" x14ac:dyDescent="0.55000000000000004">
      <c r="A1160" t="s">
        <v>30</v>
      </c>
      <c r="B1160">
        <v>4</v>
      </c>
      <c r="C1160">
        <v>457</v>
      </c>
      <c r="D1160">
        <v>3246</v>
      </c>
      <c r="E1160">
        <v>2</v>
      </c>
      <c r="F1160">
        <v>536</v>
      </c>
      <c r="G1160">
        <v>2</v>
      </c>
      <c r="H1160">
        <v>16.510000000000002</v>
      </c>
      <c r="I1160">
        <v>1</v>
      </c>
      <c r="J1160">
        <v>119</v>
      </c>
      <c r="K1160">
        <v>27.27</v>
      </c>
      <c r="L1160">
        <v>4.5</v>
      </c>
      <c r="M1160">
        <v>3370.05</v>
      </c>
      <c r="N1160">
        <v>28.31</v>
      </c>
      <c r="O1160">
        <v>1.75</v>
      </c>
      <c r="P1160">
        <v>84</v>
      </c>
      <c r="Q1160">
        <v>17.8</v>
      </c>
      <c r="R1160">
        <v>24</v>
      </c>
      <c r="S1160">
        <v>23.9</v>
      </c>
      <c r="T1160">
        <v>27.2</v>
      </c>
    </row>
    <row r="1161" spans="1:20" x14ac:dyDescent="0.55000000000000004">
      <c r="A1161" t="s">
        <v>35</v>
      </c>
      <c r="B1161">
        <v>5</v>
      </c>
      <c r="C1161">
        <v>376</v>
      </c>
      <c r="D1161">
        <v>2303</v>
      </c>
      <c r="E1161">
        <v>2</v>
      </c>
      <c r="F1161">
        <v>400</v>
      </c>
      <c r="G1161">
        <v>1</v>
      </c>
      <c r="H1161">
        <v>17.36</v>
      </c>
      <c r="I1161">
        <v>1</v>
      </c>
      <c r="J1161">
        <v>97</v>
      </c>
      <c r="K1161">
        <v>23.74</v>
      </c>
      <c r="L1161">
        <v>4.12</v>
      </c>
      <c r="M1161">
        <v>2384.35</v>
      </c>
      <c r="N1161">
        <v>24.58</v>
      </c>
      <c r="O1161">
        <v>1.67</v>
      </c>
      <c r="P1161">
        <v>114</v>
      </c>
      <c r="Q1161">
        <v>18.7</v>
      </c>
      <c r="R1161">
        <v>40</v>
      </c>
      <c r="S1161">
        <v>24.2</v>
      </c>
      <c r="T1161">
        <v>27.5</v>
      </c>
    </row>
    <row r="1162" spans="1:20" x14ac:dyDescent="0.55000000000000004">
      <c r="A1162" t="s">
        <v>39</v>
      </c>
      <c r="B1162">
        <v>6</v>
      </c>
      <c r="C1162">
        <v>340</v>
      </c>
      <c r="D1162">
        <v>1249</v>
      </c>
      <c r="E1162">
        <v>1</v>
      </c>
      <c r="F1162">
        <v>238</v>
      </c>
      <c r="G1162">
        <v>1</v>
      </c>
      <c r="H1162">
        <v>19.05</v>
      </c>
      <c r="I1162">
        <v>1</v>
      </c>
      <c r="J1162">
        <v>56</v>
      </c>
      <c r="K1162">
        <v>22.3</v>
      </c>
      <c r="L1162">
        <v>4.25</v>
      </c>
      <c r="M1162">
        <v>1349.26</v>
      </c>
      <c r="N1162">
        <v>24.09</v>
      </c>
      <c r="O1162">
        <v>1.72</v>
      </c>
      <c r="P1162">
        <v>46</v>
      </c>
      <c r="Q1162">
        <v>19.7</v>
      </c>
      <c r="R1162">
        <v>19</v>
      </c>
      <c r="S1162">
        <v>23.5</v>
      </c>
      <c r="T1162">
        <v>25.2</v>
      </c>
    </row>
    <row r="1163" spans="1:20" x14ac:dyDescent="0.55000000000000004">
      <c r="A1163" t="s">
        <v>34</v>
      </c>
      <c r="B1163">
        <v>7</v>
      </c>
      <c r="C1163">
        <v>310</v>
      </c>
      <c r="D1163">
        <v>1187</v>
      </c>
      <c r="E1163">
        <v>1</v>
      </c>
      <c r="F1163">
        <v>217</v>
      </c>
      <c r="G1163">
        <v>1</v>
      </c>
      <c r="H1163">
        <v>18.28</v>
      </c>
      <c r="I1163">
        <v>1</v>
      </c>
      <c r="J1163">
        <v>45</v>
      </c>
      <c r="K1163">
        <v>26.37</v>
      </c>
      <c r="L1163">
        <v>4.82</v>
      </c>
      <c r="M1163">
        <v>1194.4100000000001</v>
      </c>
      <c r="N1163">
        <v>26.54</v>
      </c>
      <c r="O1163">
        <v>1.59</v>
      </c>
      <c r="P1163">
        <v>52</v>
      </c>
      <c r="Q1163">
        <v>18.899999999999999</v>
      </c>
      <c r="R1163">
        <v>17</v>
      </c>
      <c r="S1163">
        <v>21.7</v>
      </c>
      <c r="T1163">
        <v>23.7</v>
      </c>
    </row>
    <row r="1164" spans="1:20" x14ac:dyDescent="0.55000000000000004">
      <c r="A1164" t="s">
        <v>32</v>
      </c>
      <c r="B1164">
        <v>8</v>
      </c>
      <c r="C1164">
        <v>270</v>
      </c>
      <c r="D1164">
        <v>746</v>
      </c>
      <c r="E1164">
        <v>0</v>
      </c>
      <c r="F1164">
        <v>163</v>
      </c>
      <c r="G1164">
        <v>0</v>
      </c>
      <c r="H1164">
        <v>21.84</v>
      </c>
      <c r="I1164">
        <v>1</v>
      </c>
      <c r="J1164">
        <v>38</v>
      </c>
      <c r="K1164">
        <v>19.63</v>
      </c>
      <c r="L1164">
        <v>4.28</v>
      </c>
      <c r="M1164">
        <v>773.64</v>
      </c>
      <c r="N1164">
        <v>20.350000000000001</v>
      </c>
      <c r="O1164">
        <v>1.67</v>
      </c>
      <c r="P1164">
        <v>25</v>
      </c>
      <c r="Q1164">
        <v>17.5</v>
      </c>
      <c r="R1164">
        <v>12</v>
      </c>
      <c r="S1164">
        <v>22.8</v>
      </c>
      <c r="T1164">
        <v>24.2</v>
      </c>
    </row>
    <row r="1165" spans="1:20" x14ac:dyDescent="0.55000000000000004">
      <c r="A1165" t="s">
        <v>84</v>
      </c>
      <c r="B1165">
        <v>9</v>
      </c>
      <c r="C1165">
        <v>233</v>
      </c>
      <c r="D1165">
        <v>2671</v>
      </c>
      <c r="E1165">
        <v>2</v>
      </c>
      <c r="F1165">
        <v>381</v>
      </c>
      <c r="G1165">
        <v>1</v>
      </c>
      <c r="H1165">
        <v>14.26</v>
      </c>
      <c r="I1165">
        <v>0</v>
      </c>
      <c r="J1165">
        <v>110</v>
      </c>
      <c r="K1165">
        <v>24.28</v>
      </c>
      <c r="L1165">
        <v>3.46</v>
      </c>
      <c r="M1165">
        <v>1814.16</v>
      </c>
      <c r="N1165">
        <v>16.489999999999998</v>
      </c>
      <c r="O1165">
        <v>1.47</v>
      </c>
      <c r="P1165">
        <v>20</v>
      </c>
      <c r="Q1165">
        <v>9.8000000000000007</v>
      </c>
      <c r="R1165">
        <v>0</v>
      </c>
      <c r="S1165">
        <v>11.5</v>
      </c>
      <c r="T1165">
        <v>12.1</v>
      </c>
    </row>
    <row r="1166" spans="1:20" x14ac:dyDescent="0.55000000000000004">
      <c r="A1166" t="s">
        <v>37</v>
      </c>
      <c r="B1166">
        <v>10</v>
      </c>
      <c r="C1166">
        <v>174</v>
      </c>
      <c r="D1166">
        <v>2125</v>
      </c>
      <c r="E1166">
        <v>2</v>
      </c>
      <c r="F1166">
        <v>153</v>
      </c>
      <c r="G1166">
        <v>0</v>
      </c>
      <c r="H1166">
        <v>7.2</v>
      </c>
      <c r="I1166">
        <v>0</v>
      </c>
      <c r="J1166">
        <v>101</v>
      </c>
      <c r="K1166">
        <v>21.03</v>
      </c>
      <c r="L1166">
        <v>1.51</v>
      </c>
      <c r="M1166">
        <v>1208.3599999999999</v>
      </c>
      <c r="N1166">
        <v>11.96</v>
      </c>
      <c r="O1166">
        <v>1.37</v>
      </c>
      <c r="P1166">
        <v>43</v>
      </c>
      <c r="Q1166">
        <v>10.199999999999999</v>
      </c>
      <c r="R1166">
        <v>0</v>
      </c>
      <c r="S1166">
        <v>12.5</v>
      </c>
      <c r="T1166">
        <v>16</v>
      </c>
    </row>
    <row r="1167" spans="1:20" x14ac:dyDescent="0.55000000000000004">
      <c r="A1167" t="s">
        <v>38</v>
      </c>
      <c r="B1167">
        <v>11</v>
      </c>
      <c r="C1167">
        <v>153</v>
      </c>
      <c r="D1167">
        <v>663</v>
      </c>
      <c r="E1167">
        <v>0</v>
      </c>
      <c r="F1167">
        <v>98</v>
      </c>
      <c r="G1167">
        <v>0</v>
      </c>
      <c r="H1167">
        <v>14.78</v>
      </c>
      <c r="I1167">
        <v>0</v>
      </c>
      <c r="J1167">
        <v>38</v>
      </c>
      <c r="K1167">
        <v>17.440000000000001</v>
      </c>
      <c r="L1167">
        <v>2.57</v>
      </c>
      <c r="M1167">
        <v>531.37</v>
      </c>
      <c r="N1167">
        <v>13.98</v>
      </c>
      <c r="O1167">
        <v>1.46</v>
      </c>
      <c r="P1167">
        <v>10</v>
      </c>
      <c r="Q1167">
        <v>19.899999999999999</v>
      </c>
      <c r="R1167">
        <v>8</v>
      </c>
      <c r="S1167">
        <v>21.7</v>
      </c>
      <c r="T1167">
        <v>21.8</v>
      </c>
    </row>
    <row r="1168" spans="1:20" x14ac:dyDescent="0.55000000000000004">
      <c r="A1168" t="s">
        <v>36</v>
      </c>
      <c r="B1168">
        <v>12</v>
      </c>
      <c r="C1168">
        <v>88</v>
      </c>
      <c r="D1168">
        <v>302</v>
      </c>
      <c r="E1168">
        <v>0</v>
      </c>
      <c r="F1168">
        <v>54</v>
      </c>
      <c r="G1168">
        <v>0</v>
      </c>
      <c r="H1168">
        <v>17.88</v>
      </c>
      <c r="I1168">
        <v>1</v>
      </c>
      <c r="J1168">
        <v>43</v>
      </c>
      <c r="K1168">
        <v>7.02</v>
      </c>
      <c r="L1168">
        <v>1.25</v>
      </c>
      <c r="M1168">
        <v>133.34</v>
      </c>
      <c r="N1168">
        <v>3.1</v>
      </c>
      <c r="O1168">
        <v>0.98</v>
      </c>
      <c r="P1168">
        <v>20</v>
      </c>
      <c r="Q1168">
        <v>8.8000000000000007</v>
      </c>
      <c r="R1168">
        <v>0</v>
      </c>
      <c r="S1168">
        <v>10.8</v>
      </c>
      <c r="T1168">
        <v>12</v>
      </c>
    </row>
    <row r="1169" spans="1:20" x14ac:dyDescent="0.55000000000000004">
      <c r="A1169" t="s">
        <v>8</v>
      </c>
    </row>
    <row r="1170" spans="1:20" x14ac:dyDescent="0.55000000000000004">
      <c r="A1170" t="s">
        <v>41</v>
      </c>
      <c r="D1170">
        <v>4</v>
      </c>
      <c r="E1170">
        <v>0</v>
      </c>
      <c r="F1170">
        <v>5</v>
      </c>
      <c r="G1170">
        <v>0</v>
      </c>
      <c r="H1170">
        <v>5</v>
      </c>
      <c r="I1170">
        <v>0</v>
      </c>
      <c r="J1170">
        <v>2</v>
      </c>
      <c r="K1170">
        <v>4</v>
      </c>
      <c r="L1170">
        <v>4</v>
      </c>
      <c r="M1170">
        <v>5</v>
      </c>
      <c r="N1170">
        <v>0</v>
      </c>
      <c r="O1170">
        <v>0</v>
      </c>
      <c r="P1170">
        <v>4</v>
      </c>
      <c r="Q1170">
        <v>2</v>
      </c>
      <c r="R1170">
        <v>4</v>
      </c>
      <c r="T1170">
        <v>0</v>
      </c>
    </row>
    <row r="1171" spans="1:20" x14ac:dyDescent="0.55000000000000004">
      <c r="A1171" t="s">
        <v>42</v>
      </c>
      <c r="D1171" t="s">
        <v>43</v>
      </c>
      <c r="E1171" t="s">
        <v>43</v>
      </c>
      <c r="F1171" t="s">
        <v>43</v>
      </c>
      <c r="G1171" t="s">
        <v>43</v>
      </c>
      <c r="H1171" t="s">
        <v>43</v>
      </c>
      <c r="I1171" t="s">
        <v>43</v>
      </c>
      <c r="J1171" t="s">
        <v>43</v>
      </c>
      <c r="K1171" t="s">
        <v>43</v>
      </c>
      <c r="L1171" t="s">
        <v>43</v>
      </c>
      <c r="M1171" t="s">
        <v>43</v>
      </c>
      <c r="N1171" t="s">
        <v>43</v>
      </c>
      <c r="O1171" t="s">
        <v>43</v>
      </c>
      <c r="P1171" t="s">
        <v>43</v>
      </c>
      <c r="Q1171" t="s">
        <v>43</v>
      </c>
      <c r="R1171" t="s">
        <v>43</v>
      </c>
      <c r="T1171" t="s">
        <v>43</v>
      </c>
    </row>
    <row r="1172" spans="1:20" x14ac:dyDescent="0.55000000000000004">
      <c r="A1172" t="s">
        <v>8</v>
      </c>
    </row>
    <row r="1173" spans="1:20" x14ac:dyDescent="0.55000000000000004">
      <c r="A1173" t="s">
        <v>8</v>
      </c>
      <c r="B1173" t="s">
        <v>44</v>
      </c>
    </row>
    <row r="1174" spans="1:20" x14ac:dyDescent="0.55000000000000004">
      <c r="A1174" t="s">
        <v>33</v>
      </c>
      <c r="C1174">
        <v>1</v>
      </c>
      <c r="D1174">
        <v>1</v>
      </c>
      <c r="E1174">
        <v>4</v>
      </c>
      <c r="F1174">
        <v>1</v>
      </c>
      <c r="G1174">
        <v>3</v>
      </c>
      <c r="H1174">
        <v>1</v>
      </c>
      <c r="I1174">
        <v>1</v>
      </c>
      <c r="J1174">
        <v>3</v>
      </c>
      <c r="K1174">
        <v>1</v>
      </c>
      <c r="L1174">
        <v>1</v>
      </c>
      <c r="M1174">
        <v>2</v>
      </c>
      <c r="N1174">
        <v>3</v>
      </c>
      <c r="O1174">
        <v>10</v>
      </c>
      <c r="P1174">
        <v>1</v>
      </c>
      <c r="Q1174">
        <v>9</v>
      </c>
      <c r="R1174">
        <v>9</v>
      </c>
      <c r="S1174" t="s">
        <v>93</v>
      </c>
      <c r="T1174">
        <v>1</v>
      </c>
    </row>
    <row r="1175" spans="1:20" x14ac:dyDescent="0.55000000000000004">
      <c r="A1175" t="s">
        <v>29</v>
      </c>
      <c r="C1175">
        <v>2</v>
      </c>
      <c r="D1175">
        <v>2</v>
      </c>
      <c r="E1175">
        <v>2</v>
      </c>
      <c r="F1175">
        <v>2</v>
      </c>
      <c r="G1175">
        <v>2</v>
      </c>
      <c r="H1175">
        <v>8</v>
      </c>
      <c r="I1175">
        <v>6</v>
      </c>
      <c r="J1175">
        <v>1</v>
      </c>
      <c r="K1175">
        <v>4</v>
      </c>
      <c r="L1175">
        <v>4</v>
      </c>
      <c r="M1175">
        <v>1</v>
      </c>
      <c r="N1175">
        <v>1</v>
      </c>
      <c r="O1175">
        <v>6</v>
      </c>
      <c r="P1175">
        <v>4</v>
      </c>
      <c r="Q1175">
        <v>3</v>
      </c>
      <c r="R1175">
        <v>1</v>
      </c>
      <c r="S1175" t="s">
        <v>93</v>
      </c>
      <c r="T1175">
        <v>2</v>
      </c>
    </row>
    <row r="1176" spans="1:20" x14ac:dyDescent="0.55000000000000004">
      <c r="A1176" t="s">
        <v>31</v>
      </c>
      <c r="C1176">
        <v>3</v>
      </c>
      <c r="D1176">
        <v>4</v>
      </c>
      <c r="E1176">
        <v>7</v>
      </c>
      <c r="F1176">
        <v>4</v>
      </c>
      <c r="G1176">
        <v>4</v>
      </c>
      <c r="H1176">
        <v>3</v>
      </c>
      <c r="I1176">
        <v>9</v>
      </c>
      <c r="J1176">
        <v>7</v>
      </c>
      <c r="K1176">
        <v>2</v>
      </c>
      <c r="L1176">
        <v>2</v>
      </c>
      <c r="M1176">
        <v>4</v>
      </c>
      <c r="N1176">
        <v>2</v>
      </c>
      <c r="O1176">
        <v>3</v>
      </c>
      <c r="P1176">
        <v>2</v>
      </c>
      <c r="Q1176">
        <v>8</v>
      </c>
      <c r="R1176">
        <v>2</v>
      </c>
      <c r="S1176" t="s">
        <v>93</v>
      </c>
      <c r="T1176">
        <v>5</v>
      </c>
    </row>
    <row r="1177" spans="1:20" x14ac:dyDescent="0.55000000000000004">
      <c r="A1177" t="s">
        <v>30</v>
      </c>
      <c r="C1177">
        <v>4</v>
      </c>
      <c r="D1177">
        <v>3</v>
      </c>
      <c r="E1177">
        <v>1</v>
      </c>
      <c r="F1177">
        <v>3</v>
      </c>
      <c r="G1177">
        <v>1</v>
      </c>
      <c r="H1177">
        <v>9</v>
      </c>
      <c r="I1177">
        <v>3</v>
      </c>
      <c r="J1177">
        <v>2</v>
      </c>
      <c r="K1177">
        <v>3</v>
      </c>
      <c r="L1177">
        <v>5</v>
      </c>
      <c r="M1177">
        <v>3</v>
      </c>
      <c r="N1177">
        <v>4</v>
      </c>
      <c r="O1177">
        <v>1</v>
      </c>
      <c r="P1177">
        <v>5</v>
      </c>
      <c r="Q1177">
        <v>6</v>
      </c>
      <c r="R1177">
        <v>4</v>
      </c>
      <c r="S1177" t="s">
        <v>93</v>
      </c>
      <c r="T1177">
        <v>4</v>
      </c>
    </row>
    <row r="1178" spans="1:20" x14ac:dyDescent="0.55000000000000004">
      <c r="A1178" t="s">
        <v>35</v>
      </c>
      <c r="C1178">
        <v>5</v>
      </c>
      <c r="D1178">
        <v>6</v>
      </c>
      <c r="E1178">
        <v>6</v>
      </c>
      <c r="F1178">
        <v>5</v>
      </c>
      <c r="G1178">
        <v>7</v>
      </c>
      <c r="H1178">
        <v>7</v>
      </c>
      <c r="I1178">
        <v>7</v>
      </c>
      <c r="J1178">
        <v>6</v>
      </c>
      <c r="K1178">
        <v>7</v>
      </c>
      <c r="L1178">
        <v>8</v>
      </c>
      <c r="M1178">
        <v>5</v>
      </c>
      <c r="N1178">
        <v>6</v>
      </c>
      <c r="O1178">
        <v>5</v>
      </c>
      <c r="P1178">
        <v>3</v>
      </c>
      <c r="Q1178">
        <v>5</v>
      </c>
      <c r="R1178">
        <v>3</v>
      </c>
      <c r="S1178" t="s">
        <v>93</v>
      </c>
      <c r="T1178">
        <v>3</v>
      </c>
    </row>
    <row r="1179" spans="1:20" x14ac:dyDescent="0.55000000000000004">
      <c r="A1179" t="s">
        <v>39</v>
      </c>
      <c r="C1179">
        <v>6</v>
      </c>
      <c r="D1179">
        <v>8</v>
      </c>
      <c r="E1179">
        <v>9</v>
      </c>
      <c r="F1179">
        <v>7</v>
      </c>
      <c r="G1179">
        <v>8</v>
      </c>
      <c r="H1179">
        <v>4</v>
      </c>
      <c r="I1179">
        <v>8</v>
      </c>
      <c r="J1179">
        <v>8</v>
      </c>
      <c r="K1179">
        <v>8</v>
      </c>
      <c r="L1179">
        <v>7</v>
      </c>
      <c r="M1179">
        <v>7</v>
      </c>
      <c r="N1179">
        <v>7</v>
      </c>
      <c r="O1179">
        <v>2</v>
      </c>
      <c r="P1179">
        <v>7</v>
      </c>
      <c r="Q1179">
        <v>2</v>
      </c>
      <c r="R1179">
        <v>5</v>
      </c>
      <c r="S1179" t="s">
        <v>93</v>
      </c>
      <c r="T1179">
        <v>6</v>
      </c>
    </row>
    <row r="1180" spans="1:20" x14ac:dyDescent="0.55000000000000004">
      <c r="A1180" t="s">
        <v>34</v>
      </c>
      <c r="C1180">
        <v>7</v>
      </c>
      <c r="D1180">
        <v>9</v>
      </c>
      <c r="E1180">
        <v>8</v>
      </c>
      <c r="F1180">
        <v>8</v>
      </c>
      <c r="G1180">
        <v>5</v>
      </c>
      <c r="H1180">
        <v>5</v>
      </c>
      <c r="I1180">
        <v>4</v>
      </c>
      <c r="J1180">
        <v>9</v>
      </c>
      <c r="K1180">
        <v>5</v>
      </c>
      <c r="L1180">
        <v>3</v>
      </c>
      <c r="M1180">
        <v>9</v>
      </c>
      <c r="N1180">
        <v>5</v>
      </c>
      <c r="O1180">
        <v>7</v>
      </c>
      <c r="P1180">
        <v>6</v>
      </c>
      <c r="Q1180">
        <v>4</v>
      </c>
      <c r="R1180">
        <v>6</v>
      </c>
      <c r="S1180" t="s">
        <v>93</v>
      </c>
      <c r="T1180">
        <v>8</v>
      </c>
    </row>
    <row r="1181" spans="1:20" x14ac:dyDescent="0.55000000000000004">
      <c r="A1181" t="s">
        <v>32</v>
      </c>
      <c r="C1181">
        <v>8</v>
      </c>
      <c r="D1181">
        <v>10</v>
      </c>
      <c r="E1181">
        <v>10</v>
      </c>
      <c r="F1181">
        <v>9</v>
      </c>
      <c r="G1181">
        <v>9</v>
      </c>
      <c r="H1181">
        <v>2</v>
      </c>
      <c r="I1181">
        <v>2</v>
      </c>
      <c r="J1181">
        <v>11</v>
      </c>
      <c r="K1181">
        <v>10</v>
      </c>
      <c r="L1181">
        <v>6</v>
      </c>
      <c r="M1181">
        <v>10</v>
      </c>
      <c r="N1181">
        <v>8</v>
      </c>
      <c r="O1181">
        <v>4</v>
      </c>
      <c r="P1181">
        <v>9</v>
      </c>
      <c r="Q1181">
        <v>7</v>
      </c>
      <c r="R1181">
        <v>7</v>
      </c>
      <c r="S1181" t="s">
        <v>93</v>
      </c>
      <c r="T1181">
        <v>7</v>
      </c>
    </row>
    <row r="1182" spans="1:20" x14ac:dyDescent="0.55000000000000004">
      <c r="A1182" t="s">
        <v>84</v>
      </c>
      <c r="C1182">
        <v>9</v>
      </c>
      <c r="D1182">
        <v>5</v>
      </c>
      <c r="E1182">
        <v>3</v>
      </c>
      <c r="F1182">
        <v>6</v>
      </c>
      <c r="G1182">
        <v>6</v>
      </c>
      <c r="H1182">
        <v>11</v>
      </c>
      <c r="I1182">
        <v>11</v>
      </c>
      <c r="J1182">
        <v>4</v>
      </c>
      <c r="K1182">
        <v>6</v>
      </c>
      <c r="L1182">
        <v>9</v>
      </c>
      <c r="M1182">
        <v>6</v>
      </c>
      <c r="N1182">
        <v>9</v>
      </c>
      <c r="O1182">
        <v>8</v>
      </c>
      <c r="P1182">
        <v>11</v>
      </c>
      <c r="Q1182">
        <v>11</v>
      </c>
      <c r="R1182">
        <v>11</v>
      </c>
      <c r="S1182" t="s">
        <v>93</v>
      </c>
      <c r="T1182">
        <v>11</v>
      </c>
    </row>
    <row r="1183" spans="1:20" x14ac:dyDescent="0.55000000000000004">
      <c r="A1183" t="s">
        <v>37</v>
      </c>
      <c r="C1183">
        <v>10</v>
      </c>
      <c r="D1183">
        <v>7</v>
      </c>
      <c r="E1183">
        <v>5</v>
      </c>
      <c r="F1183">
        <v>10</v>
      </c>
      <c r="G1183">
        <v>12</v>
      </c>
      <c r="H1183">
        <v>12</v>
      </c>
      <c r="I1183">
        <v>12</v>
      </c>
      <c r="J1183">
        <v>5</v>
      </c>
      <c r="K1183">
        <v>9</v>
      </c>
      <c r="L1183">
        <v>11</v>
      </c>
      <c r="M1183">
        <v>8</v>
      </c>
      <c r="N1183">
        <v>11</v>
      </c>
      <c r="O1183">
        <v>11</v>
      </c>
      <c r="P1183">
        <v>8</v>
      </c>
      <c r="Q1183">
        <v>10</v>
      </c>
      <c r="R1183">
        <v>12</v>
      </c>
      <c r="S1183" t="s">
        <v>93</v>
      </c>
      <c r="T1183">
        <v>10</v>
      </c>
    </row>
    <row r="1184" spans="1:20" x14ac:dyDescent="0.55000000000000004">
      <c r="A1184" t="s">
        <v>38</v>
      </c>
      <c r="C1184">
        <v>11</v>
      </c>
      <c r="D1184">
        <v>11</v>
      </c>
      <c r="E1184">
        <v>11</v>
      </c>
      <c r="F1184">
        <v>11</v>
      </c>
      <c r="G1184">
        <v>10</v>
      </c>
      <c r="H1184">
        <v>10</v>
      </c>
      <c r="I1184">
        <v>10</v>
      </c>
      <c r="J1184">
        <v>12</v>
      </c>
      <c r="K1184">
        <v>11</v>
      </c>
      <c r="L1184">
        <v>10</v>
      </c>
      <c r="M1184">
        <v>11</v>
      </c>
      <c r="N1184">
        <v>10</v>
      </c>
      <c r="O1184">
        <v>9</v>
      </c>
      <c r="P1184">
        <v>12</v>
      </c>
      <c r="Q1184">
        <v>1</v>
      </c>
      <c r="R1184">
        <v>8</v>
      </c>
      <c r="S1184" t="s">
        <v>93</v>
      </c>
      <c r="T1184">
        <v>9</v>
      </c>
    </row>
    <row r="1185" spans="1:20" x14ac:dyDescent="0.55000000000000004">
      <c r="A1185" t="s">
        <v>36</v>
      </c>
      <c r="C1185">
        <v>12</v>
      </c>
      <c r="D1185">
        <v>12</v>
      </c>
      <c r="E1185">
        <v>12</v>
      </c>
      <c r="F1185">
        <v>12</v>
      </c>
      <c r="G1185">
        <v>11</v>
      </c>
      <c r="H1185">
        <v>6</v>
      </c>
      <c r="I1185">
        <v>5</v>
      </c>
      <c r="J1185">
        <v>10</v>
      </c>
      <c r="K1185">
        <v>12</v>
      </c>
      <c r="L1185">
        <v>12</v>
      </c>
      <c r="M1185">
        <v>12</v>
      </c>
      <c r="N1185">
        <v>12</v>
      </c>
      <c r="O1185">
        <v>12</v>
      </c>
      <c r="P1185">
        <v>10</v>
      </c>
      <c r="Q1185">
        <v>12</v>
      </c>
      <c r="R1185">
        <v>10</v>
      </c>
      <c r="S1185" t="s">
        <v>93</v>
      </c>
      <c r="T1185">
        <v>12</v>
      </c>
    </row>
    <row r="1186" spans="1:20" x14ac:dyDescent="0.55000000000000004">
      <c r="A1186" t="s">
        <v>8</v>
      </c>
    </row>
    <row r="1187" spans="1:20" x14ac:dyDescent="0.55000000000000004">
      <c r="A1187" t="s">
        <v>8</v>
      </c>
    </row>
    <row r="1188" spans="1:20" x14ac:dyDescent="0.55000000000000004">
      <c r="A1188" t="s">
        <v>8</v>
      </c>
    </row>
    <row r="1189" spans="1:20" x14ac:dyDescent="0.55000000000000004">
      <c r="A1189" t="s">
        <v>8</v>
      </c>
    </row>
    <row r="1190" spans="1:20" x14ac:dyDescent="0.55000000000000004">
      <c r="A1190" t="s">
        <v>8</v>
      </c>
    </row>
    <row r="1191" spans="1:20" x14ac:dyDescent="0.55000000000000004">
      <c r="A1191" t="s">
        <v>8</v>
      </c>
    </row>
    <row r="1192" spans="1:20" x14ac:dyDescent="0.55000000000000004">
      <c r="A1192" t="s">
        <v>8</v>
      </c>
    </row>
    <row r="1193" spans="1:20" x14ac:dyDescent="0.55000000000000004">
      <c r="A1193" t="s">
        <v>8</v>
      </c>
    </row>
    <row r="1194" spans="1:20" x14ac:dyDescent="0.55000000000000004">
      <c r="A1194" t="s">
        <v>8</v>
      </c>
    </row>
    <row r="1195" spans="1:20" x14ac:dyDescent="0.55000000000000004">
      <c r="A1195" t="s">
        <v>8</v>
      </c>
    </row>
    <row r="1196" spans="1:20" x14ac:dyDescent="0.55000000000000004">
      <c r="A1196" t="s">
        <v>45</v>
      </c>
      <c r="B1196" t="s">
        <v>46</v>
      </c>
      <c r="C1196" t="s">
        <v>47</v>
      </c>
      <c r="D1196" t="s">
        <v>47</v>
      </c>
      <c r="E1196" t="s">
        <v>47</v>
      </c>
      <c r="F1196" t="s">
        <v>48</v>
      </c>
      <c r="G1196" t="s">
        <v>47</v>
      </c>
      <c r="H1196" t="s">
        <v>47</v>
      </c>
      <c r="I1196" t="s">
        <v>47</v>
      </c>
      <c r="J1196" t="s">
        <v>49</v>
      </c>
      <c r="K1196" t="s">
        <v>47</v>
      </c>
      <c r="L1196" t="s">
        <v>47</v>
      </c>
      <c r="M1196" t="s">
        <v>47</v>
      </c>
      <c r="N1196" t="s">
        <v>50</v>
      </c>
      <c r="O1196" t="s">
        <v>47</v>
      </c>
    </row>
    <row r="1197" spans="1:20" x14ac:dyDescent="0.55000000000000004">
      <c r="A1197" t="s">
        <v>45</v>
      </c>
      <c r="B1197" t="s">
        <v>51</v>
      </c>
      <c r="C1197" t="s">
        <v>47</v>
      </c>
      <c r="D1197" t="s">
        <v>47</v>
      </c>
      <c r="E1197" t="s">
        <v>47</v>
      </c>
      <c r="F1197" t="s">
        <v>52</v>
      </c>
      <c r="G1197" t="s">
        <v>47</v>
      </c>
      <c r="H1197" t="s">
        <v>47</v>
      </c>
      <c r="I1197" t="s">
        <v>47</v>
      </c>
      <c r="J1197" t="s">
        <v>53</v>
      </c>
      <c r="K1197" t="s">
        <v>47</v>
      </c>
      <c r="L1197" t="s">
        <v>47</v>
      </c>
      <c r="M1197" t="s">
        <v>47</v>
      </c>
      <c r="N1197" t="s">
        <v>54</v>
      </c>
      <c r="O1197" t="s">
        <v>47</v>
      </c>
    </row>
    <row r="1198" spans="1:20" x14ac:dyDescent="0.55000000000000004">
      <c r="A1198" t="s">
        <v>45</v>
      </c>
      <c r="B1198" t="s">
        <v>55</v>
      </c>
      <c r="C1198" t="s">
        <v>47</v>
      </c>
      <c r="D1198" t="s">
        <v>47</v>
      </c>
      <c r="E1198" t="s">
        <v>47</v>
      </c>
      <c r="F1198" t="s">
        <v>56</v>
      </c>
      <c r="G1198" t="s">
        <v>47</v>
      </c>
      <c r="H1198" t="s">
        <v>47</v>
      </c>
      <c r="I1198" t="s">
        <v>47</v>
      </c>
      <c r="J1198" t="s">
        <v>57</v>
      </c>
      <c r="K1198" t="s">
        <v>47</v>
      </c>
      <c r="L1198" t="s">
        <v>47</v>
      </c>
      <c r="M1198" t="s">
        <v>47</v>
      </c>
      <c r="N1198" t="s">
        <v>58</v>
      </c>
      <c r="O1198" t="s">
        <v>47</v>
      </c>
    </row>
    <row r="1199" spans="1:20" x14ac:dyDescent="0.55000000000000004">
      <c r="A1199" t="s">
        <v>59</v>
      </c>
      <c r="B1199" t="s">
        <v>60</v>
      </c>
      <c r="C1199" t="s">
        <v>61</v>
      </c>
      <c r="D1199" t="s">
        <v>47</v>
      </c>
      <c r="E1199" t="s">
        <v>62</v>
      </c>
      <c r="F1199" t="s">
        <v>60</v>
      </c>
      <c r="G1199" t="s">
        <v>61</v>
      </c>
      <c r="H1199" t="s">
        <v>47</v>
      </c>
      <c r="I1199" t="s">
        <v>62</v>
      </c>
      <c r="J1199" t="s">
        <v>60</v>
      </c>
      <c r="K1199" t="s">
        <v>61</v>
      </c>
      <c r="L1199" t="s">
        <v>47</v>
      </c>
      <c r="M1199" t="s">
        <v>62</v>
      </c>
      <c r="N1199" t="s">
        <v>60</v>
      </c>
      <c r="O1199" t="s">
        <v>61</v>
      </c>
    </row>
    <row r="1200" spans="1:20" x14ac:dyDescent="0.55000000000000004">
      <c r="A1200">
        <v>1</v>
      </c>
      <c r="B1200" t="s">
        <v>63</v>
      </c>
      <c r="C1200">
        <v>4052.14</v>
      </c>
      <c r="E1200">
        <v>1</v>
      </c>
      <c r="F1200" t="s">
        <v>63</v>
      </c>
      <c r="G1200">
        <v>31.66</v>
      </c>
      <c r="I1200">
        <v>1</v>
      </c>
      <c r="J1200" t="s">
        <v>64</v>
      </c>
      <c r="K1200">
        <v>29.76</v>
      </c>
      <c r="M1200">
        <v>1</v>
      </c>
      <c r="N1200" t="s">
        <v>64</v>
      </c>
      <c r="O1200">
        <v>511</v>
      </c>
    </row>
    <row r="1201" spans="1:15" x14ac:dyDescent="0.55000000000000004">
      <c r="A1201">
        <v>2</v>
      </c>
      <c r="B1201" t="s">
        <v>64</v>
      </c>
      <c r="C1201">
        <v>3646.58</v>
      </c>
      <c r="E1201">
        <v>2</v>
      </c>
      <c r="F1201" t="s">
        <v>66</v>
      </c>
      <c r="G1201">
        <v>31.15</v>
      </c>
      <c r="I1201">
        <v>2</v>
      </c>
      <c r="J1201" t="s">
        <v>67</v>
      </c>
      <c r="K1201">
        <v>21.85</v>
      </c>
      <c r="M1201">
        <v>2</v>
      </c>
      <c r="N1201" t="s">
        <v>63</v>
      </c>
      <c r="O1201">
        <v>498</v>
      </c>
    </row>
    <row r="1202" spans="1:15" x14ac:dyDescent="0.55000000000000004">
      <c r="A1202">
        <v>3</v>
      </c>
      <c r="B1202" t="s">
        <v>65</v>
      </c>
      <c r="C1202">
        <v>3370.05</v>
      </c>
      <c r="E1202">
        <v>3</v>
      </c>
      <c r="F1202" t="s">
        <v>64</v>
      </c>
      <c r="G1202">
        <v>30.9</v>
      </c>
      <c r="I1202">
        <v>3</v>
      </c>
      <c r="J1202" t="s">
        <v>66</v>
      </c>
      <c r="K1202">
        <v>19.09</v>
      </c>
      <c r="M1202">
        <v>3</v>
      </c>
      <c r="N1202" t="s">
        <v>66</v>
      </c>
      <c r="O1202">
        <v>463</v>
      </c>
    </row>
    <row r="1203" spans="1:15" x14ac:dyDescent="0.55000000000000004">
      <c r="A1203">
        <v>4</v>
      </c>
      <c r="B1203" t="s">
        <v>66</v>
      </c>
      <c r="C1203">
        <v>2866.06</v>
      </c>
      <c r="E1203">
        <v>4</v>
      </c>
      <c r="F1203" t="s">
        <v>65</v>
      </c>
      <c r="G1203">
        <v>28.32</v>
      </c>
      <c r="I1203">
        <v>4</v>
      </c>
      <c r="J1203" t="s">
        <v>72</v>
      </c>
      <c r="K1203">
        <v>19.059999999999999</v>
      </c>
      <c r="M1203">
        <v>4</v>
      </c>
      <c r="N1203" t="s">
        <v>65</v>
      </c>
      <c r="O1203">
        <v>457</v>
      </c>
    </row>
    <row r="1204" spans="1:15" x14ac:dyDescent="0.55000000000000004">
      <c r="A1204">
        <v>5</v>
      </c>
      <c r="B1204" t="s">
        <v>69</v>
      </c>
      <c r="C1204">
        <v>2384.36</v>
      </c>
      <c r="E1204">
        <v>5</v>
      </c>
      <c r="F1204" t="s">
        <v>68</v>
      </c>
      <c r="G1204">
        <v>26.54</v>
      </c>
      <c r="I1204">
        <v>5</v>
      </c>
      <c r="J1204" t="s">
        <v>68</v>
      </c>
      <c r="K1204">
        <v>18.28</v>
      </c>
      <c r="M1204">
        <v>5</v>
      </c>
      <c r="N1204" t="s">
        <v>69</v>
      </c>
      <c r="O1204">
        <v>376</v>
      </c>
    </row>
    <row r="1205" spans="1:15" x14ac:dyDescent="0.55000000000000004">
      <c r="A1205">
        <v>6</v>
      </c>
      <c r="B1205" t="s">
        <v>86</v>
      </c>
      <c r="C1205">
        <v>1814.16</v>
      </c>
      <c r="E1205">
        <v>6</v>
      </c>
      <c r="F1205" t="s">
        <v>69</v>
      </c>
      <c r="G1205">
        <v>24.58</v>
      </c>
      <c r="I1205">
        <v>6</v>
      </c>
      <c r="J1205" t="s">
        <v>70</v>
      </c>
      <c r="K1205">
        <v>17.88</v>
      </c>
      <c r="M1205">
        <v>6</v>
      </c>
      <c r="N1205" t="s">
        <v>72</v>
      </c>
      <c r="O1205">
        <v>340</v>
      </c>
    </row>
    <row r="1206" spans="1:15" x14ac:dyDescent="0.55000000000000004">
      <c r="A1206">
        <v>7</v>
      </c>
      <c r="B1206" t="s">
        <v>72</v>
      </c>
      <c r="C1206">
        <v>1349.26</v>
      </c>
      <c r="E1206">
        <v>7</v>
      </c>
      <c r="F1206" t="s">
        <v>72</v>
      </c>
      <c r="G1206">
        <v>24.09</v>
      </c>
      <c r="I1206">
        <v>7</v>
      </c>
      <c r="J1206" t="s">
        <v>69</v>
      </c>
      <c r="K1206">
        <v>17.37</v>
      </c>
      <c r="M1206">
        <v>7</v>
      </c>
      <c r="N1206" t="s">
        <v>68</v>
      </c>
      <c r="O1206">
        <v>310</v>
      </c>
    </row>
    <row r="1207" spans="1:15" x14ac:dyDescent="0.55000000000000004">
      <c r="A1207">
        <v>8</v>
      </c>
      <c r="B1207" t="s">
        <v>71</v>
      </c>
      <c r="C1207">
        <v>1208.3599999999999</v>
      </c>
      <c r="E1207">
        <v>8</v>
      </c>
      <c r="F1207" t="s">
        <v>67</v>
      </c>
      <c r="G1207">
        <v>20.36</v>
      </c>
      <c r="I1207">
        <v>8</v>
      </c>
      <c r="J1207" t="s">
        <v>63</v>
      </c>
      <c r="K1207">
        <v>17.14</v>
      </c>
      <c r="M1207">
        <v>8</v>
      </c>
      <c r="N1207" t="s">
        <v>67</v>
      </c>
      <c r="O1207">
        <v>270</v>
      </c>
    </row>
    <row r="1208" spans="1:15" x14ac:dyDescent="0.55000000000000004">
      <c r="A1208">
        <v>9</v>
      </c>
      <c r="B1208" t="s">
        <v>68</v>
      </c>
      <c r="C1208">
        <v>1194.42</v>
      </c>
      <c r="E1208">
        <v>9</v>
      </c>
      <c r="F1208" t="s">
        <v>86</v>
      </c>
      <c r="G1208">
        <v>16.489999999999998</v>
      </c>
      <c r="I1208">
        <v>9</v>
      </c>
      <c r="J1208" t="s">
        <v>65</v>
      </c>
      <c r="K1208">
        <v>16.510000000000002</v>
      </c>
      <c r="M1208">
        <v>9</v>
      </c>
      <c r="N1208" t="s">
        <v>86</v>
      </c>
      <c r="O1208">
        <v>233</v>
      </c>
    </row>
    <row r="1209" spans="1:15" x14ac:dyDescent="0.55000000000000004">
      <c r="A1209">
        <v>10</v>
      </c>
      <c r="B1209" t="s">
        <v>67</v>
      </c>
      <c r="C1209">
        <v>773.64</v>
      </c>
      <c r="E1209">
        <v>10</v>
      </c>
      <c r="F1209" t="s">
        <v>73</v>
      </c>
      <c r="G1209">
        <v>13.98</v>
      </c>
      <c r="I1209">
        <v>10</v>
      </c>
      <c r="J1209" t="s">
        <v>73</v>
      </c>
      <c r="K1209">
        <v>14.78</v>
      </c>
      <c r="M1209">
        <v>10</v>
      </c>
      <c r="N1209" t="s">
        <v>71</v>
      </c>
      <c r="O1209">
        <v>174</v>
      </c>
    </row>
    <row r="1210" spans="1:15" x14ac:dyDescent="0.55000000000000004">
      <c r="A1210">
        <v>11</v>
      </c>
      <c r="B1210" t="s">
        <v>73</v>
      </c>
      <c r="C1210">
        <v>531.37</v>
      </c>
      <c r="E1210">
        <v>11</v>
      </c>
      <c r="F1210" t="s">
        <v>71</v>
      </c>
      <c r="G1210">
        <v>11.96</v>
      </c>
      <c r="I1210">
        <v>11</v>
      </c>
      <c r="J1210" t="s">
        <v>86</v>
      </c>
      <c r="K1210">
        <v>14.26</v>
      </c>
      <c r="M1210">
        <v>11</v>
      </c>
      <c r="N1210" t="s">
        <v>73</v>
      </c>
      <c r="O1210">
        <v>153</v>
      </c>
    </row>
    <row r="1211" spans="1:15" x14ac:dyDescent="0.55000000000000004">
      <c r="A1211">
        <v>12</v>
      </c>
      <c r="B1211" t="s">
        <v>70</v>
      </c>
      <c r="C1211">
        <v>133.35</v>
      </c>
      <c r="E1211">
        <v>12</v>
      </c>
      <c r="F1211" t="s">
        <v>70</v>
      </c>
      <c r="G1211">
        <v>3.1</v>
      </c>
      <c r="I1211">
        <v>12</v>
      </c>
      <c r="J1211" t="s">
        <v>71</v>
      </c>
      <c r="K1211">
        <v>7.2</v>
      </c>
      <c r="M1211">
        <v>12</v>
      </c>
      <c r="N1211" t="s">
        <v>70</v>
      </c>
      <c r="O1211">
        <v>88</v>
      </c>
    </row>
    <row r="1217" spans="1:20" x14ac:dyDescent="0.55000000000000004">
      <c r="A1217" t="s">
        <v>75</v>
      </c>
    </row>
    <row r="1220" spans="1:20" x14ac:dyDescent="0.55000000000000004">
      <c r="A1220" t="s">
        <v>0</v>
      </c>
    </row>
    <row r="1221" spans="1:20" x14ac:dyDescent="0.55000000000000004">
      <c r="A1221" t="s">
        <v>1</v>
      </c>
      <c r="B1221" t="s">
        <v>98</v>
      </c>
    </row>
    <row r="1222" spans="1:20" x14ac:dyDescent="0.55000000000000004">
      <c r="A1222" t="s">
        <v>3</v>
      </c>
      <c r="B1222" s="1">
        <v>43063.528356481482</v>
      </c>
    </row>
    <row r="1223" spans="1:20" x14ac:dyDescent="0.55000000000000004">
      <c r="A1223" t="s">
        <v>4</v>
      </c>
      <c r="B1223" t="s">
        <v>93</v>
      </c>
    </row>
    <row r="1227" spans="1:20" x14ac:dyDescent="0.55000000000000004">
      <c r="A1227" t="s">
        <v>5</v>
      </c>
      <c r="B1227" t="s">
        <v>6</v>
      </c>
    </row>
    <row r="1228" spans="1:20" x14ac:dyDescent="0.55000000000000004">
      <c r="A1228" t="s">
        <v>7</v>
      </c>
      <c r="B1228">
        <v>12</v>
      </c>
    </row>
    <row r="1229" spans="1:20" x14ac:dyDescent="0.55000000000000004">
      <c r="A1229" t="s">
        <v>8</v>
      </c>
    </row>
    <row r="1232" spans="1:20" x14ac:dyDescent="0.55000000000000004">
      <c r="A1232" t="s">
        <v>9</v>
      </c>
      <c r="B1232" t="s">
        <v>10</v>
      </c>
      <c r="C1232" t="s">
        <v>11</v>
      </c>
      <c r="D1232" t="s">
        <v>12</v>
      </c>
      <c r="E1232" t="s">
        <v>13</v>
      </c>
      <c r="F1232" t="s">
        <v>14</v>
      </c>
      <c r="G1232" t="s">
        <v>15</v>
      </c>
      <c r="H1232" t="s">
        <v>16</v>
      </c>
      <c r="I1232" t="s">
        <v>17</v>
      </c>
      <c r="J1232" t="s">
        <v>18</v>
      </c>
      <c r="K1232" t="s">
        <v>19</v>
      </c>
      <c r="L1232" t="s">
        <v>20</v>
      </c>
      <c r="M1232" t="s">
        <v>21</v>
      </c>
      <c r="N1232" t="s">
        <v>22</v>
      </c>
      <c r="O1232" t="s">
        <v>23</v>
      </c>
      <c r="P1232" t="s">
        <v>24</v>
      </c>
      <c r="Q1232" t="s">
        <v>90</v>
      </c>
      <c r="R1232" t="s">
        <v>26</v>
      </c>
      <c r="S1232" t="s">
        <v>91</v>
      </c>
      <c r="T1232" t="s">
        <v>92</v>
      </c>
    </row>
    <row r="1233" spans="1:20" x14ac:dyDescent="0.55000000000000004">
      <c r="A1233" t="s">
        <v>31</v>
      </c>
      <c r="B1233">
        <v>1</v>
      </c>
      <c r="C1233">
        <v>512</v>
      </c>
      <c r="D1233">
        <v>1042</v>
      </c>
      <c r="E1233">
        <v>1</v>
      </c>
      <c r="F1233">
        <v>252</v>
      </c>
      <c r="G1233">
        <v>1</v>
      </c>
      <c r="H1233">
        <v>24.18</v>
      </c>
      <c r="I1233">
        <v>2</v>
      </c>
      <c r="J1233">
        <v>29</v>
      </c>
      <c r="K1233">
        <v>35.93</v>
      </c>
      <c r="L1233">
        <v>8.68</v>
      </c>
      <c r="M1233">
        <v>1529.8</v>
      </c>
      <c r="N1233">
        <v>52.75</v>
      </c>
      <c r="O1233">
        <v>1.83</v>
      </c>
      <c r="P1233">
        <v>40</v>
      </c>
      <c r="Q1233">
        <v>19.899999999999999</v>
      </c>
      <c r="R1233">
        <v>25</v>
      </c>
      <c r="S1233">
        <v>24.1</v>
      </c>
      <c r="T1233">
        <v>25.9</v>
      </c>
    </row>
    <row r="1234" spans="1:20" x14ac:dyDescent="0.55000000000000004">
      <c r="A1234" t="s">
        <v>29</v>
      </c>
      <c r="B1234">
        <v>2</v>
      </c>
      <c r="C1234">
        <v>457</v>
      </c>
      <c r="D1234">
        <v>1138</v>
      </c>
      <c r="E1234">
        <v>1</v>
      </c>
      <c r="F1234">
        <v>209</v>
      </c>
      <c r="G1234">
        <v>1</v>
      </c>
      <c r="H1234">
        <v>18.36</v>
      </c>
      <c r="I1234">
        <v>1</v>
      </c>
      <c r="J1234">
        <v>36</v>
      </c>
      <c r="K1234">
        <v>31.61</v>
      </c>
      <c r="L1234">
        <v>5.8</v>
      </c>
      <c r="M1234">
        <v>1466.34</v>
      </c>
      <c r="N1234">
        <v>40.729999999999997</v>
      </c>
      <c r="O1234">
        <v>1.65</v>
      </c>
      <c r="P1234">
        <v>29</v>
      </c>
      <c r="Q1234">
        <v>20.399999999999999</v>
      </c>
      <c r="R1234">
        <v>15</v>
      </c>
      <c r="S1234">
        <v>24</v>
      </c>
      <c r="T1234">
        <v>28.3</v>
      </c>
    </row>
    <row r="1235" spans="1:20" x14ac:dyDescent="0.55000000000000004">
      <c r="A1235" t="s">
        <v>33</v>
      </c>
      <c r="B1235">
        <v>3</v>
      </c>
      <c r="C1235">
        <v>429</v>
      </c>
      <c r="D1235">
        <v>898</v>
      </c>
      <c r="E1235">
        <v>0</v>
      </c>
      <c r="F1235">
        <v>313</v>
      </c>
      <c r="G1235">
        <v>1</v>
      </c>
      <c r="H1235">
        <v>34.85</v>
      </c>
      <c r="I1235">
        <v>2</v>
      </c>
      <c r="J1235">
        <v>27</v>
      </c>
      <c r="K1235">
        <v>33.25</v>
      </c>
      <c r="L1235">
        <v>11.59</v>
      </c>
      <c r="M1235">
        <v>1248.25</v>
      </c>
      <c r="N1235">
        <v>46.23</v>
      </c>
      <c r="O1235">
        <v>1.58</v>
      </c>
      <c r="P1235">
        <v>46</v>
      </c>
      <c r="Q1235">
        <v>12.4</v>
      </c>
      <c r="R1235">
        <v>0</v>
      </c>
      <c r="S1235">
        <v>14.6</v>
      </c>
      <c r="T1235">
        <v>17</v>
      </c>
    </row>
    <row r="1236" spans="1:20" x14ac:dyDescent="0.55000000000000004">
      <c r="A1236" t="s">
        <v>35</v>
      </c>
      <c r="B1236">
        <v>4</v>
      </c>
      <c r="C1236">
        <v>427</v>
      </c>
      <c r="D1236">
        <v>799</v>
      </c>
      <c r="E1236">
        <v>0</v>
      </c>
      <c r="F1236">
        <v>165</v>
      </c>
      <c r="G1236">
        <v>0</v>
      </c>
      <c r="H1236">
        <v>20.65</v>
      </c>
      <c r="I1236">
        <v>1</v>
      </c>
      <c r="J1236">
        <v>32</v>
      </c>
      <c r="K1236">
        <v>24.96</v>
      </c>
      <c r="L1236">
        <v>5.15</v>
      </c>
      <c r="M1236">
        <v>1087.6199999999999</v>
      </c>
      <c r="N1236">
        <v>33.979999999999997</v>
      </c>
      <c r="O1236">
        <v>1.8</v>
      </c>
      <c r="P1236">
        <v>39</v>
      </c>
      <c r="Q1236">
        <v>20.5</v>
      </c>
      <c r="R1236">
        <v>28</v>
      </c>
      <c r="S1236">
        <v>24.5</v>
      </c>
      <c r="T1236">
        <v>26.3</v>
      </c>
    </row>
    <row r="1237" spans="1:20" x14ac:dyDescent="0.55000000000000004">
      <c r="A1237" t="s">
        <v>39</v>
      </c>
      <c r="B1237">
        <v>5</v>
      </c>
      <c r="C1237">
        <v>324</v>
      </c>
      <c r="D1237">
        <v>78</v>
      </c>
      <c r="E1237">
        <v>0</v>
      </c>
      <c r="F1237">
        <v>32</v>
      </c>
      <c r="G1237">
        <v>0</v>
      </c>
      <c r="H1237">
        <v>41.02</v>
      </c>
      <c r="I1237">
        <v>2</v>
      </c>
      <c r="J1237">
        <v>4</v>
      </c>
      <c r="K1237">
        <v>19.5</v>
      </c>
      <c r="L1237">
        <v>8</v>
      </c>
      <c r="M1237">
        <v>651.69000000000005</v>
      </c>
      <c r="N1237">
        <v>162.91999999999999</v>
      </c>
      <c r="O1237">
        <v>3</v>
      </c>
      <c r="P1237">
        <v>4</v>
      </c>
      <c r="Q1237">
        <v>17.399999999999999</v>
      </c>
      <c r="R1237">
        <v>1</v>
      </c>
      <c r="S1237">
        <v>25.4</v>
      </c>
      <c r="T1237">
        <v>29.8</v>
      </c>
    </row>
    <row r="1238" spans="1:20" x14ac:dyDescent="0.55000000000000004">
      <c r="A1238" t="s">
        <v>37</v>
      </c>
      <c r="B1238">
        <v>6</v>
      </c>
      <c r="C1238">
        <v>265</v>
      </c>
      <c r="D1238">
        <v>821</v>
      </c>
      <c r="E1238">
        <v>0</v>
      </c>
      <c r="F1238">
        <v>99</v>
      </c>
      <c r="G1238">
        <v>0</v>
      </c>
      <c r="H1238">
        <v>12.05</v>
      </c>
      <c r="I1238">
        <v>0</v>
      </c>
      <c r="J1238">
        <v>32</v>
      </c>
      <c r="K1238">
        <v>25.65</v>
      </c>
      <c r="L1238">
        <v>3.09</v>
      </c>
      <c r="M1238">
        <v>772.52</v>
      </c>
      <c r="N1238">
        <v>24.14</v>
      </c>
      <c r="O1238">
        <v>1.51</v>
      </c>
      <c r="P1238">
        <v>12</v>
      </c>
      <c r="Q1238">
        <v>10.3</v>
      </c>
      <c r="R1238">
        <v>0</v>
      </c>
      <c r="S1238">
        <v>12.6</v>
      </c>
      <c r="T1238">
        <v>15.4</v>
      </c>
    </row>
    <row r="1239" spans="1:20" x14ac:dyDescent="0.55000000000000004">
      <c r="A1239" t="s">
        <v>38</v>
      </c>
      <c r="B1239">
        <v>7</v>
      </c>
      <c r="C1239">
        <v>248</v>
      </c>
      <c r="D1239">
        <v>99</v>
      </c>
      <c r="E1239">
        <v>0</v>
      </c>
      <c r="F1239">
        <v>38</v>
      </c>
      <c r="G1239">
        <v>0</v>
      </c>
      <c r="H1239">
        <v>38.380000000000003</v>
      </c>
      <c r="I1239">
        <v>2</v>
      </c>
      <c r="J1239">
        <v>5</v>
      </c>
      <c r="K1239">
        <v>19.8</v>
      </c>
      <c r="L1239">
        <v>7.6</v>
      </c>
      <c r="M1239">
        <v>740.41</v>
      </c>
      <c r="N1239">
        <v>148.08000000000001</v>
      </c>
      <c r="O1239">
        <v>2.66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55000000000000004">
      <c r="A1240" t="s">
        <v>84</v>
      </c>
      <c r="B1240">
        <v>8</v>
      </c>
      <c r="C1240">
        <v>238</v>
      </c>
      <c r="D1240">
        <v>702</v>
      </c>
      <c r="E1240">
        <v>0</v>
      </c>
      <c r="F1240">
        <v>143</v>
      </c>
      <c r="G1240">
        <v>0</v>
      </c>
      <c r="H1240">
        <v>20.37</v>
      </c>
      <c r="I1240">
        <v>1</v>
      </c>
      <c r="J1240">
        <v>40</v>
      </c>
      <c r="K1240">
        <v>17.55</v>
      </c>
      <c r="L1240">
        <v>3.57</v>
      </c>
      <c r="M1240">
        <v>607.46</v>
      </c>
      <c r="N1240">
        <v>15.18</v>
      </c>
      <c r="O1240">
        <v>1.48</v>
      </c>
      <c r="P1240">
        <v>6</v>
      </c>
      <c r="Q1240">
        <v>10</v>
      </c>
      <c r="R1240">
        <v>0</v>
      </c>
      <c r="S1240">
        <v>11.1</v>
      </c>
      <c r="T1240">
        <v>11.5</v>
      </c>
    </row>
    <row r="1241" spans="1:20" x14ac:dyDescent="0.55000000000000004">
      <c r="A1241" t="s">
        <v>36</v>
      </c>
      <c r="B1241">
        <v>9</v>
      </c>
      <c r="C1241">
        <v>228</v>
      </c>
      <c r="D1241">
        <v>242</v>
      </c>
      <c r="E1241">
        <v>0</v>
      </c>
      <c r="F1241">
        <v>67</v>
      </c>
      <c r="G1241">
        <v>0</v>
      </c>
      <c r="H1241">
        <v>27.68</v>
      </c>
      <c r="I1241">
        <v>2</v>
      </c>
      <c r="J1241">
        <v>19</v>
      </c>
      <c r="K1241">
        <v>12.73</v>
      </c>
      <c r="L1241">
        <v>3.52</v>
      </c>
      <c r="M1241">
        <v>469.33</v>
      </c>
      <c r="N1241">
        <v>24.7</v>
      </c>
      <c r="O1241">
        <v>1.56</v>
      </c>
      <c r="P1241">
        <v>15</v>
      </c>
      <c r="Q1241">
        <v>8.8000000000000007</v>
      </c>
      <c r="R1241">
        <v>0</v>
      </c>
      <c r="S1241">
        <v>10.199999999999999</v>
      </c>
      <c r="T1241">
        <v>10.4</v>
      </c>
    </row>
    <row r="1242" spans="1:20" x14ac:dyDescent="0.55000000000000004">
      <c r="A1242" t="s">
        <v>30</v>
      </c>
      <c r="B1242">
        <v>10</v>
      </c>
      <c r="C1242">
        <v>212</v>
      </c>
      <c r="D1242">
        <v>52</v>
      </c>
      <c r="E1242">
        <v>0</v>
      </c>
      <c r="F1242">
        <v>30</v>
      </c>
      <c r="G1242">
        <v>0</v>
      </c>
      <c r="H1242">
        <v>57.69</v>
      </c>
      <c r="I1242">
        <v>2</v>
      </c>
      <c r="J1242">
        <v>3</v>
      </c>
      <c r="K1242">
        <v>17.329999999999998</v>
      </c>
      <c r="L1242">
        <v>10</v>
      </c>
      <c r="M1242">
        <v>372.07</v>
      </c>
      <c r="N1242">
        <v>124.02</v>
      </c>
      <c r="O1242">
        <v>3.72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 x14ac:dyDescent="0.55000000000000004">
      <c r="A1243" t="s">
        <v>34</v>
      </c>
      <c r="B1243">
        <v>11</v>
      </c>
      <c r="C1243">
        <v>208</v>
      </c>
      <c r="D1243">
        <v>212</v>
      </c>
      <c r="E1243">
        <v>0</v>
      </c>
      <c r="F1243">
        <v>27</v>
      </c>
      <c r="G1243">
        <v>0</v>
      </c>
      <c r="H1243">
        <v>12.73</v>
      </c>
      <c r="I1243">
        <v>0</v>
      </c>
      <c r="J1243">
        <v>9</v>
      </c>
      <c r="K1243">
        <v>23.55</v>
      </c>
      <c r="L1243">
        <v>3</v>
      </c>
      <c r="M1243">
        <v>184.97</v>
      </c>
      <c r="N1243">
        <v>20.55</v>
      </c>
      <c r="O1243">
        <v>1.46</v>
      </c>
      <c r="P1243">
        <v>4</v>
      </c>
      <c r="Q1243">
        <v>19.399999999999999</v>
      </c>
      <c r="R1243">
        <v>2</v>
      </c>
      <c r="S1243">
        <v>21.4</v>
      </c>
      <c r="T1243">
        <v>21.8</v>
      </c>
    </row>
    <row r="1244" spans="1:20" x14ac:dyDescent="0.55000000000000004">
      <c r="A1244" t="s">
        <v>32</v>
      </c>
      <c r="B1244">
        <v>12</v>
      </c>
      <c r="C1244">
        <v>181</v>
      </c>
      <c r="D1244">
        <v>123</v>
      </c>
      <c r="E1244">
        <v>0</v>
      </c>
      <c r="F1244">
        <v>43</v>
      </c>
      <c r="G1244">
        <v>0</v>
      </c>
      <c r="H1244">
        <v>34.950000000000003</v>
      </c>
      <c r="I1244">
        <v>2</v>
      </c>
      <c r="J1244">
        <v>7</v>
      </c>
      <c r="K1244">
        <v>17.57</v>
      </c>
      <c r="L1244">
        <v>6.14</v>
      </c>
      <c r="M1244">
        <v>187.67</v>
      </c>
      <c r="N1244">
        <v>26.81</v>
      </c>
      <c r="O1244">
        <v>1.42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 x14ac:dyDescent="0.55000000000000004">
      <c r="A1245" t="s">
        <v>8</v>
      </c>
    </row>
    <row r="1246" spans="1:20" x14ac:dyDescent="0.55000000000000004">
      <c r="A1246" t="s">
        <v>41</v>
      </c>
      <c r="D1246">
        <v>4</v>
      </c>
      <c r="E1246">
        <v>0</v>
      </c>
      <c r="F1246">
        <v>5</v>
      </c>
      <c r="G1246">
        <v>0</v>
      </c>
      <c r="H1246">
        <v>5</v>
      </c>
      <c r="I1246">
        <v>0</v>
      </c>
      <c r="J1246">
        <v>2</v>
      </c>
      <c r="K1246">
        <v>4</v>
      </c>
      <c r="L1246">
        <v>4</v>
      </c>
      <c r="M1246">
        <v>5</v>
      </c>
      <c r="N1246">
        <v>0</v>
      </c>
      <c r="O1246">
        <v>0</v>
      </c>
      <c r="P1246">
        <v>4</v>
      </c>
      <c r="Q1246">
        <v>2</v>
      </c>
      <c r="R1246">
        <v>4</v>
      </c>
      <c r="T1246">
        <v>0</v>
      </c>
    </row>
    <row r="1247" spans="1:20" x14ac:dyDescent="0.55000000000000004">
      <c r="A1247" t="s">
        <v>42</v>
      </c>
      <c r="D1247" t="s">
        <v>43</v>
      </c>
      <c r="E1247" t="s">
        <v>43</v>
      </c>
      <c r="F1247" t="s">
        <v>43</v>
      </c>
      <c r="G1247" t="s">
        <v>43</v>
      </c>
      <c r="H1247" t="s">
        <v>43</v>
      </c>
      <c r="I1247" t="s">
        <v>43</v>
      </c>
      <c r="J1247" t="s">
        <v>43</v>
      </c>
      <c r="K1247" t="s">
        <v>43</v>
      </c>
      <c r="L1247" t="s">
        <v>43</v>
      </c>
      <c r="M1247" t="s">
        <v>43</v>
      </c>
      <c r="N1247" t="s">
        <v>43</v>
      </c>
      <c r="O1247" t="s">
        <v>43</v>
      </c>
      <c r="P1247" t="s">
        <v>43</v>
      </c>
      <c r="Q1247" t="s">
        <v>43</v>
      </c>
      <c r="R1247" t="s">
        <v>43</v>
      </c>
      <c r="T1247" t="s">
        <v>43</v>
      </c>
    </row>
    <row r="1248" spans="1:20" x14ac:dyDescent="0.55000000000000004">
      <c r="A1248" t="s">
        <v>8</v>
      </c>
    </row>
    <row r="1249" spans="1:20" x14ac:dyDescent="0.55000000000000004">
      <c r="A1249" t="s">
        <v>8</v>
      </c>
      <c r="B1249" t="s">
        <v>44</v>
      </c>
    </row>
    <row r="1250" spans="1:20" x14ac:dyDescent="0.55000000000000004">
      <c r="A1250" t="s">
        <v>31</v>
      </c>
      <c r="C1250">
        <v>1</v>
      </c>
      <c r="D1250">
        <v>2</v>
      </c>
      <c r="E1250">
        <v>2</v>
      </c>
      <c r="F1250">
        <v>2</v>
      </c>
      <c r="G1250">
        <v>3</v>
      </c>
      <c r="H1250">
        <v>7</v>
      </c>
      <c r="I1250">
        <v>7</v>
      </c>
      <c r="J1250">
        <v>5</v>
      </c>
      <c r="K1250">
        <v>1</v>
      </c>
      <c r="L1250">
        <v>3</v>
      </c>
      <c r="M1250">
        <v>1</v>
      </c>
      <c r="N1250">
        <v>4</v>
      </c>
      <c r="O1250">
        <v>4</v>
      </c>
      <c r="P1250">
        <v>2</v>
      </c>
      <c r="Q1250">
        <v>3</v>
      </c>
      <c r="R1250">
        <v>2</v>
      </c>
      <c r="S1250" t="s">
        <v>93</v>
      </c>
      <c r="T1250">
        <v>4</v>
      </c>
    </row>
    <row r="1251" spans="1:20" x14ac:dyDescent="0.55000000000000004">
      <c r="A1251" t="s">
        <v>29</v>
      </c>
      <c r="C1251">
        <v>2</v>
      </c>
      <c r="D1251">
        <v>1</v>
      </c>
      <c r="E1251">
        <v>1</v>
      </c>
      <c r="F1251">
        <v>3</v>
      </c>
      <c r="G1251">
        <v>1</v>
      </c>
      <c r="H1251">
        <v>10</v>
      </c>
      <c r="I1251">
        <v>8</v>
      </c>
      <c r="J1251">
        <v>2</v>
      </c>
      <c r="K1251">
        <v>3</v>
      </c>
      <c r="L1251">
        <v>7</v>
      </c>
      <c r="M1251">
        <v>2</v>
      </c>
      <c r="N1251">
        <v>6</v>
      </c>
      <c r="O1251">
        <v>6</v>
      </c>
      <c r="P1251">
        <v>4</v>
      </c>
      <c r="Q1251">
        <v>2</v>
      </c>
      <c r="R1251">
        <v>3</v>
      </c>
      <c r="S1251" t="s">
        <v>93</v>
      </c>
      <c r="T1251">
        <v>2</v>
      </c>
    </row>
    <row r="1252" spans="1:20" x14ac:dyDescent="0.55000000000000004">
      <c r="A1252" t="s">
        <v>33</v>
      </c>
      <c r="C1252">
        <v>3</v>
      </c>
      <c r="D1252">
        <v>3</v>
      </c>
      <c r="E1252">
        <v>9</v>
      </c>
      <c r="F1252">
        <v>1</v>
      </c>
      <c r="G1252">
        <v>2</v>
      </c>
      <c r="H1252">
        <v>5</v>
      </c>
      <c r="I1252">
        <v>5</v>
      </c>
      <c r="J1252">
        <v>6</v>
      </c>
      <c r="K1252">
        <v>2</v>
      </c>
      <c r="L1252">
        <v>1</v>
      </c>
      <c r="M1252">
        <v>3</v>
      </c>
      <c r="N1252">
        <v>5</v>
      </c>
      <c r="O1252">
        <v>7</v>
      </c>
      <c r="P1252">
        <v>1</v>
      </c>
      <c r="Q1252">
        <v>6</v>
      </c>
      <c r="R1252">
        <v>11</v>
      </c>
      <c r="S1252" t="s">
        <v>93</v>
      </c>
      <c r="T1252">
        <v>6</v>
      </c>
    </row>
    <row r="1253" spans="1:20" x14ac:dyDescent="0.55000000000000004">
      <c r="A1253" t="s">
        <v>35</v>
      </c>
      <c r="C1253">
        <v>4</v>
      </c>
      <c r="D1253">
        <v>5</v>
      </c>
      <c r="E1253">
        <v>11</v>
      </c>
      <c r="F1253">
        <v>4</v>
      </c>
      <c r="G1253">
        <v>11</v>
      </c>
      <c r="H1253">
        <v>8</v>
      </c>
      <c r="I1253">
        <v>10</v>
      </c>
      <c r="J1253">
        <v>4</v>
      </c>
      <c r="K1253">
        <v>5</v>
      </c>
      <c r="L1253">
        <v>8</v>
      </c>
      <c r="M1253">
        <v>4</v>
      </c>
      <c r="N1253">
        <v>7</v>
      </c>
      <c r="O1253">
        <v>5</v>
      </c>
      <c r="P1253">
        <v>3</v>
      </c>
      <c r="Q1253">
        <v>1</v>
      </c>
      <c r="R1253">
        <v>1</v>
      </c>
      <c r="S1253" t="s">
        <v>93</v>
      </c>
      <c r="T1253">
        <v>3</v>
      </c>
    </row>
    <row r="1254" spans="1:20" x14ac:dyDescent="0.55000000000000004">
      <c r="A1254" t="s">
        <v>39</v>
      </c>
      <c r="C1254">
        <v>5</v>
      </c>
      <c r="D1254">
        <v>11</v>
      </c>
      <c r="E1254">
        <v>12</v>
      </c>
      <c r="F1254">
        <v>10</v>
      </c>
      <c r="G1254">
        <v>12</v>
      </c>
      <c r="H1254">
        <v>2</v>
      </c>
      <c r="I1254">
        <v>6</v>
      </c>
      <c r="J1254">
        <v>11</v>
      </c>
      <c r="K1254">
        <v>8</v>
      </c>
      <c r="L1254">
        <v>4</v>
      </c>
      <c r="M1254">
        <v>7</v>
      </c>
      <c r="N1254">
        <v>1</v>
      </c>
      <c r="O1254">
        <v>2</v>
      </c>
      <c r="P1254">
        <v>9</v>
      </c>
      <c r="Q1254">
        <v>5</v>
      </c>
      <c r="R1254">
        <v>5</v>
      </c>
      <c r="S1254" t="s">
        <v>93</v>
      </c>
      <c r="T1254">
        <v>1</v>
      </c>
    </row>
    <row r="1255" spans="1:20" x14ac:dyDescent="0.55000000000000004">
      <c r="A1255" t="s">
        <v>37</v>
      </c>
      <c r="C1255">
        <v>6</v>
      </c>
      <c r="D1255">
        <v>4</v>
      </c>
      <c r="E1255">
        <v>10</v>
      </c>
      <c r="F1255">
        <v>6</v>
      </c>
      <c r="G1255">
        <v>10</v>
      </c>
      <c r="H1255">
        <v>12</v>
      </c>
      <c r="I1255">
        <v>12</v>
      </c>
      <c r="J1255">
        <v>3</v>
      </c>
      <c r="K1255">
        <v>4</v>
      </c>
      <c r="L1255">
        <v>11</v>
      </c>
      <c r="M1255">
        <v>5</v>
      </c>
      <c r="N1255">
        <v>10</v>
      </c>
      <c r="O1255">
        <v>9</v>
      </c>
      <c r="P1255">
        <v>6</v>
      </c>
      <c r="Q1255">
        <v>7</v>
      </c>
      <c r="R1255">
        <v>12</v>
      </c>
      <c r="S1255" t="s">
        <v>93</v>
      </c>
      <c r="T1255">
        <v>7</v>
      </c>
    </row>
    <row r="1256" spans="1:20" x14ac:dyDescent="0.55000000000000004">
      <c r="A1256" t="s">
        <v>38</v>
      </c>
      <c r="C1256">
        <v>7</v>
      </c>
      <c r="D1256">
        <v>10</v>
      </c>
      <c r="E1256">
        <v>5</v>
      </c>
      <c r="F1256">
        <v>9</v>
      </c>
      <c r="G1256">
        <v>6</v>
      </c>
      <c r="H1256">
        <v>3</v>
      </c>
      <c r="I1256">
        <v>3</v>
      </c>
      <c r="J1256">
        <v>10</v>
      </c>
      <c r="K1256">
        <v>7</v>
      </c>
      <c r="L1256">
        <v>5</v>
      </c>
      <c r="M1256">
        <v>6</v>
      </c>
      <c r="N1256">
        <v>2</v>
      </c>
      <c r="O1256">
        <v>3</v>
      </c>
      <c r="P1256">
        <v>12</v>
      </c>
      <c r="Q1256">
        <v>12</v>
      </c>
      <c r="R1256">
        <v>8</v>
      </c>
      <c r="S1256" t="s">
        <v>93</v>
      </c>
      <c r="T1256">
        <v>12</v>
      </c>
    </row>
    <row r="1257" spans="1:20" x14ac:dyDescent="0.55000000000000004">
      <c r="A1257" t="s">
        <v>84</v>
      </c>
      <c r="C1257">
        <v>8</v>
      </c>
      <c r="D1257">
        <v>6</v>
      </c>
      <c r="E1257">
        <v>8</v>
      </c>
      <c r="F1257">
        <v>5</v>
      </c>
      <c r="G1257">
        <v>9</v>
      </c>
      <c r="H1257">
        <v>9</v>
      </c>
      <c r="I1257">
        <v>9</v>
      </c>
      <c r="J1257">
        <v>1</v>
      </c>
      <c r="K1257">
        <v>10</v>
      </c>
      <c r="L1257">
        <v>9</v>
      </c>
      <c r="M1257">
        <v>8</v>
      </c>
      <c r="N1257">
        <v>12</v>
      </c>
      <c r="O1257">
        <v>10</v>
      </c>
      <c r="P1257">
        <v>7</v>
      </c>
      <c r="Q1257">
        <v>8</v>
      </c>
      <c r="R1257">
        <v>10</v>
      </c>
      <c r="S1257" t="s">
        <v>93</v>
      </c>
      <c r="T1257">
        <v>8</v>
      </c>
    </row>
    <row r="1258" spans="1:20" x14ac:dyDescent="0.55000000000000004">
      <c r="A1258" t="s">
        <v>36</v>
      </c>
      <c r="C1258">
        <v>9</v>
      </c>
      <c r="D1258">
        <v>7</v>
      </c>
      <c r="E1258">
        <v>7</v>
      </c>
      <c r="F1258">
        <v>7</v>
      </c>
      <c r="G1258">
        <v>8</v>
      </c>
      <c r="H1258">
        <v>6</v>
      </c>
      <c r="I1258">
        <v>4</v>
      </c>
      <c r="J1258">
        <v>7</v>
      </c>
      <c r="K1258">
        <v>12</v>
      </c>
      <c r="L1258">
        <v>10</v>
      </c>
      <c r="M1258">
        <v>9</v>
      </c>
      <c r="N1258">
        <v>9</v>
      </c>
      <c r="O1258">
        <v>8</v>
      </c>
      <c r="P1258">
        <v>5</v>
      </c>
      <c r="Q1258">
        <v>9</v>
      </c>
      <c r="R1258">
        <v>9</v>
      </c>
      <c r="S1258" t="s">
        <v>93</v>
      </c>
      <c r="T1258">
        <v>9</v>
      </c>
    </row>
    <row r="1259" spans="1:20" x14ac:dyDescent="0.55000000000000004">
      <c r="A1259" t="s">
        <v>30</v>
      </c>
      <c r="C1259">
        <v>10</v>
      </c>
      <c r="D1259">
        <v>12</v>
      </c>
      <c r="E1259">
        <v>4</v>
      </c>
      <c r="F1259">
        <v>11</v>
      </c>
      <c r="G1259">
        <v>5</v>
      </c>
      <c r="H1259">
        <v>1</v>
      </c>
      <c r="I1259">
        <v>2</v>
      </c>
      <c r="J1259">
        <v>12</v>
      </c>
      <c r="K1259">
        <v>11</v>
      </c>
      <c r="L1259">
        <v>2</v>
      </c>
      <c r="M1259">
        <v>10</v>
      </c>
      <c r="N1259">
        <v>3</v>
      </c>
      <c r="O1259">
        <v>1</v>
      </c>
      <c r="P1259">
        <v>11</v>
      </c>
      <c r="Q1259">
        <v>11</v>
      </c>
      <c r="R1259">
        <v>7</v>
      </c>
      <c r="S1259" t="s">
        <v>93</v>
      </c>
      <c r="T1259">
        <v>11</v>
      </c>
    </row>
    <row r="1260" spans="1:20" x14ac:dyDescent="0.55000000000000004">
      <c r="A1260" t="s">
        <v>34</v>
      </c>
      <c r="C1260">
        <v>11</v>
      </c>
      <c r="D1260">
        <v>8</v>
      </c>
      <c r="E1260">
        <v>6</v>
      </c>
      <c r="F1260">
        <v>12</v>
      </c>
      <c r="G1260">
        <v>7</v>
      </c>
      <c r="H1260">
        <v>11</v>
      </c>
      <c r="I1260">
        <v>11</v>
      </c>
      <c r="J1260">
        <v>8</v>
      </c>
      <c r="K1260">
        <v>6</v>
      </c>
      <c r="L1260">
        <v>12</v>
      </c>
      <c r="M1260">
        <v>12</v>
      </c>
      <c r="N1260">
        <v>11</v>
      </c>
      <c r="O1260">
        <v>11</v>
      </c>
      <c r="P1260">
        <v>8</v>
      </c>
      <c r="Q1260">
        <v>4</v>
      </c>
      <c r="R1260">
        <v>4</v>
      </c>
      <c r="S1260" t="s">
        <v>93</v>
      </c>
      <c r="T1260">
        <v>5</v>
      </c>
    </row>
    <row r="1261" spans="1:20" x14ac:dyDescent="0.55000000000000004">
      <c r="A1261" t="s">
        <v>32</v>
      </c>
      <c r="C1261">
        <v>12</v>
      </c>
      <c r="D1261">
        <v>9</v>
      </c>
      <c r="E1261">
        <v>3</v>
      </c>
      <c r="F1261">
        <v>8</v>
      </c>
      <c r="G1261">
        <v>4</v>
      </c>
      <c r="H1261">
        <v>4</v>
      </c>
      <c r="I1261">
        <v>1</v>
      </c>
      <c r="J1261">
        <v>9</v>
      </c>
      <c r="K1261">
        <v>9</v>
      </c>
      <c r="L1261">
        <v>6</v>
      </c>
      <c r="M1261">
        <v>11</v>
      </c>
      <c r="N1261">
        <v>8</v>
      </c>
      <c r="O1261">
        <v>12</v>
      </c>
      <c r="P1261">
        <v>10</v>
      </c>
      <c r="Q1261">
        <v>10</v>
      </c>
      <c r="R1261">
        <v>6</v>
      </c>
      <c r="S1261" t="s">
        <v>93</v>
      </c>
      <c r="T1261">
        <v>10</v>
      </c>
    </row>
    <row r="1262" spans="1:20" x14ac:dyDescent="0.55000000000000004">
      <c r="A1262" t="s">
        <v>8</v>
      </c>
    </row>
    <row r="1263" spans="1:20" x14ac:dyDescent="0.55000000000000004">
      <c r="A1263" t="s">
        <v>8</v>
      </c>
    </row>
    <row r="1264" spans="1:20" x14ac:dyDescent="0.55000000000000004">
      <c r="A1264" t="s">
        <v>8</v>
      </c>
    </row>
    <row r="1265" spans="1:15" x14ac:dyDescent="0.55000000000000004">
      <c r="A1265" t="s">
        <v>8</v>
      </c>
    </row>
    <row r="1266" spans="1:15" x14ac:dyDescent="0.55000000000000004">
      <c r="A1266" t="s">
        <v>8</v>
      </c>
    </row>
    <row r="1267" spans="1:15" x14ac:dyDescent="0.55000000000000004">
      <c r="A1267" t="s">
        <v>8</v>
      </c>
    </row>
    <row r="1268" spans="1:15" x14ac:dyDescent="0.55000000000000004">
      <c r="A1268" t="s">
        <v>8</v>
      </c>
    </row>
    <row r="1269" spans="1:15" x14ac:dyDescent="0.55000000000000004">
      <c r="A1269" t="s">
        <v>8</v>
      </c>
    </row>
    <row r="1270" spans="1:15" x14ac:dyDescent="0.55000000000000004">
      <c r="A1270" t="s">
        <v>8</v>
      </c>
    </row>
    <row r="1271" spans="1:15" x14ac:dyDescent="0.55000000000000004">
      <c r="A1271" t="s">
        <v>8</v>
      </c>
    </row>
    <row r="1272" spans="1:15" x14ac:dyDescent="0.55000000000000004">
      <c r="A1272" t="s">
        <v>45</v>
      </c>
      <c r="B1272" t="s">
        <v>46</v>
      </c>
      <c r="C1272" t="s">
        <v>47</v>
      </c>
      <c r="D1272" t="s">
        <v>47</v>
      </c>
      <c r="E1272" t="s">
        <v>47</v>
      </c>
      <c r="F1272" t="s">
        <v>48</v>
      </c>
      <c r="G1272" t="s">
        <v>47</v>
      </c>
      <c r="H1272" t="s">
        <v>47</v>
      </c>
      <c r="I1272" t="s">
        <v>47</v>
      </c>
      <c r="J1272" t="s">
        <v>49</v>
      </c>
      <c r="K1272" t="s">
        <v>47</v>
      </c>
      <c r="L1272" t="s">
        <v>47</v>
      </c>
      <c r="M1272" t="s">
        <v>47</v>
      </c>
      <c r="N1272" t="s">
        <v>50</v>
      </c>
      <c r="O1272" t="s">
        <v>47</v>
      </c>
    </row>
    <row r="1273" spans="1:15" x14ac:dyDescent="0.55000000000000004">
      <c r="A1273" t="s">
        <v>45</v>
      </c>
      <c r="B1273" t="s">
        <v>51</v>
      </c>
      <c r="C1273" t="s">
        <v>47</v>
      </c>
      <c r="D1273" t="s">
        <v>47</v>
      </c>
      <c r="E1273" t="s">
        <v>47</v>
      </c>
      <c r="F1273" t="s">
        <v>52</v>
      </c>
      <c r="G1273" t="s">
        <v>47</v>
      </c>
      <c r="H1273" t="s">
        <v>47</v>
      </c>
      <c r="I1273" t="s">
        <v>47</v>
      </c>
      <c r="J1273" t="s">
        <v>53</v>
      </c>
      <c r="K1273" t="s">
        <v>47</v>
      </c>
      <c r="L1273" t="s">
        <v>47</v>
      </c>
      <c r="M1273" t="s">
        <v>47</v>
      </c>
      <c r="N1273" t="s">
        <v>54</v>
      </c>
      <c r="O1273" t="s">
        <v>47</v>
      </c>
    </row>
    <row r="1274" spans="1:15" x14ac:dyDescent="0.55000000000000004">
      <c r="A1274" t="s">
        <v>45</v>
      </c>
      <c r="B1274" t="s">
        <v>55</v>
      </c>
      <c r="C1274" t="s">
        <v>47</v>
      </c>
      <c r="D1274" t="s">
        <v>47</v>
      </c>
      <c r="E1274" t="s">
        <v>47</v>
      </c>
      <c r="F1274" t="s">
        <v>56</v>
      </c>
      <c r="G1274" t="s">
        <v>47</v>
      </c>
      <c r="H1274" t="s">
        <v>47</v>
      </c>
      <c r="I1274" t="s">
        <v>47</v>
      </c>
      <c r="J1274" t="s">
        <v>57</v>
      </c>
      <c r="K1274" t="s">
        <v>47</v>
      </c>
      <c r="L1274" t="s">
        <v>47</v>
      </c>
      <c r="M1274" t="s">
        <v>47</v>
      </c>
      <c r="N1274" t="s">
        <v>58</v>
      </c>
      <c r="O1274" t="s">
        <v>47</v>
      </c>
    </row>
    <row r="1275" spans="1:15" x14ac:dyDescent="0.55000000000000004">
      <c r="A1275" t="s">
        <v>59</v>
      </c>
      <c r="B1275" t="s">
        <v>60</v>
      </c>
      <c r="C1275" t="s">
        <v>61</v>
      </c>
      <c r="D1275" t="s">
        <v>47</v>
      </c>
      <c r="E1275" t="s">
        <v>62</v>
      </c>
      <c r="F1275" t="s">
        <v>60</v>
      </c>
      <c r="G1275" t="s">
        <v>61</v>
      </c>
      <c r="H1275" t="s">
        <v>47</v>
      </c>
      <c r="I1275" t="s">
        <v>62</v>
      </c>
      <c r="J1275" t="s">
        <v>60</v>
      </c>
      <c r="K1275" t="s">
        <v>61</v>
      </c>
      <c r="L1275" t="s">
        <v>47</v>
      </c>
      <c r="M1275" t="s">
        <v>62</v>
      </c>
      <c r="N1275" t="s">
        <v>60</v>
      </c>
      <c r="O1275" t="s">
        <v>61</v>
      </c>
    </row>
    <row r="1276" spans="1:15" x14ac:dyDescent="0.55000000000000004">
      <c r="A1276">
        <v>1</v>
      </c>
      <c r="B1276" t="s">
        <v>66</v>
      </c>
      <c r="C1276">
        <v>1529.8</v>
      </c>
      <c r="E1276">
        <v>1</v>
      </c>
      <c r="F1276" t="s">
        <v>72</v>
      </c>
      <c r="G1276">
        <v>162.91999999999999</v>
      </c>
      <c r="I1276">
        <v>1</v>
      </c>
      <c r="J1276" t="s">
        <v>65</v>
      </c>
      <c r="K1276">
        <v>57.69</v>
      </c>
      <c r="M1276">
        <v>1</v>
      </c>
      <c r="N1276" t="s">
        <v>66</v>
      </c>
      <c r="O1276">
        <v>512</v>
      </c>
    </row>
    <row r="1277" spans="1:15" x14ac:dyDescent="0.55000000000000004">
      <c r="A1277">
        <v>2</v>
      </c>
      <c r="B1277" t="s">
        <v>63</v>
      </c>
      <c r="C1277">
        <v>1466.35</v>
      </c>
      <c r="E1277">
        <v>2</v>
      </c>
      <c r="F1277" t="s">
        <v>73</v>
      </c>
      <c r="G1277">
        <v>148.08000000000001</v>
      </c>
      <c r="I1277">
        <v>2</v>
      </c>
      <c r="J1277" t="s">
        <v>72</v>
      </c>
      <c r="K1277">
        <v>41.03</v>
      </c>
      <c r="M1277">
        <v>2</v>
      </c>
      <c r="N1277" t="s">
        <v>63</v>
      </c>
      <c r="O1277">
        <v>457</v>
      </c>
    </row>
    <row r="1278" spans="1:15" x14ac:dyDescent="0.55000000000000004">
      <c r="A1278">
        <v>3</v>
      </c>
      <c r="B1278" t="s">
        <v>64</v>
      </c>
      <c r="C1278">
        <v>1248.25</v>
      </c>
      <c r="E1278">
        <v>3</v>
      </c>
      <c r="F1278" t="s">
        <v>65</v>
      </c>
      <c r="G1278">
        <v>124.03</v>
      </c>
      <c r="I1278">
        <v>3</v>
      </c>
      <c r="J1278" t="s">
        <v>73</v>
      </c>
      <c r="K1278">
        <v>38.380000000000003</v>
      </c>
      <c r="M1278">
        <v>3</v>
      </c>
      <c r="N1278" t="s">
        <v>64</v>
      </c>
      <c r="O1278">
        <v>429</v>
      </c>
    </row>
    <row r="1279" spans="1:15" x14ac:dyDescent="0.55000000000000004">
      <c r="A1279">
        <v>4</v>
      </c>
      <c r="B1279" t="s">
        <v>69</v>
      </c>
      <c r="C1279">
        <v>1087.6300000000001</v>
      </c>
      <c r="E1279">
        <v>4</v>
      </c>
      <c r="F1279" t="s">
        <v>66</v>
      </c>
      <c r="G1279">
        <v>52.75</v>
      </c>
      <c r="I1279">
        <v>4</v>
      </c>
      <c r="J1279" t="s">
        <v>67</v>
      </c>
      <c r="K1279">
        <v>34.96</v>
      </c>
      <c r="M1279">
        <v>4</v>
      </c>
      <c r="N1279" t="s">
        <v>69</v>
      </c>
      <c r="O1279">
        <v>427</v>
      </c>
    </row>
    <row r="1280" spans="1:15" x14ac:dyDescent="0.55000000000000004">
      <c r="A1280">
        <v>5</v>
      </c>
      <c r="B1280" t="s">
        <v>71</v>
      </c>
      <c r="C1280">
        <v>772.53</v>
      </c>
      <c r="E1280">
        <v>5</v>
      </c>
      <c r="F1280" t="s">
        <v>64</v>
      </c>
      <c r="G1280">
        <v>46.23</v>
      </c>
      <c r="I1280">
        <v>5</v>
      </c>
      <c r="J1280" t="s">
        <v>64</v>
      </c>
      <c r="K1280">
        <v>34.86</v>
      </c>
      <c r="M1280">
        <v>5</v>
      </c>
      <c r="N1280" t="s">
        <v>72</v>
      </c>
      <c r="O1280">
        <v>324</v>
      </c>
    </row>
    <row r="1281" spans="1:15" x14ac:dyDescent="0.55000000000000004">
      <c r="A1281">
        <v>6</v>
      </c>
      <c r="B1281" t="s">
        <v>73</v>
      </c>
      <c r="C1281">
        <v>740.42</v>
      </c>
      <c r="E1281">
        <v>6</v>
      </c>
      <c r="F1281" t="s">
        <v>63</v>
      </c>
      <c r="G1281">
        <v>40.729999999999997</v>
      </c>
      <c r="I1281">
        <v>6</v>
      </c>
      <c r="J1281" t="s">
        <v>70</v>
      </c>
      <c r="K1281">
        <v>27.69</v>
      </c>
      <c r="M1281">
        <v>6</v>
      </c>
      <c r="N1281" t="s">
        <v>71</v>
      </c>
      <c r="O1281">
        <v>265</v>
      </c>
    </row>
    <row r="1282" spans="1:15" x14ac:dyDescent="0.55000000000000004">
      <c r="A1282">
        <v>7</v>
      </c>
      <c r="B1282" t="s">
        <v>72</v>
      </c>
      <c r="C1282">
        <v>651.69000000000005</v>
      </c>
      <c r="E1282">
        <v>7</v>
      </c>
      <c r="F1282" t="s">
        <v>69</v>
      </c>
      <c r="G1282">
        <v>33.99</v>
      </c>
      <c r="I1282">
        <v>7</v>
      </c>
      <c r="J1282" t="s">
        <v>66</v>
      </c>
      <c r="K1282">
        <v>24.18</v>
      </c>
      <c r="M1282">
        <v>7</v>
      </c>
      <c r="N1282" t="s">
        <v>73</v>
      </c>
      <c r="O1282">
        <v>248</v>
      </c>
    </row>
    <row r="1283" spans="1:15" x14ac:dyDescent="0.55000000000000004">
      <c r="A1283">
        <v>8</v>
      </c>
      <c r="B1283" t="s">
        <v>86</v>
      </c>
      <c r="C1283">
        <v>607.46</v>
      </c>
      <c r="E1283">
        <v>8</v>
      </c>
      <c r="F1283" t="s">
        <v>67</v>
      </c>
      <c r="G1283">
        <v>26.81</v>
      </c>
      <c r="I1283">
        <v>8</v>
      </c>
      <c r="J1283" t="s">
        <v>69</v>
      </c>
      <c r="K1283">
        <v>20.65</v>
      </c>
      <c r="M1283">
        <v>8</v>
      </c>
      <c r="N1283" t="s">
        <v>86</v>
      </c>
      <c r="O1283">
        <v>238</v>
      </c>
    </row>
    <row r="1284" spans="1:15" x14ac:dyDescent="0.55000000000000004">
      <c r="A1284">
        <v>9</v>
      </c>
      <c r="B1284" t="s">
        <v>70</v>
      </c>
      <c r="C1284">
        <v>469.34</v>
      </c>
      <c r="E1284">
        <v>9</v>
      </c>
      <c r="F1284" t="s">
        <v>70</v>
      </c>
      <c r="G1284">
        <v>24.7</v>
      </c>
      <c r="I1284">
        <v>9</v>
      </c>
      <c r="J1284" t="s">
        <v>86</v>
      </c>
      <c r="K1284">
        <v>20.37</v>
      </c>
      <c r="M1284">
        <v>9</v>
      </c>
      <c r="N1284" t="s">
        <v>70</v>
      </c>
      <c r="O1284">
        <v>228</v>
      </c>
    </row>
    <row r="1285" spans="1:15" x14ac:dyDescent="0.55000000000000004">
      <c r="A1285">
        <v>10</v>
      </c>
      <c r="B1285" t="s">
        <v>65</v>
      </c>
      <c r="C1285">
        <v>372.08</v>
      </c>
      <c r="E1285">
        <v>10</v>
      </c>
      <c r="F1285" t="s">
        <v>71</v>
      </c>
      <c r="G1285">
        <v>24.14</v>
      </c>
      <c r="I1285">
        <v>10</v>
      </c>
      <c r="J1285" t="s">
        <v>63</v>
      </c>
      <c r="K1285">
        <v>18.37</v>
      </c>
      <c r="M1285">
        <v>10</v>
      </c>
      <c r="N1285" t="s">
        <v>65</v>
      </c>
      <c r="O1285">
        <v>212</v>
      </c>
    </row>
    <row r="1286" spans="1:15" x14ac:dyDescent="0.55000000000000004">
      <c r="A1286">
        <v>11</v>
      </c>
      <c r="B1286" t="s">
        <v>67</v>
      </c>
      <c r="C1286">
        <v>187.68</v>
      </c>
      <c r="E1286">
        <v>11</v>
      </c>
      <c r="F1286" t="s">
        <v>68</v>
      </c>
      <c r="G1286">
        <v>20.55</v>
      </c>
      <c r="I1286">
        <v>11</v>
      </c>
      <c r="J1286" t="s">
        <v>68</v>
      </c>
      <c r="K1286">
        <v>12.74</v>
      </c>
      <c r="M1286">
        <v>11</v>
      </c>
      <c r="N1286" t="s">
        <v>68</v>
      </c>
      <c r="O1286">
        <v>208</v>
      </c>
    </row>
    <row r="1287" spans="1:15" x14ac:dyDescent="0.55000000000000004">
      <c r="A1287">
        <v>12</v>
      </c>
      <c r="B1287" t="s">
        <v>68</v>
      </c>
      <c r="C1287">
        <v>184.97</v>
      </c>
      <c r="E1287">
        <v>12</v>
      </c>
      <c r="F1287" t="s">
        <v>86</v>
      </c>
      <c r="G1287">
        <v>15.19</v>
      </c>
      <c r="I1287">
        <v>12</v>
      </c>
      <c r="J1287" t="s">
        <v>71</v>
      </c>
      <c r="K1287">
        <v>12.06</v>
      </c>
      <c r="M1287">
        <v>12</v>
      </c>
      <c r="N1287" t="s">
        <v>67</v>
      </c>
      <c r="O1287">
        <v>181</v>
      </c>
    </row>
    <row r="1293" spans="1:15" x14ac:dyDescent="0.55000000000000004">
      <c r="A1293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580D-A74A-4D31-A061-8766820D99DB}">
  <dimension ref="A2:T409"/>
  <sheetViews>
    <sheetView workbookViewId="0">
      <selection activeCell="B20" sqref="B20"/>
    </sheetView>
  </sheetViews>
  <sheetFormatPr defaultRowHeight="14.4" x14ac:dyDescent="0.55000000000000004"/>
  <cols>
    <col min="1" max="1" width="22.41796875" customWidth="1"/>
    <col min="2" max="2" width="19.83984375" customWidth="1"/>
    <col min="4" max="4" width="10.15625" bestFit="1" customWidth="1"/>
  </cols>
  <sheetData>
    <row r="2" spans="1:20" x14ac:dyDescent="0.55000000000000004">
      <c r="A2" t="s">
        <v>0</v>
      </c>
    </row>
    <row r="3" spans="1:20" x14ac:dyDescent="0.55000000000000004">
      <c r="A3" t="s">
        <v>1</v>
      </c>
      <c r="B3" t="s">
        <v>2</v>
      </c>
    </row>
    <row r="4" spans="1:20" x14ac:dyDescent="0.55000000000000004">
      <c r="A4" t="s">
        <v>3</v>
      </c>
      <c r="B4" s="1">
        <v>43009.594884259262</v>
      </c>
    </row>
    <row r="5" spans="1:20" x14ac:dyDescent="0.55000000000000004">
      <c r="A5" t="s">
        <v>4</v>
      </c>
      <c r="B5" s="1">
        <v>43009.772314814814</v>
      </c>
    </row>
    <row r="7" spans="1:20" x14ac:dyDescent="0.55000000000000004">
      <c r="A7" t="s">
        <v>5</v>
      </c>
      <c r="B7" t="s">
        <v>6</v>
      </c>
    </row>
    <row r="8" spans="1:20" x14ac:dyDescent="0.55000000000000004">
      <c r="A8" t="s">
        <v>7</v>
      </c>
      <c r="B8">
        <v>12</v>
      </c>
    </row>
    <row r="9" spans="1:20" x14ac:dyDescent="0.55000000000000004">
      <c r="A9" t="s">
        <v>8</v>
      </c>
    </row>
    <row r="10" spans="1:20" x14ac:dyDescent="0.55000000000000004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  <c r="S10" t="s">
        <v>27</v>
      </c>
      <c r="T10" t="s">
        <v>28</v>
      </c>
    </row>
    <row r="11" spans="1:20" x14ac:dyDescent="0.55000000000000004">
      <c r="A11" t="s">
        <v>29</v>
      </c>
      <c r="B11">
        <v>1</v>
      </c>
      <c r="C11">
        <v>537</v>
      </c>
      <c r="D11">
        <v>3980</v>
      </c>
      <c r="E11">
        <v>2</v>
      </c>
      <c r="F11">
        <v>625</v>
      </c>
      <c r="G11">
        <v>2</v>
      </c>
      <c r="H11">
        <v>15.7</v>
      </c>
      <c r="I11">
        <v>0</v>
      </c>
      <c r="J11">
        <v>140</v>
      </c>
      <c r="K11">
        <v>28.42</v>
      </c>
      <c r="L11">
        <v>4.46</v>
      </c>
      <c r="M11">
        <v>4592.8900000000003</v>
      </c>
      <c r="N11">
        <v>32.799999999999997</v>
      </c>
      <c r="O11">
        <v>1.69</v>
      </c>
      <c r="P11">
        <v>107</v>
      </c>
      <c r="Q11">
        <v>18.899999999999999</v>
      </c>
      <c r="R11">
        <v>55</v>
      </c>
      <c r="S11">
        <v>23.27</v>
      </c>
      <c r="T11">
        <v>44.94</v>
      </c>
    </row>
    <row r="12" spans="1:20" x14ac:dyDescent="0.55000000000000004">
      <c r="A12" t="s">
        <v>30</v>
      </c>
      <c r="B12">
        <v>2</v>
      </c>
      <c r="C12">
        <v>528</v>
      </c>
      <c r="D12">
        <v>3853</v>
      </c>
      <c r="E12">
        <v>2</v>
      </c>
      <c r="F12">
        <v>699</v>
      </c>
      <c r="G12">
        <v>2</v>
      </c>
      <c r="H12">
        <v>18.14</v>
      </c>
      <c r="I12">
        <v>1</v>
      </c>
      <c r="J12">
        <v>143</v>
      </c>
      <c r="K12">
        <v>26.94</v>
      </c>
      <c r="L12">
        <v>4.88</v>
      </c>
      <c r="M12">
        <v>3981.07</v>
      </c>
      <c r="N12">
        <v>27.83</v>
      </c>
      <c r="O12">
        <v>1.76</v>
      </c>
      <c r="P12">
        <v>88</v>
      </c>
      <c r="Q12">
        <v>15.04</v>
      </c>
      <c r="R12">
        <v>14</v>
      </c>
      <c r="S12">
        <v>22.54</v>
      </c>
      <c r="T12">
        <v>25.03</v>
      </c>
    </row>
    <row r="13" spans="1:20" x14ac:dyDescent="0.55000000000000004">
      <c r="A13" t="s">
        <v>31</v>
      </c>
      <c r="B13">
        <v>3</v>
      </c>
      <c r="C13">
        <v>475</v>
      </c>
      <c r="D13">
        <v>2729</v>
      </c>
      <c r="E13">
        <v>2</v>
      </c>
      <c r="F13">
        <v>472</v>
      </c>
      <c r="G13">
        <v>2</v>
      </c>
      <c r="H13">
        <v>17.29</v>
      </c>
      <c r="I13">
        <v>1</v>
      </c>
      <c r="J13">
        <v>99</v>
      </c>
      <c r="K13">
        <v>27.56</v>
      </c>
      <c r="L13">
        <v>4.76</v>
      </c>
      <c r="M13">
        <v>2891.47</v>
      </c>
      <c r="N13">
        <v>29.2</v>
      </c>
      <c r="O13">
        <v>1.73</v>
      </c>
      <c r="P13">
        <v>132</v>
      </c>
      <c r="Q13">
        <v>16.21</v>
      </c>
      <c r="R13">
        <v>20</v>
      </c>
      <c r="S13">
        <v>21.33</v>
      </c>
      <c r="T13">
        <v>23.61</v>
      </c>
    </row>
    <row r="14" spans="1:20" x14ac:dyDescent="0.55000000000000004">
      <c r="A14" t="s">
        <v>32</v>
      </c>
      <c r="B14">
        <v>4</v>
      </c>
      <c r="C14">
        <v>402</v>
      </c>
      <c r="D14">
        <v>2396</v>
      </c>
      <c r="E14">
        <v>2</v>
      </c>
      <c r="F14">
        <v>429</v>
      </c>
      <c r="G14">
        <v>2</v>
      </c>
      <c r="H14">
        <v>17.899999999999999</v>
      </c>
      <c r="I14">
        <v>1</v>
      </c>
      <c r="J14">
        <v>106</v>
      </c>
      <c r="K14">
        <v>22.6</v>
      </c>
      <c r="L14">
        <v>4.04</v>
      </c>
      <c r="M14">
        <v>2103.5300000000002</v>
      </c>
      <c r="N14">
        <v>19.84</v>
      </c>
      <c r="O14">
        <v>1.57</v>
      </c>
      <c r="P14">
        <v>72</v>
      </c>
      <c r="Q14">
        <v>15.02</v>
      </c>
      <c r="R14">
        <v>12</v>
      </c>
      <c r="S14">
        <v>22.63</v>
      </c>
      <c r="T14">
        <v>25.56</v>
      </c>
    </row>
    <row r="15" spans="1:20" x14ac:dyDescent="0.55000000000000004">
      <c r="A15" t="s">
        <v>33</v>
      </c>
      <c r="B15">
        <v>4</v>
      </c>
      <c r="C15">
        <v>402</v>
      </c>
      <c r="D15">
        <v>2870</v>
      </c>
      <c r="E15">
        <v>2</v>
      </c>
      <c r="F15">
        <v>874</v>
      </c>
      <c r="G15">
        <v>2</v>
      </c>
      <c r="H15">
        <v>30.45</v>
      </c>
      <c r="I15">
        <v>2</v>
      </c>
      <c r="J15">
        <v>110</v>
      </c>
      <c r="K15">
        <v>26.09</v>
      </c>
      <c r="L15">
        <v>7.94</v>
      </c>
      <c r="M15">
        <v>1867.09</v>
      </c>
      <c r="N15">
        <v>16.97</v>
      </c>
      <c r="O15">
        <v>1.35</v>
      </c>
      <c r="P15">
        <v>76</v>
      </c>
      <c r="Q15">
        <v>10.88</v>
      </c>
      <c r="R15">
        <v>0</v>
      </c>
      <c r="S15">
        <v>0</v>
      </c>
      <c r="T15">
        <v>14.99</v>
      </c>
    </row>
    <row r="16" spans="1:20" x14ac:dyDescent="0.55000000000000004">
      <c r="A16" t="s">
        <v>34</v>
      </c>
      <c r="B16">
        <v>6</v>
      </c>
      <c r="C16">
        <v>382</v>
      </c>
      <c r="D16">
        <v>2390</v>
      </c>
      <c r="E16">
        <v>2</v>
      </c>
      <c r="F16">
        <v>378</v>
      </c>
      <c r="G16">
        <v>1</v>
      </c>
      <c r="H16">
        <v>15.81</v>
      </c>
      <c r="I16">
        <v>0</v>
      </c>
      <c r="J16">
        <v>102</v>
      </c>
      <c r="K16">
        <v>23.43</v>
      </c>
      <c r="L16">
        <v>3.7</v>
      </c>
      <c r="M16">
        <v>2305.34</v>
      </c>
      <c r="N16">
        <v>22.6</v>
      </c>
      <c r="O16">
        <v>1.54</v>
      </c>
      <c r="P16">
        <v>63</v>
      </c>
      <c r="Q16">
        <v>18.920000000000002</v>
      </c>
      <c r="R16">
        <v>15</v>
      </c>
      <c r="S16">
        <v>22.4</v>
      </c>
      <c r="T16">
        <v>24.9</v>
      </c>
    </row>
    <row r="17" spans="1:20" x14ac:dyDescent="0.55000000000000004">
      <c r="A17" t="s">
        <v>35</v>
      </c>
      <c r="B17">
        <v>7</v>
      </c>
      <c r="C17">
        <v>334</v>
      </c>
      <c r="D17">
        <v>1825</v>
      </c>
      <c r="E17">
        <v>2</v>
      </c>
      <c r="F17">
        <v>286</v>
      </c>
      <c r="G17">
        <v>1</v>
      </c>
      <c r="H17">
        <v>15.67</v>
      </c>
      <c r="I17">
        <v>0</v>
      </c>
      <c r="J17">
        <v>99</v>
      </c>
      <c r="K17">
        <v>18.43</v>
      </c>
      <c r="L17">
        <v>2.88</v>
      </c>
      <c r="M17">
        <v>1624.14</v>
      </c>
      <c r="N17">
        <v>16.399999999999999</v>
      </c>
      <c r="O17">
        <v>1.55</v>
      </c>
      <c r="P17">
        <v>87</v>
      </c>
      <c r="Q17">
        <v>18.45</v>
      </c>
      <c r="R17">
        <v>35</v>
      </c>
      <c r="S17">
        <v>22.72</v>
      </c>
      <c r="T17">
        <v>27.41</v>
      </c>
    </row>
    <row r="18" spans="1:20" x14ac:dyDescent="0.55000000000000004">
      <c r="A18" t="s">
        <v>36</v>
      </c>
      <c r="B18">
        <v>8</v>
      </c>
      <c r="C18">
        <v>286</v>
      </c>
      <c r="D18">
        <v>2032</v>
      </c>
      <c r="E18">
        <v>2</v>
      </c>
      <c r="F18">
        <v>307</v>
      </c>
      <c r="G18">
        <v>1</v>
      </c>
      <c r="H18">
        <v>15.1</v>
      </c>
      <c r="I18">
        <v>0</v>
      </c>
      <c r="J18">
        <v>99</v>
      </c>
      <c r="K18">
        <v>20.52</v>
      </c>
      <c r="L18">
        <v>3.1</v>
      </c>
      <c r="M18">
        <v>1430.78</v>
      </c>
      <c r="N18">
        <v>14.45</v>
      </c>
      <c r="O18">
        <v>1.42</v>
      </c>
      <c r="P18">
        <v>73</v>
      </c>
      <c r="Q18">
        <v>13.03</v>
      </c>
      <c r="R18">
        <v>2</v>
      </c>
      <c r="S18">
        <v>21.06</v>
      </c>
      <c r="T18">
        <v>21.48</v>
      </c>
    </row>
    <row r="19" spans="1:20" x14ac:dyDescent="0.55000000000000004">
      <c r="A19" t="s">
        <v>37</v>
      </c>
      <c r="B19">
        <v>9</v>
      </c>
      <c r="C19">
        <v>185</v>
      </c>
      <c r="D19">
        <v>2045</v>
      </c>
      <c r="E19">
        <v>2</v>
      </c>
      <c r="F19">
        <v>134</v>
      </c>
      <c r="G19">
        <v>0</v>
      </c>
      <c r="H19">
        <v>6.55</v>
      </c>
      <c r="I19">
        <v>0</v>
      </c>
      <c r="J19">
        <v>116</v>
      </c>
      <c r="K19">
        <v>17.62</v>
      </c>
      <c r="L19">
        <v>1.1499999999999999</v>
      </c>
      <c r="M19">
        <v>1176.74</v>
      </c>
      <c r="N19">
        <v>10.14</v>
      </c>
      <c r="O19">
        <v>1.39</v>
      </c>
      <c r="P19">
        <v>44</v>
      </c>
      <c r="Q19">
        <v>10.73</v>
      </c>
      <c r="R19">
        <v>0</v>
      </c>
      <c r="S19">
        <v>0</v>
      </c>
      <c r="T19">
        <v>16.05</v>
      </c>
    </row>
    <row r="20" spans="1:20" x14ac:dyDescent="0.55000000000000004">
      <c r="A20" t="s">
        <v>38</v>
      </c>
      <c r="B20">
        <v>10</v>
      </c>
      <c r="C20">
        <v>156</v>
      </c>
      <c r="D20">
        <v>357</v>
      </c>
      <c r="E20">
        <v>0</v>
      </c>
      <c r="F20">
        <v>40</v>
      </c>
      <c r="G20">
        <v>0</v>
      </c>
      <c r="H20">
        <v>11.2</v>
      </c>
      <c r="I20">
        <v>0</v>
      </c>
      <c r="J20">
        <v>43</v>
      </c>
      <c r="K20">
        <v>8.3000000000000007</v>
      </c>
      <c r="L20">
        <v>0.93</v>
      </c>
      <c r="M20">
        <v>251.78</v>
      </c>
      <c r="N20">
        <v>5.85</v>
      </c>
      <c r="O20">
        <v>1.19</v>
      </c>
      <c r="P20">
        <v>13</v>
      </c>
      <c r="Q20">
        <v>10.29</v>
      </c>
      <c r="R20">
        <v>1</v>
      </c>
      <c r="S20">
        <v>20.91</v>
      </c>
      <c r="T20">
        <v>20.91</v>
      </c>
    </row>
    <row r="21" spans="1:20" x14ac:dyDescent="0.55000000000000004">
      <c r="A21" t="s">
        <v>39</v>
      </c>
      <c r="B21">
        <v>11</v>
      </c>
      <c r="C21">
        <v>109</v>
      </c>
      <c r="D21">
        <v>159</v>
      </c>
      <c r="E21">
        <v>0</v>
      </c>
      <c r="F21">
        <v>19</v>
      </c>
      <c r="G21">
        <v>0</v>
      </c>
      <c r="H21">
        <v>11.94</v>
      </c>
      <c r="I21">
        <v>0</v>
      </c>
      <c r="J21">
        <v>15</v>
      </c>
      <c r="K21">
        <v>10.6</v>
      </c>
      <c r="L21">
        <v>1.26</v>
      </c>
      <c r="M21">
        <v>5.62</v>
      </c>
      <c r="N21">
        <v>0.37</v>
      </c>
      <c r="O21">
        <v>0.25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55000000000000004">
      <c r="A22" t="s">
        <v>40</v>
      </c>
      <c r="B22">
        <v>12</v>
      </c>
      <c r="C22">
        <v>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55000000000000004">
      <c r="A23" t="s">
        <v>8</v>
      </c>
    </row>
    <row r="24" spans="1:20" x14ac:dyDescent="0.55000000000000004">
      <c r="A24" s="2" t="s">
        <v>75</v>
      </c>
    </row>
    <row r="26" spans="1:20" x14ac:dyDescent="0.55000000000000004">
      <c r="A26" t="s">
        <v>0</v>
      </c>
    </row>
    <row r="27" spans="1:20" x14ac:dyDescent="0.55000000000000004">
      <c r="A27" t="s">
        <v>1</v>
      </c>
      <c r="B27" t="s">
        <v>77</v>
      </c>
    </row>
    <row r="28" spans="1:20" x14ac:dyDescent="0.55000000000000004">
      <c r="A28" t="s">
        <v>3</v>
      </c>
      <c r="B28" s="1">
        <v>43014.81422453704</v>
      </c>
    </row>
    <row r="29" spans="1:20" x14ac:dyDescent="0.55000000000000004">
      <c r="A29" t="s">
        <v>4</v>
      </c>
      <c r="B29" s="1">
        <v>43014.901388888888</v>
      </c>
    </row>
    <row r="31" spans="1:20" x14ac:dyDescent="0.55000000000000004">
      <c r="A31" t="s">
        <v>5</v>
      </c>
      <c r="B31" t="s">
        <v>6</v>
      </c>
    </row>
    <row r="32" spans="1:20" x14ac:dyDescent="0.55000000000000004">
      <c r="A32" t="s">
        <v>7</v>
      </c>
      <c r="B32">
        <v>12</v>
      </c>
    </row>
    <row r="33" spans="1:20" x14ac:dyDescent="0.55000000000000004">
      <c r="A33" t="s">
        <v>8</v>
      </c>
    </row>
    <row r="34" spans="1:20" x14ac:dyDescent="0.55000000000000004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23</v>
      </c>
      <c r="P34" t="s">
        <v>24</v>
      </c>
      <c r="Q34" t="s">
        <v>25</v>
      </c>
      <c r="R34" t="s">
        <v>26</v>
      </c>
      <c r="S34" t="s">
        <v>27</v>
      </c>
      <c r="T34" t="s">
        <v>28</v>
      </c>
    </row>
    <row r="35" spans="1:20" x14ac:dyDescent="0.55000000000000004">
      <c r="A35" t="s">
        <v>29</v>
      </c>
      <c r="B35">
        <v>1</v>
      </c>
      <c r="C35">
        <v>556</v>
      </c>
      <c r="D35">
        <v>3431</v>
      </c>
      <c r="E35">
        <v>2</v>
      </c>
      <c r="F35">
        <v>557</v>
      </c>
      <c r="G35">
        <v>2</v>
      </c>
      <c r="H35">
        <v>16.23</v>
      </c>
      <c r="I35">
        <v>1</v>
      </c>
      <c r="J35">
        <v>104</v>
      </c>
      <c r="K35">
        <v>32.99</v>
      </c>
      <c r="L35">
        <v>5.35</v>
      </c>
      <c r="M35">
        <v>3995.33</v>
      </c>
      <c r="N35">
        <v>38.409999999999997</v>
      </c>
      <c r="O35">
        <v>1.71</v>
      </c>
      <c r="P35">
        <v>102</v>
      </c>
      <c r="Q35">
        <v>20.46</v>
      </c>
      <c r="R35">
        <v>63</v>
      </c>
      <c r="S35">
        <v>22.66</v>
      </c>
      <c r="T35">
        <v>26.73</v>
      </c>
    </row>
    <row r="36" spans="1:20" x14ac:dyDescent="0.55000000000000004">
      <c r="A36" t="s">
        <v>30</v>
      </c>
      <c r="B36">
        <v>2</v>
      </c>
      <c r="C36">
        <v>505</v>
      </c>
      <c r="D36">
        <v>2752</v>
      </c>
      <c r="E36">
        <v>2</v>
      </c>
      <c r="F36">
        <v>485</v>
      </c>
      <c r="G36">
        <v>2</v>
      </c>
      <c r="H36">
        <v>17.62</v>
      </c>
      <c r="I36">
        <v>1</v>
      </c>
      <c r="J36">
        <v>93</v>
      </c>
      <c r="K36">
        <v>29.59</v>
      </c>
      <c r="L36">
        <v>5.21</v>
      </c>
      <c r="M36">
        <v>2422.9899999999998</v>
      </c>
      <c r="N36">
        <v>26.05</v>
      </c>
      <c r="O36">
        <v>1.6</v>
      </c>
      <c r="P36">
        <v>65</v>
      </c>
      <c r="Q36">
        <v>17.170000000000002</v>
      </c>
      <c r="R36">
        <v>15</v>
      </c>
      <c r="S36">
        <v>22.67</v>
      </c>
      <c r="T36">
        <v>26.92</v>
      </c>
    </row>
    <row r="37" spans="1:20" x14ac:dyDescent="0.55000000000000004">
      <c r="A37" t="s">
        <v>31</v>
      </c>
      <c r="B37">
        <v>3</v>
      </c>
      <c r="C37">
        <v>454</v>
      </c>
      <c r="D37">
        <v>2326</v>
      </c>
      <c r="E37">
        <v>2</v>
      </c>
      <c r="F37">
        <v>354</v>
      </c>
      <c r="G37">
        <v>1</v>
      </c>
      <c r="H37">
        <v>15.21</v>
      </c>
      <c r="I37">
        <v>0</v>
      </c>
      <c r="J37">
        <v>83</v>
      </c>
      <c r="K37">
        <v>28.02</v>
      </c>
      <c r="L37">
        <v>4.26</v>
      </c>
      <c r="M37">
        <v>2407.59</v>
      </c>
      <c r="N37">
        <v>29</v>
      </c>
      <c r="O37">
        <v>1.66</v>
      </c>
      <c r="P37">
        <v>110</v>
      </c>
      <c r="Q37">
        <v>17.13</v>
      </c>
      <c r="R37">
        <v>23</v>
      </c>
      <c r="S37">
        <v>21.54</v>
      </c>
      <c r="T37">
        <v>24.29</v>
      </c>
    </row>
    <row r="38" spans="1:20" x14ac:dyDescent="0.55000000000000004">
      <c r="A38" t="s">
        <v>35</v>
      </c>
      <c r="B38">
        <v>4</v>
      </c>
      <c r="C38">
        <v>395</v>
      </c>
      <c r="D38">
        <v>1667</v>
      </c>
      <c r="E38">
        <v>2</v>
      </c>
      <c r="F38">
        <v>277</v>
      </c>
      <c r="G38">
        <v>1</v>
      </c>
      <c r="H38">
        <v>16.61</v>
      </c>
      <c r="I38">
        <v>1</v>
      </c>
      <c r="J38">
        <v>80</v>
      </c>
      <c r="K38">
        <v>20.83</v>
      </c>
      <c r="L38">
        <v>3.46</v>
      </c>
      <c r="M38">
        <v>1639.71</v>
      </c>
      <c r="N38">
        <v>20.49</v>
      </c>
      <c r="O38">
        <v>1.65</v>
      </c>
      <c r="P38">
        <v>82</v>
      </c>
      <c r="Q38">
        <v>18.63</v>
      </c>
      <c r="R38">
        <v>26</v>
      </c>
      <c r="S38">
        <v>21.65</v>
      </c>
      <c r="T38">
        <v>25.26</v>
      </c>
    </row>
    <row r="39" spans="1:20" x14ac:dyDescent="0.55000000000000004">
      <c r="A39" t="s">
        <v>33</v>
      </c>
      <c r="B39">
        <v>5</v>
      </c>
      <c r="C39">
        <v>380</v>
      </c>
      <c r="D39">
        <v>2241</v>
      </c>
      <c r="E39">
        <v>2</v>
      </c>
      <c r="F39">
        <v>697</v>
      </c>
      <c r="G39">
        <v>2</v>
      </c>
      <c r="H39">
        <v>31.1</v>
      </c>
      <c r="I39">
        <v>2</v>
      </c>
      <c r="J39">
        <v>76</v>
      </c>
      <c r="K39">
        <v>29.48</v>
      </c>
      <c r="L39">
        <v>9.17</v>
      </c>
      <c r="M39">
        <v>1387.31</v>
      </c>
      <c r="N39">
        <v>18.25</v>
      </c>
      <c r="O39">
        <v>1.3</v>
      </c>
      <c r="P39">
        <v>56</v>
      </c>
      <c r="Q39">
        <v>10.35</v>
      </c>
      <c r="R39">
        <v>0</v>
      </c>
      <c r="S39">
        <v>0</v>
      </c>
      <c r="T39">
        <v>13.75</v>
      </c>
    </row>
    <row r="40" spans="1:20" x14ac:dyDescent="0.55000000000000004">
      <c r="A40" t="s">
        <v>36</v>
      </c>
      <c r="B40">
        <v>6</v>
      </c>
      <c r="C40">
        <v>355</v>
      </c>
      <c r="D40">
        <v>1827</v>
      </c>
      <c r="E40">
        <v>2</v>
      </c>
      <c r="F40">
        <v>332</v>
      </c>
      <c r="G40">
        <v>1</v>
      </c>
      <c r="H40">
        <v>18.170000000000002</v>
      </c>
      <c r="I40">
        <v>1</v>
      </c>
      <c r="J40">
        <v>81</v>
      </c>
      <c r="K40">
        <v>22.55</v>
      </c>
      <c r="L40">
        <v>4.09</v>
      </c>
      <c r="M40">
        <v>1432.51</v>
      </c>
      <c r="N40">
        <v>17.68</v>
      </c>
      <c r="O40">
        <v>1.51</v>
      </c>
      <c r="P40">
        <v>83</v>
      </c>
      <c r="Q40">
        <v>14</v>
      </c>
      <c r="R40">
        <v>0</v>
      </c>
      <c r="S40">
        <v>0</v>
      </c>
      <c r="T40">
        <v>19.28</v>
      </c>
    </row>
    <row r="41" spans="1:20" x14ac:dyDescent="0.55000000000000004">
      <c r="A41" t="s">
        <v>32</v>
      </c>
      <c r="B41">
        <v>7</v>
      </c>
      <c r="C41">
        <v>271</v>
      </c>
      <c r="D41">
        <v>1128</v>
      </c>
      <c r="E41">
        <v>1</v>
      </c>
      <c r="F41">
        <v>165</v>
      </c>
      <c r="G41">
        <v>0</v>
      </c>
      <c r="H41">
        <v>14.62</v>
      </c>
      <c r="I41">
        <v>0</v>
      </c>
      <c r="J41">
        <v>54</v>
      </c>
      <c r="K41">
        <v>20.88</v>
      </c>
      <c r="L41">
        <v>3.05</v>
      </c>
      <c r="M41">
        <v>972.4</v>
      </c>
      <c r="N41">
        <v>18</v>
      </c>
      <c r="O41">
        <v>1.61</v>
      </c>
      <c r="P41">
        <v>36</v>
      </c>
      <c r="Q41">
        <v>16.239999999999998</v>
      </c>
      <c r="R41">
        <v>5</v>
      </c>
      <c r="S41">
        <v>21.38</v>
      </c>
      <c r="T41">
        <v>21.9</v>
      </c>
    </row>
    <row r="42" spans="1:20" x14ac:dyDescent="0.55000000000000004">
      <c r="A42" t="s">
        <v>39</v>
      </c>
      <c r="B42">
        <v>8</v>
      </c>
      <c r="C42">
        <v>258</v>
      </c>
      <c r="D42">
        <v>977</v>
      </c>
      <c r="E42">
        <v>0</v>
      </c>
      <c r="F42">
        <v>151</v>
      </c>
      <c r="G42">
        <v>0</v>
      </c>
      <c r="H42">
        <v>15.45</v>
      </c>
      <c r="I42">
        <v>0</v>
      </c>
      <c r="J42">
        <v>59</v>
      </c>
      <c r="K42">
        <v>16.55</v>
      </c>
      <c r="L42">
        <v>2.5499999999999998</v>
      </c>
      <c r="M42">
        <v>961.86</v>
      </c>
      <c r="N42">
        <v>16.3</v>
      </c>
      <c r="O42">
        <v>1.63</v>
      </c>
      <c r="P42">
        <v>61</v>
      </c>
      <c r="Q42">
        <v>12.19</v>
      </c>
      <c r="R42">
        <v>1</v>
      </c>
      <c r="S42">
        <v>47.11</v>
      </c>
      <c r="T42">
        <v>47.11</v>
      </c>
    </row>
    <row r="43" spans="1:20" x14ac:dyDescent="0.55000000000000004">
      <c r="A43" t="s">
        <v>38</v>
      </c>
      <c r="B43">
        <v>9</v>
      </c>
      <c r="C43">
        <v>247</v>
      </c>
      <c r="D43">
        <v>1289</v>
      </c>
      <c r="E43">
        <v>1</v>
      </c>
      <c r="F43">
        <v>153</v>
      </c>
      <c r="G43">
        <v>0</v>
      </c>
      <c r="H43">
        <v>11.86</v>
      </c>
      <c r="I43">
        <v>0</v>
      </c>
      <c r="J43">
        <v>59</v>
      </c>
      <c r="K43">
        <v>21.84</v>
      </c>
      <c r="L43">
        <v>2.59</v>
      </c>
      <c r="M43">
        <v>997.06</v>
      </c>
      <c r="N43">
        <v>16.89</v>
      </c>
      <c r="O43">
        <v>1.53</v>
      </c>
      <c r="P43">
        <v>21</v>
      </c>
      <c r="Q43">
        <v>16.43</v>
      </c>
      <c r="R43">
        <v>1</v>
      </c>
      <c r="S43">
        <v>20.85</v>
      </c>
      <c r="T43">
        <v>20.85</v>
      </c>
    </row>
    <row r="44" spans="1:20" x14ac:dyDescent="0.55000000000000004">
      <c r="A44" t="s">
        <v>34</v>
      </c>
      <c r="B44">
        <v>10</v>
      </c>
      <c r="C44">
        <v>171</v>
      </c>
      <c r="D44">
        <v>887</v>
      </c>
      <c r="E44">
        <v>0</v>
      </c>
      <c r="F44">
        <v>104</v>
      </c>
      <c r="G44">
        <v>0</v>
      </c>
      <c r="H44">
        <v>11.72</v>
      </c>
      <c r="I44">
        <v>0</v>
      </c>
      <c r="J44">
        <v>44</v>
      </c>
      <c r="K44">
        <v>20.149999999999999</v>
      </c>
      <c r="L44">
        <v>2.36</v>
      </c>
      <c r="M44">
        <v>594.75</v>
      </c>
      <c r="N44">
        <v>13.51</v>
      </c>
      <c r="O44">
        <v>1.3</v>
      </c>
      <c r="P44">
        <v>21</v>
      </c>
      <c r="Q44">
        <v>18.27</v>
      </c>
      <c r="R44">
        <v>3</v>
      </c>
      <c r="S44">
        <v>21.45</v>
      </c>
      <c r="T44">
        <v>22.39</v>
      </c>
    </row>
    <row r="45" spans="1:20" x14ac:dyDescent="0.55000000000000004">
      <c r="A45" t="s">
        <v>37</v>
      </c>
      <c r="B45">
        <v>11</v>
      </c>
      <c r="C45">
        <v>152</v>
      </c>
      <c r="D45">
        <v>1791</v>
      </c>
      <c r="E45">
        <v>2</v>
      </c>
      <c r="F45">
        <v>139</v>
      </c>
      <c r="G45">
        <v>0</v>
      </c>
      <c r="H45">
        <v>7.76</v>
      </c>
      <c r="I45">
        <v>0</v>
      </c>
      <c r="J45">
        <v>97</v>
      </c>
      <c r="K45">
        <v>18.46</v>
      </c>
      <c r="L45">
        <v>1.43</v>
      </c>
      <c r="M45">
        <v>947.17</v>
      </c>
      <c r="N45">
        <v>9.76</v>
      </c>
      <c r="O45">
        <v>1.29</v>
      </c>
      <c r="P45">
        <v>17</v>
      </c>
      <c r="Q45">
        <v>9.81</v>
      </c>
      <c r="R45">
        <v>0</v>
      </c>
      <c r="S45">
        <v>0</v>
      </c>
      <c r="T45">
        <v>12.48</v>
      </c>
    </row>
    <row r="46" spans="1:20" x14ac:dyDescent="0.55000000000000004">
      <c r="A46" t="s">
        <v>40</v>
      </c>
      <c r="B46">
        <v>12</v>
      </c>
      <c r="C46">
        <v>104</v>
      </c>
      <c r="D46">
        <v>391</v>
      </c>
      <c r="E46">
        <v>0</v>
      </c>
      <c r="F46">
        <v>75</v>
      </c>
      <c r="G46">
        <v>0</v>
      </c>
      <c r="H46">
        <v>19.18</v>
      </c>
      <c r="I46">
        <v>1</v>
      </c>
      <c r="J46">
        <v>33</v>
      </c>
      <c r="K46">
        <v>11.84</v>
      </c>
      <c r="L46">
        <v>2.27</v>
      </c>
      <c r="M46">
        <v>67.39</v>
      </c>
      <c r="N46">
        <v>2.04</v>
      </c>
      <c r="O46">
        <v>0.39</v>
      </c>
      <c r="P46">
        <v>0</v>
      </c>
      <c r="Q46">
        <v>0</v>
      </c>
      <c r="R46">
        <v>0</v>
      </c>
      <c r="S46">
        <v>0</v>
      </c>
      <c r="T46">
        <v>0</v>
      </c>
    </row>
    <row r="48" spans="1:20" x14ac:dyDescent="0.55000000000000004">
      <c r="A48" s="2" t="s">
        <v>75</v>
      </c>
    </row>
    <row r="50" spans="1:20" x14ac:dyDescent="0.55000000000000004">
      <c r="A50" t="s">
        <v>0</v>
      </c>
    </row>
    <row r="51" spans="1:20" x14ac:dyDescent="0.55000000000000004">
      <c r="A51" t="s">
        <v>1</v>
      </c>
      <c r="B51" t="s">
        <v>78</v>
      </c>
    </row>
    <row r="52" spans="1:20" x14ac:dyDescent="0.55000000000000004">
      <c r="A52" t="s">
        <v>3</v>
      </c>
      <c r="B52" s="1">
        <v>43016.543356481481</v>
      </c>
    </row>
    <row r="53" spans="1:20" x14ac:dyDescent="0.55000000000000004">
      <c r="A53" t="s">
        <v>4</v>
      </c>
      <c r="B53" s="1">
        <v>43016.629201388889</v>
      </c>
    </row>
    <row r="55" spans="1:20" x14ac:dyDescent="0.55000000000000004">
      <c r="A55" t="s">
        <v>5</v>
      </c>
      <c r="B55" t="s">
        <v>6</v>
      </c>
    </row>
    <row r="56" spans="1:20" x14ac:dyDescent="0.55000000000000004">
      <c r="A56" t="s">
        <v>7</v>
      </c>
      <c r="B56">
        <v>12</v>
      </c>
    </row>
    <row r="57" spans="1:20" x14ac:dyDescent="0.55000000000000004">
      <c r="A57" t="s">
        <v>8</v>
      </c>
    </row>
    <row r="58" spans="1:20" x14ac:dyDescent="0.55000000000000004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15</v>
      </c>
      <c r="H58" t="s">
        <v>16</v>
      </c>
      <c r="I58" t="s">
        <v>17</v>
      </c>
      <c r="J58" t="s">
        <v>18</v>
      </c>
      <c r="K58" t="s">
        <v>19</v>
      </c>
      <c r="L58" t="s">
        <v>20</v>
      </c>
      <c r="M58" t="s">
        <v>21</v>
      </c>
      <c r="N58" t="s">
        <v>22</v>
      </c>
      <c r="O58" t="s">
        <v>23</v>
      </c>
      <c r="P58" t="s">
        <v>24</v>
      </c>
      <c r="Q58" t="s">
        <v>25</v>
      </c>
      <c r="R58" t="s">
        <v>26</v>
      </c>
      <c r="S58" t="s">
        <v>27</v>
      </c>
      <c r="T58" t="s">
        <v>28</v>
      </c>
    </row>
    <row r="59" spans="1:20" x14ac:dyDescent="0.55000000000000004">
      <c r="A59" t="s">
        <v>33</v>
      </c>
      <c r="B59">
        <v>1</v>
      </c>
      <c r="C59">
        <v>501</v>
      </c>
      <c r="D59">
        <v>3356</v>
      </c>
      <c r="E59">
        <v>2</v>
      </c>
      <c r="F59">
        <v>1027</v>
      </c>
      <c r="G59">
        <v>2</v>
      </c>
      <c r="H59">
        <v>30.6</v>
      </c>
      <c r="I59">
        <v>2</v>
      </c>
      <c r="J59">
        <v>89</v>
      </c>
      <c r="K59">
        <v>37.700000000000003</v>
      </c>
      <c r="L59">
        <v>11.53</v>
      </c>
      <c r="M59">
        <v>2721.25</v>
      </c>
      <c r="N59">
        <v>30.57</v>
      </c>
      <c r="O59">
        <v>1.46</v>
      </c>
      <c r="P59">
        <v>110</v>
      </c>
      <c r="Q59">
        <v>12.35</v>
      </c>
      <c r="R59">
        <v>1</v>
      </c>
      <c r="S59">
        <v>20.77</v>
      </c>
      <c r="T59">
        <v>20.77</v>
      </c>
    </row>
    <row r="60" spans="1:20" x14ac:dyDescent="0.55000000000000004">
      <c r="A60" t="s">
        <v>30</v>
      </c>
      <c r="B60">
        <v>2</v>
      </c>
      <c r="C60">
        <v>500</v>
      </c>
      <c r="D60">
        <v>2915</v>
      </c>
      <c r="E60">
        <v>2</v>
      </c>
      <c r="F60">
        <v>554</v>
      </c>
      <c r="G60">
        <v>2</v>
      </c>
      <c r="H60">
        <v>19</v>
      </c>
      <c r="I60">
        <v>1</v>
      </c>
      <c r="J60">
        <v>101</v>
      </c>
      <c r="K60">
        <v>28.86</v>
      </c>
      <c r="L60">
        <v>5.48</v>
      </c>
      <c r="M60">
        <v>2870.71</v>
      </c>
      <c r="N60">
        <v>28.42</v>
      </c>
      <c r="O60">
        <v>1.69</v>
      </c>
      <c r="P60">
        <v>64</v>
      </c>
      <c r="Q60">
        <v>16.41</v>
      </c>
      <c r="R60">
        <v>9</v>
      </c>
      <c r="S60">
        <v>22.97</v>
      </c>
      <c r="T60">
        <v>26.42</v>
      </c>
    </row>
    <row r="61" spans="1:20" x14ac:dyDescent="0.55000000000000004">
      <c r="A61" t="s">
        <v>29</v>
      </c>
      <c r="B61">
        <v>3</v>
      </c>
      <c r="C61">
        <v>497</v>
      </c>
      <c r="D61">
        <v>3102</v>
      </c>
      <c r="E61">
        <v>2</v>
      </c>
      <c r="F61">
        <v>488</v>
      </c>
      <c r="G61">
        <v>2</v>
      </c>
      <c r="H61">
        <v>15.73</v>
      </c>
      <c r="I61">
        <v>0</v>
      </c>
      <c r="J61">
        <v>97</v>
      </c>
      <c r="K61">
        <v>31.97</v>
      </c>
      <c r="L61">
        <v>5.03</v>
      </c>
      <c r="M61">
        <v>3274.74</v>
      </c>
      <c r="N61">
        <v>33.76</v>
      </c>
      <c r="O61">
        <v>1.6</v>
      </c>
      <c r="P61">
        <v>74</v>
      </c>
      <c r="Q61">
        <v>19.39</v>
      </c>
      <c r="R61">
        <v>37</v>
      </c>
      <c r="S61">
        <v>23.06</v>
      </c>
      <c r="T61">
        <v>27.73</v>
      </c>
    </row>
    <row r="62" spans="1:20" x14ac:dyDescent="0.55000000000000004">
      <c r="A62" t="s">
        <v>31</v>
      </c>
      <c r="B62">
        <v>4</v>
      </c>
      <c r="C62">
        <v>446</v>
      </c>
      <c r="D62">
        <v>1917</v>
      </c>
      <c r="E62">
        <v>2</v>
      </c>
      <c r="F62">
        <v>329</v>
      </c>
      <c r="G62">
        <v>1</v>
      </c>
      <c r="H62">
        <v>17.16</v>
      </c>
      <c r="I62">
        <v>1</v>
      </c>
      <c r="J62">
        <v>66</v>
      </c>
      <c r="K62">
        <v>29.04</v>
      </c>
      <c r="L62">
        <v>4.9800000000000004</v>
      </c>
      <c r="M62">
        <v>2037.91</v>
      </c>
      <c r="N62">
        <v>30.87</v>
      </c>
      <c r="O62">
        <v>1.74</v>
      </c>
      <c r="P62">
        <v>87</v>
      </c>
      <c r="Q62">
        <v>17.899999999999999</v>
      </c>
      <c r="R62">
        <v>26</v>
      </c>
      <c r="S62">
        <v>22.02</v>
      </c>
      <c r="T62">
        <v>25.46</v>
      </c>
    </row>
    <row r="63" spans="1:20" x14ac:dyDescent="0.55000000000000004">
      <c r="A63" t="s">
        <v>35</v>
      </c>
      <c r="B63">
        <v>5</v>
      </c>
      <c r="C63">
        <v>406</v>
      </c>
      <c r="D63">
        <v>1558</v>
      </c>
      <c r="E63">
        <v>2</v>
      </c>
      <c r="F63">
        <v>276</v>
      </c>
      <c r="G63">
        <v>1</v>
      </c>
      <c r="H63">
        <v>17.71</v>
      </c>
      <c r="I63">
        <v>1</v>
      </c>
      <c r="J63">
        <v>74</v>
      </c>
      <c r="K63">
        <v>21.05</v>
      </c>
      <c r="L63">
        <v>3.72</v>
      </c>
      <c r="M63">
        <v>1757.44</v>
      </c>
      <c r="N63">
        <v>23.74</v>
      </c>
      <c r="O63">
        <v>1.73</v>
      </c>
      <c r="P63">
        <v>78</v>
      </c>
      <c r="Q63">
        <v>18.579999999999998</v>
      </c>
      <c r="R63">
        <v>27</v>
      </c>
      <c r="S63">
        <v>21.97</v>
      </c>
      <c r="T63">
        <v>26.34</v>
      </c>
    </row>
    <row r="64" spans="1:20" x14ac:dyDescent="0.55000000000000004">
      <c r="A64" t="s">
        <v>32</v>
      </c>
      <c r="B64">
        <v>6</v>
      </c>
      <c r="C64">
        <v>344</v>
      </c>
      <c r="D64">
        <v>1725</v>
      </c>
      <c r="E64">
        <v>2</v>
      </c>
      <c r="F64">
        <v>237</v>
      </c>
      <c r="G64">
        <v>1</v>
      </c>
      <c r="H64">
        <v>13.73</v>
      </c>
      <c r="I64">
        <v>0</v>
      </c>
      <c r="J64">
        <v>76</v>
      </c>
      <c r="K64">
        <v>22.69</v>
      </c>
      <c r="L64">
        <v>3.11</v>
      </c>
      <c r="M64">
        <v>1459.69</v>
      </c>
      <c r="N64">
        <v>19.2</v>
      </c>
      <c r="O64">
        <v>1.6</v>
      </c>
      <c r="P64">
        <v>53</v>
      </c>
      <c r="Q64">
        <v>15.47</v>
      </c>
      <c r="R64">
        <v>7</v>
      </c>
      <c r="S64">
        <v>21.8</v>
      </c>
      <c r="T64">
        <v>23.14</v>
      </c>
    </row>
    <row r="65" spans="1:20" x14ac:dyDescent="0.55000000000000004">
      <c r="A65" t="s">
        <v>39</v>
      </c>
      <c r="B65">
        <v>7</v>
      </c>
      <c r="C65">
        <v>257</v>
      </c>
      <c r="D65">
        <v>513</v>
      </c>
      <c r="E65">
        <v>0</v>
      </c>
      <c r="F65">
        <v>126</v>
      </c>
      <c r="G65">
        <v>0</v>
      </c>
      <c r="H65">
        <v>24.56</v>
      </c>
      <c r="I65">
        <v>2</v>
      </c>
      <c r="J65">
        <v>60</v>
      </c>
      <c r="K65">
        <v>8.5500000000000007</v>
      </c>
      <c r="L65">
        <v>2.1</v>
      </c>
      <c r="M65">
        <v>739.58</v>
      </c>
      <c r="N65">
        <v>12.32</v>
      </c>
      <c r="O65">
        <v>1.88</v>
      </c>
      <c r="P65">
        <v>91</v>
      </c>
      <c r="Q65">
        <v>9.69</v>
      </c>
      <c r="R65">
        <v>0</v>
      </c>
      <c r="S65">
        <v>0</v>
      </c>
      <c r="T65">
        <v>14.2</v>
      </c>
    </row>
    <row r="66" spans="1:20" x14ac:dyDescent="0.55000000000000004">
      <c r="A66" t="s">
        <v>36</v>
      </c>
      <c r="B66">
        <v>8</v>
      </c>
      <c r="C66">
        <v>253</v>
      </c>
      <c r="D66">
        <v>680</v>
      </c>
      <c r="E66">
        <v>0</v>
      </c>
      <c r="F66">
        <v>128</v>
      </c>
      <c r="G66">
        <v>0</v>
      </c>
      <c r="H66">
        <v>18.82</v>
      </c>
      <c r="I66">
        <v>1</v>
      </c>
      <c r="J66">
        <v>54</v>
      </c>
      <c r="K66">
        <v>12.59</v>
      </c>
      <c r="L66">
        <v>2.37</v>
      </c>
      <c r="M66">
        <v>1199.24</v>
      </c>
      <c r="N66">
        <v>22.2</v>
      </c>
      <c r="O66">
        <v>1.63</v>
      </c>
      <c r="P66">
        <v>24</v>
      </c>
      <c r="Q66">
        <v>10.18</v>
      </c>
      <c r="R66">
        <v>0</v>
      </c>
      <c r="S66">
        <v>0</v>
      </c>
      <c r="T66">
        <v>18.82</v>
      </c>
    </row>
    <row r="67" spans="1:20" x14ac:dyDescent="0.55000000000000004">
      <c r="A67" t="s">
        <v>38</v>
      </c>
      <c r="B67">
        <v>9</v>
      </c>
      <c r="C67">
        <v>185</v>
      </c>
      <c r="D67">
        <v>1206</v>
      </c>
      <c r="E67">
        <v>1</v>
      </c>
      <c r="F67">
        <v>110</v>
      </c>
      <c r="G67">
        <v>0</v>
      </c>
      <c r="H67">
        <v>9.1199999999999992</v>
      </c>
      <c r="I67">
        <v>0</v>
      </c>
      <c r="J67">
        <v>57</v>
      </c>
      <c r="K67">
        <v>21.15</v>
      </c>
      <c r="L67">
        <v>1.92</v>
      </c>
      <c r="M67">
        <v>907.58</v>
      </c>
      <c r="N67">
        <v>15.92</v>
      </c>
      <c r="O67">
        <v>1.53</v>
      </c>
      <c r="P67">
        <v>11</v>
      </c>
      <c r="Q67">
        <v>12.48</v>
      </c>
      <c r="R67">
        <v>0</v>
      </c>
      <c r="S67">
        <v>0</v>
      </c>
      <c r="T67">
        <v>14.28</v>
      </c>
    </row>
    <row r="68" spans="1:20" x14ac:dyDescent="0.55000000000000004">
      <c r="A68" t="s">
        <v>37</v>
      </c>
      <c r="B68">
        <v>10</v>
      </c>
      <c r="C68">
        <v>166</v>
      </c>
      <c r="D68">
        <v>1407</v>
      </c>
      <c r="E68">
        <v>1</v>
      </c>
      <c r="F68">
        <v>120</v>
      </c>
      <c r="G68">
        <v>0</v>
      </c>
      <c r="H68">
        <v>8.52</v>
      </c>
      <c r="I68">
        <v>0</v>
      </c>
      <c r="J68">
        <v>88</v>
      </c>
      <c r="K68">
        <v>15.98</v>
      </c>
      <c r="L68">
        <v>1.36</v>
      </c>
      <c r="M68">
        <v>747.81</v>
      </c>
      <c r="N68">
        <v>8.49</v>
      </c>
      <c r="O68">
        <v>1.33</v>
      </c>
      <c r="P68">
        <v>11</v>
      </c>
      <c r="Q68">
        <v>9.1300000000000008</v>
      </c>
      <c r="R68">
        <v>0</v>
      </c>
      <c r="S68">
        <v>0</v>
      </c>
      <c r="T68">
        <v>13.86</v>
      </c>
    </row>
    <row r="69" spans="1:20" x14ac:dyDescent="0.55000000000000004">
      <c r="A69" t="s">
        <v>34</v>
      </c>
      <c r="B69">
        <v>11</v>
      </c>
      <c r="C69">
        <v>130</v>
      </c>
      <c r="D69">
        <v>372</v>
      </c>
      <c r="E69">
        <v>0</v>
      </c>
      <c r="F69">
        <v>43</v>
      </c>
      <c r="G69">
        <v>0</v>
      </c>
      <c r="H69">
        <v>11.55</v>
      </c>
      <c r="I69">
        <v>0</v>
      </c>
      <c r="J69">
        <v>22</v>
      </c>
      <c r="K69">
        <v>16.899999999999999</v>
      </c>
      <c r="L69">
        <v>1.95</v>
      </c>
      <c r="M69">
        <v>245.34</v>
      </c>
      <c r="N69">
        <v>11.15</v>
      </c>
      <c r="O69">
        <v>1.28</v>
      </c>
      <c r="P69">
        <v>10</v>
      </c>
      <c r="Q69">
        <v>17.8</v>
      </c>
      <c r="R69">
        <v>0</v>
      </c>
      <c r="S69">
        <v>0</v>
      </c>
      <c r="T69">
        <v>19.89</v>
      </c>
    </row>
    <row r="70" spans="1:20" x14ac:dyDescent="0.55000000000000004">
      <c r="A70" t="s">
        <v>40</v>
      </c>
      <c r="B70">
        <v>12</v>
      </c>
      <c r="C70">
        <v>106</v>
      </c>
      <c r="D70">
        <v>133</v>
      </c>
      <c r="E70">
        <v>0</v>
      </c>
      <c r="F70">
        <v>33</v>
      </c>
      <c r="G70">
        <v>0</v>
      </c>
      <c r="H70">
        <v>24.81</v>
      </c>
      <c r="I70">
        <v>2</v>
      </c>
      <c r="J70">
        <v>23</v>
      </c>
      <c r="K70">
        <v>5.78</v>
      </c>
      <c r="L70">
        <v>1.43</v>
      </c>
      <c r="M70">
        <v>67.02</v>
      </c>
      <c r="N70">
        <v>2.91</v>
      </c>
      <c r="O70">
        <v>0.74</v>
      </c>
      <c r="P70">
        <v>2</v>
      </c>
      <c r="Q70">
        <v>8.84</v>
      </c>
      <c r="R70">
        <v>0</v>
      </c>
      <c r="S70">
        <v>0</v>
      </c>
      <c r="T70">
        <v>9.9</v>
      </c>
    </row>
    <row r="72" spans="1:20" x14ac:dyDescent="0.55000000000000004">
      <c r="A72" t="s">
        <v>75</v>
      </c>
    </row>
    <row r="74" spans="1:20" x14ac:dyDescent="0.55000000000000004">
      <c r="A74" t="s">
        <v>0</v>
      </c>
    </row>
    <row r="75" spans="1:20" x14ac:dyDescent="0.55000000000000004">
      <c r="A75" t="s">
        <v>1</v>
      </c>
      <c r="B75" t="s">
        <v>79</v>
      </c>
    </row>
    <row r="76" spans="1:20" x14ac:dyDescent="0.55000000000000004">
      <c r="A76" t="s">
        <v>3</v>
      </c>
      <c r="B76" s="1">
        <v>43021.793680555558</v>
      </c>
    </row>
    <row r="77" spans="1:20" x14ac:dyDescent="0.55000000000000004">
      <c r="A77" t="s">
        <v>4</v>
      </c>
      <c r="B77" s="1">
        <v>43021.895694444444</v>
      </c>
    </row>
    <row r="79" spans="1:20" x14ac:dyDescent="0.55000000000000004">
      <c r="A79" t="s">
        <v>5</v>
      </c>
      <c r="B79" t="s">
        <v>6</v>
      </c>
    </row>
    <row r="80" spans="1:20" x14ac:dyDescent="0.55000000000000004">
      <c r="A80" t="s">
        <v>7</v>
      </c>
      <c r="B80">
        <v>12</v>
      </c>
    </row>
    <row r="81" spans="1:20" x14ac:dyDescent="0.55000000000000004">
      <c r="A81" t="s">
        <v>8</v>
      </c>
    </row>
    <row r="82" spans="1:20" x14ac:dyDescent="0.55000000000000004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J82" t="s">
        <v>18</v>
      </c>
      <c r="K82" t="s">
        <v>19</v>
      </c>
      <c r="L82" t="s">
        <v>20</v>
      </c>
      <c r="M82" t="s">
        <v>21</v>
      </c>
      <c r="N82" t="s">
        <v>22</v>
      </c>
      <c r="O82" t="s">
        <v>23</v>
      </c>
      <c r="P82" t="s">
        <v>24</v>
      </c>
      <c r="Q82" t="s">
        <v>25</v>
      </c>
      <c r="R82" t="s">
        <v>26</v>
      </c>
      <c r="S82" t="s">
        <v>27</v>
      </c>
      <c r="T82" t="s">
        <v>28</v>
      </c>
    </row>
    <row r="83" spans="1:20" x14ac:dyDescent="0.55000000000000004">
      <c r="A83" t="s">
        <v>29</v>
      </c>
      <c r="B83">
        <v>1</v>
      </c>
      <c r="C83">
        <v>551</v>
      </c>
      <c r="D83">
        <v>4941</v>
      </c>
      <c r="E83">
        <v>2</v>
      </c>
      <c r="F83">
        <v>866</v>
      </c>
      <c r="G83">
        <v>2</v>
      </c>
      <c r="H83">
        <v>17.52</v>
      </c>
      <c r="I83">
        <v>1</v>
      </c>
      <c r="J83">
        <v>127</v>
      </c>
      <c r="K83">
        <v>38.9</v>
      </c>
      <c r="L83">
        <v>6.81</v>
      </c>
      <c r="M83">
        <v>5722.53</v>
      </c>
      <c r="N83">
        <v>45.05</v>
      </c>
      <c r="O83">
        <v>1.68</v>
      </c>
      <c r="P83">
        <v>131</v>
      </c>
      <c r="Q83">
        <v>18.760000000000002</v>
      </c>
      <c r="R83">
        <v>60</v>
      </c>
      <c r="S83">
        <v>23.1</v>
      </c>
      <c r="T83">
        <v>28.22</v>
      </c>
    </row>
    <row r="84" spans="1:20" x14ac:dyDescent="0.55000000000000004">
      <c r="A84" t="s">
        <v>30</v>
      </c>
      <c r="B84">
        <v>2</v>
      </c>
      <c r="C84">
        <v>507</v>
      </c>
      <c r="D84">
        <v>4351</v>
      </c>
      <c r="E84">
        <v>2</v>
      </c>
      <c r="F84">
        <v>713</v>
      </c>
      <c r="G84">
        <v>2</v>
      </c>
      <c r="H84">
        <v>16.38</v>
      </c>
      <c r="I84">
        <v>1</v>
      </c>
      <c r="J84">
        <v>129</v>
      </c>
      <c r="K84">
        <v>33.72</v>
      </c>
      <c r="L84">
        <v>5.52</v>
      </c>
      <c r="M84">
        <v>4542.9399999999996</v>
      </c>
      <c r="N84">
        <v>35.21</v>
      </c>
      <c r="O84">
        <v>1.78</v>
      </c>
      <c r="P84">
        <v>91</v>
      </c>
      <c r="Q84">
        <v>16.73</v>
      </c>
      <c r="R84">
        <v>18</v>
      </c>
      <c r="S84">
        <v>23.48</v>
      </c>
      <c r="T84">
        <v>26.67</v>
      </c>
    </row>
    <row r="85" spans="1:20" x14ac:dyDescent="0.55000000000000004">
      <c r="A85" t="s">
        <v>33</v>
      </c>
      <c r="B85">
        <v>3</v>
      </c>
      <c r="C85">
        <v>459</v>
      </c>
      <c r="D85">
        <v>5145</v>
      </c>
      <c r="E85">
        <v>2</v>
      </c>
      <c r="F85">
        <v>1681</v>
      </c>
      <c r="G85">
        <v>2</v>
      </c>
      <c r="H85">
        <v>32.67</v>
      </c>
      <c r="I85">
        <v>2</v>
      </c>
      <c r="J85">
        <v>127</v>
      </c>
      <c r="K85">
        <v>40.51</v>
      </c>
      <c r="L85">
        <v>13.23</v>
      </c>
      <c r="M85">
        <v>4401.49</v>
      </c>
      <c r="N85">
        <v>34.65</v>
      </c>
      <c r="O85">
        <v>1.5</v>
      </c>
      <c r="P85">
        <v>146</v>
      </c>
      <c r="Q85">
        <v>12.91</v>
      </c>
      <c r="R85">
        <v>0</v>
      </c>
      <c r="S85">
        <v>0</v>
      </c>
      <c r="T85">
        <v>17.14</v>
      </c>
    </row>
    <row r="86" spans="1:20" x14ac:dyDescent="0.55000000000000004">
      <c r="A86" t="s">
        <v>31</v>
      </c>
      <c r="B86">
        <v>4</v>
      </c>
      <c r="C86">
        <v>445</v>
      </c>
      <c r="D86">
        <v>2493</v>
      </c>
      <c r="E86">
        <v>2</v>
      </c>
      <c r="F86">
        <v>408</v>
      </c>
      <c r="G86">
        <v>2</v>
      </c>
      <c r="H86">
        <v>16.36</v>
      </c>
      <c r="I86">
        <v>1</v>
      </c>
      <c r="J86">
        <v>88</v>
      </c>
      <c r="K86">
        <v>28.32</v>
      </c>
      <c r="L86">
        <v>4.63</v>
      </c>
      <c r="M86">
        <v>2625.45</v>
      </c>
      <c r="N86">
        <v>29.83</v>
      </c>
      <c r="O86">
        <v>1.73</v>
      </c>
      <c r="P86">
        <v>125</v>
      </c>
      <c r="Q86">
        <v>15.6</v>
      </c>
      <c r="R86">
        <v>13</v>
      </c>
      <c r="S86">
        <v>22.78</v>
      </c>
      <c r="T86">
        <v>24.77</v>
      </c>
    </row>
    <row r="87" spans="1:20" x14ac:dyDescent="0.55000000000000004">
      <c r="A87" t="s">
        <v>35</v>
      </c>
      <c r="B87">
        <v>5</v>
      </c>
      <c r="C87">
        <v>413</v>
      </c>
      <c r="D87">
        <v>2298</v>
      </c>
      <c r="E87">
        <v>2</v>
      </c>
      <c r="F87">
        <v>376</v>
      </c>
      <c r="G87">
        <v>1</v>
      </c>
      <c r="H87">
        <v>16.36</v>
      </c>
      <c r="I87">
        <v>1</v>
      </c>
      <c r="J87">
        <v>94</v>
      </c>
      <c r="K87">
        <v>24.44</v>
      </c>
      <c r="L87">
        <v>4</v>
      </c>
      <c r="M87">
        <v>2468.0700000000002</v>
      </c>
      <c r="N87">
        <v>26.25</v>
      </c>
      <c r="O87">
        <v>1.77</v>
      </c>
      <c r="P87">
        <v>114</v>
      </c>
      <c r="Q87">
        <v>18.48</v>
      </c>
      <c r="R87">
        <v>31</v>
      </c>
      <c r="S87">
        <v>22.01</v>
      </c>
      <c r="T87">
        <v>28.06</v>
      </c>
    </row>
    <row r="88" spans="1:20" x14ac:dyDescent="0.55000000000000004">
      <c r="A88" t="s">
        <v>39</v>
      </c>
      <c r="B88">
        <v>6</v>
      </c>
      <c r="C88">
        <v>350</v>
      </c>
      <c r="D88">
        <v>1210</v>
      </c>
      <c r="E88">
        <v>1</v>
      </c>
      <c r="F88">
        <v>224</v>
      </c>
      <c r="G88">
        <v>1</v>
      </c>
      <c r="H88">
        <v>18.510000000000002</v>
      </c>
      <c r="I88">
        <v>1</v>
      </c>
      <c r="J88">
        <v>67</v>
      </c>
      <c r="K88">
        <v>18.05</v>
      </c>
      <c r="L88">
        <v>3.34</v>
      </c>
      <c r="M88">
        <v>1228.1400000000001</v>
      </c>
      <c r="N88">
        <v>18.329999999999998</v>
      </c>
      <c r="O88">
        <v>1.75</v>
      </c>
      <c r="P88">
        <v>77</v>
      </c>
      <c r="Q88">
        <v>12.76</v>
      </c>
      <c r="R88">
        <v>5</v>
      </c>
      <c r="S88">
        <v>20.54</v>
      </c>
      <c r="T88">
        <v>21.58</v>
      </c>
    </row>
    <row r="89" spans="1:20" x14ac:dyDescent="0.55000000000000004">
      <c r="A89" t="s">
        <v>32</v>
      </c>
      <c r="B89">
        <v>7</v>
      </c>
      <c r="C89">
        <v>264</v>
      </c>
      <c r="D89">
        <v>1087</v>
      </c>
      <c r="E89">
        <v>1</v>
      </c>
      <c r="F89">
        <v>130</v>
      </c>
      <c r="G89">
        <v>0</v>
      </c>
      <c r="H89">
        <v>11.95</v>
      </c>
      <c r="I89">
        <v>0</v>
      </c>
      <c r="J89">
        <v>50</v>
      </c>
      <c r="K89">
        <v>21.74</v>
      </c>
      <c r="L89">
        <v>2.6</v>
      </c>
      <c r="M89">
        <v>925.04</v>
      </c>
      <c r="N89">
        <v>18.5</v>
      </c>
      <c r="O89">
        <v>1.65</v>
      </c>
      <c r="P89">
        <v>32</v>
      </c>
      <c r="Q89">
        <v>14.25</v>
      </c>
      <c r="R89">
        <v>4</v>
      </c>
      <c r="S89">
        <v>20.97</v>
      </c>
      <c r="T89">
        <v>22.01</v>
      </c>
    </row>
    <row r="90" spans="1:20" x14ac:dyDescent="0.55000000000000004">
      <c r="A90" t="s">
        <v>34</v>
      </c>
      <c r="B90">
        <v>8</v>
      </c>
      <c r="C90">
        <v>235</v>
      </c>
      <c r="D90">
        <v>454</v>
      </c>
      <c r="E90">
        <v>0</v>
      </c>
      <c r="F90">
        <v>71</v>
      </c>
      <c r="G90">
        <v>0</v>
      </c>
      <c r="H90">
        <v>15.63</v>
      </c>
      <c r="I90">
        <v>0</v>
      </c>
      <c r="J90">
        <v>26</v>
      </c>
      <c r="K90">
        <v>17.46</v>
      </c>
      <c r="L90">
        <v>2.73</v>
      </c>
      <c r="M90">
        <v>489.53</v>
      </c>
      <c r="N90">
        <v>18.82</v>
      </c>
      <c r="O90">
        <v>1.75</v>
      </c>
      <c r="P90">
        <v>17</v>
      </c>
      <c r="Q90">
        <v>18.829999999999998</v>
      </c>
      <c r="R90">
        <v>3</v>
      </c>
      <c r="S90">
        <v>21</v>
      </c>
      <c r="T90">
        <v>22.34</v>
      </c>
    </row>
    <row r="91" spans="1:20" x14ac:dyDescent="0.55000000000000004">
      <c r="A91" t="s">
        <v>37</v>
      </c>
      <c r="B91">
        <v>9</v>
      </c>
      <c r="C91">
        <v>205</v>
      </c>
      <c r="D91">
        <v>2034</v>
      </c>
      <c r="E91">
        <v>2</v>
      </c>
      <c r="F91">
        <v>140</v>
      </c>
      <c r="G91">
        <v>0</v>
      </c>
      <c r="H91">
        <v>6.88</v>
      </c>
      <c r="I91">
        <v>0</v>
      </c>
      <c r="J91">
        <v>117</v>
      </c>
      <c r="K91">
        <v>17.38</v>
      </c>
      <c r="L91">
        <v>1.19</v>
      </c>
      <c r="M91">
        <v>1221.6099999999999</v>
      </c>
      <c r="N91">
        <v>10.44</v>
      </c>
      <c r="O91">
        <v>1.43</v>
      </c>
      <c r="P91">
        <v>31</v>
      </c>
      <c r="Q91">
        <v>10.66</v>
      </c>
      <c r="R91">
        <v>0</v>
      </c>
      <c r="S91">
        <v>0</v>
      </c>
      <c r="T91">
        <v>16.14</v>
      </c>
    </row>
    <row r="92" spans="1:20" x14ac:dyDescent="0.55000000000000004">
      <c r="A92" t="s">
        <v>40</v>
      </c>
      <c r="B92">
        <v>10</v>
      </c>
      <c r="C92">
        <v>175</v>
      </c>
      <c r="D92">
        <v>510</v>
      </c>
      <c r="E92">
        <v>0</v>
      </c>
      <c r="F92">
        <v>132</v>
      </c>
      <c r="G92">
        <v>0</v>
      </c>
      <c r="H92">
        <v>25.88</v>
      </c>
      <c r="I92">
        <v>2</v>
      </c>
      <c r="J92">
        <v>51</v>
      </c>
      <c r="K92">
        <v>10</v>
      </c>
      <c r="L92">
        <v>2.58</v>
      </c>
      <c r="M92">
        <v>395.2</v>
      </c>
      <c r="N92">
        <v>7.74</v>
      </c>
      <c r="O92">
        <v>1.22</v>
      </c>
      <c r="P92">
        <v>1</v>
      </c>
      <c r="Q92">
        <v>9.58</v>
      </c>
      <c r="R92">
        <v>0</v>
      </c>
      <c r="S92">
        <v>0</v>
      </c>
      <c r="T92">
        <v>9.58</v>
      </c>
    </row>
    <row r="93" spans="1:20" x14ac:dyDescent="0.55000000000000004">
      <c r="A93" t="s">
        <v>38</v>
      </c>
      <c r="B93">
        <v>11</v>
      </c>
      <c r="C93">
        <v>174</v>
      </c>
      <c r="D93">
        <v>805</v>
      </c>
      <c r="E93">
        <v>0</v>
      </c>
      <c r="F93">
        <v>57</v>
      </c>
      <c r="G93">
        <v>0</v>
      </c>
      <c r="H93">
        <v>7.08</v>
      </c>
      <c r="I93">
        <v>0</v>
      </c>
      <c r="J93">
        <v>38</v>
      </c>
      <c r="K93">
        <v>21.18</v>
      </c>
      <c r="L93">
        <v>1.5</v>
      </c>
      <c r="M93">
        <v>637.96</v>
      </c>
      <c r="N93">
        <v>16.78</v>
      </c>
      <c r="O93">
        <v>1.6</v>
      </c>
      <c r="P93">
        <v>9</v>
      </c>
      <c r="Q93">
        <v>13.01</v>
      </c>
      <c r="R93">
        <v>0</v>
      </c>
      <c r="S93">
        <v>0</v>
      </c>
      <c r="T93">
        <v>14.6</v>
      </c>
    </row>
    <row r="94" spans="1:20" x14ac:dyDescent="0.55000000000000004">
      <c r="A94" t="s">
        <v>36</v>
      </c>
      <c r="B94">
        <v>12</v>
      </c>
      <c r="C94">
        <v>50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6" spans="1:20" x14ac:dyDescent="0.55000000000000004">
      <c r="A96" t="s">
        <v>75</v>
      </c>
    </row>
    <row r="98" spans="1:20" x14ac:dyDescent="0.55000000000000004">
      <c r="A98" t="s">
        <v>0</v>
      </c>
    </row>
    <row r="99" spans="1:20" x14ac:dyDescent="0.55000000000000004">
      <c r="A99" t="s">
        <v>1</v>
      </c>
      <c r="B99" t="s">
        <v>80</v>
      </c>
    </row>
    <row r="100" spans="1:20" x14ac:dyDescent="0.55000000000000004">
      <c r="A100" t="s">
        <v>3</v>
      </c>
      <c r="B100" s="1">
        <v>43023.625937500001</v>
      </c>
    </row>
    <row r="101" spans="1:20" x14ac:dyDescent="0.55000000000000004">
      <c r="A101" t="s">
        <v>4</v>
      </c>
      <c r="B101" s="1">
        <v>43023.691284722219</v>
      </c>
    </row>
    <row r="103" spans="1:20" x14ac:dyDescent="0.55000000000000004">
      <c r="A103" t="s">
        <v>5</v>
      </c>
      <c r="B103" t="s">
        <v>6</v>
      </c>
    </row>
    <row r="104" spans="1:20" x14ac:dyDescent="0.55000000000000004">
      <c r="A104" t="s">
        <v>7</v>
      </c>
      <c r="B104">
        <v>12</v>
      </c>
    </row>
    <row r="106" spans="1:20" x14ac:dyDescent="0.55000000000000004">
      <c r="A106" t="s">
        <v>9</v>
      </c>
      <c r="B106" t="s">
        <v>10</v>
      </c>
      <c r="C106" t="s">
        <v>11</v>
      </c>
      <c r="D106" t="s">
        <v>12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J106" t="s">
        <v>18</v>
      </c>
      <c r="K106" t="s">
        <v>19</v>
      </c>
      <c r="L106" t="s">
        <v>20</v>
      </c>
      <c r="M106" t="s">
        <v>21</v>
      </c>
      <c r="N106" t="s">
        <v>22</v>
      </c>
      <c r="O106" t="s">
        <v>23</v>
      </c>
      <c r="P106" t="s">
        <v>24</v>
      </c>
      <c r="Q106" t="s">
        <v>25</v>
      </c>
      <c r="R106" t="s">
        <v>26</v>
      </c>
      <c r="S106" t="s">
        <v>27</v>
      </c>
      <c r="T106" t="s">
        <v>28</v>
      </c>
    </row>
    <row r="107" spans="1:20" x14ac:dyDescent="0.55000000000000004">
      <c r="A107" t="s">
        <v>30</v>
      </c>
      <c r="B107">
        <v>1</v>
      </c>
      <c r="C107">
        <v>511</v>
      </c>
      <c r="D107">
        <v>2379</v>
      </c>
      <c r="E107">
        <v>2</v>
      </c>
      <c r="F107">
        <v>423</v>
      </c>
      <c r="G107">
        <v>2</v>
      </c>
      <c r="H107">
        <v>17.78</v>
      </c>
      <c r="I107">
        <v>1</v>
      </c>
      <c r="J107">
        <v>86</v>
      </c>
      <c r="K107">
        <v>27.66</v>
      </c>
      <c r="L107">
        <v>4.91</v>
      </c>
      <c r="M107">
        <v>2420.06</v>
      </c>
      <c r="N107">
        <v>28.14</v>
      </c>
      <c r="O107">
        <v>1.75</v>
      </c>
      <c r="P107">
        <v>51</v>
      </c>
      <c r="Q107">
        <v>16.809999999999999</v>
      </c>
      <c r="R107">
        <v>12</v>
      </c>
      <c r="S107">
        <v>22.4</v>
      </c>
      <c r="T107">
        <v>25.3</v>
      </c>
    </row>
    <row r="108" spans="1:20" x14ac:dyDescent="0.55000000000000004">
      <c r="A108" t="s">
        <v>29</v>
      </c>
      <c r="B108">
        <v>2</v>
      </c>
      <c r="C108">
        <v>506</v>
      </c>
      <c r="D108">
        <v>2546</v>
      </c>
      <c r="E108">
        <v>2</v>
      </c>
      <c r="F108">
        <v>402</v>
      </c>
      <c r="G108">
        <v>2</v>
      </c>
      <c r="H108">
        <v>15.78</v>
      </c>
      <c r="I108">
        <v>0</v>
      </c>
      <c r="J108">
        <v>77</v>
      </c>
      <c r="K108">
        <v>33.06</v>
      </c>
      <c r="L108">
        <v>5.22</v>
      </c>
      <c r="M108">
        <v>2576.11</v>
      </c>
      <c r="N108">
        <v>33.450000000000003</v>
      </c>
      <c r="O108">
        <v>1.63</v>
      </c>
      <c r="P108">
        <v>62</v>
      </c>
      <c r="Q108">
        <v>18.72</v>
      </c>
      <c r="R108">
        <v>29</v>
      </c>
      <c r="S108">
        <v>21.95</v>
      </c>
      <c r="T108">
        <v>25.23</v>
      </c>
    </row>
    <row r="109" spans="1:20" x14ac:dyDescent="0.55000000000000004">
      <c r="A109" t="s">
        <v>33</v>
      </c>
      <c r="B109">
        <v>3</v>
      </c>
      <c r="C109">
        <v>489</v>
      </c>
      <c r="D109">
        <v>3045</v>
      </c>
      <c r="E109">
        <v>2</v>
      </c>
      <c r="F109">
        <v>1227</v>
      </c>
      <c r="G109">
        <v>2</v>
      </c>
      <c r="H109">
        <v>40.29</v>
      </c>
      <c r="I109">
        <v>2</v>
      </c>
      <c r="J109">
        <v>80</v>
      </c>
      <c r="K109">
        <v>38.06</v>
      </c>
      <c r="L109">
        <v>15.33</v>
      </c>
      <c r="M109">
        <v>2619.66</v>
      </c>
      <c r="N109">
        <v>32.74</v>
      </c>
      <c r="O109">
        <v>1.5</v>
      </c>
      <c r="P109">
        <v>85</v>
      </c>
      <c r="Q109">
        <v>12.73</v>
      </c>
      <c r="R109">
        <v>0</v>
      </c>
      <c r="S109">
        <v>0</v>
      </c>
      <c r="T109">
        <v>16.53</v>
      </c>
    </row>
    <row r="110" spans="1:20" x14ac:dyDescent="0.55000000000000004">
      <c r="A110" t="s">
        <v>31</v>
      </c>
      <c r="B110">
        <v>4</v>
      </c>
      <c r="C110">
        <v>467</v>
      </c>
      <c r="D110">
        <v>1790</v>
      </c>
      <c r="E110">
        <v>2</v>
      </c>
      <c r="F110">
        <v>289</v>
      </c>
      <c r="G110">
        <v>1</v>
      </c>
      <c r="H110">
        <v>16.14</v>
      </c>
      <c r="I110">
        <v>1</v>
      </c>
      <c r="J110">
        <v>61</v>
      </c>
      <c r="K110">
        <v>29.34</v>
      </c>
      <c r="L110">
        <v>4.7300000000000004</v>
      </c>
      <c r="M110">
        <v>1978.93</v>
      </c>
      <c r="N110">
        <v>32.44</v>
      </c>
      <c r="O110">
        <v>1.79</v>
      </c>
      <c r="P110">
        <v>86</v>
      </c>
      <c r="Q110">
        <v>16.68</v>
      </c>
      <c r="R110">
        <v>14</v>
      </c>
      <c r="S110">
        <v>21.57</v>
      </c>
      <c r="T110">
        <v>23.41</v>
      </c>
    </row>
    <row r="111" spans="1:20" x14ac:dyDescent="0.55000000000000004">
      <c r="A111" t="s">
        <v>35</v>
      </c>
      <c r="B111">
        <v>5</v>
      </c>
      <c r="C111">
        <v>448</v>
      </c>
      <c r="D111">
        <v>1302</v>
      </c>
      <c r="E111">
        <v>1</v>
      </c>
      <c r="F111">
        <v>232</v>
      </c>
      <c r="G111">
        <v>1</v>
      </c>
      <c r="H111">
        <v>17.809999999999999</v>
      </c>
      <c r="I111">
        <v>1</v>
      </c>
      <c r="J111">
        <v>57</v>
      </c>
      <c r="K111">
        <v>22.84</v>
      </c>
      <c r="L111">
        <v>4.07</v>
      </c>
      <c r="M111">
        <v>1508.58</v>
      </c>
      <c r="N111">
        <v>26.46</v>
      </c>
      <c r="O111">
        <v>1.84</v>
      </c>
      <c r="P111">
        <v>73</v>
      </c>
      <c r="Q111">
        <v>18.43</v>
      </c>
      <c r="R111">
        <v>26</v>
      </c>
      <c r="S111">
        <v>22.1</v>
      </c>
      <c r="T111">
        <v>27.17</v>
      </c>
    </row>
    <row r="112" spans="1:20" x14ac:dyDescent="0.55000000000000004">
      <c r="A112" t="s">
        <v>32</v>
      </c>
      <c r="B112">
        <v>6</v>
      </c>
      <c r="C112">
        <v>357</v>
      </c>
      <c r="D112">
        <v>1216</v>
      </c>
      <c r="E112">
        <v>1</v>
      </c>
      <c r="F112">
        <v>207</v>
      </c>
      <c r="G112">
        <v>1</v>
      </c>
      <c r="H112">
        <v>17.02</v>
      </c>
      <c r="I112">
        <v>1</v>
      </c>
      <c r="J112">
        <v>49</v>
      </c>
      <c r="K112">
        <v>24.81</v>
      </c>
      <c r="L112">
        <v>4.22</v>
      </c>
      <c r="M112">
        <v>997.72</v>
      </c>
      <c r="N112">
        <v>20.36</v>
      </c>
      <c r="O112">
        <v>1.62</v>
      </c>
      <c r="P112">
        <v>35</v>
      </c>
      <c r="Q112">
        <v>13.13</v>
      </c>
      <c r="R112">
        <v>1</v>
      </c>
      <c r="S112">
        <v>20.67</v>
      </c>
      <c r="T112">
        <v>20.67</v>
      </c>
    </row>
    <row r="113" spans="1:20" x14ac:dyDescent="0.55000000000000004">
      <c r="A113" t="s">
        <v>39</v>
      </c>
      <c r="B113">
        <v>7</v>
      </c>
      <c r="C113">
        <v>285</v>
      </c>
      <c r="D113">
        <v>516</v>
      </c>
      <c r="E113">
        <v>0</v>
      </c>
      <c r="F113">
        <v>70</v>
      </c>
      <c r="G113">
        <v>0</v>
      </c>
      <c r="H113">
        <v>13.56</v>
      </c>
      <c r="I113">
        <v>0</v>
      </c>
      <c r="J113">
        <v>27</v>
      </c>
      <c r="K113">
        <v>19.11</v>
      </c>
      <c r="L113">
        <v>2.59</v>
      </c>
      <c r="M113">
        <v>455.62</v>
      </c>
      <c r="N113">
        <v>16.87</v>
      </c>
      <c r="O113">
        <v>1.67</v>
      </c>
      <c r="P113">
        <v>30</v>
      </c>
      <c r="Q113">
        <v>13.73</v>
      </c>
      <c r="R113">
        <v>4</v>
      </c>
      <c r="S113">
        <v>20.64</v>
      </c>
      <c r="T113">
        <v>21.15</v>
      </c>
    </row>
    <row r="114" spans="1:20" x14ac:dyDescent="0.55000000000000004">
      <c r="A114" t="s">
        <v>37</v>
      </c>
      <c r="B114">
        <v>8</v>
      </c>
      <c r="C114">
        <v>262</v>
      </c>
      <c r="D114">
        <v>1437</v>
      </c>
      <c r="E114">
        <v>1</v>
      </c>
      <c r="F114">
        <v>111</v>
      </c>
      <c r="G114">
        <v>0</v>
      </c>
      <c r="H114">
        <v>7.72</v>
      </c>
      <c r="I114">
        <v>0</v>
      </c>
      <c r="J114">
        <v>72</v>
      </c>
      <c r="K114">
        <v>19.95</v>
      </c>
      <c r="L114">
        <v>1.54</v>
      </c>
      <c r="M114">
        <v>876</v>
      </c>
      <c r="N114">
        <v>12.16</v>
      </c>
      <c r="O114">
        <v>1.47</v>
      </c>
      <c r="P114">
        <v>14</v>
      </c>
      <c r="Q114">
        <v>9.5299999999999994</v>
      </c>
      <c r="R114">
        <v>0</v>
      </c>
      <c r="S114">
        <v>0</v>
      </c>
      <c r="T114">
        <v>13.83</v>
      </c>
    </row>
    <row r="115" spans="1:20" x14ac:dyDescent="0.55000000000000004">
      <c r="A115" t="s">
        <v>38</v>
      </c>
      <c r="B115">
        <v>9</v>
      </c>
      <c r="C115">
        <v>191</v>
      </c>
      <c r="D115">
        <v>710</v>
      </c>
      <c r="E115">
        <v>0</v>
      </c>
      <c r="F115">
        <v>45</v>
      </c>
      <c r="G115">
        <v>0</v>
      </c>
      <c r="H115">
        <v>6.33</v>
      </c>
      <c r="I115">
        <v>0</v>
      </c>
      <c r="J115">
        <v>38</v>
      </c>
      <c r="K115">
        <v>18.68</v>
      </c>
      <c r="L115">
        <v>1.18</v>
      </c>
      <c r="M115">
        <v>429.02</v>
      </c>
      <c r="N115">
        <v>11.29</v>
      </c>
      <c r="O115">
        <v>1.49</v>
      </c>
      <c r="P115">
        <v>6</v>
      </c>
      <c r="Q115">
        <v>12.5</v>
      </c>
      <c r="R115">
        <v>0</v>
      </c>
      <c r="S115">
        <v>0</v>
      </c>
      <c r="T115">
        <v>13.88</v>
      </c>
    </row>
    <row r="116" spans="1:20" x14ac:dyDescent="0.55000000000000004">
      <c r="A116" t="s">
        <v>40</v>
      </c>
      <c r="B116">
        <v>10</v>
      </c>
      <c r="C116">
        <v>123</v>
      </c>
      <c r="D116">
        <v>115</v>
      </c>
      <c r="E116">
        <v>0</v>
      </c>
      <c r="F116">
        <v>7</v>
      </c>
      <c r="G116">
        <v>0</v>
      </c>
      <c r="H116">
        <v>6.08</v>
      </c>
      <c r="I116">
        <v>0</v>
      </c>
      <c r="J116">
        <v>20</v>
      </c>
      <c r="K116">
        <v>5.75</v>
      </c>
      <c r="L116">
        <v>0.35</v>
      </c>
      <c r="M116">
        <v>27.45</v>
      </c>
      <c r="N116">
        <v>1.37</v>
      </c>
      <c r="O116">
        <v>0.83</v>
      </c>
      <c r="P116">
        <v>1</v>
      </c>
      <c r="Q116">
        <v>7.44</v>
      </c>
      <c r="R116">
        <v>0</v>
      </c>
      <c r="S116">
        <v>0</v>
      </c>
      <c r="T116">
        <v>7.44</v>
      </c>
    </row>
    <row r="117" spans="1:20" x14ac:dyDescent="0.55000000000000004">
      <c r="A117" t="s">
        <v>34</v>
      </c>
      <c r="B117">
        <v>11</v>
      </c>
      <c r="C117">
        <v>100</v>
      </c>
      <c r="D117">
        <v>96</v>
      </c>
      <c r="E117">
        <v>0</v>
      </c>
      <c r="F117">
        <v>3</v>
      </c>
      <c r="G117">
        <v>0</v>
      </c>
      <c r="H117">
        <v>3.12</v>
      </c>
      <c r="I117">
        <v>0</v>
      </c>
      <c r="J117">
        <v>9</v>
      </c>
      <c r="K117">
        <v>10.66</v>
      </c>
      <c r="L117">
        <v>0.33</v>
      </c>
      <c r="M117">
        <v>27.68</v>
      </c>
      <c r="N117">
        <v>3.07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55000000000000004">
      <c r="A118" t="s">
        <v>36</v>
      </c>
      <c r="B118">
        <v>12</v>
      </c>
      <c r="C118">
        <v>50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20" spans="1:20" x14ac:dyDescent="0.55000000000000004">
      <c r="A120" t="s">
        <v>75</v>
      </c>
    </row>
    <row r="122" spans="1:20" x14ac:dyDescent="0.55000000000000004">
      <c r="A122" t="s">
        <v>0</v>
      </c>
    </row>
    <row r="123" spans="1:20" x14ac:dyDescent="0.55000000000000004">
      <c r="A123" t="s">
        <v>1</v>
      </c>
      <c r="B123" t="s">
        <v>81</v>
      </c>
    </row>
    <row r="124" spans="1:20" x14ac:dyDescent="0.55000000000000004">
      <c r="A124" t="s">
        <v>3</v>
      </c>
      <c r="B124" s="1">
        <v>43030.542638888888</v>
      </c>
    </row>
    <row r="125" spans="1:20" x14ac:dyDescent="0.55000000000000004">
      <c r="A125" t="s">
        <v>4</v>
      </c>
      <c r="B125" s="1">
        <v>43030.602442129632</v>
      </c>
    </row>
    <row r="127" spans="1:20" x14ac:dyDescent="0.55000000000000004">
      <c r="A127" t="s">
        <v>5</v>
      </c>
      <c r="B127" t="s">
        <v>6</v>
      </c>
    </row>
    <row r="128" spans="1:20" x14ac:dyDescent="0.55000000000000004">
      <c r="A128" t="s">
        <v>7</v>
      </c>
      <c r="B128">
        <v>12</v>
      </c>
    </row>
    <row r="130" spans="1:20" x14ac:dyDescent="0.55000000000000004">
      <c r="A130" t="s">
        <v>9</v>
      </c>
      <c r="B130" t="s">
        <v>10</v>
      </c>
      <c r="C130" t="s">
        <v>11</v>
      </c>
      <c r="D130" t="s">
        <v>12</v>
      </c>
      <c r="E130" t="s">
        <v>13</v>
      </c>
      <c r="F130" t="s">
        <v>14</v>
      </c>
      <c r="G130" t="s">
        <v>15</v>
      </c>
      <c r="H130" t="s">
        <v>16</v>
      </c>
      <c r="I130" t="s">
        <v>17</v>
      </c>
      <c r="J130" t="s">
        <v>18</v>
      </c>
      <c r="K130" t="s">
        <v>19</v>
      </c>
      <c r="L130" t="s">
        <v>20</v>
      </c>
      <c r="M130" t="s">
        <v>21</v>
      </c>
      <c r="N130" t="s">
        <v>22</v>
      </c>
      <c r="O130" t="s">
        <v>23</v>
      </c>
      <c r="P130" t="s">
        <v>24</v>
      </c>
      <c r="Q130" t="s">
        <v>25</v>
      </c>
      <c r="R130" t="s">
        <v>26</v>
      </c>
      <c r="S130" t="s">
        <v>27</v>
      </c>
      <c r="T130" t="s">
        <v>28</v>
      </c>
    </row>
    <row r="131" spans="1:20" x14ac:dyDescent="0.55000000000000004">
      <c r="A131" t="s">
        <v>30</v>
      </c>
      <c r="B131">
        <v>1</v>
      </c>
      <c r="C131">
        <v>510</v>
      </c>
      <c r="D131">
        <v>2055</v>
      </c>
      <c r="E131">
        <v>2</v>
      </c>
      <c r="F131">
        <v>329</v>
      </c>
      <c r="G131">
        <v>1</v>
      </c>
      <c r="H131">
        <v>16</v>
      </c>
      <c r="I131">
        <v>1</v>
      </c>
      <c r="J131">
        <v>51</v>
      </c>
      <c r="K131">
        <v>40.29</v>
      </c>
      <c r="L131">
        <v>6.45</v>
      </c>
      <c r="M131">
        <v>2043.39</v>
      </c>
      <c r="N131">
        <v>40.06</v>
      </c>
      <c r="O131">
        <v>1.74</v>
      </c>
      <c r="P131">
        <v>45</v>
      </c>
      <c r="Q131">
        <v>16.59</v>
      </c>
      <c r="R131">
        <v>8</v>
      </c>
      <c r="S131">
        <v>23.27</v>
      </c>
      <c r="T131">
        <v>32.76</v>
      </c>
    </row>
    <row r="132" spans="1:20" x14ac:dyDescent="0.55000000000000004">
      <c r="A132" t="s">
        <v>31</v>
      </c>
      <c r="B132">
        <v>2</v>
      </c>
      <c r="C132">
        <v>482</v>
      </c>
      <c r="D132">
        <v>1810</v>
      </c>
      <c r="E132">
        <v>2</v>
      </c>
      <c r="F132">
        <v>288</v>
      </c>
      <c r="G132">
        <v>1</v>
      </c>
      <c r="H132">
        <v>15.91</v>
      </c>
      <c r="I132">
        <v>0</v>
      </c>
      <c r="J132">
        <v>61</v>
      </c>
      <c r="K132">
        <v>29.67</v>
      </c>
      <c r="L132">
        <v>4.72</v>
      </c>
      <c r="M132">
        <v>1962.59</v>
      </c>
      <c r="N132">
        <v>32.17</v>
      </c>
      <c r="O132">
        <v>1.76</v>
      </c>
      <c r="P132">
        <v>87</v>
      </c>
      <c r="Q132">
        <v>16.149999999999999</v>
      </c>
      <c r="R132">
        <v>16</v>
      </c>
      <c r="S132">
        <v>22.61</v>
      </c>
      <c r="T132">
        <v>26.14</v>
      </c>
    </row>
    <row r="133" spans="1:20" x14ac:dyDescent="0.55000000000000004">
      <c r="A133" t="s">
        <v>33</v>
      </c>
      <c r="B133">
        <v>3</v>
      </c>
      <c r="C133">
        <v>481</v>
      </c>
      <c r="D133">
        <v>2882</v>
      </c>
      <c r="E133">
        <v>2</v>
      </c>
      <c r="F133">
        <v>1004</v>
      </c>
      <c r="G133">
        <v>2</v>
      </c>
      <c r="H133">
        <v>34.83</v>
      </c>
      <c r="I133">
        <v>2</v>
      </c>
      <c r="J133">
        <v>77</v>
      </c>
      <c r="K133">
        <v>37.42</v>
      </c>
      <c r="L133">
        <v>13.03</v>
      </c>
      <c r="M133">
        <v>2233.1799999999998</v>
      </c>
      <c r="N133">
        <v>29</v>
      </c>
      <c r="O133">
        <v>1.44</v>
      </c>
      <c r="P133">
        <v>78</v>
      </c>
      <c r="Q133">
        <v>12.29</v>
      </c>
      <c r="R133">
        <v>0</v>
      </c>
      <c r="S133">
        <v>0</v>
      </c>
      <c r="T133">
        <v>16.45</v>
      </c>
    </row>
    <row r="134" spans="1:20" x14ac:dyDescent="0.55000000000000004">
      <c r="A134" t="s">
        <v>29</v>
      </c>
      <c r="B134">
        <v>4</v>
      </c>
      <c r="C134">
        <v>464</v>
      </c>
      <c r="D134">
        <v>2021</v>
      </c>
      <c r="E134">
        <v>2</v>
      </c>
      <c r="F134">
        <v>281</v>
      </c>
      <c r="G134">
        <v>1</v>
      </c>
      <c r="H134">
        <v>13.9</v>
      </c>
      <c r="I134">
        <v>0</v>
      </c>
      <c r="J134">
        <v>78</v>
      </c>
      <c r="K134">
        <v>25.91</v>
      </c>
      <c r="L134">
        <v>3.6</v>
      </c>
      <c r="M134">
        <v>2130.34</v>
      </c>
      <c r="N134">
        <v>27.31</v>
      </c>
      <c r="O134">
        <v>1.61</v>
      </c>
      <c r="P134">
        <v>58</v>
      </c>
      <c r="Q134">
        <v>17.87</v>
      </c>
      <c r="R134">
        <v>21</v>
      </c>
      <c r="S134">
        <v>21.85</v>
      </c>
      <c r="T134">
        <v>26.94</v>
      </c>
    </row>
    <row r="135" spans="1:20" x14ac:dyDescent="0.55000000000000004">
      <c r="A135" t="s">
        <v>35</v>
      </c>
      <c r="B135">
        <v>5</v>
      </c>
      <c r="C135">
        <v>447</v>
      </c>
      <c r="D135">
        <v>1203</v>
      </c>
      <c r="E135">
        <v>1</v>
      </c>
      <c r="F135">
        <v>211</v>
      </c>
      <c r="G135">
        <v>1</v>
      </c>
      <c r="H135">
        <v>17.53</v>
      </c>
      <c r="I135">
        <v>1</v>
      </c>
      <c r="J135">
        <v>49</v>
      </c>
      <c r="K135">
        <v>24.55</v>
      </c>
      <c r="L135">
        <v>4.3</v>
      </c>
      <c r="M135">
        <v>1459.84</v>
      </c>
      <c r="N135">
        <v>29.79</v>
      </c>
      <c r="O135">
        <v>1.87</v>
      </c>
      <c r="P135">
        <v>68</v>
      </c>
      <c r="Q135">
        <v>19.399999999999999</v>
      </c>
      <c r="R135">
        <v>34</v>
      </c>
      <c r="S135">
        <v>21.86</v>
      </c>
      <c r="T135">
        <v>25.29</v>
      </c>
    </row>
    <row r="136" spans="1:20" x14ac:dyDescent="0.55000000000000004">
      <c r="A136" t="s">
        <v>34</v>
      </c>
      <c r="B136">
        <v>6</v>
      </c>
      <c r="C136">
        <v>406</v>
      </c>
      <c r="D136">
        <v>1310</v>
      </c>
      <c r="E136">
        <v>1</v>
      </c>
      <c r="F136">
        <v>238</v>
      </c>
      <c r="G136">
        <v>1</v>
      </c>
      <c r="H136">
        <v>18.16</v>
      </c>
      <c r="I136">
        <v>1</v>
      </c>
      <c r="J136">
        <v>54</v>
      </c>
      <c r="K136">
        <v>24.25</v>
      </c>
      <c r="L136">
        <v>4.4000000000000004</v>
      </c>
      <c r="M136">
        <v>1377.62</v>
      </c>
      <c r="N136">
        <v>25.51</v>
      </c>
      <c r="O136">
        <v>1.67</v>
      </c>
      <c r="P136">
        <v>43</v>
      </c>
      <c r="Q136">
        <v>17.5</v>
      </c>
      <c r="R136">
        <v>5</v>
      </c>
      <c r="S136">
        <v>21.83</v>
      </c>
      <c r="T136">
        <v>23.86</v>
      </c>
    </row>
    <row r="137" spans="1:20" x14ac:dyDescent="0.55000000000000004">
      <c r="A137" t="s">
        <v>37</v>
      </c>
      <c r="B137">
        <v>7</v>
      </c>
      <c r="C137">
        <v>262</v>
      </c>
      <c r="D137">
        <v>1336</v>
      </c>
      <c r="E137">
        <v>1</v>
      </c>
      <c r="F137">
        <v>124</v>
      </c>
      <c r="G137">
        <v>0</v>
      </c>
      <c r="H137">
        <v>9.2799999999999994</v>
      </c>
      <c r="I137">
        <v>0</v>
      </c>
      <c r="J137">
        <v>62</v>
      </c>
      <c r="K137">
        <v>21.54</v>
      </c>
      <c r="L137">
        <v>2</v>
      </c>
      <c r="M137">
        <v>784.98</v>
      </c>
      <c r="N137">
        <v>12.66</v>
      </c>
      <c r="O137">
        <v>1.42</v>
      </c>
      <c r="P137">
        <v>20</v>
      </c>
      <c r="Q137">
        <v>11.74</v>
      </c>
      <c r="R137">
        <v>0</v>
      </c>
      <c r="S137">
        <v>0</v>
      </c>
      <c r="T137">
        <v>16.14</v>
      </c>
    </row>
    <row r="138" spans="1:20" x14ac:dyDescent="0.55000000000000004">
      <c r="A138" t="s">
        <v>39</v>
      </c>
      <c r="B138">
        <v>8</v>
      </c>
      <c r="C138">
        <v>236</v>
      </c>
      <c r="D138">
        <v>255</v>
      </c>
      <c r="E138">
        <v>0</v>
      </c>
      <c r="F138">
        <v>17</v>
      </c>
      <c r="G138">
        <v>0</v>
      </c>
      <c r="H138">
        <v>6.66</v>
      </c>
      <c r="I138">
        <v>0</v>
      </c>
      <c r="J138">
        <v>30</v>
      </c>
      <c r="K138">
        <v>8.5</v>
      </c>
      <c r="L138">
        <v>0.56000000000000005</v>
      </c>
      <c r="M138">
        <v>181.04</v>
      </c>
      <c r="N138">
        <v>6.03</v>
      </c>
      <c r="O138">
        <v>1.41</v>
      </c>
      <c r="P138">
        <v>15</v>
      </c>
      <c r="Q138">
        <v>15</v>
      </c>
      <c r="R138">
        <v>4</v>
      </c>
      <c r="S138">
        <v>21.01</v>
      </c>
      <c r="T138">
        <v>22.35</v>
      </c>
    </row>
    <row r="139" spans="1:20" x14ac:dyDescent="0.55000000000000004">
      <c r="A139" t="s">
        <v>32</v>
      </c>
      <c r="B139">
        <v>9</v>
      </c>
      <c r="C139">
        <v>194</v>
      </c>
      <c r="D139">
        <v>164</v>
      </c>
      <c r="E139">
        <v>0</v>
      </c>
      <c r="F139">
        <v>19</v>
      </c>
      <c r="G139">
        <v>0</v>
      </c>
      <c r="H139">
        <v>11.58</v>
      </c>
      <c r="I139">
        <v>0</v>
      </c>
      <c r="J139">
        <v>21</v>
      </c>
      <c r="K139">
        <v>7.8</v>
      </c>
      <c r="L139">
        <v>0.9</v>
      </c>
      <c r="M139">
        <v>106.27</v>
      </c>
      <c r="N139">
        <v>5.0599999999999996</v>
      </c>
      <c r="O139">
        <v>1.41</v>
      </c>
      <c r="P139">
        <v>4</v>
      </c>
      <c r="Q139">
        <v>9.0299999999999994</v>
      </c>
      <c r="R139">
        <v>0</v>
      </c>
      <c r="S139">
        <v>0</v>
      </c>
      <c r="T139">
        <v>9.99</v>
      </c>
    </row>
    <row r="140" spans="1:20" x14ac:dyDescent="0.55000000000000004">
      <c r="A140" t="s">
        <v>38</v>
      </c>
      <c r="B140">
        <v>10</v>
      </c>
      <c r="C140">
        <v>153</v>
      </c>
      <c r="D140">
        <v>151</v>
      </c>
      <c r="E140">
        <v>0</v>
      </c>
      <c r="F140">
        <v>12</v>
      </c>
      <c r="G140">
        <v>0</v>
      </c>
      <c r="H140">
        <v>7.94</v>
      </c>
      <c r="I140">
        <v>0</v>
      </c>
      <c r="J140">
        <v>15</v>
      </c>
      <c r="K140">
        <v>10.06</v>
      </c>
      <c r="L140">
        <v>0.8</v>
      </c>
      <c r="M140">
        <v>83.13</v>
      </c>
      <c r="N140">
        <v>5.54</v>
      </c>
      <c r="O140">
        <v>1.42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55000000000000004">
      <c r="A141" t="s">
        <v>40</v>
      </c>
      <c r="B141">
        <v>11</v>
      </c>
      <c r="C141">
        <v>92</v>
      </c>
      <c r="D141">
        <v>14</v>
      </c>
      <c r="E141">
        <v>0</v>
      </c>
      <c r="F141">
        <v>1</v>
      </c>
      <c r="G141">
        <v>0</v>
      </c>
      <c r="H141">
        <v>7.14</v>
      </c>
      <c r="I141">
        <v>0</v>
      </c>
      <c r="J141">
        <v>7</v>
      </c>
      <c r="K141">
        <v>2</v>
      </c>
      <c r="L141">
        <v>0.14000000000000001</v>
      </c>
      <c r="M141">
        <v>2.7</v>
      </c>
      <c r="N141">
        <v>0.38</v>
      </c>
      <c r="O141">
        <v>0.71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55000000000000004">
      <c r="A142" t="s">
        <v>36</v>
      </c>
      <c r="B142">
        <v>12</v>
      </c>
      <c r="C142">
        <v>50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4" spans="1:20" x14ac:dyDescent="0.55000000000000004">
      <c r="A144" t="s">
        <v>75</v>
      </c>
    </row>
    <row r="146" spans="1:20" x14ac:dyDescent="0.55000000000000004">
      <c r="A146" t="s">
        <v>0</v>
      </c>
    </row>
    <row r="147" spans="1:20" x14ac:dyDescent="0.55000000000000004">
      <c r="A147" t="s">
        <v>1</v>
      </c>
      <c r="B147" t="s">
        <v>76</v>
      </c>
    </row>
    <row r="148" spans="1:20" x14ac:dyDescent="0.55000000000000004">
      <c r="A148" t="s">
        <v>3</v>
      </c>
      <c r="B148" s="1">
        <v>43035.785960648151</v>
      </c>
    </row>
    <row r="149" spans="1:20" x14ac:dyDescent="0.55000000000000004">
      <c r="A149" t="s">
        <v>4</v>
      </c>
      <c r="B149" s="1">
        <v>43035.898530092592</v>
      </c>
    </row>
    <row r="151" spans="1:20" x14ac:dyDescent="0.55000000000000004">
      <c r="A151" t="s">
        <v>5</v>
      </c>
      <c r="B151" t="s">
        <v>6</v>
      </c>
    </row>
    <row r="152" spans="1:20" x14ac:dyDescent="0.55000000000000004">
      <c r="A152" t="s">
        <v>7</v>
      </c>
      <c r="B152">
        <v>12</v>
      </c>
    </row>
    <row r="154" spans="1:20" x14ac:dyDescent="0.55000000000000004">
      <c r="A154" t="s">
        <v>9</v>
      </c>
      <c r="B154" t="s">
        <v>10</v>
      </c>
      <c r="C154" t="s">
        <v>11</v>
      </c>
      <c r="D154" t="s">
        <v>12</v>
      </c>
      <c r="E154" t="s">
        <v>13</v>
      </c>
      <c r="F154" t="s">
        <v>14</v>
      </c>
      <c r="G154" t="s">
        <v>15</v>
      </c>
      <c r="H154" t="s">
        <v>16</v>
      </c>
      <c r="I154" t="s">
        <v>17</v>
      </c>
      <c r="J154" t="s">
        <v>18</v>
      </c>
      <c r="K154" t="s">
        <v>19</v>
      </c>
      <c r="L154" t="s">
        <v>20</v>
      </c>
      <c r="M154" t="s">
        <v>21</v>
      </c>
      <c r="N154" t="s">
        <v>22</v>
      </c>
      <c r="O154" t="s">
        <v>23</v>
      </c>
      <c r="P154" t="s">
        <v>24</v>
      </c>
      <c r="Q154" t="s">
        <v>25</v>
      </c>
      <c r="R154" t="s">
        <v>26</v>
      </c>
      <c r="S154" t="s">
        <v>27</v>
      </c>
      <c r="T154" t="s">
        <v>28</v>
      </c>
    </row>
    <row r="155" spans="1:20" x14ac:dyDescent="0.55000000000000004">
      <c r="A155" t="s">
        <v>30</v>
      </c>
      <c r="B155">
        <v>1</v>
      </c>
      <c r="C155">
        <v>508</v>
      </c>
      <c r="D155">
        <v>3571</v>
      </c>
      <c r="E155">
        <v>2</v>
      </c>
      <c r="F155">
        <v>673</v>
      </c>
      <c r="G155">
        <v>2</v>
      </c>
      <c r="H155">
        <v>18.84</v>
      </c>
      <c r="I155">
        <v>1</v>
      </c>
      <c r="J155">
        <v>121</v>
      </c>
      <c r="K155">
        <v>29.51</v>
      </c>
      <c r="L155">
        <v>5.56</v>
      </c>
      <c r="M155">
        <v>3265.71</v>
      </c>
      <c r="N155">
        <v>26.98</v>
      </c>
      <c r="O155">
        <v>1.6</v>
      </c>
      <c r="P155">
        <v>98</v>
      </c>
      <c r="Q155">
        <v>17.88</v>
      </c>
      <c r="R155">
        <v>29</v>
      </c>
      <c r="S155">
        <v>22.66</v>
      </c>
      <c r="T155">
        <v>25.9</v>
      </c>
    </row>
    <row r="156" spans="1:20" x14ac:dyDescent="0.55000000000000004">
      <c r="A156" t="s">
        <v>29</v>
      </c>
      <c r="B156">
        <v>2</v>
      </c>
      <c r="C156">
        <v>498</v>
      </c>
      <c r="D156">
        <v>3613</v>
      </c>
      <c r="E156">
        <v>2</v>
      </c>
      <c r="F156">
        <v>559</v>
      </c>
      <c r="G156">
        <v>2</v>
      </c>
      <c r="H156">
        <v>15.47</v>
      </c>
      <c r="I156">
        <v>0</v>
      </c>
      <c r="J156">
        <v>128</v>
      </c>
      <c r="K156">
        <v>28.22</v>
      </c>
      <c r="L156">
        <v>4.3600000000000003</v>
      </c>
      <c r="M156">
        <v>4015.41</v>
      </c>
      <c r="N156">
        <v>31.37</v>
      </c>
      <c r="O156">
        <v>1.62</v>
      </c>
      <c r="P156">
        <v>87</v>
      </c>
      <c r="Q156">
        <v>19.079999999999998</v>
      </c>
      <c r="R156">
        <v>43</v>
      </c>
      <c r="S156">
        <v>22.72</v>
      </c>
      <c r="T156">
        <v>27.09</v>
      </c>
    </row>
    <row r="157" spans="1:20" x14ac:dyDescent="0.55000000000000004">
      <c r="A157" t="s">
        <v>31</v>
      </c>
      <c r="B157">
        <v>3</v>
      </c>
      <c r="C157">
        <v>473</v>
      </c>
      <c r="D157">
        <v>3131</v>
      </c>
      <c r="E157">
        <v>2</v>
      </c>
      <c r="F157">
        <v>545</v>
      </c>
      <c r="G157">
        <v>2</v>
      </c>
      <c r="H157">
        <v>17.399999999999999</v>
      </c>
      <c r="I157">
        <v>1</v>
      </c>
      <c r="J157">
        <v>105</v>
      </c>
      <c r="K157">
        <v>29.81</v>
      </c>
      <c r="L157">
        <v>5.19</v>
      </c>
      <c r="M157">
        <v>3400.36</v>
      </c>
      <c r="N157">
        <v>32.380000000000003</v>
      </c>
      <c r="O157">
        <v>1.64</v>
      </c>
      <c r="P157">
        <v>119</v>
      </c>
      <c r="Q157">
        <v>17.5</v>
      </c>
      <c r="R157">
        <v>34</v>
      </c>
      <c r="S157">
        <v>21.91</v>
      </c>
      <c r="T157">
        <v>24.72</v>
      </c>
    </row>
    <row r="158" spans="1:20" x14ac:dyDescent="0.55000000000000004">
      <c r="A158" t="s">
        <v>33</v>
      </c>
      <c r="B158">
        <v>4</v>
      </c>
      <c r="C158">
        <v>458</v>
      </c>
      <c r="D158">
        <v>3687</v>
      </c>
      <c r="E158">
        <v>2</v>
      </c>
      <c r="F158">
        <v>1219</v>
      </c>
      <c r="G158">
        <v>2</v>
      </c>
      <c r="H158">
        <v>33.06</v>
      </c>
      <c r="I158">
        <v>2</v>
      </c>
      <c r="J158">
        <v>101</v>
      </c>
      <c r="K158">
        <v>36.5</v>
      </c>
      <c r="L158">
        <v>12.06</v>
      </c>
      <c r="M158">
        <v>3016.43</v>
      </c>
      <c r="N158">
        <v>29.86</v>
      </c>
      <c r="O158">
        <v>1.48</v>
      </c>
      <c r="P158">
        <v>116</v>
      </c>
      <c r="Q158">
        <v>12.68</v>
      </c>
      <c r="R158">
        <v>0</v>
      </c>
      <c r="S158">
        <v>0</v>
      </c>
      <c r="T158">
        <v>17.95</v>
      </c>
    </row>
    <row r="159" spans="1:20" x14ac:dyDescent="0.55000000000000004">
      <c r="A159" t="s">
        <v>35</v>
      </c>
      <c r="B159">
        <v>5</v>
      </c>
      <c r="C159">
        <v>388</v>
      </c>
      <c r="D159">
        <v>1703</v>
      </c>
      <c r="E159">
        <v>2</v>
      </c>
      <c r="F159">
        <v>322</v>
      </c>
      <c r="G159">
        <v>1</v>
      </c>
      <c r="H159">
        <v>18.899999999999999</v>
      </c>
      <c r="I159">
        <v>1</v>
      </c>
      <c r="J159">
        <v>81</v>
      </c>
      <c r="K159">
        <v>21.02</v>
      </c>
      <c r="L159">
        <v>3.97</v>
      </c>
      <c r="M159">
        <v>1740.03</v>
      </c>
      <c r="N159">
        <v>21.48</v>
      </c>
      <c r="O159">
        <v>1.58</v>
      </c>
      <c r="P159">
        <v>71</v>
      </c>
      <c r="Q159">
        <v>19.170000000000002</v>
      </c>
      <c r="R159">
        <v>34</v>
      </c>
      <c r="S159">
        <v>22.4</v>
      </c>
      <c r="T159">
        <v>26.53</v>
      </c>
    </row>
    <row r="160" spans="1:20" x14ac:dyDescent="0.55000000000000004">
      <c r="A160" t="s">
        <v>34</v>
      </c>
      <c r="B160">
        <v>6</v>
      </c>
      <c r="C160">
        <v>318</v>
      </c>
      <c r="D160">
        <v>1861</v>
      </c>
      <c r="E160">
        <v>2</v>
      </c>
      <c r="F160">
        <v>270</v>
      </c>
      <c r="G160">
        <v>1</v>
      </c>
      <c r="H160">
        <v>14.5</v>
      </c>
      <c r="I160">
        <v>0</v>
      </c>
      <c r="J160">
        <v>72</v>
      </c>
      <c r="K160">
        <v>25.84</v>
      </c>
      <c r="L160">
        <v>3.75</v>
      </c>
      <c r="M160">
        <v>1200.43</v>
      </c>
      <c r="N160">
        <v>16.670000000000002</v>
      </c>
      <c r="O160">
        <v>1.29</v>
      </c>
      <c r="P160">
        <v>34</v>
      </c>
      <c r="Q160">
        <v>17.2</v>
      </c>
      <c r="R160">
        <v>5</v>
      </c>
      <c r="S160">
        <v>21.98</v>
      </c>
      <c r="T160">
        <v>24.2</v>
      </c>
    </row>
    <row r="161" spans="1:20" x14ac:dyDescent="0.55000000000000004">
      <c r="A161" t="s">
        <v>37</v>
      </c>
      <c r="B161">
        <v>7</v>
      </c>
      <c r="C161">
        <v>283</v>
      </c>
      <c r="D161">
        <v>2533</v>
      </c>
      <c r="E161">
        <v>2</v>
      </c>
      <c r="F161">
        <v>327</v>
      </c>
      <c r="G161">
        <v>1</v>
      </c>
      <c r="H161">
        <v>12.9</v>
      </c>
      <c r="I161">
        <v>0</v>
      </c>
      <c r="J161">
        <v>117</v>
      </c>
      <c r="K161">
        <v>21.64</v>
      </c>
      <c r="L161">
        <v>2.79</v>
      </c>
      <c r="M161">
        <v>1545.02</v>
      </c>
      <c r="N161">
        <v>13.2</v>
      </c>
      <c r="O161">
        <v>1.36</v>
      </c>
      <c r="P161">
        <v>21</v>
      </c>
      <c r="Q161">
        <v>10.24</v>
      </c>
      <c r="R161">
        <v>0</v>
      </c>
      <c r="S161">
        <v>0</v>
      </c>
      <c r="T161">
        <v>14.27</v>
      </c>
    </row>
    <row r="162" spans="1:20" x14ac:dyDescent="0.55000000000000004">
      <c r="A162" t="s">
        <v>39</v>
      </c>
      <c r="B162">
        <v>8</v>
      </c>
      <c r="C162">
        <v>248</v>
      </c>
      <c r="D162">
        <v>337</v>
      </c>
      <c r="E162">
        <v>0</v>
      </c>
      <c r="F162">
        <v>70</v>
      </c>
      <c r="G162">
        <v>0</v>
      </c>
      <c r="H162">
        <v>20.77</v>
      </c>
      <c r="I162">
        <v>1</v>
      </c>
      <c r="J162">
        <v>17</v>
      </c>
      <c r="K162">
        <v>19.82</v>
      </c>
      <c r="L162">
        <v>4.1100000000000003</v>
      </c>
      <c r="M162">
        <v>27.72</v>
      </c>
      <c r="N162">
        <v>1.63</v>
      </c>
      <c r="O162">
        <v>0.25</v>
      </c>
      <c r="P162">
        <v>1</v>
      </c>
      <c r="Q162">
        <v>30.63</v>
      </c>
      <c r="R162">
        <v>1</v>
      </c>
      <c r="S162">
        <v>30.63</v>
      </c>
      <c r="T162">
        <v>30.63</v>
      </c>
    </row>
    <row r="163" spans="1:20" x14ac:dyDescent="0.55000000000000004">
      <c r="A163" t="s">
        <v>38</v>
      </c>
      <c r="B163">
        <v>9</v>
      </c>
      <c r="C163">
        <v>243</v>
      </c>
      <c r="D163">
        <v>800</v>
      </c>
      <c r="E163">
        <v>0</v>
      </c>
      <c r="F163">
        <v>94</v>
      </c>
      <c r="G163">
        <v>0</v>
      </c>
      <c r="H163">
        <v>11.75</v>
      </c>
      <c r="I163">
        <v>0</v>
      </c>
      <c r="J163">
        <v>64</v>
      </c>
      <c r="K163">
        <v>12.5</v>
      </c>
      <c r="L163">
        <v>1.46</v>
      </c>
      <c r="M163">
        <v>472.21</v>
      </c>
      <c r="N163">
        <v>7.37</v>
      </c>
      <c r="O163">
        <v>1.1299999999999999</v>
      </c>
      <c r="P163">
        <v>8</v>
      </c>
      <c r="Q163">
        <v>17.600000000000001</v>
      </c>
      <c r="R163">
        <v>3</v>
      </c>
      <c r="S163">
        <v>28.89</v>
      </c>
      <c r="T163">
        <v>43.57</v>
      </c>
    </row>
    <row r="164" spans="1:20" x14ac:dyDescent="0.55000000000000004">
      <c r="A164" t="s">
        <v>40</v>
      </c>
      <c r="B164">
        <v>10</v>
      </c>
      <c r="C164">
        <v>189</v>
      </c>
      <c r="D164">
        <v>492</v>
      </c>
      <c r="E164">
        <v>0</v>
      </c>
      <c r="F164">
        <v>64</v>
      </c>
      <c r="G164">
        <v>0</v>
      </c>
      <c r="H164">
        <v>13</v>
      </c>
      <c r="I164">
        <v>0</v>
      </c>
      <c r="J164">
        <v>43</v>
      </c>
      <c r="K164">
        <v>11.44</v>
      </c>
      <c r="L164">
        <v>1.48</v>
      </c>
      <c r="M164">
        <v>153.52000000000001</v>
      </c>
      <c r="N164">
        <v>3.57</v>
      </c>
      <c r="O164">
        <v>0.55000000000000004</v>
      </c>
      <c r="P164">
        <v>9</v>
      </c>
      <c r="Q164">
        <v>11.82</v>
      </c>
      <c r="R164">
        <v>1</v>
      </c>
      <c r="S164">
        <v>20.47</v>
      </c>
      <c r="T164">
        <v>20.47</v>
      </c>
    </row>
    <row r="165" spans="1:20" x14ac:dyDescent="0.55000000000000004">
      <c r="A165" t="s">
        <v>32</v>
      </c>
      <c r="B165">
        <v>11</v>
      </c>
      <c r="C165">
        <v>188</v>
      </c>
      <c r="D165">
        <v>372</v>
      </c>
      <c r="E165">
        <v>0</v>
      </c>
      <c r="F165">
        <v>73</v>
      </c>
      <c r="G165">
        <v>0</v>
      </c>
      <c r="H165">
        <v>19.62</v>
      </c>
      <c r="I165">
        <v>1</v>
      </c>
      <c r="J165">
        <v>18</v>
      </c>
      <c r="K165">
        <v>20.66</v>
      </c>
      <c r="L165">
        <v>4.05</v>
      </c>
      <c r="M165">
        <v>72.42</v>
      </c>
      <c r="N165">
        <v>4.0199999999999996</v>
      </c>
      <c r="O165">
        <v>0.42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55000000000000004">
      <c r="A166" t="s">
        <v>36</v>
      </c>
      <c r="B166">
        <v>12</v>
      </c>
      <c r="C166">
        <v>50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8" spans="1:20" x14ac:dyDescent="0.55000000000000004">
      <c r="A168" t="s">
        <v>75</v>
      </c>
    </row>
    <row r="170" spans="1:20" x14ac:dyDescent="0.55000000000000004">
      <c r="A170" t="s">
        <v>0</v>
      </c>
    </row>
    <row r="171" spans="1:20" x14ac:dyDescent="0.55000000000000004">
      <c r="A171" t="s">
        <v>1</v>
      </c>
      <c r="B171" t="s">
        <v>82</v>
      </c>
    </row>
    <row r="172" spans="1:20" x14ac:dyDescent="0.55000000000000004">
      <c r="A172" t="s">
        <v>3</v>
      </c>
      <c r="B172" s="1">
        <v>43037.528298611112</v>
      </c>
    </row>
    <row r="173" spans="1:20" x14ac:dyDescent="0.55000000000000004">
      <c r="A173" t="s">
        <v>4</v>
      </c>
      <c r="B173" s="1">
        <v>43037.637141203704</v>
      </c>
    </row>
    <row r="175" spans="1:20" x14ac:dyDescent="0.55000000000000004">
      <c r="A175" t="s">
        <v>5</v>
      </c>
      <c r="B175" t="s">
        <v>6</v>
      </c>
    </row>
    <row r="176" spans="1:20" x14ac:dyDescent="0.55000000000000004">
      <c r="A176" t="s">
        <v>7</v>
      </c>
      <c r="B176">
        <v>12</v>
      </c>
    </row>
    <row r="178" spans="1:20" x14ac:dyDescent="0.55000000000000004">
      <c r="A178" t="s">
        <v>9</v>
      </c>
      <c r="B178" t="s">
        <v>10</v>
      </c>
      <c r="C178" t="s">
        <v>11</v>
      </c>
      <c r="D178" t="s">
        <v>12</v>
      </c>
      <c r="E178" t="s">
        <v>13</v>
      </c>
      <c r="F178" t="s">
        <v>14</v>
      </c>
      <c r="G178" t="s">
        <v>15</v>
      </c>
      <c r="H178" t="s">
        <v>16</v>
      </c>
      <c r="I178" t="s">
        <v>17</v>
      </c>
      <c r="J178" t="s">
        <v>18</v>
      </c>
      <c r="K178" t="s">
        <v>19</v>
      </c>
      <c r="L178" t="s">
        <v>20</v>
      </c>
      <c r="M178" t="s">
        <v>21</v>
      </c>
      <c r="N178" t="s">
        <v>22</v>
      </c>
      <c r="O178" t="s">
        <v>23</v>
      </c>
      <c r="P178" t="s">
        <v>24</v>
      </c>
      <c r="Q178" t="s">
        <v>25</v>
      </c>
      <c r="R178" t="s">
        <v>26</v>
      </c>
      <c r="S178" t="s">
        <v>27</v>
      </c>
      <c r="T178" t="s">
        <v>28</v>
      </c>
    </row>
    <row r="179" spans="1:20" x14ac:dyDescent="0.55000000000000004">
      <c r="A179" t="s">
        <v>30</v>
      </c>
      <c r="B179">
        <v>1</v>
      </c>
      <c r="C179">
        <v>496</v>
      </c>
      <c r="D179">
        <v>3295</v>
      </c>
      <c r="E179">
        <v>2</v>
      </c>
      <c r="F179">
        <v>600</v>
      </c>
      <c r="G179">
        <v>2</v>
      </c>
      <c r="H179">
        <v>18.2</v>
      </c>
      <c r="I179">
        <v>1</v>
      </c>
      <c r="J179">
        <v>121</v>
      </c>
      <c r="K179">
        <v>27.23</v>
      </c>
      <c r="L179">
        <v>4.95</v>
      </c>
      <c r="M179">
        <v>3551.45</v>
      </c>
      <c r="N179">
        <v>29.35</v>
      </c>
      <c r="O179">
        <v>1.77</v>
      </c>
      <c r="P179">
        <v>101</v>
      </c>
      <c r="Q179">
        <v>17.13</v>
      </c>
      <c r="R179">
        <v>28</v>
      </c>
      <c r="S179">
        <v>22.44</v>
      </c>
      <c r="T179">
        <v>25.01</v>
      </c>
    </row>
    <row r="180" spans="1:20" x14ac:dyDescent="0.55000000000000004">
      <c r="A180" t="s">
        <v>29</v>
      </c>
      <c r="B180">
        <v>2</v>
      </c>
      <c r="C180">
        <v>468</v>
      </c>
      <c r="D180">
        <v>3525</v>
      </c>
      <c r="E180">
        <v>2</v>
      </c>
      <c r="F180">
        <v>574</v>
      </c>
      <c r="G180">
        <v>2</v>
      </c>
      <c r="H180">
        <v>16.28</v>
      </c>
      <c r="I180">
        <v>1</v>
      </c>
      <c r="J180">
        <v>134</v>
      </c>
      <c r="K180">
        <v>26.3</v>
      </c>
      <c r="L180">
        <v>4.28</v>
      </c>
      <c r="M180">
        <v>4257.1400000000003</v>
      </c>
      <c r="N180">
        <v>31.76</v>
      </c>
      <c r="O180">
        <v>1.64</v>
      </c>
      <c r="P180">
        <v>122</v>
      </c>
      <c r="Q180">
        <v>17.420000000000002</v>
      </c>
      <c r="R180">
        <v>38</v>
      </c>
      <c r="S180">
        <v>23.08</v>
      </c>
      <c r="T180">
        <v>29.55</v>
      </c>
    </row>
    <row r="181" spans="1:20" x14ac:dyDescent="0.55000000000000004">
      <c r="A181" t="s">
        <v>33</v>
      </c>
      <c r="B181">
        <v>3</v>
      </c>
      <c r="C181">
        <v>465</v>
      </c>
      <c r="D181">
        <v>4838</v>
      </c>
      <c r="E181">
        <v>2</v>
      </c>
      <c r="F181">
        <v>1527</v>
      </c>
      <c r="G181">
        <v>2</v>
      </c>
      <c r="H181">
        <v>31.56</v>
      </c>
      <c r="I181">
        <v>2</v>
      </c>
      <c r="J181">
        <v>123</v>
      </c>
      <c r="K181">
        <v>39.33</v>
      </c>
      <c r="L181">
        <v>12.41</v>
      </c>
      <c r="M181">
        <v>3844.8</v>
      </c>
      <c r="N181">
        <v>31.25</v>
      </c>
      <c r="O181">
        <v>1.38</v>
      </c>
      <c r="P181">
        <v>153</v>
      </c>
      <c r="Q181">
        <v>11.65</v>
      </c>
      <c r="R181">
        <v>1</v>
      </c>
      <c r="S181">
        <v>21.43</v>
      </c>
      <c r="T181">
        <v>21.43</v>
      </c>
    </row>
    <row r="182" spans="1:20" x14ac:dyDescent="0.55000000000000004">
      <c r="A182" t="s">
        <v>31</v>
      </c>
      <c r="B182">
        <v>4</v>
      </c>
      <c r="C182">
        <v>406</v>
      </c>
      <c r="D182">
        <v>2648</v>
      </c>
      <c r="E182">
        <v>2</v>
      </c>
      <c r="F182">
        <v>463</v>
      </c>
      <c r="G182">
        <v>2</v>
      </c>
      <c r="H182">
        <v>17.48</v>
      </c>
      <c r="I182">
        <v>1</v>
      </c>
      <c r="J182">
        <v>101</v>
      </c>
      <c r="K182">
        <v>26.21</v>
      </c>
      <c r="L182">
        <v>4.58</v>
      </c>
      <c r="M182">
        <v>2911.48</v>
      </c>
      <c r="N182">
        <v>28.82</v>
      </c>
      <c r="O182">
        <v>1.74</v>
      </c>
      <c r="P182">
        <v>135</v>
      </c>
      <c r="Q182">
        <v>16.09</v>
      </c>
      <c r="R182">
        <v>23</v>
      </c>
      <c r="S182">
        <v>21.61</v>
      </c>
      <c r="T182">
        <v>24.15</v>
      </c>
    </row>
    <row r="183" spans="1:20" x14ac:dyDescent="0.55000000000000004">
      <c r="A183" t="s">
        <v>35</v>
      </c>
      <c r="B183">
        <v>5</v>
      </c>
      <c r="C183">
        <v>320</v>
      </c>
      <c r="D183">
        <v>489</v>
      </c>
      <c r="E183">
        <v>0</v>
      </c>
      <c r="F183">
        <v>92</v>
      </c>
      <c r="G183">
        <v>0</v>
      </c>
      <c r="H183">
        <v>18.809999999999999</v>
      </c>
      <c r="I183">
        <v>1</v>
      </c>
      <c r="J183">
        <v>19</v>
      </c>
      <c r="K183">
        <v>25.73</v>
      </c>
      <c r="L183">
        <v>4.84</v>
      </c>
      <c r="M183">
        <v>620.76</v>
      </c>
      <c r="N183">
        <v>32.67</v>
      </c>
      <c r="O183">
        <v>1.93</v>
      </c>
      <c r="P183">
        <v>29</v>
      </c>
      <c r="Q183">
        <v>19.309999999999999</v>
      </c>
      <c r="R183">
        <v>13</v>
      </c>
      <c r="S183">
        <v>22.62</v>
      </c>
      <c r="T183">
        <v>26.14</v>
      </c>
    </row>
    <row r="184" spans="1:20" x14ac:dyDescent="0.55000000000000004">
      <c r="A184" t="s">
        <v>34</v>
      </c>
      <c r="B184">
        <v>6</v>
      </c>
      <c r="C184">
        <v>318</v>
      </c>
      <c r="D184">
        <v>1842</v>
      </c>
      <c r="E184">
        <v>2</v>
      </c>
      <c r="F184">
        <v>286</v>
      </c>
      <c r="G184">
        <v>1</v>
      </c>
      <c r="H184">
        <v>15.52</v>
      </c>
      <c r="I184">
        <v>0</v>
      </c>
      <c r="J184">
        <v>75</v>
      </c>
      <c r="K184">
        <v>24.56</v>
      </c>
      <c r="L184">
        <v>3.81</v>
      </c>
      <c r="M184">
        <v>1624.02</v>
      </c>
      <c r="N184">
        <v>21.65</v>
      </c>
      <c r="O184">
        <v>1.56</v>
      </c>
      <c r="P184">
        <v>59</v>
      </c>
      <c r="Q184">
        <v>17.760000000000002</v>
      </c>
      <c r="R184">
        <v>9</v>
      </c>
      <c r="S184">
        <v>22.36</v>
      </c>
      <c r="T184">
        <v>24.92</v>
      </c>
    </row>
    <row r="185" spans="1:20" x14ac:dyDescent="0.55000000000000004">
      <c r="A185" t="s">
        <v>39</v>
      </c>
      <c r="B185">
        <v>7</v>
      </c>
      <c r="C185">
        <v>316</v>
      </c>
      <c r="D185">
        <v>1027</v>
      </c>
      <c r="E185">
        <v>1</v>
      </c>
      <c r="F185">
        <v>184</v>
      </c>
      <c r="G185">
        <v>0</v>
      </c>
      <c r="H185">
        <v>17.91</v>
      </c>
      <c r="I185">
        <v>1</v>
      </c>
      <c r="J185">
        <v>63</v>
      </c>
      <c r="K185">
        <v>16.3</v>
      </c>
      <c r="L185">
        <v>2.92</v>
      </c>
      <c r="M185">
        <v>1335.61</v>
      </c>
      <c r="N185">
        <v>21.2</v>
      </c>
      <c r="O185">
        <v>1.73</v>
      </c>
      <c r="P185">
        <v>52</v>
      </c>
      <c r="Q185">
        <v>15.92</v>
      </c>
      <c r="R185">
        <v>18</v>
      </c>
      <c r="S185">
        <v>22.42</v>
      </c>
      <c r="T185">
        <v>25.25</v>
      </c>
    </row>
    <row r="186" spans="1:20" x14ac:dyDescent="0.55000000000000004">
      <c r="A186" t="s">
        <v>38</v>
      </c>
      <c r="B186">
        <v>8</v>
      </c>
      <c r="C186">
        <v>280</v>
      </c>
      <c r="D186">
        <v>2720</v>
      </c>
      <c r="E186">
        <v>2</v>
      </c>
      <c r="F186">
        <v>228</v>
      </c>
      <c r="G186">
        <v>1</v>
      </c>
      <c r="H186">
        <v>8.3800000000000008</v>
      </c>
      <c r="I186">
        <v>0</v>
      </c>
      <c r="J186">
        <v>118</v>
      </c>
      <c r="K186">
        <v>23.05</v>
      </c>
      <c r="L186">
        <v>1.93</v>
      </c>
      <c r="M186">
        <v>1797.17</v>
      </c>
      <c r="N186">
        <v>15.23</v>
      </c>
      <c r="O186">
        <v>1.48</v>
      </c>
      <c r="P186">
        <v>42</v>
      </c>
      <c r="Q186">
        <v>15.07</v>
      </c>
      <c r="R186">
        <v>6</v>
      </c>
      <c r="S186">
        <v>23.88</v>
      </c>
      <c r="T186">
        <v>34.520000000000003</v>
      </c>
    </row>
    <row r="187" spans="1:20" x14ac:dyDescent="0.55000000000000004">
      <c r="A187" t="s">
        <v>36</v>
      </c>
      <c r="B187">
        <v>9</v>
      </c>
      <c r="C187">
        <v>243</v>
      </c>
      <c r="D187">
        <v>694</v>
      </c>
      <c r="E187">
        <v>0</v>
      </c>
      <c r="F187">
        <v>138</v>
      </c>
      <c r="G187">
        <v>0</v>
      </c>
      <c r="H187">
        <v>19.88</v>
      </c>
      <c r="I187">
        <v>1</v>
      </c>
      <c r="J187">
        <v>63</v>
      </c>
      <c r="K187">
        <v>11.01</v>
      </c>
      <c r="L187">
        <v>2.19</v>
      </c>
      <c r="M187">
        <v>566.29999999999995</v>
      </c>
      <c r="N187">
        <v>8.98</v>
      </c>
      <c r="O187">
        <v>1.43</v>
      </c>
      <c r="P187">
        <v>69</v>
      </c>
      <c r="Q187">
        <v>11.87</v>
      </c>
      <c r="R187">
        <v>1</v>
      </c>
      <c r="S187">
        <v>22.21</v>
      </c>
      <c r="T187">
        <v>22.21</v>
      </c>
    </row>
    <row r="188" spans="1:20" x14ac:dyDescent="0.55000000000000004">
      <c r="A188" t="s">
        <v>32</v>
      </c>
      <c r="B188">
        <v>10</v>
      </c>
      <c r="C188">
        <v>197</v>
      </c>
      <c r="D188">
        <v>619</v>
      </c>
      <c r="E188">
        <v>0</v>
      </c>
      <c r="F188">
        <v>104</v>
      </c>
      <c r="G188">
        <v>0</v>
      </c>
      <c r="H188">
        <v>16.8</v>
      </c>
      <c r="I188">
        <v>1</v>
      </c>
      <c r="J188">
        <v>51</v>
      </c>
      <c r="K188">
        <v>12.13</v>
      </c>
      <c r="L188">
        <v>2.0299999999999998</v>
      </c>
      <c r="M188">
        <v>483.37</v>
      </c>
      <c r="N188">
        <v>9.4700000000000006</v>
      </c>
      <c r="O188">
        <v>1.44</v>
      </c>
      <c r="P188">
        <v>13</v>
      </c>
      <c r="Q188">
        <v>18.59</v>
      </c>
      <c r="R188">
        <v>9</v>
      </c>
      <c r="S188">
        <v>22.17</v>
      </c>
      <c r="T188">
        <v>23.78</v>
      </c>
    </row>
    <row r="189" spans="1:20" x14ac:dyDescent="0.55000000000000004">
      <c r="A189" t="s">
        <v>40</v>
      </c>
      <c r="B189">
        <v>11</v>
      </c>
      <c r="C189">
        <v>195</v>
      </c>
      <c r="D189">
        <v>584</v>
      </c>
      <c r="E189">
        <v>0</v>
      </c>
      <c r="F189">
        <v>106</v>
      </c>
      <c r="G189">
        <v>0</v>
      </c>
      <c r="H189">
        <v>18.149999999999999</v>
      </c>
      <c r="I189">
        <v>1</v>
      </c>
      <c r="J189">
        <v>46</v>
      </c>
      <c r="K189">
        <v>12.69</v>
      </c>
      <c r="L189">
        <v>2.2999999999999998</v>
      </c>
      <c r="M189">
        <v>434.57</v>
      </c>
      <c r="N189">
        <v>9.44</v>
      </c>
      <c r="O189">
        <v>1.22</v>
      </c>
      <c r="P189">
        <v>18</v>
      </c>
      <c r="Q189">
        <v>17.440000000000001</v>
      </c>
      <c r="R189">
        <v>9</v>
      </c>
      <c r="S189">
        <v>21.93</v>
      </c>
      <c r="T189">
        <v>23.14</v>
      </c>
    </row>
    <row r="190" spans="1:20" x14ac:dyDescent="0.55000000000000004">
      <c r="A190" t="s">
        <v>37</v>
      </c>
      <c r="B190">
        <v>12</v>
      </c>
      <c r="C190">
        <v>178</v>
      </c>
      <c r="D190">
        <v>38</v>
      </c>
      <c r="E190">
        <v>0</v>
      </c>
      <c r="F190">
        <v>10</v>
      </c>
      <c r="G190">
        <v>0</v>
      </c>
      <c r="H190">
        <v>26.31</v>
      </c>
      <c r="I190">
        <v>2</v>
      </c>
      <c r="J190">
        <v>2</v>
      </c>
      <c r="K190">
        <v>19</v>
      </c>
      <c r="L190">
        <v>5</v>
      </c>
      <c r="M190">
        <v>27.94</v>
      </c>
      <c r="N190">
        <v>13.97</v>
      </c>
      <c r="O190">
        <v>0.86</v>
      </c>
      <c r="P190">
        <v>1</v>
      </c>
      <c r="Q190">
        <v>19.32</v>
      </c>
      <c r="R190">
        <v>0</v>
      </c>
      <c r="S190">
        <v>0</v>
      </c>
      <c r="T190">
        <v>19.32</v>
      </c>
    </row>
    <row r="193" spans="1:20" x14ac:dyDescent="0.55000000000000004">
      <c r="A193" t="s">
        <v>0</v>
      </c>
    </row>
    <row r="194" spans="1:20" x14ac:dyDescent="0.55000000000000004">
      <c r="A194" t="s">
        <v>1</v>
      </c>
      <c r="B194" t="s">
        <v>82</v>
      </c>
    </row>
    <row r="195" spans="1:20" x14ac:dyDescent="0.55000000000000004">
      <c r="A195" t="s">
        <v>3</v>
      </c>
      <c r="B195" s="1">
        <v>43037.528298611112</v>
      </c>
    </row>
    <row r="196" spans="1:20" x14ac:dyDescent="0.55000000000000004">
      <c r="A196" t="s">
        <v>4</v>
      </c>
      <c r="B196" s="1">
        <v>43037.637141203704</v>
      </c>
    </row>
    <row r="198" spans="1:20" x14ac:dyDescent="0.55000000000000004">
      <c r="A198" t="s">
        <v>5</v>
      </c>
      <c r="B198" t="s">
        <v>6</v>
      </c>
    </row>
    <row r="199" spans="1:20" x14ac:dyDescent="0.55000000000000004">
      <c r="A199" t="s">
        <v>7</v>
      </c>
      <c r="B199">
        <v>12</v>
      </c>
    </row>
    <row r="201" spans="1:20" x14ac:dyDescent="0.55000000000000004">
      <c r="A201" t="s">
        <v>9</v>
      </c>
      <c r="B201" t="s">
        <v>10</v>
      </c>
      <c r="C201" t="s">
        <v>11</v>
      </c>
      <c r="D201" t="s">
        <v>12</v>
      </c>
      <c r="E201" t="s">
        <v>13</v>
      </c>
      <c r="F201" t="s">
        <v>14</v>
      </c>
      <c r="G201" t="s">
        <v>15</v>
      </c>
      <c r="H201" t="s">
        <v>16</v>
      </c>
      <c r="I201" t="s">
        <v>17</v>
      </c>
      <c r="J201" t="s">
        <v>18</v>
      </c>
      <c r="K201" t="s">
        <v>19</v>
      </c>
      <c r="L201" t="s">
        <v>20</v>
      </c>
      <c r="M201" t="s">
        <v>21</v>
      </c>
      <c r="N201" t="s">
        <v>22</v>
      </c>
      <c r="O201" t="s">
        <v>23</v>
      </c>
      <c r="P201" t="s">
        <v>24</v>
      </c>
      <c r="Q201" t="s">
        <v>25</v>
      </c>
      <c r="R201" t="s">
        <v>26</v>
      </c>
      <c r="S201" t="s">
        <v>27</v>
      </c>
      <c r="T201" t="s">
        <v>28</v>
      </c>
    </row>
    <row r="202" spans="1:20" x14ac:dyDescent="0.55000000000000004">
      <c r="A202" t="s">
        <v>30</v>
      </c>
      <c r="B202">
        <v>1</v>
      </c>
      <c r="C202">
        <v>496</v>
      </c>
      <c r="D202">
        <v>3295</v>
      </c>
      <c r="E202">
        <v>2</v>
      </c>
      <c r="F202">
        <v>600</v>
      </c>
      <c r="G202">
        <v>2</v>
      </c>
      <c r="H202">
        <v>18.2</v>
      </c>
      <c r="I202">
        <v>1</v>
      </c>
      <c r="J202">
        <v>121</v>
      </c>
      <c r="K202">
        <v>27.23</v>
      </c>
      <c r="L202">
        <v>4.95</v>
      </c>
      <c r="M202">
        <v>3551.45</v>
      </c>
      <c r="N202">
        <v>29.35</v>
      </c>
      <c r="O202">
        <v>1.77</v>
      </c>
      <c r="P202">
        <v>101</v>
      </c>
      <c r="Q202">
        <v>17.13</v>
      </c>
      <c r="R202">
        <v>28</v>
      </c>
      <c r="S202">
        <v>22.44</v>
      </c>
      <c r="T202">
        <v>25.01</v>
      </c>
    </row>
    <row r="203" spans="1:20" x14ac:dyDescent="0.55000000000000004">
      <c r="A203" t="s">
        <v>29</v>
      </c>
      <c r="B203">
        <v>2</v>
      </c>
      <c r="C203">
        <v>468</v>
      </c>
      <c r="D203">
        <v>3525</v>
      </c>
      <c r="E203">
        <v>2</v>
      </c>
      <c r="F203">
        <v>574</v>
      </c>
      <c r="G203">
        <v>2</v>
      </c>
      <c r="H203">
        <v>16.28</v>
      </c>
      <c r="I203">
        <v>1</v>
      </c>
      <c r="J203">
        <v>134</v>
      </c>
      <c r="K203">
        <v>26.3</v>
      </c>
      <c r="L203">
        <v>4.28</v>
      </c>
      <c r="M203">
        <v>4257.1400000000003</v>
      </c>
      <c r="N203">
        <v>31.76</v>
      </c>
      <c r="O203">
        <v>1.64</v>
      </c>
      <c r="P203">
        <v>122</v>
      </c>
      <c r="Q203">
        <v>17.420000000000002</v>
      </c>
      <c r="R203">
        <v>38</v>
      </c>
      <c r="S203">
        <v>23.08</v>
      </c>
      <c r="T203">
        <v>29.55</v>
      </c>
    </row>
    <row r="204" spans="1:20" x14ac:dyDescent="0.55000000000000004">
      <c r="A204" t="s">
        <v>33</v>
      </c>
      <c r="B204">
        <v>3</v>
      </c>
      <c r="C204">
        <v>465</v>
      </c>
      <c r="D204">
        <v>4838</v>
      </c>
      <c r="E204">
        <v>2</v>
      </c>
      <c r="F204">
        <v>1527</v>
      </c>
      <c r="G204">
        <v>2</v>
      </c>
      <c r="H204">
        <v>31.56</v>
      </c>
      <c r="I204">
        <v>2</v>
      </c>
      <c r="J204">
        <v>123</v>
      </c>
      <c r="K204">
        <v>39.33</v>
      </c>
      <c r="L204">
        <v>12.41</v>
      </c>
      <c r="M204">
        <v>3844.8</v>
      </c>
      <c r="N204">
        <v>31.25</v>
      </c>
      <c r="O204">
        <v>1.38</v>
      </c>
      <c r="P204">
        <v>153</v>
      </c>
      <c r="Q204">
        <v>11.65</v>
      </c>
      <c r="R204">
        <v>1</v>
      </c>
      <c r="S204">
        <v>21.43</v>
      </c>
      <c r="T204">
        <v>21.43</v>
      </c>
    </row>
    <row r="205" spans="1:20" x14ac:dyDescent="0.55000000000000004">
      <c r="A205" t="s">
        <v>31</v>
      </c>
      <c r="B205">
        <v>4</v>
      </c>
      <c r="C205">
        <v>406</v>
      </c>
      <c r="D205">
        <v>2648</v>
      </c>
      <c r="E205">
        <v>2</v>
      </c>
      <c r="F205">
        <v>463</v>
      </c>
      <c r="G205">
        <v>2</v>
      </c>
      <c r="H205">
        <v>17.48</v>
      </c>
      <c r="I205">
        <v>1</v>
      </c>
      <c r="J205">
        <v>101</v>
      </c>
      <c r="K205">
        <v>26.21</v>
      </c>
      <c r="L205">
        <v>4.58</v>
      </c>
      <c r="M205">
        <v>2911.48</v>
      </c>
      <c r="N205">
        <v>28.82</v>
      </c>
      <c r="O205">
        <v>1.74</v>
      </c>
      <c r="P205">
        <v>135</v>
      </c>
      <c r="Q205">
        <v>16.09</v>
      </c>
      <c r="R205">
        <v>23</v>
      </c>
      <c r="S205">
        <v>21.61</v>
      </c>
      <c r="T205">
        <v>24.15</v>
      </c>
    </row>
    <row r="206" spans="1:20" x14ac:dyDescent="0.55000000000000004">
      <c r="A206" t="s">
        <v>35</v>
      </c>
      <c r="B206">
        <v>5</v>
      </c>
      <c r="C206">
        <v>320</v>
      </c>
      <c r="D206">
        <v>489</v>
      </c>
      <c r="E206">
        <v>0</v>
      </c>
      <c r="F206">
        <v>92</v>
      </c>
      <c r="G206">
        <v>0</v>
      </c>
      <c r="H206">
        <v>18.809999999999999</v>
      </c>
      <c r="I206">
        <v>1</v>
      </c>
      <c r="J206">
        <v>19</v>
      </c>
      <c r="K206">
        <v>25.73</v>
      </c>
      <c r="L206">
        <v>4.84</v>
      </c>
      <c r="M206">
        <v>620.76</v>
      </c>
      <c r="N206">
        <v>32.67</v>
      </c>
      <c r="O206">
        <v>1.93</v>
      </c>
      <c r="P206">
        <v>29</v>
      </c>
      <c r="Q206">
        <v>19.309999999999999</v>
      </c>
      <c r="R206">
        <v>13</v>
      </c>
      <c r="S206">
        <v>22.62</v>
      </c>
      <c r="T206">
        <v>26.14</v>
      </c>
    </row>
    <row r="207" spans="1:20" x14ac:dyDescent="0.55000000000000004">
      <c r="A207" t="s">
        <v>34</v>
      </c>
      <c r="B207">
        <v>6</v>
      </c>
      <c r="C207">
        <v>318</v>
      </c>
      <c r="D207">
        <v>1842</v>
      </c>
      <c r="E207">
        <v>2</v>
      </c>
      <c r="F207">
        <v>286</v>
      </c>
      <c r="G207">
        <v>1</v>
      </c>
      <c r="H207">
        <v>15.52</v>
      </c>
      <c r="I207">
        <v>0</v>
      </c>
      <c r="J207">
        <v>75</v>
      </c>
      <c r="K207">
        <v>24.56</v>
      </c>
      <c r="L207">
        <v>3.81</v>
      </c>
      <c r="M207">
        <v>1624.02</v>
      </c>
      <c r="N207">
        <v>21.65</v>
      </c>
      <c r="O207">
        <v>1.56</v>
      </c>
      <c r="P207">
        <v>59</v>
      </c>
      <c r="Q207">
        <v>17.760000000000002</v>
      </c>
      <c r="R207">
        <v>9</v>
      </c>
      <c r="S207">
        <v>22.36</v>
      </c>
      <c r="T207">
        <v>24.92</v>
      </c>
    </row>
    <row r="208" spans="1:20" x14ac:dyDescent="0.55000000000000004">
      <c r="A208" t="s">
        <v>39</v>
      </c>
      <c r="B208">
        <v>7</v>
      </c>
      <c r="C208">
        <v>316</v>
      </c>
      <c r="D208">
        <v>1027</v>
      </c>
      <c r="E208">
        <v>1</v>
      </c>
      <c r="F208">
        <v>184</v>
      </c>
      <c r="G208">
        <v>0</v>
      </c>
      <c r="H208">
        <v>17.91</v>
      </c>
      <c r="I208">
        <v>1</v>
      </c>
      <c r="J208">
        <v>63</v>
      </c>
      <c r="K208">
        <v>16.3</v>
      </c>
      <c r="L208">
        <v>2.92</v>
      </c>
      <c r="M208">
        <v>1335.61</v>
      </c>
      <c r="N208">
        <v>21.2</v>
      </c>
      <c r="O208">
        <v>1.73</v>
      </c>
      <c r="P208">
        <v>52</v>
      </c>
      <c r="Q208">
        <v>15.92</v>
      </c>
      <c r="R208">
        <v>18</v>
      </c>
      <c r="S208">
        <v>22.42</v>
      </c>
      <c r="T208">
        <v>25.25</v>
      </c>
    </row>
    <row r="209" spans="1:20" x14ac:dyDescent="0.55000000000000004">
      <c r="A209" t="s">
        <v>38</v>
      </c>
      <c r="B209">
        <v>8</v>
      </c>
      <c r="C209">
        <v>280</v>
      </c>
      <c r="D209">
        <v>2720</v>
      </c>
      <c r="E209">
        <v>2</v>
      </c>
      <c r="F209">
        <v>228</v>
      </c>
      <c r="G209">
        <v>1</v>
      </c>
      <c r="H209">
        <v>8.3800000000000008</v>
      </c>
      <c r="I209">
        <v>0</v>
      </c>
      <c r="J209">
        <v>118</v>
      </c>
      <c r="K209">
        <v>23.05</v>
      </c>
      <c r="L209">
        <v>1.93</v>
      </c>
      <c r="M209">
        <v>1797.17</v>
      </c>
      <c r="N209">
        <v>15.23</v>
      </c>
      <c r="O209">
        <v>1.48</v>
      </c>
      <c r="P209">
        <v>42</v>
      </c>
      <c r="Q209">
        <v>15.07</v>
      </c>
      <c r="R209">
        <v>6</v>
      </c>
      <c r="S209">
        <v>23.88</v>
      </c>
      <c r="T209">
        <v>34.520000000000003</v>
      </c>
    </row>
    <row r="210" spans="1:20" x14ac:dyDescent="0.55000000000000004">
      <c r="A210" t="s">
        <v>36</v>
      </c>
      <c r="B210">
        <v>9</v>
      </c>
      <c r="C210">
        <v>243</v>
      </c>
      <c r="D210">
        <v>694</v>
      </c>
      <c r="E210">
        <v>0</v>
      </c>
      <c r="F210">
        <v>138</v>
      </c>
      <c r="G210">
        <v>0</v>
      </c>
      <c r="H210">
        <v>19.88</v>
      </c>
      <c r="I210">
        <v>1</v>
      </c>
      <c r="J210">
        <v>63</v>
      </c>
      <c r="K210">
        <v>11.01</v>
      </c>
      <c r="L210">
        <v>2.19</v>
      </c>
      <c r="M210">
        <v>566.29999999999995</v>
      </c>
      <c r="N210">
        <v>8.98</v>
      </c>
      <c r="O210">
        <v>1.43</v>
      </c>
      <c r="P210">
        <v>69</v>
      </c>
      <c r="Q210">
        <v>11.87</v>
      </c>
      <c r="R210">
        <v>1</v>
      </c>
      <c r="S210">
        <v>22.21</v>
      </c>
      <c r="T210">
        <v>22.21</v>
      </c>
    </row>
    <row r="211" spans="1:20" x14ac:dyDescent="0.55000000000000004">
      <c r="A211" t="s">
        <v>32</v>
      </c>
      <c r="B211">
        <v>10</v>
      </c>
      <c r="C211">
        <v>197</v>
      </c>
      <c r="D211">
        <v>619</v>
      </c>
      <c r="E211">
        <v>0</v>
      </c>
      <c r="F211">
        <v>104</v>
      </c>
      <c r="G211">
        <v>0</v>
      </c>
      <c r="H211">
        <v>16.8</v>
      </c>
      <c r="I211">
        <v>1</v>
      </c>
      <c r="J211">
        <v>51</v>
      </c>
      <c r="K211">
        <v>12.13</v>
      </c>
      <c r="L211">
        <v>2.0299999999999998</v>
      </c>
      <c r="M211">
        <v>483.37</v>
      </c>
      <c r="N211">
        <v>9.4700000000000006</v>
      </c>
      <c r="O211">
        <v>1.44</v>
      </c>
      <c r="P211">
        <v>13</v>
      </c>
      <c r="Q211">
        <v>18.59</v>
      </c>
      <c r="R211">
        <v>9</v>
      </c>
      <c r="S211">
        <v>22.17</v>
      </c>
      <c r="T211">
        <v>23.78</v>
      </c>
    </row>
    <row r="212" spans="1:20" x14ac:dyDescent="0.55000000000000004">
      <c r="A212" t="s">
        <v>40</v>
      </c>
      <c r="B212">
        <v>11</v>
      </c>
      <c r="C212">
        <v>195</v>
      </c>
      <c r="D212">
        <v>584</v>
      </c>
      <c r="E212">
        <v>0</v>
      </c>
      <c r="F212">
        <v>106</v>
      </c>
      <c r="G212">
        <v>0</v>
      </c>
      <c r="H212">
        <v>18.149999999999999</v>
      </c>
      <c r="I212">
        <v>1</v>
      </c>
      <c r="J212">
        <v>46</v>
      </c>
      <c r="K212">
        <v>12.69</v>
      </c>
      <c r="L212">
        <v>2.2999999999999998</v>
      </c>
      <c r="M212">
        <v>434.57</v>
      </c>
      <c r="N212">
        <v>9.44</v>
      </c>
      <c r="O212">
        <v>1.22</v>
      </c>
      <c r="P212">
        <v>18</v>
      </c>
      <c r="Q212">
        <v>17.440000000000001</v>
      </c>
      <c r="R212">
        <v>9</v>
      </c>
      <c r="S212">
        <v>21.93</v>
      </c>
      <c r="T212">
        <v>23.14</v>
      </c>
    </row>
    <row r="213" spans="1:20" x14ac:dyDescent="0.55000000000000004">
      <c r="A213" t="s">
        <v>37</v>
      </c>
      <c r="B213">
        <v>12</v>
      </c>
      <c r="C213">
        <v>178</v>
      </c>
      <c r="D213">
        <v>38</v>
      </c>
      <c r="E213">
        <v>0</v>
      </c>
      <c r="F213">
        <v>10</v>
      </c>
      <c r="G213">
        <v>0</v>
      </c>
      <c r="H213">
        <v>26.31</v>
      </c>
      <c r="I213">
        <v>2</v>
      </c>
      <c r="J213">
        <v>2</v>
      </c>
      <c r="K213">
        <v>19</v>
      </c>
      <c r="L213">
        <v>5</v>
      </c>
      <c r="M213">
        <v>27.94</v>
      </c>
      <c r="N213">
        <v>13.97</v>
      </c>
      <c r="O213">
        <v>0.86</v>
      </c>
      <c r="P213">
        <v>1</v>
      </c>
      <c r="Q213">
        <v>19.32</v>
      </c>
      <c r="R213">
        <v>0</v>
      </c>
      <c r="S213">
        <v>0</v>
      </c>
      <c r="T213">
        <v>19.32</v>
      </c>
    </row>
    <row r="215" spans="1:20" x14ac:dyDescent="0.55000000000000004">
      <c r="A215" t="s">
        <v>75</v>
      </c>
    </row>
    <row r="217" spans="1:20" x14ac:dyDescent="0.55000000000000004">
      <c r="A217" t="s">
        <v>0</v>
      </c>
    </row>
    <row r="218" spans="1:20" x14ac:dyDescent="0.55000000000000004">
      <c r="A218" t="s">
        <v>1</v>
      </c>
      <c r="B218" t="s">
        <v>83</v>
      </c>
    </row>
    <row r="219" spans="1:20" x14ac:dyDescent="0.55000000000000004">
      <c r="A219" t="s">
        <v>3</v>
      </c>
      <c r="B219" s="1">
        <v>43042.760057870371</v>
      </c>
    </row>
    <row r="220" spans="1:20" x14ac:dyDescent="0.55000000000000004">
      <c r="A220" t="s">
        <v>4</v>
      </c>
      <c r="B220" s="1">
        <v>43042.846076388887</v>
      </c>
    </row>
    <row r="222" spans="1:20" x14ac:dyDescent="0.55000000000000004">
      <c r="A222" t="s">
        <v>5</v>
      </c>
      <c r="B222" t="s">
        <v>6</v>
      </c>
    </row>
    <row r="223" spans="1:20" x14ac:dyDescent="0.55000000000000004">
      <c r="A223" t="s">
        <v>7</v>
      </c>
      <c r="B223">
        <v>12</v>
      </c>
    </row>
    <row r="225" spans="1:20" x14ac:dyDescent="0.55000000000000004">
      <c r="A225" t="s">
        <v>9</v>
      </c>
      <c r="B225" t="s">
        <v>10</v>
      </c>
      <c r="C225" t="s">
        <v>11</v>
      </c>
      <c r="D225" t="s">
        <v>12</v>
      </c>
      <c r="E225" t="s">
        <v>13</v>
      </c>
      <c r="F225" t="s">
        <v>14</v>
      </c>
      <c r="G225" t="s">
        <v>15</v>
      </c>
      <c r="H225" t="s">
        <v>16</v>
      </c>
      <c r="I225" t="s">
        <v>17</v>
      </c>
      <c r="J225" t="s">
        <v>18</v>
      </c>
      <c r="K225" t="s">
        <v>19</v>
      </c>
      <c r="L225" t="s">
        <v>20</v>
      </c>
      <c r="M225" t="s">
        <v>21</v>
      </c>
      <c r="N225" t="s">
        <v>22</v>
      </c>
      <c r="O225" t="s">
        <v>23</v>
      </c>
      <c r="P225" t="s">
        <v>24</v>
      </c>
      <c r="Q225" t="s">
        <v>25</v>
      </c>
      <c r="R225" t="s">
        <v>26</v>
      </c>
      <c r="S225" t="s">
        <v>27</v>
      </c>
      <c r="T225" t="s">
        <v>28</v>
      </c>
    </row>
    <row r="226" spans="1:20" x14ac:dyDescent="0.55000000000000004">
      <c r="A226" t="s">
        <v>33</v>
      </c>
      <c r="B226">
        <v>1</v>
      </c>
      <c r="C226">
        <v>487</v>
      </c>
      <c r="D226">
        <v>4269</v>
      </c>
      <c r="E226">
        <v>2</v>
      </c>
      <c r="F226">
        <v>1443</v>
      </c>
      <c r="G226">
        <v>2</v>
      </c>
      <c r="H226">
        <v>33.799999999999997</v>
      </c>
      <c r="I226">
        <v>2</v>
      </c>
      <c r="J226">
        <v>104</v>
      </c>
      <c r="K226">
        <v>41.04</v>
      </c>
      <c r="L226">
        <v>13.87</v>
      </c>
      <c r="M226">
        <v>3712.31</v>
      </c>
      <c r="N226">
        <v>35.69</v>
      </c>
      <c r="O226">
        <v>1.49</v>
      </c>
      <c r="P226">
        <v>139</v>
      </c>
      <c r="Q226">
        <v>12.01</v>
      </c>
      <c r="R226">
        <v>0</v>
      </c>
      <c r="S226">
        <v>0</v>
      </c>
      <c r="T226">
        <v>18.23</v>
      </c>
    </row>
    <row r="227" spans="1:20" x14ac:dyDescent="0.55000000000000004">
      <c r="A227" t="s">
        <v>35</v>
      </c>
      <c r="B227">
        <v>2</v>
      </c>
      <c r="C227">
        <v>470</v>
      </c>
      <c r="D227">
        <v>2031</v>
      </c>
      <c r="E227">
        <v>2</v>
      </c>
      <c r="F227">
        <v>384</v>
      </c>
      <c r="G227">
        <v>1</v>
      </c>
      <c r="H227">
        <v>18.899999999999999</v>
      </c>
      <c r="I227">
        <v>1</v>
      </c>
      <c r="J227">
        <v>79</v>
      </c>
      <c r="K227">
        <v>25.7</v>
      </c>
      <c r="L227">
        <v>4.8600000000000003</v>
      </c>
      <c r="M227">
        <v>2343.33</v>
      </c>
      <c r="N227">
        <v>29.66</v>
      </c>
      <c r="O227">
        <v>1.74</v>
      </c>
      <c r="P227">
        <v>107</v>
      </c>
      <c r="Q227">
        <v>19.63</v>
      </c>
      <c r="R227">
        <v>53</v>
      </c>
      <c r="S227">
        <v>22.53</v>
      </c>
      <c r="T227">
        <v>26.35</v>
      </c>
    </row>
    <row r="228" spans="1:20" x14ac:dyDescent="0.55000000000000004">
      <c r="A228" t="s">
        <v>30</v>
      </c>
      <c r="B228">
        <v>3</v>
      </c>
      <c r="C228">
        <v>469</v>
      </c>
      <c r="D228">
        <v>2778</v>
      </c>
      <c r="E228">
        <v>2</v>
      </c>
      <c r="F228">
        <v>461</v>
      </c>
      <c r="G228">
        <v>2</v>
      </c>
      <c r="H228">
        <v>16.59</v>
      </c>
      <c r="I228">
        <v>1</v>
      </c>
      <c r="J228">
        <v>103</v>
      </c>
      <c r="K228">
        <v>26.97</v>
      </c>
      <c r="L228">
        <v>4.47</v>
      </c>
      <c r="M228">
        <v>2738.87</v>
      </c>
      <c r="N228">
        <v>26.59</v>
      </c>
      <c r="O228">
        <v>1.67</v>
      </c>
      <c r="P228">
        <v>71</v>
      </c>
      <c r="Q228">
        <v>16.89</v>
      </c>
      <c r="R228">
        <v>19</v>
      </c>
      <c r="S228">
        <v>22.25</v>
      </c>
      <c r="T228">
        <v>25.16</v>
      </c>
    </row>
    <row r="229" spans="1:20" x14ac:dyDescent="0.55000000000000004">
      <c r="A229" t="s">
        <v>29</v>
      </c>
      <c r="B229">
        <v>4</v>
      </c>
      <c r="C229">
        <v>465</v>
      </c>
      <c r="D229">
        <v>2839</v>
      </c>
      <c r="E229">
        <v>2</v>
      </c>
      <c r="F229">
        <v>455</v>
      </c>
      <c r="G229">
        <v>2</v>
      </c>
      <c r="H229">
        <v>16.02</v>
      </c>
      <c r="I229">
        <v>1</v>
      </c>
      <c r="J229">
        <v>107</v>
      </c>
      <c r="K229">
        <v>26.53</v>
      </c>
      <c r="L229">
        <v>4.25</v>
      </c>
      <c r="M229">
        <v>3163.04</v>
      </c>
      <c r="N229">
        <v>29.56</v>
      </c>
      <c r="O229">
        <v>1.56</v>
      </c>
      <c r="P229">
        <v>82</v>
      </c>
      <c r="Q229">
        <v>19.34</v>
      </c>
      <c r="R229">
        <v>37</v>
      </c>
      <c r="S229">
        <v>23.4</v>
      </c>
      <c r="T229">
        <v>27.66</v>
      </c>
    </row>
    <row r="230" spans="1:20" x14ac:dyDescent="0.55000000000000004">
      <c r="A230" t="s">
        <v>31</v>
      </c>
      <c r="B230">
        <v>5</v>
      </c>
      <c r="C230">
        <v>399</v>
      </c>
      <c r="D230">
        <v>2285</v>
      </c>
      <c r="E230">
        <v>2</v>
      </c>
      <c r="F230">
        <v>363</v>
      </c>
      <c r="G230">
        <v>1</v>
      </c>
      <c r="H230">
        <v>15.88</v>
      </c>
      <c r="I230">
        <v>0</v>
      </c>
      <c r="J230">
        <v>78</v>
      </c>
      <c r="K230">
        <v>29.29</v>
      </c>
      <c r="L230">
        <v>4.6500000000000004</v>
      </c>
      <c r="M230">
        <v>2298.16</v>
      </c>
      <c r="N230">
        <v>29.46</v>
      </c>
      <c r="O230">
        <v>1.66</v>
      </c>
      <c r="P230">
        <v>95</v>
      </c>
      <c r="Q230">
        <v>16.260000000000002</v>
      </c>
      <c r="R230">
        <v>30</v>
      </c>
      <c r="S230">
        <v>21.86</v>
      </c>
      <c r="T230">
        <v>24.73</v>
      </c>
    </row>
    <row r="231" spans="1:20" x14ac:dyDescent="0.55000000000000004">
      <c r="A231" t="s">
        <v>84</v>
      </c>
      <c r="B231">
        <v>6</v>
      </c>
      <c r="C231">
        <v>276</v>
      </c>
      <c r="D231">
        <v>2307</v>
      </c>
      <c r="E231">
        <v>2</v>
      </c>
      <c r="F231">
        <v>373</v>
      </c>
      <c r="G231">
        <v>1</v>
      </c>
      <c r="H231">
        <v>16.16</v>
      </c>
      <c r="I231">
        <v>1</v>
      </c>
      <c r="J231">
        <v>82</v>
      </c>
      <c r="K231">
        <v>28.13</v>
      </c>
      <c r="L231">
        <v>4.54</v>
      </c>
      <c r="M231">
        <v>1574.87</v>
      </c>
      <c r="N231">
        <v>19.2</v>
      </c>
      <c r="O231">
        <v>1.36</v>
      </c>
      <c r="P231">
        <v>16</v>
      </c>
      <c r="Q231">
        <v>11.15</v>
      </c>
      <c r="R231">
        <v>0</v>
      </c>
      <c r="S231">
        <v>0</v>
      </c>
      <c r="T231">
        <v>12.78</v>
      </c>
    </row>
    <row r="232" spans="1:20" x14ac:dyDescent="0.55000000000000004">
      <c r="A232" t="s">
        <v>38</v>
      </c>
      <c r="B232">
        <v>7</v>
      </c>
      <c r="C232">
        <v>263</v>
      </c>
      <c r="D232">
        <v>2425</v>
      </c>
      <c r="E232">
        <v>2</v>
      </c>
      <c r="F232">
        <v>210</v>
      </c>
      <c r="G232">
        <v>1</v>
      </c>
      <c r="H232">
        <v>8.65</v>
      </c>
      <c r="I232">
        <v>0</v>
      </c>
      <c r="J232">
        <v>102</v>
      </c>
      <c r="K232">
        <v>23.77</v>
      </c>
      <c r="L232">
        <v>2.0499999999999998</v>
      </c>
      <c r="M232">
        <v>1652.56</v>
      </c>
      <c r="N232">
        <v>16.2</v>
      </c>
      <c r="O232">
        <v>1.45</v>
      </c>
      <c r="P232">
        <v>25</v>
      </c>
      <c r="Q232">
        <v>16.59</v>
      </c>
      <c r="R232">
        <v>9</v>
      </c>
      <c r="S232">
        <v>21.56</v>
      </c>
      <c r="T232">
        <v>22.45</v>
      </c>
    </row>
    <row r="233" spans="1:20" x14ac:dyDescent="0.55000000000000004">
      <c r="A233" t="s">
        <v>39</v>
      </c>
      <c r="B233">
        <v>8</v>
      </c>
      <c r="C233">
        <v>258</v>
      </c>
      <c r="D233">
        <v>693</v>
      </c>
      <c r="E233">
        <v>0</v>
      </c>
      <c r="F233">
        <v>118</v>
      </c>
      <c r="G233">
        <v>0</v>
      </c>
      <c r="H233">
        <v>17.02</v>
      </c>
      <c r="I233">
        <v>1</v>
      </c>
      <c r="J233">
        <v>47</v>
      </c>
      <c r="K233">
        <v>14.74</v>
      </c>
      <c r="L233">
        <v>2.5099999999999998</v>
      </c>
      <c r="M233">
        <v>676.58</v>
      </c>
      <c r="N233">
        <v>14.39</v>
      </c>
      <c r="O233">
        <v>1.52</v>
      </c>
      <c r="P233">
        <v>37</v>
      </c>
      <c r="Q233">
        <v>16.28</v>
      </c>
      <c r="R233">
        <v>16</v>
      </c>
      <c r="S233">
        <v>22.75</v>
      </c>
      <c r="T233">
        <v>25.39</v>
      </c>
    </row>
    <row r="234" spans="1:20" x14ac:dyDescent="0.55000000000000004">
      <c r="A234" t="s">
        <v>34</v>
      </c>
      <c r="B234">
        <v>9</v>
      </c>
      <c r="C234">
        <v>247</v>
      </c>
      <c r="D234">
        <v>1461</v>
      </c>
      <c r="E234">
        <v>1</v>
      </c>
      <c r="F234">
        <v>230</v>
      </c>
      <c r="G234">
        <v>1</v>
      </c>
      <c r="H234">
        <v>15.74</v>
      </c>
      <c r="I234">
        <v>0</v>
      </c>
      <c r="J234">
        <v>69</v>
      </c>
      <c r="K234">
        <v>21.17</v>
      </c>
      <c r="L234">
        <v>3.33</v>
      </c>
      <c r="M234">
        <v>1160.9000000000001</v>
      </c>
      <c r="N234">
        <v>16.82</v>
      </c>
      <c r="O234">
        <v>1.33</v>
      </c>
      <c r="P234">
        <v>38</v>
      </c>
      <c r="Q234">
        <v>18</v>
      </c>
      <c r="R234">
        <v>6</v>
      </c>
      <c r="S234">
        <v>22.08</v>
      </c>
      <c r="T234">
        <v>25.82</v>
      </c>
    </row>
    <row r="235" spans="1:20" x14ac:dyDescent="0.55000000000000004">
      <c r="A235" t="s">
        <v>32</v>
      </c>
      <c r="B235">
        <v>10</v>
      </c>
      <c r="C235">
        <v>238</v>
      </c>
      <c r="D235">
        <v>626</v>
      </c>
      <c r="E235">
        <v>0</v>
      </c>
      <c r="F235">
        <v>124</v>
      </c>
      <c r="G235">
        <v>0</v>
      </c>
      <c r="H235">
        <v>19.8</v>
      </c>
      <c r="I235">
        <v>1</v>
      </c>
      <c r="J235">
        <v>42</v>
      </c>
      <c r="K235">
        <v>14.9</v>
      </c>
      <c r="L235">
        <v>2.95</v>
      </c>
      <c r="M235">
        <v>552.54999999999995</v>
      </c>
      <c r="N235">
        <v>13.15</v>
      </c>
      <c r="O235">
        <v>1.32</v>
      </c>
      <c r="P235">
        <v>12</v>
      </c>
      <c r="Q235">
        <v>19.18</v>
      </c>
      <c r="R235">
        <v>8</v>
      </c>
      <c r="S235">
        <v>21.74</v>
      </c>
      <c r="T235">
        <v>23.15</v>
      </c>
    </row>
    <row r="236" spans="1:20" x14ac:dyDescent="0.55000000000000004">
      <c r="A236" t="s">
        <v>36</v>
      </c>
      <c r="B236">
        <v>11</v>
      </c>
      <c r="C236">
        <v>178</v>
      </c>
      <c r="D236">
        <v>496</v>
      </c>
      <c r="E236">
        <v>0</v>
      </c>
      <c r="F236">
        <v>89</v>
      </c>
      <c r="G236">
        <v>0</v>
      </c>
      <c r="H236">
        <v>17.940000000000001</v>
      </c>
      <c r="I236">
        <v>1</v>
      </c>
      <c r="J236">
        <v>28</v>
      </c>
      <c r="K236">
        <v>17.71</v>
      </c>
      <c r="L236">
        <v>3.17</v>
      </c>
      <c r="M236">
        <v>358.23</v>
      </c>
      <c r="N236">
        <v>12.79</v>
      </c>
      <c r="O236">
        <v>1.32</v>
      </c>
      <c r="P236">
        <v>45</v>
      </c>
      <c r="Q236">
        <v>11.52</v>
      </c>
      <c r="R236">
        <v>0</v>
      </c>
      <c r="S236">
        <v>0</v>
      </c>
      <c r="T236">
        <v>14.72</v>
      </c>
    </row>
    <row r="237" spans="1:20" x14ac:dyDescent="0.55000000000000004">
      <c r="A237" t="s">
        <v>85</v>
      </c>
      <c r="B237">
        <v>12</v>
      </c>
      <c r="C237">
        <v>129</v>
      </c>
      <c r="D237">
        <v>443</v>
      </c>
      <c r="E237">
        <v>0</v>
      </c>
      <c r="F237">
        <v>72</v>
      </c>
      <c r="G237">
        <v>0</v>
      </c>
      <c r="H237">
        <v>16.25</v>
      </c>
      <c r="I237">
        <v>1</v>
      </c>
      <c r="J237">
        <v>46</v>
      </c>
      <c r="K237">
        <v>9.6300000000000008</v>
      </c>
      <c r="L237">
        <v>1.56</v>
      </c>
      <c r="M237">
        <v>196.78</v>
      </c>
      <c r="N237">
        <v>4.2699999999999996</v>
      </c>
      <c r="O237">
        <v>0.8</v>
      </c>
      <c r="P237">
        <v>8</v>
      </c>
      <c r="Q237">
        <v>21.32</v>
      </c>
      <c r="R237">
        <v>7</v>
      </c>
      <c r="S237">
        <v>21.62</v>
      </c>
      <c r="T237">
        <v>22.63</v>
      </c>
    </row>
    <row r="239" spans="1:20" x14ac:dyDescent="0.55000000000000004">
      <c r="A239" t="s">
        <v>75</v>
      </c>
    </row>
    <row r="241" spans="1:20" x14ac:dyDescent="0.55000000000000004">
      <c r="A241" t="s">
        <v>0</v>
      </c>
    </row>
    <row r="242" spans="1:20" x14ac:dyDescent="0.55000000000000004">
      <c r="A242" t="s">
        <v>1</v>
      </c>
      <c r="B242" t="s">
        <v>88</v>
      </c>
    </row>
    <row r="243" spans="1:20" x14ac:dyDescent="0.55000000000000004">
      <c r="A243" t="s">
        <v>3</v>
      </c>
      <c r="B243" s="1">
        <v>43043.77847222222</v>
      </c>
    </row>
    <row r="244" spans="1:20" x14ac:dyDescent="0.55000000000000004">
      <c r="A244" t="s">
        <v>4</v>
      </c>
      <c r="B244" s="1">
        <v>43043.871793981481</v>
      </c>
    </row>
    <row r="246" spans="1:20" x14ac:dyDescent="0.55000000000000004">
      <c r="A246" t="s">
        <v>5</v>
      </c>
      <c r="B246" t="s">
        <v>6</v>
      </c>
    </row>
    <row r="247" spans="1:20" x14ac:dyDescent="0.55000000000000004">
      <c r="A247" t="s">
        <v>7</v>
      </c>
      <c r="B247">
        <v>12</v>
      </c>
    </row>
    <row r="249" spans="1:20" x14ac:dyDescent="0.55000000000000004">
      <c r="A249" t="s">
        <v>9</v>
      </c>
      <c r="B249" t="s">
        <v>10</v>
      </c>
      <c r="C249" t="s">
        <v>11</v>
      </c>
      <c r="D249" t="s">
        <v>12</v>
      </c>
      <c r="E249" t="s">
        <v>13</v>
      </c>
      <c r="F249" t="s">
        <v>14</v>
      </c>
      <c r="G249" t="s">
        <v>15</v>
      </c>
      <c r="H249" t="s">
        <v>16</v>
      </c>
      <c r="I249" t="s">
        <v>17</v>
      </c>
      <c r="J249" t="s">
        <v>18</v>
      </c>
      <c r="K249" t="s">
        <v>19</v>
      </c>
      <c r="L249" t="s">
        <v>20</v>
      </c>
      <c r="M249" t="s">
        <v>21</v>
      </c>
      <c r="N249" t="s">
        <v>22</v>
      </c>
      <c r="O249" t="s">
        <v>23</v>
      </c>
      <c r="P249" t="s">
        <v>24</v>
      </c>
      <c r="Q249" t="s">
        <v>25</v>
      </c>
      <c r="R249" t="s">
        <v>26</v>
      </c>
      <c r="S249" t="s">
        <v>27</v>
      </c>
      <c r="T249" t="s">
        <v>28</v>
      </c>
    </row>
    <row r="250" spans="1:20" x14ac:dyDescent="0.55000000000000004">
      <c r="A250" t="s">
        <v>31</v>
      </c>
      <c r="B250">
        <v>1</v>
      </c>
      <c r="C250">
        <v>509</v>
      </c>
      <c r="D250">
        <v>3213</v>
      </c>
      <c r="E250">
        <v>2</v>
      </c>
      <c r="F250">
        <v>608</v>
      </c>
      <c r="G250">
        <v>2</v>
      </c>
      <c r="H250">
        <v>18.920000000000002</v>
      </c>
      <c r="I250">
        <v>1</v>
      </c>
      <c r="J250">
        <v>93</v>
      </c>
      <c r="K250">
        <v>34.54</v>
      </c>
      <c r="L250">
        <v>6.53</v>
      </c>
      <c r="M250">
        <v>3767.48</v>
      </c>
      <c r="N250">
        <v>40.51</v>
      </c>
      <c r="O250">
        <v>1.74</v>
      </c>
      <c r="P250">
        <v>135</v>
      </c>
      <c r="Q250">
        <v>17.420000000000002</v>
      </c>
      <c r="R250">
        <v>44</v>
      </c>
      <c r="S250">
        <v>22.07</v>
      </c>
      <c r="T250">
        <v>26.31</v>
      </c>
    </row>
    <row r="251" spans="1:20" x14ac:dyDescent="0.55000000000000004">
      <c r="A251" t="s">
        <v>29</v>
      </c>
      <c r="B251">
        <v>2</v>
      </c>
      <c r="C251">
        <v>504</v>
      </c>
      <c r="D251">
        <v>3521</v>
      </c>
      <c r="E251">
        <v>2</v>
      </c>
      <c r="F251">
        <v>591</v>
      </c>
      <c r="G251">
        <v>2</v>
      </c>
      <c r="H251">
        <v>16.78</v>
      </c>
      <c r="I251">
        <v>1</v>
      </c>
      <c r="J251">
        <v>112</v>
      </c>
      <c r="K251">
        <v>31.43</v>
      </c>
      <c r="L251">
        <v>5.27</v>
      </c>
      <c r="M251">
        <v>4272.95</v>
      </c>
      <c r="N251">
        <v>38.15</v>
      </c>
      <c r="O251">
        <v>1.62</v>
      </c>
      <c r="P251">
        <v>107</v>
      </c>
      <c r="Q251">
        <v>18.43</v>
      </c>
      <c r="R251">
        <v>37</v>
      </c>
      <c r="S251">
        <v>23.66</v>
      </c>
      <c r="T251">
        <v>28.99</v>
      </c>
    </row>
    <row r="252" spans="1:20" x14ac:dyDescent="0.55000000000000004">
      <c r="A252" t="s">
        <v>33</v>
      </c>
      <c r="B252">
        <v>3</v>
      </c>
      <c r="C252">
        <v>475</v>
      </c>
      <c r="D252">
        <v>4360</v>
      </c>
      <c r="E252">
        <v>2</v>
      </c>
      <c r="F252">
        <v>1446</v>
      </c>
      <c r="G252">
        <v>2</v>
      </c>
      <c r="H252">
        <v>33.159999999999997</v>
      </c>
      <c r="I252">
        <v>2</v>
      </c>
      <c r="J252">
        <v>116</v>
      </c>
      <c r="K252">
        <v>37.58</v>
      </c>
      <c r="L252">
        <v>12.46</v>
      </c>
      <c r="M252">
        <v>3497.75</v>
      </c>
      <c r="N252">
        <v>30.15</v>
      </c>
      <c r="O252">
        <v>1.41</v>
      </c>
      <c r="P252">
        <v>161</v>
      </c>
      <c r="Q252">
        <v>12.17</v>
      </c>
      <c r="R252">
        <v>0</v>
      </c>
      <c r="S252">
        <v>0</v>
      </c>
      <c r="T252">
        <v>17.45</v>
      </c>
    </row>
    <row r="253" spans="1:20" x14ac:dyDescent="0.55000000000000004">
      <c r="A253" t="s">
        <v>34</v>
      </c>
      <c r="B253">
        <v>4</v>
      </c>
      <c r="C253">
        <v>394</v>
      </c>
      <c r="D253">
        <v>2587</v>
      </c>
      <c r="E253">
        <v>2</v>
      </c>
      <c r="F253">
        <v>447</v>
      </c>
      <c r="G253">
        <v>2</v>
      </c>
      <c r="H253">
        <v>17.27</v>
      </c>
      <c r="I253">
        <v>1</v>
      </c>
      <c r="J253">
        <v>86</v>
      </c>
      <c r="K253">
        <v>30.08</v>
      </c>
      <c r="L253">
        <v>5.19</v>
      </c>
      <c r="M253">
        <v>2663.32</v>
      </c>
      <c r="N253">
        <v>30.96</v>
      </c>
      <c r="O253">
        <v>1.41</v>
      </c>
      <c r="P253">
        <v>76</v>
      </c>
      <c r="Q253">
        <v>18.57</v>
      </c>
      <c r="R253">
        <v>22</v>
      </c>
      <c r="S253">
        <v>22.49</v>
      </c>
      <c r="T253">
        <v>24.87</v>
      </c>
    </row>
    <row r="254" spans="1:20" x14ac:dyDescent="0.55000000000000004">
      <c r="A254" t="s">
        <v>35</v>
      </c>
      <c r="B254">
        <v>5</v>
      </c>
      <c r="C254">
        <v>392</v>
      </c>
      <c r="D254">
        <v>2162</v>
      </c>
      <c r="E254">
        <v>2</v>
      </c>
      <c r="F254">
        <v>372</v>
      </c>
      <c r="G254">
        <v>1</v>
      </c>
      <c r="H254">
        <v>17.2</v>
      </c>
      <c r="I254">
        <v>1</v>
      </c>
      <c r="J254">
        <v>84</v>
      </c>
      <c r="K254">
        <v>25.73</v>
      </c>
      <c r="L254">
        <v>4.42</v>
      </c>
      <c r="M254">
        <v>2397.5300000000002</v>
      </c>
      <c r="N254">
        <v>28.54</v>
      </c>
      <c r="O254">
        <v>1.71</v>
      </c>
      <c r="P254">
        <v>101</v>
      </c>
      <c r="Q254">
        <v>19.16</v>
      </c>
      <c r="R254">
        <v>46</v>
      </c>
      <c r="S254">
        <v>22.45</v>
      </c>
      <c r="T254">
        <v>27.32</v>
      </c>
    </row>
    <row r="255" spans="1:20" x14ac:dyDescent="0.55000000000000004">
      <c r="A255" t="s">
        <v>30</v>
      </c>
      <c r="B255">
        <v>6</v>
      </c>
      <c r="C255">
        <v>388</v>
      </c>
      <c r="D255">
        <v>2953</v>
      </c>
      <c r="E255">
        <v>2</v>
      </c>
      <c r="F255">
        <v>458</v>
      </c>
      <c r="G255">
        <v>2</v>
      </c>
      <c r="H255">
        <v>15.5</v>
      </c>
      <c r="I255">
        <v>0</v>
      </c>
      <c r="J255">
        <v>111</v>
      </c>
      <c r="K255">
        <v>26.6</v>
      </c>
      <c r="L255">
        <v>4.12</v>
      </c>
      <c r="M255">
        <v>2728.01</v>
      </c>
      <c r="N255">
        <v>24.57</v>
      </c>
      <c r="O255">
        <v>1.65</v>
      </c>
      <c r="P255">
        <v>76</v>
      </c>
      <c r="Q255">
        <v>17.82</v>
      </c>
      <c r="R255">
        <v>25</v>
      </c>
      <c r="S255">
        <v>22.44</v>
      </c>
      <c r="T255">
        <v>25.5</v>
      </c>
    </row>
    <row r="256" spans="1:20" x14ac:dyDescent="0.55000000000000004">
      <c r="A256" t="s">
        <v>39</v>
      </c>
      <c r="B256">
        <v>7</v>
      </c>
      <c r="C256">
        <v>307</v>
      </c>
      <c r="D256">
        <v>1042</v>
      </c>
      <c r="E256">
        <v>1</v>
      </c>
      <c r="F256">
        <v>197</v>
      </c>
      <c r="G256">
        <v>0</v>
      </c>
      <c r="H256">
        <v>18.899999999999999</v>
      </c>
      <c r="I256">
        <v>1</v>
      </c>
      <c r="J256">
        <v>69</v>
      </c>
      <c r="K256">
        <v>15.1</v>
      </c>
      <c r="L256">
        <v>2.85</v>
      </c>
      <c r="M256">
        <v>1216.5999999999999</v>
      </c>
      <c r="N256">
        <v>17.63</v>
      </c>
      <c r="O256">
        <v>1.69</v>
      </c>
      <c r="P256">
        <v>95</v>
      </c>
      <c r="Q256">
        <v>12.82</v>
      </c>
      <c r="R256">
        <v>18</v>
      </c>
      <c r="S256">
        <v>23.13</v>
      </c>
      <c r="T256">
        <v>25.69</v>
      </c>
    </row>
    <row r="257" spans="1:20" x14ac:dyDescent="0.55000000000000004">
      <c r="A257" t="s">
        <v>38</v>
      </c>
      <c r="B257">
        <v>8</v>
      </c>
      <c r="C257">
        <v>224</v>
      </c>
      <c r="D257">
        <v>2358</v>
      </c>
      <c r="E257">
        <v>2</v>
      </c>
      <c r="F257">
        <v>203</v>
      </c>
      <c r="G257">
        <v>1</v>
      </c>
      <c r="H257">
        <v>8.6</v>
      </c>
      <c r="I257">
        <v>0</v>
      </c>
      <c r="J257">
        <v>102</v>
      </c>
      <c r="K257">
        <v>23.11</v>
      </c>
      <c r="L257">
        <v>1.99</v>
      </c>
      <c r="M257">
        <v>1622.25</v>
      </c>
      <c r="N257">
        <v>15.9</v>
      </c>
      <c r="O257">
        <v>1.46</v>
      </c>
      <c r="P257">
        <v>30</v>
      </c>
      <c r="Q257">
        <v>15.97</v>
      </c>
      <c r="R257">
        <v>6</v>
      </c>
      <c r="S257">
        <v>21.4</v>
      </c>
      <c r="T257">
        <v>22.25</v>
      </c>
    </row>
    <row r="258" spans="1:20" x14ac:dyDescent="0.55000000000000004">
      <c r="A258" t="s">
        <v>32</v>
      </c>
      <c r="B258">
        <v>9</v>
      </c>
      <c r="C258">
        <v>204</v>
      </c>
      <c r="D258">
        <v>772</v>
      </c>
      <c r="E258">
        <v>0</v>
      </c>
      <c r="F258">
        <v>129</v>
      </c>
      <c r="G258">
        <v>0</v>
      </c>
      <c r="H258">
        <v>16.7</v>
      </c>
      <c r="I258">
        <v>1</v>
      </c>
      <c r="J258">
        <v>50</v>
      </c>
      <c r="K258">
        <v>15.44</v>
      </c>
      <c r="L258">
        <v>2.58</v>
      </c>
      <c r="M258">
        <v>620.96</v>
      </c>
      <c r="N258">
        <v>12.41</v>
      </c>
      <c r="O258">
        <v>1.23</v>
      </c>
      <c r="P258">
        <v>23</v>
      </c>
      <c r="Q258">
        <v>16.02</v>
      </c>
      <c r="R258">
        <v>11</v>
      </c>
      <c r="S258">
        <v>22.8</v>
      </c>
      <c r="T258">
        <v>24.14</v>
      </c>
    </row>
    <row r="259" spans="1:20" x14ac:dyDescent="0.55000000000000004">
      <c r="A259" t="s">
        <v>84</v>
      </c>
      <c r="B259">
        <v>10</v>
      </c>
      <c r="C259">
        <v>192</v>
      </c>
      <c r="D259">
        <v>1894</v>
      </c>
      <c r="E259">
        <v>2</v>
      </c>
      <c r="F259">
        <v>290</v>
      </c>
      <c r="G259">
        <v>1</v>
      </c>
      <c r="H259">
        <v>15.31</v>
      </c>
      <c r="I259">
        <v>0</v>
      </c>
      <c r="J259">
        <v>79</v>
      </c>
      <c r="K259">
        <v>23.97</v>
      </c>
      <c r="L259">
        <v>3.67</v>
      </c>
      <c r="M259">
        <v>1159.05</v>
      </c>
      <c r="N259">
        <v>14.67</v>
      </c>
      <c r="O259">
        <v>1.34</v>
      </c>
      <c r="P259">
        <v>18</v>
      </c>
      <c r="Q259">
        <v>10.84</v>
      </c>
      <c r="R259">
        <v>0</v>
      </c>
      <c r="S259">
        <v>0</v>
      </c>
      <c r="T259">
        <v>13.73</v>
      </c>
    </row>
    <row r="260" spans="1:20" x14ac:dyDescent="0.55000000000000004">
      <c r="A260" t="s">
        <v>85</v>
      </c>
      <c r="B260">
        <v>11</v>
      </c>
      <c r="C260">
        <v>185</v>
      </c>
      <c r="D260">
        <v>447</v>
      </c>
      <c r="E260">
        <v>0</v>
      </c>
      <c r="F260">
        <v>88</v>
      </c>
      <c r="G260">
        <v>0</v>
      </c>
      <c r="H260">
        <v>19.68</v>
      </c>
      <c r="I260">
        <v>1</v>
      </c>
      <c r="J260">
        <v>54</v>
      </c>
      <c r="K260">
        <v>8.27</v>
      </c>
      <c r="L260">
        <v>1.62</v>
      </c>
      <c r="M260">
        <v>419.31</v>
      </c>
      <c r="N260">
        <v>7.76</v>
      </c>
      <c r="O260">
        <v>1.0900000000000001</v>
      </c>
      <c r="P260">
        <v>12</v>
      </c>
      <c r="Q260">
        <v>22.02</v>
      </c>
      <c r="R260">
        <v>9</v>
      </c>
      <c r="S260">
        <v>22.95</v>
      </c>
      <c r="T260">
        <v>32.270000000000003</v>
      </c>
    </row>
    <row r="261" spans="1:20" x14ac:dyDescent="0.55000000000000004">
      <c r="A261" t="s">
        <v>36</v>
      </c>
      <c r="B261">
        <v>12</v>
      </c>
      <c r="C261">
        <v>101</v>
      </c>
      <c r="D261">
        <v>642</v>
      </c>
      <c r="E261">
        <v>0</v>
      </c>
      <c r="F261">
        <v>90</v>
      </c>
      <c r="G261">
        <v>0</v>
      </c>
      <c r="H261">
        <v>14.01</v>
      </c>
      <c r="I261">
        <v>0</v>
      </c>
      <c r="J261">
        <v>53</v>
      </c>
      <c r="K261">
        <v>12.11</v>
      </c>
      <c r="L261">
        <v>1.69</v>
      </c>
      <c r="M261">
        <v>431.7</v>
      </c>
      <c r="N261">
        <v>8.14</v>
      </c>
      <c r="O261">
        <v>1.19</v>
      </c>
      <c r="P261">
        <v>54</v>
      </c>
      <c r="Q261">
        <v>11.96</v>
      </c>
      <c r="R261">
        <v>0</v>
      </c>
      <c r="S261">
        <v>0</v>
      </c>
      <c r="T261">
        <v>17.04</v>
      </c>
    </row>
    <row r="263" spans="1:20" x14ac:dyDescent="0.55000000000000004">
      <c r="A263" t="s">
        <v>75</v>
      </c>
    </row>
    <row r="265" spans="1:20" x14ac:dyDescent="0.55000000000000004">
      <c r="A265" t="s">
        <v>0</v>
      </c>
    </row>
    <row r="266" spans="1:20" x14ac:dyDescent="0.55000000000000004">
      <c r="A266" t="s">
        <v>1</v>
      </c>
      <c r="B266" t="s">
        <v>89</v>
      </c>
    </row>
    <row r="267" spans="1:20" x14ac:dyDescent="0.55000000000000004">
      <c r="A267" t="s">
        <v>3</v>
      </c>
      <c r="B267" s="1">
        <v>43048.756851851853</v>
      </c>
    </row>
    <row r="268" spans="1:20" x14ac:dyDescent="0.55000000000000004">
      <c r="A268" t="s">
        <v>4</v>
      </c>
      <c r="B268" s="1">
        <v>43048.883159722223</v>
      </c>
    </row>
    <row r="270" spans="1:20" x14ac:dyDescent="0.55000000000000004">
      <c r="A270" t="s">
        <v>5</v>
      </c>
      <c r="B270" t="s">
        <v>6</v>
      </c>
    </row>
    <row r="271" spans="1:20" x14ac:dyDescent="0.55000000000000004">
      <c r="A271" t="s">
        <v>7</v>
      </c>
      <c r="B271">
        <v>12</v>
      </c>
    </row>
    <row r="273" spans="1:20" x14ac:dyDescent="0.55000000000000004">
      <c r="A273" t="s">
        <v>9</v>
      </c>
      <c r="B273" t="s">
        <v>10</v>
      </c>
      <c r="C273" t="s">
        <v>11</v>
      </c>
      <c r="D273" t="s">
        <v>12</v>
      </c>
      <c r="E273" t="s">
        <v>13</v>
      </c>
      <c r="F273" t="s">
        <v>14</v>
      </c>
      <c r="G273" t="s">
        <v>15</v>
      </c>
      <c r="H273" t="s">
        <v>16</v>
      </c>
      <c r="I273" t="s">
        <v>17</v>
      </c>
      <c r="J273" t="s">
        <v>18</v>
      </c>
      <c r="K273" t="s">
        <v>19</v>
      </c>
      <c r="L273" t="s">
        <v>20</v>
      </c>
      <c r="M273" t="s">
        <v>21</v>
      </c>
      <c r="N273" t="s">
        <v>22</v>
      </c>
      <c r="O273" t="s">
        <v>23</v>
      </c>
      <c r="P273" t="s">
        <v>24</v>
      </c>
      <c r="Q273" t="s">
        <v>90</v>
      </c>
      <c r="R273" t="s">
        <v>26</v>
      </c>
      <c r="S273" t="s">
        <v>91</v>
      </c>
      <c r="T273" t="s">
        <v>92</v>
      </c>
    </row>
    <row r="274" spans="1:20" x14ac:dyDescent="0.55000000000000004">
      <c r="A274" t="s">
        <v>32</v>
      </c>
      <c r="B274">
        <v>1</v>
      </c>
      <c r="C274">
        <v>496</v>
      </c>
      <c r="D274">
        <v>3905</v>
      </c>
      <c r="E274">
        <v>2</v>
      </c>
      <c r="F274">
        <v>721</v>
      </c>
      <c r="G274">
        <v>2</v>
      </c>
      <c r="H274">
        <v>18.46</v>
      </c>
      <c r="I274">
        <v>1</v>
      </c>
      <c r="J274">
        <v>112</v>
      </c>
      <c r="K274">
        <v>34.86</v>
      </c>
      <c r="L274">
        <v>6.43</v>
      </c>
      <c r="M274">
        <v>4332.1000000000004</v>
      </c>
      <c r="N274">
        <v>38.67</v>
      </c>
      <c r="O274">
        <v>1.79</v>
      </c>
      <c r="P274">
        <v>99</v>
      </c>
      <c r="Q274">
        <v>16.100000000000001</v>
      </c>
      <c r="R274">
        <v>18</v>
      </c>
      <c r="S274">
        <v>21</v>
      </c>
      <c r="T274">
        <v>57</v>
      </c>
    </row>
    <row r="275" spans="1:20" x14ac:dyDescent="0.55000000000000004">
      <c r="A275" t="s">
        <v>29</v>
      </c>
      <c r="B275">
        <v>2</v>
      </c>
      <c r="C275">
        <v>483</v>
      </c>
      <c r="D275">
        <v>4456</v>
      </c>
      <c r="E275">
        <v>2</v>
      </c>
      <c r="F275">
        <v>715</v>
      </c>
      <c r="G275">
        <v>2</v>
      </c>
      <c r="H275">
        <v>16.04</v>
      </c>
      <c r="I275">
        <v>1</v>
      </c>
      <c r="J275">
        <v>147</v>
      </c>
      <c r="K275">
        <v>30.31</v>
      </c>
      <c r="L275">
        <v>4.8600000000000003</v>
      </c>
      <c r="M275">
        <v>5594.09</v>
      </c>
      <c r="N275">
        <v>38.049999999999997</v>
      </c>
      <c r="O275">
        <v>1.68</v>
      </c>
      <c r="P275">
        <v>130</v>
      </c>
      <c r="Q275">
        <v>19.399999999999999</v>
      </c>
      <c r="R275">
        <v>66</v>
      </c>
      <c r="S275">
        <v>23.9</v>
      </c>
      <c r="T275">
        <v>27.1</v>
      </c>
    </row>
    <row r="276" spans="1:20" x14ac:dyDescent="0.55000000000000004">
      <c r="A276" t="s">
        <v>31</v>
      </c>
      <c r="B276">
        <v>3</v>
      </c>
      <c r="C276">
        <v>470</v>
      </c>
      <c r="D276">
        <v>3628</v>
      </c>
      <c r="E276">
        <v>2</v>
      </c>
      <c r="F276">
        <v>655</v>
      </c>
      <c r="G276">
        <v>2</v>
      </c>
      <c r="H276">
        <v>18.05</v>
      </c>
      <c r="I276">
        <v>1</v>
      </c>
      <c r="J276">
        <v>107</v>
      </c>
      <c r="K276">
        <v>33.9</v>
      </c>
      <c r="L276">
        <v>6.12</v>
      </c>
      <c r="M276">
        <v>4069.48</v>
      </c>
      <c r="N276">
        <v>38.03</v>
      </c>
      <c r="O276">
        <v>1.73</v>
      </c>
      <c r="P276">
        <v>163</v>
      </c>
      <c r="Q276">
        <v>17.2</v>
      </c>
      <c r="R276">
        <v>41</v>
      </c>
      <c r="S276">
        <v>22.4</v>
      </c>
      <c r="T276">
        <v>58.7</v>
      </c>
    </row>
    <row r="277" spans="1:20" x14ac:dyDescent="0.55000000000000004">
      <c r="A277" t="s">
        <v>33</v>
      </c>
      <c r="B277">
        <v>4</v>
      </c>
      <c r="C277">
        <v>467</v>
      </c>
      <c r="D277">
        <v>5271</v>
      </c>
      <c r="E277">
        <v>2</v>
      </c>
      <c r="F277">
        <v>1686</v>
      </c>
      <c r="G277">
        <v>2</v>
      </c>
      <c r="H277">
        <v>31.98</v>
      </c>
      <c r="I277">
        <v>2</v>
      </c>
      <c r="J277">
        <v>147</v>
      </c>
      <c r="K277">
        <v>35.85</v>
      </c>
      <c r="L277">
        <v>11.46</v>
      </c>
      <c r="M277">
        <v>4167.6899999999996</v>
      </c>
      <c r="N277">
        <v>28.35</v>
      </c>
      <c r="O277">
        <v>1.43</v>
      </c>
      <c r="P277">
        <v>191</v>
      </c>
      <c r="Q277">
        <v>12.1</v>
      </c>
      <c r="R277">
        <v>0</v>
      </c>
      <c r="S277">
        <v>14.6</v>
      </c>
      <c r="T277">
        <v>17.8</v>
      </c>
    </row>
    <row r="278" spans="1:20" x14ac:dyDescent="0.55000000000000004">
      <c r="A278" t="s">
        <v>35</v>
      </c>
      <c r="B278">
        <v>5</v>
      </c>
      <c r="C278">
        <v>399</v>
      </c>
      <c r="D278">
        <v>2800</v>
      </c>
      <c r="E278">
        <v>2</v>
      </c>
      <c r="F278">
        <v>460</v>
      </c>
      <c r="G278">
        <v>2</v>
      </c>
      <c r="H278">
        <v>16.420000000000002</v>
      </c>
      <c r="I278">
        <v>1</v>
      </c>
      <c r="J278">
        <v>113</v>
      </c>
      <c r="K278">
        <v>24.77</v>
      </c>
      <c r="L278">
        <v>4.07</v>
      </c>
      <c r="M278">
        <v>3054.37</v>
      </c>
      <c r="N278">
        <v>27.02</v>
      </c>
      <c r="O278">
        <v>1.66</v>
      </c>
      <c r="P278">
        <v>141</v>
      </c>
      <c r="Q278">
        <v>20.100000000000001</v>
      </c>
      <c r="R278">
        <v>78</v>
      </c>
      <c r="S278">
        <v>23.8</v>
      </c>
      <c r="T278">
        <v>28.3</v>
      </c>
    </row>
    <row r="279" spans="1:20" x14ac:dyDescent="0.55000000000000004">
      <c r="A279" t="s">
        <v>30</v>
      </c>
      <c r="B279">
        <v>6</v>
      </c>
      <c r="C279">
        <v>374</v>
      </c>
      <c r="D279">
        <v>3578</v>
      </c>
      <c r="E279">
        <v>2</v>
      </c>
      <c r="F279">
        <v>531</v>
      </c>
      <c r="G279">
        <v>2</v>
      </c>
      <c r="H279">
        <v>14.84</v>
      </c>
      <c r="I279">
        <v>0</v>
      </c>
      <c r="J279">
        <v>147</v>
      </c>
      <c r="K279">
        <v>24.34</v>
      </c>
      <c r="L279">
        <v>3.61</v>
      </c>
      <c r="M279">
        <v>3365.95</v>
      </c>
      <c r="N279">
        <v>22.89</v>
      </c>
      <c r="O279">
        <v>1.67</v>
      </c>
      <c r="P279">
        <v>100</v>
      </c>
      <c r="Q279">
        <v>17.2</v>
      </c>
      <c r="R279">
        <v>30</v>
      </c>
      <c r="S279">
        <v>22.7</v>
      </c>
      <c r="T279">
        <v>28.3</v>
      </c>
    </row>
    <row r="280" spans="1:20" x14ac:dyDescent="0.55000000000000004">
      <c r="A280" t="s">
        <v>39</v>
      </c>
      <c r="B280">
        <v>7</v>
      </c>
      <c r="C280">
        <v>279</v>
      </c>
      <c r="D280">
        <v>1244</v>
      </c>
      <c r="E280">
        <v>1</v>
      </c>
      <c r="F280">
        <v>215</v>
      </c>
      <c r="G280">
        <v>1</v>
      </c>
      <c r="H280">
        <v>17.28</v>
      </c>
      <c r="I280">
        <v>1</v>
      </c>
      <c r="J280">
        <v>94</v>
      </c>
      <c r="K280">
        <v>13.23</v>
      </c>
      <c r="L280">
        <v>2.2799999999999998</v>
      </c>
      <c r="M280">
        <v>1396.99</v>
      </c>
      <c r="N280">
        <v>14.86</v>
      </c>
      <c r="O280">
        <v>1.76</v>
      </c>
      <c r="P280">
        <v>115</v>
      </c>
      <c r="Q280">
        <v>12.6</v>
      </c>
      <c r="R280">
        <v>16</v>
      </c>
      <c r="S280">
        <v>20.3</v>
      </c>
      <c r="T280">
        <v>26.3</v>
      </c>
    </row>
    <row r="281" spans="1:20" x14ac:dyDescent="0.55000000000000004">
      <c r="A281" t="s">
        <v>84</v>
      </c>
      <c r="B281">
        <v>8</v>
      </c>
      <c r="C281">
        <v>239</v>
      </c>
      <c r="D281">
        <v>1906</v>
      </c>
      <c r="E281">
        <v>2</v>
      </c>
      <c r="F281">
        <v>333</v>
      </c>
      <c r="G281">
        <v>1</v>
      </c>
      <c r="H281">
        <v>17.47</v>
      </c>
      <c r="I281">
        <v>1</v>
      </c>
      <c r="J281">
        <v>96</v>
      </c>
      <c r="K281">
        <v>19.850000000000001</v>
      </c>
      <c r="L281">
        <v>3.46</v>
      </c>
      <c r="M281">
        <v>1326.87</v>
      </c>
      <c r="N281">
        <v>13.82</v>
      </c>
      <c r="O281">
        <v>1.43</v>
      </c>
      <c r="P281">
        <v>29</v>
      </c>
      <c r="Q281">
        <v>10.4</v>
      </c>
      <c r="R281">
        <v>0</v>
      </c>
      <c r="S281">
        <v>12.7</v>
      </c>
      <c r="T281">
        <v>14.6</v>
      </c>
    </row>
    <row r="282" spans="1:20" x14ac:dyDescent="0.55000000000000004">
      <c r="A282" t="s">
        <v>37</v>
      </c>
      <c r="B282">
        <v>9</v>
      </c>
      <c r="C282">
        <v>204</v>
      </c>
      <c r="D282">
        <v>2040</v>
      </c>
      <c r="E282">
        <v>2</v>
      </c>
      <c r="F282">
        <v>189</v>
      </c>
      <c r="G282">
        <v>0</v>
      </c>
      <c r="H282">
        <v>9.26</v>
      </c>
      <c r="I282">
        <v>0</v>
      </c>
      <c r="J282">
        <v>113</v>
      </c>
      <c r="K282">
        <v>18.05</v>
      </c>
      <c r="L282">
        <v>1.67</v>
      </c>
      <c r="M282">
        <v>1188.2</v>
      </c>
      <c r="N282">
        <v>10.51</v>
      </c>
      <c r="O282">
        <v>1.33</v>
      </c>
      <c r="P282">
        <v>18</v>
      </c>
      <c r="Q282">
        <v>13.1</v>
      </c>
      <c r="R282">
        <v>1</v>
      </c>
      <c r="S282">
        <v>13.3</v>
      </c>
      <c r="T282">
        <v>66.2</v>
      </c>
    </row>
    <row r="283" spans="1:20" x14ac:dyDescent="0.55000000000000004">
      <c r="A283" t="s">
        <v>34</v>
      </c>
      <c r="B283">
        <v>10</v>
      </c>
      <c r="C283">
        <v>179</v>
      </c>
      <c r="D283">
        <v>905</v>
      </c>
      <c r="E283">
        <v>0</v>
      </c>
      <c r="F283">
        <v>134</v>
      </c>
      <c r="G283">
        <v>0</v>
      </c>
      <c r="H283">
        <v>14.8</v>
      </c>
      <c r="I283">
        <v>0</v>
      </c>
      <c r="J283">
        <v>47</v>
      </c>
      <c r="K283">
        <v>19.25</v>
      </c>
      <c r="L283">
        <v>2.85</v>
      </c>
      <c r="M283">
        <v>691.27</v>
      </c>
      <c r="N283">
        <v>14.7</v>
      </c>
      <c r="O283">
        <v>1.33</v>
      </c>
      <c r="P283">
        <v>31</v>
      </c>
      <c r="Q283">
        <v>18.899999999999999</v>
      </c>
      <c r="R283">
        <v>8</v>
      </c>
      <c r="S283">
        <v>22</v>
      </c>
      <c r="T283">
        <v>24.4</v>
      </c>
    </row>
    <row r="284" spans="1:20" x14ac:dyDescent="0.55000000000000004">
      <c r="A284" t="s">
        <v>38</v>
      </c>
      <c r="B284">
        <v>11</v>
      </c>
      <c r="C284">
        <v>175</v>
      </c>
      <c r="D284">
        <v>1290</v>
      </c>
      <c r="E284">
        <v>1</v>
      </c>
      <c r="F284">
        <v>119</v>
      </c>
      <c r="G284">
        <v>0</v>
      </c>
      <c r="H284">
        <v>9.2200000000000006</v>
      </c>
      <c r="I284">
        <v>0</v>
      </c>
      <c r="J284">
        <v>63</v>
      </c>
      <c r="K284">
        <v>20.47</v>
      </c>
      <c r="L284">
        <v>1.88</v>
      </c>
      <c r="M284">
        <v>793.08</v>
      </c>
      <c r="N284">
        <v>12.58</v>
      </c>
      <c r="O284">
        <v>1.33</v>
      </c>
      <c r="P284">
        <v>16</v>
      </c>
      <c r="Q284">
        <v>19</v>
      </c>
      <c r="R284">
        <v>6</v>
      </c>
      <c r="S284">
        <v>21.6</v>
      </c>
      <c r="T284">
        <v>30.5</v>
      </c>
    </row>
    <row r="285" spans="1:20" x14ac:dyDescent="0.55000000000000004">
      <c r="A285" t="s">
        <v>36</v>
      </c>
      <c r="B285">
        <v>12</v>
      </c>
      <c r="C285">
        <v>106</v>
      </c>
      <c r="D285">
        <v>671</v>
      </c>
      <c r="E285">
        <v>0</v>
      </c>
      <c r="F285">
        <v>103</v>
      </c>
      <c r="G285">
        <v>0</v>
      </c>
      <c r="H285">
        <v>15.35</v>
      </c>
      <c r="I285">
        <v>0</v>
      </c>
      <c r="J285">
        <v>55</v>
      </c>
      <c r="K285">
        <v>12.2</v>
      </c>
      <c r="L285">
        <v>1.87</v>
      </c>
      <c r="M285">
        <v>494.8</v>
      </c>
      <c r="N285">
        <v>8.99</v>
      </c>
      <c r="O285">
        <v>1.36</v>
      </c>
      <c r="P285">
        <v>56</v>
      </c>
      <c r="Q285">
        <v>11.5</v>
      </c>
      <c r="R285">
        <v>0</v>
      </c>
      <c r="S285">
        <v>14.7</v>
      </c>
      <c r="T285">
        <v>18.600000000000001</v>
      </c>
    </row>
    <row r="287" spans="1:20" x14ac:dyDescent="0.55000000000000004">
      <c r="A287" t="s">
        <v>75</v>
      </c>
    </row>
    <row r="289" spans="1:20" x14ac:dyDescent="0.55000000000000004">
      <c r="A289" t="s">
        <v>0</v>
      </c>
    </row>
    <row r="290" spans="1:20" x14ac:dyDescent="0.55000000000000004">
      <c r="A290" t="s">
        <v>1</v>
      </c>
      <c r="B290" t="s">
        <v>94</v>
      </c>
    </row>
    <row r="291" spans="1:20" x14ac:dyDescent="0.55000000000000004">
      <c r="A291" t="s">
        <v>3</v>
      </c>
      <c r="B291" s="1">
        <v>43050.692256944443</v>
      </c>
    </row>
    <row r="292" spans="1:20" x14ac:dyDescent="0.55000000000000004">
      <c r="A292" t="s">
        <v>4</v>
      </c>
      <c r="B292" s="1">
        <v>43050.779756944445</v>
      </c>
    </row>
    <row r="294" spans="1:20" x14ac:dyDescent="0.55000000000000004">
      <c r="A294" t="s">
        <v>5</v>
      </c>
      <c r="B294" t="s">
        <v>6</v>
      </c>
    </row>
    <row r="295" spans="1:20" x14ac:dyDescent="0.55000000000000004">
      <c r="A295" t="s">
        <v>7</v>
      </c>
      <c r="B295">
        <v>12</v>
      </c>
    </row>
    <row r="297" spans="1:20" x14ac:dyDescent="0.55000000000000004">
      <c r="A297" t="s">
        <v>9</v>
      </c>
      <c r="B297" t="s">
        <v>10</v>
      </c>
      <c r="C297" t="s">
        <v>11</v>
      </c>
      <c r="D297" t="s">
        <v>12</v>
      </c>
      <c r="E297" t="s">
        <v>13</v>
      </c>
      <c r="F297" t="s">
        <v>14</v>
      </c>
      <c r="G297" t="s">
        <v>15</v>
      </c>
      <c r="H297" t="s">
        <v>16</v>
      </c>
      <c r="I297" t="s">
        <v>17</v>
      </c>
      <c r="J297" t="s">
        <v>18</v>
      </c>
      <c r="K297" t="s">
        <v>19</v>
      </c>
      <c r="L297" t="s">
        <v>20</v>
      </c>
      <c r="M297" t="s">
        <v>21</v>
      </c>
      <c r="N297" t="s">
        <v>22</v>
      </c>
      <c r="O297" t="s">
        <v>23</v>
      </c>
      <c r="P297" t="s">
        <v>24</v>
      </c>
      <c r="Q297" t="s">
        <v>90</v>
      </c>
      <c r="R297" t="s">
        <v>26</v>
      </c>
      <c r="S297" t="s">
        <v>91</v>
      </c>
      <c r="T297" t="s">
        <v>92</v>
      </c>
    </row>
    <row r="298" spans="1:20" x14ac:dyDescent="0.55000000000000004">
      <c r="A298" t="s">
        <v>29</v>
      </c>
      <c r="B298">
        <v>1</v>
      </c>
      <c r="C298">
        <v>536</v>
      </c>
      <c r="D298">
        <v>2998</v>
      </c>
      <c r="E298">
        <v>2</v>
      </c>
      <c r="F298">
        <v>522</v>
      </c>
      <c r="G298">
        <v>2</v>
      </c>
      <c r="H298">
        <v>17.41</v>
      </c>
      <c r="I298">
        <v>1</v>
      </c>
      <c r="J298">
        <v>107</v>
      </c>
      <c r="K298">
        <v>28.01</v>
      </c>
      <c r="L298">
        <v>4.87</v>
      </c>
      <c r="M298">
        <v>3638.62</v>
      </c>
      <c r="N298">
        <v>34</v>
      </c>
      <c r="O298">
        <v>1.56</v>
      </c>
      <c r="P298">
        <v>89</v>
      </c>
      <c r="Q298">
        <v>20.3</v>
      </c>
      <c r="R298">
        <v>51</v>
      </c>
      <c r="S298">
        <v>25.8</v>
      </c>
      <c r="T298">
        <v>29.3</v>
      </c>
    </row>
    <row r="299" spans="1:20" x14ac:dyDescent="0.55000000000000004">
      <c r="A299" t="s">
        <v>33</v>
      </c>
      <c r="B299">
        <v>2</v>
      </c>
      <c r="C299">
        <v>472</v>
      </c>
      <c r="D299">
        <v>4007</v>
      </c>
      <c r="E299">
        <v>2</v>
      </c>
      <c r="F299">
        <v>1395</v>
      </c>
      <c r="G299">
        <v>2</v>
      </c>
      <c r="H299">
        <v>34.81</v>
      </c>
      <c r="I299">
        <v>2</v>
      </c>
      <c r="J299">
        <v>102</v>
      </c>
      <c r="K299">
        <v>39.28</v>
      </c>
      <c r="L299">
        <v>13.67</v>
      </c>
      <c r="M299">
        <v>3325.92</v>
      </c>
      <c r="N299">
        <v>32.6</v>
      </c>
      <c r="O299">
        <v>1.44</v>
      </c>
      <c r="P299">
        <v>160</v>
      </c>
      <c r="Q299">
        <v>12.8</v>
      </c>
      <c r="R299">
        <v>0</v>
      </c>
      <c r="S299">
        <v>15.2</v>
      </c>
      <c r="T299">
        <v>18.100000000000001</v>
      </c>
    </row>
    <row r="300" spans="1:20" x14ac:dyDescent="0.55000000000000004">
      <c r="A300" t="s">
        <v>31</v>
      </c>
      <c r="B300">
        <v>3</v>
      </c>
      <c r="C300">
        <v>463</v>
      </c>
      <c r="D300">
        <v>2346</v>
      </c>
      <c r="E300">
        <v>2</v>
      </c>
      <c r="F300">
        <v>390</v>
      </c>
      <c r="G300">
        <v>1</v>
      </c>
      <c r="H300">
        <v>16.62</v>
      </c>
      <c r="I300">
        <v>1</v>
      </c>
      <c r="J300">
        <v>80</v>
      </c>
      <c r="K300">
        <v>29.32</v>
      </c>
      <c r="L300">
        <v>4.87</v>
      </c>
      <c r="M300">
        <v>2730.29</v>
      </c>
      <c r="N300">
        <v>34.119999999999997</v>
      </c>
      <c r="O300">
        <v>1.76</v>
      </c>
      <c r="P300">
        <v>117</v>
      </c>
      <c r="Q300">
        <v>18.2</v>
      </c>
      <c r="R300">
        <v>40</v>
      </c>
      <c r="S300">
        <v>22.4</v>
      </c>
      <c r="T300">
        <v>24.9</v>
      </c>
    </row>
    <row r="301" spans="1:20" x14ac:dyDescent="0.55000000000000004">
      <c r="A301" t="s">
        <v>30</v>
      </c>
      <c r="B301">
        <v>4</v>
      </c>
      <c r="C301">
        <v>426</v>
      </c>
      <c r="D301">
        <v>2086</v>
      </c>
      <c r="E301">
        <v>2</v>
      </c>
      <c r="F301">
        <v>340</v>
      </c>
      <c r="G301">
        <v>1</v>
      </c>
      <c r="H301">
        <v>16.29</v>
      </c>
      <c r="I301">
        <v>1</v>
      </c>
      <c r="J301">
        <v>77</v>
      </c>
      <c r="K301">
        <v>27.09</v>
      </c>
      <c r="L301">
        <v>4.41</v>
      </c>
      <c r="M301">
        <v>2058.08</v>
      </c>
      <c r="N301">
        <v>26.72</v>
      </c>
      <c r="O301">
        <v>1.72</v>
      </c>
      <c r="P301">
        <v>49</v>
      </c>
      <c r="Q301">
        <v>18.600000000000001</v>
      </c>
      <c r="R301">
        <v>19</v>
      </c>
      <c r="S301">
        <v>24.6</v>
      </c>
      <c r="T301">
        <v>26</v>
      </c>
    </row>
    <row r="302" spans="1:20" x14ac:dyDescent="0.55000000000000004">
      <c r="A302" t="s">
        <v>35</v>
      </c>
      <c r="B302">
        <v>5</v>
      </c>
      <c r="C302">
        <v>414</v>
      </c>
      <c r="D302">
        <v>1835</v>
      </c>
      <c r="E302">
        <v>2</v>
      </c>
      <c r="F302">
        <v>315</v>
      </c>
      <c r="G302">
        <v>1</v>
      </c>
      <c r="H302">
        <v>17.16</v>
      </c>
      <c r="I302">
        <v>1</v>
      </c>
      <c r="J302">
        <v>80</v>
      </c>
      <c r="K302">
        <v>22.93</v>
      </c>
      <c r="L302">
        <v>3.93</v>
      </c>
      <c r="M302">
        <v>1914.92</v>
      </c>
      <c r="N302">
        <v>23.93</v>
      </c>
      <c r="O302">
        <v>1.65</v>
      </c>
      <c r="P302">
        <v>91</v>
      </c>
      <c r="Q302">
        <v>20.5</v>
      </c>
      <c r="R302">
        <v>46</v>
      </c>
      <c r="S302">
        <v>24.2</v>
      </c>
      <c r="T302">
        <v>63.9</v>
      </c>
    </row>
    <row r="303" spans="1:20" x14ac:dyDescent="0.55000000000000004">
      <c r="A303" t="s">
        <v>32</v>
      </c>
      <c r="B303">
        <v>6</v>
      </c>
      <c r="C303">
        <v>339</v>
      </c>
      <c r="D303">
        <v>1635</v>
      </c>
      <c r="E303">
        <v>2</v>
      </c>
      <c r="F303">
        <v>270</v>
      </c>
      <c r="G303">
        <v>1</v>
      </c>
      <c r="H303">
        <v>16.510000000000002</v>
      </c>
      <c r="I303">
        <v>1</v>
      </c>
      <c r="J303">
        <v>61</v>
      </c>
      <c r="K303">
        <v>26.8</v>
      </c>
      <c r="L303">
        <v>4.42</v>
      </c>
      <c r="M303">
        <v>1636.51</v>
      </c>
      <c r="N303">
        <v>26.82</v>
      </c>
      <c r="O303">
        <v>1.74</v>
      </c>
      <c r="P303">
        <v>43</v>
      </c>
      <c r="Q303">
        <v>17.5</v>
      </c>
      <c r="R303">
        <v>12</v>
      </c>
      <c r="S303">
        <v>22.2</v>
      </c>
      <c r="T303">
        <v>23.7</v>
      </c>
    </row>
    <row r="304" spans="1:20" x14ac:dyDescent="0.55000000000000004">
      <c r="A304" t="s">
        <v>34</v>
      </c>
      <c r="B304">
        <v>7</v>
      </c>
      <c r="C304">
        <v>272</v>
      </c>
      <c r="D304">
        <v>732</v>
      </c>
      <c r="E304">
        <v>0</v>
      </c>
      <c r="F304">
        <v>135</v>
      </c>
      <c r="G304">
        <v>0</v>
      </c>
      <c r="H304">
        <v>18.440000000000001</v>
      </c>
      <c r="I304">
        <v>1</v>
      </c>
      <c r="J304">
        <v>34</v>
      </c>
      <c r="K304">
        <v>21.52</v>
      </c>
      <c r="L304">
        <v>3.97</v>
      </c>
      <c r="M304">
        <v>686.27</v>
      </c>
      <c r="N304">
        <v>20.18</v>
      </c>
      <c r="O304">
        <v>1.52</v>
      </c>
      <c r="P304">
        <v>28</v>
      </c>
      <c r="Q304">
        <v>19.2</v>
      </c>
      <c r="R304">
        <v>9</v>
      </c>
      <c r="S304">
        <v>23</v>
      </c>
      <c r="T304">
        <v>25.4</v>
      </c>
    </row>
    <row r="305" spans="1:20" x14ac:dyDescent="0.55000000000000004">
      <c r="A305" t="s">
        <v>38</v>
      </c>
      <c r="B305">
        <v>8</v>
      </c>
      <c r="C305">
        <v>255</v>
      </c>
      <c r="D305">
        <v>2060</v>
      </c>
      <c r="E305">
        <v>2</v>
      </c>
      <c r="F305">
        <v>195</v>
      </c>
      <c r="G305">
        <v>0</v>
      </c>
      <c r="H305">
        <v>9.4600000000000009</v>
      </c>
      <c r="I305">
        <v>0</v>
      </c>
      <c r="J305">
        <v>80</v>
      </c>
      <c r="K305">
        <v>25.75</v>
      </c>
      <c r="L305">
        <v>2.4300000000000002</v>
      </c>
      <c r="M305">
        <v>1622.27</v>
      </c>
      <c r="N305">
        <v>20.27</v>
      </c>
      <c r="O305">
        <v>1.52</v>
      </c>
      <c r="P305">
        <v>22</v>
      </c>
      <c r="Q305">
        <v>17.100000000000001</v>
      </c>
      <c r="R305">
        <v>8</v>
      </c>
      <c r="S305">
        <v>20.9</v>
      </c>
      <c r="T305">
        <v>22</v>
      </c>
    </row>
    <row r="306" spans="1:20" x14ac:dyDescent="0.55000000000000004">
      <c r="A306" t="s">
        <v>39</v>
      </c>
      <c r="B306">
        <v>9</v>
      </c>
      <c r="C306">
        <v>238</v>
      </c>
      <c r="D306">
        <v>569</v>
      </c>
      <c r="E306">
        <v>0</v>
      </c>
      <c r="F306">
        <v>99</v>
      </c>
      <c r="G306">
        <v>0</v>
      </c>
      <c r="H306">
        <v>17.39</v>
      </c>
      <c r="I306">
        <v>1</v>
      </c>
      <c r="J306">
        <v>44</v>
      </c>
      <c r="K306">
        <v>12.93</v>
      </c>
      <c r="L306">
        <v>2.25</v>
      </c>
      <c r="M306">
        <v>686.03</v>
      </c>
      <c r="N306">
        <v>15.59</v>
      </c>
      <c r="O306">
        <v>1.68</v>
      </c>
      <c r="P306">
        <v>35</v>
      </c>
      <c r="Q306">
        <v>16.100000000000001</v>
      </c>
      <c r="R306">
        <v>17</v>
      </c>
      <c r="S306">
        <v>23.2</v>
      </c>
      <c r="T306">
        <v>25</v>
      </c>
    </row>
    <row r="307" spans="1:20" x14ac:dyDescent="0.55000000000000004">
      <c r="A307" t="s">
        <v>84</v>
      </c>
      <c r="B307">
        <v>10</v>
      </c>
      <c r="C307">
        <v>184</v>
      </c>
      <c r="D307">
        <v>1282</v>
      </c>
      <c r="E307">
        <v>1</v>
      </c>
      <c r="F307">
        <v>214</v>
      </c>
      <c r="G307">
        <v>1</v>
      </c>
      <c r="H307">
        <v>16.690000000000001</v>
      </c>
      <c r="I307">
        <v>1</v>
      </c>
      <c r="J307">
        <v>66</v>
      </c>
      <c r="K307">
        <v>19.420000000000002</v>
      </c>
      <c r="L307">
        <v>3.24</v>
      </c>
      <c r="M307">
        <v>719.92</v>
      </c>
      <c r="N307">
        <v>10.9</v>
      </c>
      <c r="O307">
        <v>1.17</v>
      </c>
      <c r="P307">
        <v>9</v>
      </c>
      <c r="Q307">
        <v>9.9</v>
      </c>
      <c r="R307">
        <v>0</v>
      </c>
      <c r="S307">
        <v>12.6</v>
      </c>
      <c r="T307">
        <v>13.4</v>
      </c>
    </row>
    <row r="308" spans="1:20" x14ac:dyDescent="0.55000000000000004">
      <c r="A308" t="s">
        <v>37</v>
      </c>
      <c r="B308">
        <v>11</v>
      </c>
      <c r="C308">
        <v>144</v>
      </c>
      <c r="D308">
        <v>1541</v>
      </c>
      <c r="E308">
        <v>2</v>
      </c>
      <c r="F308">
        <v>110</v>
      </c>
      <c r="G308">
        <v>0</v>
      </c>
      <c r="H308">
        <v>7.13</v>
      </c>
      <c r="I308">
        <v>0</v>
      </c>
      <c r="J308">
        <v>84</v>
      </c>
      <c r="K308">
        <v>18.34</v>
      </c>
      <c r="L308">
        <v>1.3</v>
      </c>
      <c r="M308">
        <v>766.84</v>
      </c>
      <c r="N308">
        <v>9.1199999999999992</v>
      </c>
      <c r="O308">
        <v>1.23</v>
      </c>
      <c r="P308">
        <v>19</v>
      </c>
      <c r="Q308">
        <v>10.6</v>
      </c>
      <c r="R308">
        <v>0</v>
      </c>
      <c r="S308">
        <v>14.4</v>
      </c>
      <c r="T308">
        <v>15.9</v>
      </c>
    </row>
    <row r="309" spans="1:20" x14ac:dyDescent="0.55000000000000004">
      <c r="A309" t="s">
        <v>36</v>
      </c>
      <c r="B309">
        <v>12</v>
      </c>
      <c r="C309">
        <v>128</v>
      </c>
      <c r="D309">
        <v>380</v>
      </c>
      <c r="E309">
        <v>0</v>
      </c>
      <c r="F309">
        <v>61</v>
      </c>
      <c r="G309">
        <v>0</v>
      </c>
      <c r="H309">
        <v>16.05</v>
      </c>
      <c r="I309">
        <v>1</v>
      </c>
      <c r="J309">
        <v>44</v>
      </c>
      <c r="K309">
        <v>8.6300000000000008</v>
      </c>
      <c r="L309">
        <v>1.38</v>
      </c>
      <c r="M309">
        <v>256.51</v>
      </c>
      <c r="N309">
        <v>5.82</v>
      </c>
      <c r="O309">
        <v>1.1100000000000001</v>
      </c>
      <c r="P309">
        <v>41</v>
      </c>
      <c r="Q309">
        <v>11</v>
      </c>
      <c r="R309">
        <v>1</v>
      </c>
      <c r="S309">
        <v>13.1</v>
      </c>
      <c r="T309">
        <v>22.5</v>
      </c>
    </row>
    <row r="311" spans="1:20" x14ac:dyDescent="0.55000000000000004">
      <c r="A311" t="s">
        <v>75</v>
      </c>
    </row>
    <row r="313" spans="1:20" x14ac:dyDescent="0.55000000000000004">
      <c r="A313" t="s">
        <v>0</v>
      </c>
    </row>
    <row r="314" spans="1:20" x14ac:dyDescent="0.55000000000000004">
      <c r="A314" t="s">
        <v>1</v>
      </c>
      <c r="B314" t="s">
        <v>95</v>
      </c>
    </row>
    <row r="315" spans="1:20" x14ac:dyDescent="0.55000000000000004">
      <c r="A315" t="s">
        <v>3</v>
      </c>
      <c r="B315" s="1">
        <v>43054.781018518515</v>
      </c>
    </row>
    <row r="316" spans="1:20" x14ac:dyDescent="0.55000000000000004">
      <c r="A316" t="s">
        <v>4</v>
      </c>
      <c r="B316" t="s">
        <v>93</v>
      </c>
    </row>
    <row r="318" spans="1:20" x14ac:dyDescent="0.55000000000000004">
      <c r="A318" t="s">
        <v>5</v>
      </c>
      <c r="B318" t="s">
        <v>6</v>
      </c>
    </row>
    <row r="319" spans="1:20" x14ac:dyDescent="0.55000000000000004">
      <c r="A319" t="s">
        <v>7</v>
      </c>
      <c r="B319">
        <v>12</v>
      </c>
    </row>
    <row r="321" spans="1:20" x14ac:dyDescent="0.55000000000000004">
      <c r="A321" t="s">
        <v>9</v>
      </c>
      <c r="B321" t="s">
        <v>10</v>
      </c>
      <c r="C321" t="s">
        <v>11</v>
      </c>
      <c r="D321" t="s">
        <v>12</v>
      </c>
      <c r="E321" t="s">
        <v>13</v>
      </c>
      <c r="F321" t="s">
        <v>14</v>
      </c>
      <c r="G321" t="s">
        <v>15</v>
      </c>
      <c r="H321" t="s">
        <v>16</v>
      </c>
      <c r="I321" t="s">
        <v>17</v>
      </c>
      <c r="J321" t="s">
        <v>18</v>
      </c>
      <c r="K321" t="s">
        <v>19</v>
      </c>
      <c r="L321" t="s">
        <v>20</v>
      </c>
      <c r="M321" t="s">
        <v>21</v>
      </c>
      <c r="N321" t="s">
        <v>22</v>
      </c>
      <c r="O321" t="s">
        <v>23</v>
      </c>
      <c r="P321" t="s">
        <v>24</v>
      </c>
      <c r="Q321" t="s">
        <v>90</v>
      </c>
      <c r="R321" t="s">
        <v>26</v>
      </c>
      <c r="S321" t="s">
        <v>91</v>
      </c>
      <c r="T321" t="s">
        <v>92</v>
      </c>
    </row>
    <row r="322" spans="1:20" x14ac:dyDescent="0.55000000000000004">
      <c r="A322" t="s">
        <v>29</v>
      </c>
      <c r="B322">
        <v>1</v>
      </c>
      <c r="C322">
        <v>522</v>
      </c>
      <c r="D322">
        <v>2648</v>
      </c>
      <c r="E322">
        <v>2</v>
      </c>
      <c r="F322">
        <v>477</v>
      </c>
      <c r="G322">
        <v>2</v>
      </c>
      <c r="H322">
        <v>18.010000000000002</v>
      </c>
      <c r="I322">
        <v>1</v>
      </c>
      <c r="J322">
        <v>91</v>
      </c>
      <c r="K322">
        <v>29.09</v>
      </c>
      <c r="L322">
        <v>5.24</v>
      </c>
      <c r="M322">
        <v>3285.05</v>
      </c>
      <c r="N322">
        <v>36.090000000000003</v>
      </c>
      <c r="O322">
        <v>1.69</v>
      </c>
      <c r="P322">
        <v>77</v>
      </c>
      <c r="Q322">
        <v>18.899999999999999</v>
      </c>
      <c r="R322">
        <v>30</v>
      </c>
      <c r="S322">
        <v>23.8</v>
      </c>
      <c r="T322">
        <v>69.900000000000006</v>
      </c>
    </row>
    <row r="323" spans="1:20" x14ac:dyDescent="0.55000000000000004">
      <c r="A323" t="s">
        <v>33</v>
      </c>
      <c r="B323">
        <v>2</v>
      </c>
      <c r="C323">
        <v>471</v>
      </c>
      <c r="D323">
        <v>2971</v>
      </c>
      <c r="E323">
        <v>2</v>
      </c>
      <c r="F323">
        <v>1026</v>
      </c>
      <c r="G323">
        <v>2</v>
      </c>
      <c r="H323">
        <v>34.53</v>
      </c>
      <c r="I323">
        <v>2</v>
      </c>
      <c r="J323">
        <v>84</v>
      </c>
      <c r="K323">
        <v>35.36</v>
      </c>
      <c r="L323">
        <v>12.21</v>
      </c>
      <c r="M323">
        <v>2303.8000000000002</v>
      </c>
      <c r="N323">
        <v>27.42</v>
      </c>
      <c r="O323">
        <v>1.42</v>
      </c>
      <c r="P323">
        <v>113</v>
      </c>
      <c r="Q323">
        <v>12.8</v>
      </c>
      <c r="R323">
        <v>0</v>
      </c>
      <c r="S323">
        <v>15.1</v>
      </c>
      <c r="T323">
        <v>16.899999999999999</v>
      </c>
    </row>
    <row r="324" spans="1:20" x14ac:dyDescent="0.55000000000000004">
      <c r="A324" t="s">
        <v>31</v>
      </c>
      <c r="B324">
        <v>3</v>
      </c>
      <c r="C324">
        <v>454</v>
      </c>
      <c r="D324">
        <v>1539</v>
      </c>
      <c r="E324">
        <v>2</v>
      </c>
      <c r="F324">
        <v>299</v>
      </c>
      <c r="G324">
        <v>1</v>
      </c>
      <c r="H324">
        <v>19.420000000000002</v>
      </c>
      <c r="I324">
        <v>1</v>
      </c>
      <c r="J324">
        <v>52</v>
      </c>
      <c r="K324">
        <v>29.59</v>
      </c>
      <c r="L324">
        <v>5.75</v>
      </c>
      <c r="M324">
        <v>1820.09</v>
      </c>
      <c r="N324">
        <v>35</v>
      </c>
      <c r="O324">
        <v>1.84</v>
      </c>
      <c r="P324">
        <v>64</v>
      </c>
      <c r="Q324">
        <v>17.3</v>
      </c>
      <c r="R324">
        <v>17</v>
      </c>
      <c r="S324">
        <v>21.2</v>
      </c>
      <c r="T324">
        <v>27.1</v>
      </c>
    </row>
    <row r="325" spans="1:20" x14ac:dyDescent="0.55000000000000004">
      <c r="A325" t="s">
        <v>30</v>
      </c>
      <c r="B325">
        <v>4</v>
      </c>
      <c r="C325">
        <v>450</v>
      </c>
      <c r="D325">
        <v>2232</v>
      </c>
      <c r="E325">
        <v>2</v>
      </c>
      <c r="F325">
        <v>375</v>
      </c>
      <c r="G325">
        <v>1</v>
      </c>
      <c r="H325">
        <v>16.8</v>
      </c>
      <c r="I325">
        <v>1</v>
      </c>
      <c r="J325">
        <v>85</v>
      </c>
      <c r="K325">
        <v>26.25</v>
      </c>
      <c r="L325">
        <v>4.41</v>
      </c>
      <c r="M325">
        <v>2320.56</v>
      </c>
      <c r="N325">
        <v>27.3</v>
      </c>
      <c r="O325">
        <v>1.65</v>
      </c>
      <c r="P325">
        <v>64</v>
      </c>
      <c r="Q325">
        <v>16.2</v>
      </c>
      <c r="R325">
        <v>13</v>
      </c>
      <c r="S325">
        <v>21.1</v>
      </c>
      <c r="T325">
        <v>25</v>
      </c>
    </row>
    <row r="326" spans="1:20" x14ac:dyDescent="0.55000000000000004">
      <c r="A326" t="s">
        <v>84</v>
      </c>
      <c r="B326">
        <v>5</v>
      </c>
      <c r="C326">
        <v>432</v>
      </c>
      <c r="D326">
        <v>2189</v>
      </c>
      <c r="E326">
        <v>2</v>
      </c>
      <c r="F326">
        <v>469</v>
      </c>
      <c r="G326">
        <v>2</v>
      </c>
      <c r="H326">
        <v>21.42</v>
      </c>
      <c r="I326">
        <v>1</v>
      </c>
      <c r="J326">
        <v>71</v>
      </c>
      <c r="K326">
        <v>30.83</v>
      </c>
      <c r="L326">
        <v>6.6</v>
      </c>
      <c r="M326">
        <v>1768.28</v>
      </c>
      <c r="N326">
        <v>24.9</v>
      </c>
      <c r="O326">
        <v>1.44</v>
      </c>
      <c r="P326">
        <v>22</v>
      </c>
      <c r="Q326">
        <v>13.2</v>
      </c>
      <c r="R326">
        <v>2</v>
      </c>
      <c r="S326">
        <v>12.4</v>
      </c>
      <c r="T326">
        <v>53.3</v>
      </c>
    </row>
    <row r="327" spans="1:20" x14ac:dyDescent="0.55000000000000004">
      <c r="A327" t="s">
        <v>35</v>
      </c>
      <c r="B327">
        <v>6</v>
      </c>
      <c r="C327">
        <v>402</v>
      </c>
      <c r="D327">
        <v>1506</v>
      </c>
      <c r="E327">
        <v>2</v>
      </c>
      <c r="F327">
        <v>286</v>
      </c>
      <c r="G327">
        <v>1</v>
      </c>
      <c r="H327">
        <v>18.989999999999998</v>
      </c>
      <c r="I327">
        <v>1</v>
      </c>
      <c r="J327">
        <v>66</v>
      </c>
      <c r="K327">
        <v>22.81</v>
      </c>
      <c r="L327">
        <v>4.33</v>
      </c>
      <c r="M327">
        <v>1615.7</v>
      </c>
      <c r="N327">
        <v>24.48</v>
      </c>
      <c r="O327">
        <v>1.58</v>
      </c>
      <c r="P327">
        <v>64</v>
      </c>
      <c r="Q327">
        <v>19.7</v>
      </c>
      <c r="R327">
        <v>28</v>
      </c>
      <c r="S327">
        <v>23</v>
      </c>
      <c r="T327">
        <v>26.3</v>
      </c>
    </row>
    <row r="328" spans="1:20" x14ac:dyDescent="0.55000000000000004">
      <c r="A328" t="s">
        <v>39</v>
      </c>
      <c r="B328">
        <v>7</v>
      </c>
      <c r="C328">
        <v>332</v>
      </c>
      <c r="D328">
        <v>1037</v>
      </c>
      <c r="E328">
        <v>1</v>
      </c>
      <c r="F328">
        <v>194</v>
      </c>
      <c r="G328">
        <v>0</v>
      </c>
      <c r="H328">
        <v>18.7</v>
      </c>
      <c r="I328">
        <v>1</v>
      </c>
      <c r="J328">
        <v>50</v>
      </c>
      <c r="K328">
        <v>20.74</v>
      </c>
      <c r="L328">
        <v>3.88</v>
      </c>
      <c r="M328">
        <v>1146.78</v>
      </c>
      <c r="N328">
        <v>22.93</v>
      </c>
      <c r="O328">
        <v>1.76</v>
      </c>
      <c r="P328">
        <v>51</v>
      </c>
      <c r="Q328">
        <v>14.9</v>
      </c>
      <c r="R328">
        <v>8</v>
      </c>
      <c r="S328">
        <v>20.3</v>
      </c>
      <c r="T328">
        <v>23.4</v>
      </c>
    </row>
    <row r="329" spans="1:20" x14ac:dyDescent="0.55000000000000004">
      <c r="A329" t="s">
        <v>37</v>
      </c>
      <c r="B329">
        <v>8</v>
      </c>
      <c r="C329">
        <v>283</v>
      </c>
      <c r="D329">
        <v>1028</v>
      </c>
      <c r="E329">
        <v>1</v>
      </c>
      <c r="F329">
        <v>144</v>
      </c>
      <c r="G329">
        <v>0</v>
      </c>
      <c r="H329">
        <v>14</v>
      </c>
      <c r="I329">
        <v>0</v>
      </c>
      <c r="J329">
        <v>49</v>
      </c>
      <c r="K329">
        <v>20.97</v>
      </c>
      <c r="L329">
        <v>2.93</v>
      </c>
      <c r="M329">
        <v>978.92</v>
      </c>
      <c r="N329">
        <v>19.97</v>
      </c>
      <c r="O329">
        <v>1.4</v>
      </c>
      <c r="P329">
        <v>31</v>
      </c>
      <c r="Q329">
        <v>14.9</v>
      </c>
      <c r="R329">
        <v>2</v>
      </c>
      <c r="S329">
        <v>15.8</v>
      </c>
      <c r="T329">
        <v>50.8</v>
      </c>
    </row>
    <row r="330" spans="1:20" x14ac:dyDescent="0.55000000000000004">
      <c r="A330" t="s">
        <v>36</v>
      </c>
      <c r="B330">
        <v>9</v>
      </c>
      <c r="C330">
        <v>172</v>
      </c>
      <c r="D330">
        <v>329</v>
      </c>
      <c r="E330">
        <v>0</v>
      </c>
      <c r="F330">
        <v>52</v>
      </c>
      <c r="G330">
        <v>0</v>
      </c>
      <c r="H330">
        <v>15.8</v>
      </c>
      <c r="I330">
        <v>0</v>
      </c>
      <c r="J330">
        <v>28</v>
      </c>
      <c r="K330">
        <v>11.75</v>
      </c>
      <c r="L330">
        <v>1.85</v>
      </c>
      <c r="M330">
        <v>145.97</v>
      </c>
      <c r="N330">
        <v>5.21</v>
      </c>
      <c r="O330">
        <v>0.7</v>
      </c>
      <c r="P330">
        <v>1</v>
      </c>
      <c r="Q330">
        <v>7.3</v>
      </c>
      <c r="R330">
        <v>0</v>
      </c>
      <c r="S330">
        <v>7.3</v>
      </c>
      <c r="T330">
        <v>7.3</v>
      </c>
    </row>
    <row r="331" spans="1:20" x14ac:dyDescent="0.55000000000000004">
      <c r="A331" t="s">
        <v>34</v>
      </c>
      <c r="B331">
        <v>10</v>
      </c>
      <c r="C331">
        <v>126</v>
      </c>
      <c r="D331">
        <v>136</v>
      </c>
      <c r="E331">
        <v>0</v>
      </c>
      <c r="F331">
        <v>21</v>
      </c>
      <c r="G331">
        <v>0</v>
      </c>
      <c r="H331">
        <v>15.44</v>
      </c>
      <c r="I331">
        <v>0</v>
      </c>
      <c r="J331">
        <v>11</v>
      </c>
      <c r="K331">
        <v>12.36</v>
      </c>
      <c r="L331">
        <v>1.9</v>
      </c>
      <c r="M331">
        <v>31.65</v>
      </c>
      <c r="N331">
        <v>2.87</v>
      </c>
      <c r="O331">
        <v>0.68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55000000000000004">
      <c r="A332" t="s">
        <v>32</v>
      </c>
      <c r="B332">
        <v>11</v>
      </c>
      <c r="C332">
        <v>102</v>
      </c>
      <c r="D332">
        <v>67</v>
      </c>
      <c r="E332">
        <v>0</v>
      </c>
      <c r="F332">
        <v>5</v>
      </c>
      <c r="G332">
        <v>0</v>
      </c>
      <c r="H332">
        <v>7.46</v>
      </c>
      <c r="I332">
        <v>0</v>
      </c>
      <c r="J332">
        <v>15</v>
      </c>
      <c r="K332">
        <v>4.46</v>
      </c>
      <c r="L332">
        <v>0.33</v>
      </c>
      <c r="M332">
        <v>32.72</v>
      </c>
      <c r="N332">
        <v>2.1800000000000002</v>
      </c>
      <c r="O332">
        <v>1.2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55000000000000004">
      <c r="A333" t="s">
        <v>38</v>
      </c>
      <c r="B333">
        <v>12</v>
      </c>
      <c r="C333">
        <v>50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5" spans="1:20" x14ac:dyDescent="0.55000000000000004">
      <c r="A335" t="s">
        <v>75</v>
      </c>
    </row>
    <row r="337" spans="1:20" x14ac:dyDescent="0.55000000000000004">
      <c r="A337" t="s">
        <v>0</v>
      </c>
    </row>
    <row r="338" spans="1:20" x14ac:dyDescent="0.55000000000000004">
      <c r="A338" t="s">
        <v>1</v>
      </c>
      <c r="B338" t="s">
        <v>96</v>
      </c>
    </row>
    <row r="339" spans="1:20" x14ac:dyDescent="0.55000000000000004">
      <c r="A339" t="s">
        <v>3</v>
      </c>
      <c r="B339" s="1">
        <v>43058.530266203707</v>
      </c>
    </row>
    <row r="340" spans="1:20" x14ac:dyDescent="0.55000000000000004">
      <c r="A340" t="s">
        <v>4</v>
      </c>
      <c r="B340" s="1">
        <v>43058.628981481481</v>
      </c>
    </row>
    <row r="342" spans="1:20" x14ac:dyDescent="0.55000000000000004">
      <c r="A342" t="s">
        <v>5</v>
      </c>
      <c r="B342" t="s">
        <v>6</v>
      </c>
    </row>
    <row r="343" spans="1:20" x14ac:dyDescent="0.55000000000000004">
      <c r="A343" t="s">
        <v>7</v>
      </c>
      <c r="B343">
        <v>12</v>
      </c>
    </row>
    <row r="345" spans="1:20" x14ac:dyDescent="0.55000000000000004">
      <c r="A345" t="s">
        <v>9</v>
      </c>
      <c r="B345" t="s">
        <v>10</v>
      </c>
      <c r="C345" t="s">
        <v>11</v>
      </c>
      <c r="D345" t="s">
        <v>12</v>
      </c>
      <c r="E345" t="s">
        <v>13</v>
      </c>
      <c r="F345" t="s">
        <v>14</v>
      </c>
      <c r="G345" t="s">
        <v>15</v>
      </c>
      <c r="H345" t="s">
        <v>16</v>
      </c>
      <c r="I345" t="s">
        <v>17</v>
      </c>
      <c r="J345" t="s">
        <v>18</v>
      </c>
      <c r="K345" t="s">
        <v>19</v>
      </c>
      <c r="L345" t="s">
        <v>20</v>
      </c>
      <c r="M345" t="s">
        <v>21</v>
      </c>
      <c r="N345" t="s">
        <v>22</v>
      </c>
      <c r="O345" t="s">
        <v>23</v>
      </c>
      <c r="P345" t="s">
        <v>24</v>
      </c>
      <c r="Q345" t="s">
        <v>90</v>
      </c>
      <c r="R345" t="s">
        <v>26</v>
      </c>
      <c r="S345" t="s">
        <v>91</v>
      </c>
      <c r="T345" t="s">
        <v>92</v>
      </c>
    </row>
    <row r="346" spans="1:20" x14ac:dyDescent="0.55000000000000004">
      <c r="A346" t="s">
        <v>30</v>
      </c>
      <c r="B346">
        <v>1</v>
      </c>
      <c r="C346">
        <v>510</v>
      </c>
      <c r="D346">
        <v>2789</v>
      </c>
      <c r="E346">
        <v>2</v>
      </c>
      <c r="F346">
        <v>526</v>
      </c>
      <c r="G346">
        <v>2</v>
      </c>
      <c r="H346">
        <v>18.850000000000001</v>
      </c>
      <c r="I346">
        <v>1</v>
      </c>
      <c r="J346">
        <v>103</v>
      </c>
      <c r="K346">
        <v>27.07</v>
      </c>
      <c r="L346">
        <v>5.0999999999999996</v>
      </c>
      <c r="M346">
        <v>3117.69</v>
      </c>
      <c r="N346">
        <v>30.26</v>
      </c>
      <c r="O346">
        <v>1.74</v>
      </c>
      <c r="P346">
        <v>88</v>
      </c>
      <c r="Q346">
        <v>17.2</v>
      </c>
      <c r="R346">
        <v>26</v>
      </c>
      <c r="S346">
        <v>23.4</v>
      </c>
      <c r="T346">
        <v>25.5</v>
      </c>
    </row>
    <row r="347" spans="1:20" x14ac:dyDescent="0.55000000000000004">
      <c r="A347" t="s">
        <v>33</v>
      </c>
      <c r="B347">
        <v>2</v>
      </c>
      <c r="C347">
        <v>478</v>
      </c>
      <c r="D347">
        <v>4055</v>
      </c>
      <c r="E347">
        <v>2</v>
      </c>
      <c r="F347">
        <v>1330</v>
      </c>
      <c r="G347">
        <v>2</v>
      </c>
      <c r="H347">
        <v>32.79</v>
      </c>
      <c r="I347">
        <v>2</v>
      </c>
      <c r="J347">
        <v>113</v>
      </c>
      <c r="K347">
        <v>35.880000000000003</v>
      </c>
      <c r="L347">
        <v>11.76</v>
      </c>
      <c r="M347">
        <v>3231.44</v>
      </c>
      <c r="N347">
        <v>28.59</v>
      </c>
      <c r="O347">
        <v>1.43</v>
      </c>
      <c r="P347">
        <v>161</v>
      </c>
      <c r="Q347">
        <v>12.4</v>
      </c>
      <c r="R347">
        <v>0</v>
      </c>
      <c r="S347">
        <v>14.9</v>
      </c>
      <c r="T347">
        <v>17.2</v>
      </c>
    </row>
    <row r="348" spans="1:20" x14ac:dyDescent="0.55000000000000004">
      <c r="A348" t="s">
        <v>29</v>
      </c>
      <c r="B348">
        <v>3</v>
      </c>
      <c r="C348">
        <v>461</v>
      </c>
      <c r="D348">
        <v>2785</v>
      </c>
      <c r="E348">
        <v>2</v>
      </c>
      <c r="F348">
        <v>434</v>
      </c>
      <c r="G348">
        <v>2</v>
      </c>
      <c r="H348">
        <v>15.58</v>
      </c>
      <c r="I348">
        <v>0</v>
      </c>
      <c r="J348">
        <v>103</v>
      </c>
      <c r="K348">
        <v>27.03</v>
      </c>
      <c r="L348">
        <v>4.21</v>
      </c>
      <c r="M348">
        <v>3645.01</v>
      </c>
      <c r="N348">
        <v>35.380000000000003</v>
      </c>
      <c r="O348">
        <v>1.68</v>
      </c>
      <c r="P348">
        <v>85</v>
      </c>
      <c r="Q348">
        <v>19</v>
      </c>
      <c r="R348">
        <v>34</v>
      </c>
      <c r="S348">
        <v>25</v>
      </c>
      <c r="T348">
        <v>27.7</v>
      </c>
    </row>
    <row r="349" spans="1:20" x14ac:dyDescent="0.55000000000000004">
      <c r="A349" t="s">
        <v>31</v>
      </c>
      <c r="B349">
        <v>4</v>
      </c>
      <c r="C349">
        <v>429</v>
      </c>
      <c r="D349">
        <v>2043</v>
      </c>
      <c r="E349">
        <v>2</v>
      </c>
      <c r="F349">
        <v>339</v>
      </c>
      <c r="G349">
        <v>1</v>
      </c>
      <c r="H349">
        <v>16.59</v>
      </c>
      <c r="I349">
        <v>1</v>
      </c>
      <c r="J349">
        <v>78</v>
      </c>
      <c r="K349">
        <v>26.19</v>
      </c>
      <c r="L349">
        <v>4.34</v>
      </c>
      <c r="M349">
        <v>2325.13</v>
      </c>
      <c r="N349">
        <v>29.8</v>
      </c>
      <c r="O349">
        <v>1.77</v>
      </c>
      <c r="P349">
        <v>96</v>
      </c>
      <c r="Q349">
        <v>17.3</v>
      </c>
      <c r="R349">
        <v>28</v>
      </c>
      <c r="S349">
        <v>22.3</v>
      </c>
      <c r="T349">
        <v>24.2</v>
      </c>
    </row>
    <row r="350" spans="1:20" x14ac:dyDescent="0.55000000000000004">
      <c r="A350" t="s">
        <v>35</v>
      </c>
      <c r="B350">
        <v>5</v>
      </c>
      <c r="C350">
        <v>424</v>
      </c>
      <c r="D350">
        <v>1998</v>
      </c>
      <c r="E350">
        <v>2</v>
      </c>
      <c r="F350">
        <v>348</v>
      </c>
      <c r="G350">
        <v>1</v>
      </c>
      <c r="H350">
        <v>17.41</v>
      </c>
      <c r="I350">
        <v>1</v>
      </c>
      <c r="J350">
        <v>82</v>
      </c>
      <c r="K350">
        <v>24.36</v>
      </c>
      <c r="L350">
        <v>4.24</v>
      </c>
      <c r="M350">
        <v>1982.19</v>
      </c>
      <c r="N350">
        <v>24.17</v>
      </c>
      <c r="O350">
        <v>1.66</v>
      </c>
      <c r="P350">
        <v>95</v>
      </c>
      <c r="Q350">
        <v>19.100000000000001</v>
      </c>
      <c r="R350">
        <v>39</v>
      </c>
      <c r="S350">
        <v>23.6</v>
      </c>
      <c r="T350">
        <v>25.2</v>
      </c>
    </row>
    <row r="351" spans="1:20" x14ac:dyDescent="0.55000000000000004">
      <c r="A351" t="s">
        <v>39</v>
      </c>
      <c r="B351">
        <v>6</v>
      </c>
      <c r="C351">
        <v>335</v>
      </c>
      <c r="D351">
        <v>1559</v>
      </c>
      <c r="E351">
        <v>2</v>
      </c>
      <c r="F351">
        <v>286</v>
      </c>
      <c r="G351">
        <v>1</v>
      </c>
      <c r="H351">
        <v>18.34</v>
      </c>
      <c r="I351">
        <v>1</v>
      </c>
      <c r="J351">
        <v>76</v>
      </c>
      <c r="K351">
        <v>20.51</v>
      </c>
      <c r="L351">
        <v>3.76</v>
      </c>
      <c r="M351">
        <v>1628.11</v>
      </c>
      <c r="N351">
        <v>21.42</v>
      </c>
      <c r="O351">
        <v>1.67</v>
      </c>
      <c r="P351">
        <v>72</v>
      </c>
      <c r="Q351">
        <v>17.600000000000001</v>
      </c>
      <c r="R351">
        <v>24</v>
      </c>
      <c r="S351">
        <v>23</v>
      </c>
      <c r="T351">
        <v>25.2</v>
      </c>
    </row>
    <row r="352" spans="1:20" x14ac:dyDescent="0.55000000000000004">
      <c r="A352" t="s">
        <v>34</v>
      </c>
      <c r="B352">
        <v>7</v>
      </c>
      <c r="C352">
        <v>305</v>
      </c>
      <c r="D352">
        <v>895</v>
      </c>
      <c r="E352">
        <v>0</v>
      </c>
      <c r="F352">
        <v>161</v>
      </c>
      <c r="G352">
        <v>0</v>
      </c>
      <c r="H352">
        <v>17.98</v>
      </c>
      <c r="I352">
        <v>1</v>
      </c>
      <c r="J352">
        <v>38</v>
      </c>
      <c r="K352">
        <v>23.55</v>
      </c>
      <c r="L352">
        <v>4.2300000000000004</v>
      </c>
      <c r="M352">
        <v>938.94</v>
      </c>
      <c r="N352">
        <v>24.7</v>
      </c>
      <c r="O352">
        <v>1.57</v>
      </c>
      <c r="P352">
        <v>26</v>
      </c>
      <c r="Q352">
        <v>19.600000000000001</v>
      </c>
      <c r="R352">
        <v>10</v>
      </c>
      <c r="S352">
        <v>23.5</v>
      </c>
      <c r="T352">
        <v>23.8</v>
      </c>
    </row>
    <row r="353" spans="1:20" x14ac:dyDescent="0.55000000000000004">
      <c r="A353" t="s">
        <v>32</v>
      </c>
      <c r="B353">
        <v>8</v>
      </c>
      <c r="C353">
        <v>301</v>
      </c>
      <c r="D353">
        <v>816</v>
      </c>
      <c r="E353">
        <v>0</v>
      </c>
      <c r="F353">
        <v>167</v>
      </c>
      <c r="G353">
        <v>0</v>
      </c>
      <c r="H353">
        <v>20.46</v>
      </c>
      <c r="I353">
        <v>1</v>
      </c>
      <c r="J353">
        <v>36</v>
      </c>
      <c r="K353">
        <v>22.66</v>
      </c>
      <c r="L353">
        <v>4.63</v>
      </c>
      <c r="M353">
        <v>645.4</v>
      </c>
      <c r="N353">
        <v>17.920000000000002</v>
      </c>
      <c r="O353">
        <v>1.3</v>
      </c>
      <c r="P353">
        <v>18</v>
      </c>
      <c r="Q353">
        <v>21.6</v>
      </c>
      <c r="R353">
        <v>12</v>
      </c>
      <c r="S353">
        <v>23.6</v>
      </c>
      <c r="T353">
        <v>72.7</v>
      </c>
    </row>
    <row r="354" spans="1:20" x14ac:dyDescent="0.55000000000000004">
      <c r="A354" t="s">
        <v>38</v>
      </c>
      <c r="B354">
        <v>9</v>
      </c>
      <c r="C354">
        <v>224</v>
      </c>
      <c r="D354">
        <v>1148</v>
      </c>
      <c r="E354">
        <v>1</v>
      </c>
      <c r="F354">
        <v>151</v>
      </c>
      <c r="G354">
        <v>0</v>
      </c>
      <c r="H354">
        <v>13.15</v>
      </c>
      <c r="I354">
        <v>0</v>
      </c>
      <c r="J354">
        <v>43</v>
      </c>
      <c r="K354">
        <v>26.69</v>
      </c>
      <c r="L354">
        <v>3.51</v>
      </c>
      <c r="M354">
        <v>686.12</v>
      </c>
      <c r="N354">
        <v>15.95</v>
      </c>
      <c r="O354">
        <v>1.25</v>
      </c>
      <c r="P354">
        <v>26</v>
      </c>
      <c r="Q354">
        <v>15.6</v>
      </c>
      <c r="R354">
        <v>4</v>
      </c>
      <c r="S354">
        <v>20.3</v>
      </c>
      <c r="T354">
        <v>21.7</v>
      </c>
    </row>
    <row r="355" spans="1:20" x14ac:dyDescent="0.55000000000000004">
      <c r="A355" t="s">
        <v>84</v>
      </c>
      <c r="B355">
        <v>10</v>
      </c>
      <c r="C355">
        <v>219</v>
      </c>
      <c r="D355">
        <v>2015</v>
      </c>
      <c r="E355">
        <v>2</v>
      </c>
      <c r="F355">
        <v>312</v>
      </c>
      <c r="G355">
        <v>1</v>
      </c>
      <c r="H355">
        <v>15.48</v>
      </c>
      <c r="I355">
        <v>0</v>
      </c>
      <c r="J355">
        <v>94</v>
      </c>
      <c r="K355">
        <v>21.43</v>
      </c>
      <c r="L355">
        <v>3.31</v>
      </c>
      <c r="M355">
        <v>1177.17</v>
      </c>
      <c r="N355">
        <v>12.52</v>
      </c>
      <c r="O355">
        <v>1.27</v>
      </c>
      <c r="P355">
        <v>22</v>
      </c>
      <c r="Q355">
        <v>11.7</v>
      </c>
      <c r="R355">
        <v>0</v>
      </c>
      <c r="S355">
        <v>12.6</v>
      </c>
      <c r="T355">
        <v>13.6</v>
      </c>
    </row>
    <row r="356" spans="1:20" x14ac:dyDescent="0.55000000000000004">
      <c r="A356" t="s">
        <v>36</v>
      </c>
      <c r="B356">
        <v>11</v>
      </c>
      <c r="C356">
        <v>98</v>
      </c>
      <c r="D356">
        <v>263</v>
      </c>
      <c r="E356">
        <v>0</v>
      </c>
      <c r="F356">
        <v>43</v>
      </c>
      <c r="G356">
        <v>0</v>
      </c>
      <c r="H356">
        <v>16.34</v>
      </c>
      <c r="I356">
        <v>1</v>
      </c>
      <c r="J356">
        <v>33</v>
      </c>
      <c r="K356">
        <v>7.96</v>
      </c>
      <c r="L356">
        <v>1.3</v>
      </c>
      <c r="M356">
        <v>46.05</v>
      </c>
      <c r="N356">
        <v>1.39</v>
      </c>
      <c r="O356">
        <v>0.62</v>
      </c>
      <c r="P356">
        <v>1</v>
      </c>
      <c r="Q356">
        <v>9</v>
      </c>
      <c r="R356">
        <v>0</v>
      </c>
      <c r="S356">
        <v>9</v>
      </c>
      <c r="T356">
        <v>9</v>
      </c>
    </row>
    <row r="357" spans="1:20" x14ac:dyDescent="0.55000000000000004">
      <c r="A357" t="s">
        <v>37</v>
      </c>
      <c r="B357">
        <v>12</v>
      </c>
      <c r="C357">
        <v>68</v>
      </c>
      <c r="D357">
        <v>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5</v>
      </c>
      <c r="L357">
        <v>0</v>
      </c>
      <c r="M357">
        <v>2.0299999999999998</v>
      </c>
      <c r="N357">
        <v>2.0299999999999998</v>
      </c>
      <c r="O357">
        <v>1.33</v>
      </c>
      <c r="P357">
        <v>25</v>
      </c>
      <c r="Q357">
        <v>11.4</v>
      </c>
      <c r="R357">
        <v>0</v>
      </c>
      <c r="S357">
        <v>14.8</v>
      </c>
      <c r="T357">
        <v>16.7</v>
      </c>
    </row>
    <row r="359" spans="1:20" x14ac:dyDescent="0.55000000000000004">
      <c r="A359" t="s">
        <v>75</v>
      </c>
    </row>
    <row r="361" spans="1:20" x14ac:dyDescent="0.55000000000000004">
      <c r="A361" t="s">
        <v>0</v>
      </c>
    </row>
    <row r="362" spans="1:20" x14ac:dyDescent="0.55000000000000004">
      <c r="A362" t="s">
        <v>1</v>
      </c>
      <c r="B362" t="s">
        <v>97</v>
      </c>
    </row>
    <row r="363" spans="1:20" x14ac:dyDescent="0.55000000000000004">
      <c r="A363" t="s">
        <v>3</v>
      </c>
      <c r="B363" s="1">
        <v>43061.735092592593</v>
      </c>
    </row>
    <row r="364" spans="1:20" x14ac:dyDescent="0.55000000000000004">
      <c r="A364" t="s">
        <v>4</v>
      </c>
      <c r="B364" s="1">
        <v>43061.842789351853</v>
      </c>
    </row>
    <row r="366" spans="1:20" x14ac:dyDescent="0.55000000000000004">
      <c r="A366" t="s">
        <v>5</v>
      </c>
      <c r="B366" t="s">
        <v>6</v>
      </c>
    </row>
    <row r="367" spans="1:20" x14ac:dyDescent="0.55000000000000004">
      <c r="A367" t="s">
        <v>7</v>
      </c>
      <c r="B367">
        <v>12</v>
      </c>
    </row>
    <row r="369" spans="1:20" x14ac:dyDescent="0.55000000000000004">
      <c r="A369" t="s">
        <v>9</v>
      </c>
      <c r="B369" t="s">
        <v>10</v>
      </c>
      <c r="C369" t="s">
        <v>11</v>
      </c>
      <c r="D369" t="s">
        <v>12</v>
      </c>
      <c r="E369" t="s">
        <v>13</v>
      </c>
      <c r="F369" t="s">
        <v>14</v>
      </c>
      <c r="G369" t="s">
        <v>15</v>
      </c>
      <c r="H369" t="s">
        <v>16</v>
      </c>
      <c r="I369" t="s">
        <v>17</v>
      </c>
      <c r="J369" t="s">
        <v>18</v>
      </c>
      <c r="K369" t="s">
        <v>19</v>
      </c>
      <c r="L369" t="s">
        <v>20</v>
      </c>
      <c r="M369" t="s">
        <v>21</v>
      </c>
      <c r="N369" t="s">
        <v>22</v>
      </c>
      <c r="O369" t="s">
        <v>23</v>
      </c>
      <c r="P369" t="s">
        <v>24</v>
      </c>
      <c r="Q369" t="s">
        <v>90</v>
      </c>
      <c r="R369" t="s">
        <v>26</v>
      </c>
      <c r="S369" t="s">
        <v>91</v>
      </c>
      <c r="T369" t="s">
        <v>92</v>
      </c>
    </row>
    <row r="370" spans="1:20" x14ac:dyDescent="0.55000000000000004">
      <c r="A370" t="s">
        <v>33</v>
      </c>
      <c r="B370">
        <v>1</v>
      </c>
      <c r="C370">
        <v>511</v>
      </c>
      <c r="D370">
        <v>5004</v>
      </c>
      <c r="E370">
        <v>2</v>
      </c>
      <c r="F370">
        <v>1489</v>
      </c>
      <c r="G370">
        <v>2</v>
      </c>
      <c r="H370">
        <v>29.75</v>
      </c>
      <c r="I370">
        <v>2</v>
      </c>
      <c r="J370">
        <v>118</v>
      </c>
      <c r="K370">
        <v>42.4</v>
      </c>
      <c r="L370">
        <v>12.61</v>
      </c>
      <c r="M370">
        <v>3646.57</v>
      </c>
      <c r="N370">
        <v>30.9</v>
      </c>
      <c r="O370">
        <v>1.39</v>
      </c>
      <c r="P370">
        <v>157</v>
      </c>
      <c r="Q370">
        <v>13</v>
      </c>
      <c r="R370">
        <v>2</v>
      </c>
      <c r="S370">
        <v>14.9</v>
      </c>
      <c r="T370">
        <v>52.4</v>
      </c>
    </row>
    <row r="371" spans="1:20" x14ac:dyDescent="0.55000000000000004">
      <c r="A371" t="s">
        <v>29</v>
      </c>
      <c r="B371">
        <v>2</v>
      </c>
      <c r="C371">
        <v>498</v>
      </c>
      <c r="D371">
        <v>3431</v>
      </c>
      <c r="E371">
        <v>2</v>
      </c>
      <c r="F371">
        <v>588</v>
      </c>
      <c r="G371">
        <v>2</v>
      </c>
      <c r="H371">
        <v>17.13</v>
      </c>
      <c r="I371">
        <v>1</v>
      </c>
      <c r="J371">
        <v>128</v>
      </c>
      <c r="K371">
        <v>26.8</v>
      </c>
      <c r="L371">
        <v>4.59</v>
      </c>
      <c r="M371">
        <v>4052.13</v>
      </c>
      <c r="N371">
        <v>31.65</v>
      </c>
      <c r="O371">
        <v>1.66</v>
      </c>
      <c r="P371">
        <v>104</v>
      </c>
      <c r="Q371">
        <v>19.3</v>
      </c>
      <c r="R371">
        <v>47</v>
      </c>
      <c r="S371">
        <v>24.4</v>
      </c>
      <c r="T371">
        <v>28</v>
      </c>
    </row>
    <row r="372" spans="1:20" x14ac:dyDescent="0.55000000000000004">
      <c r="A372" t="s">
        <v>31</v>
      </c>
      <c r="B372">
        <v>3</v>
      </c>
      <c r="C372">
        <v>463</v>
      </c>
      <c r="D372">
        <v>2756</v>
      </c>
      <c r="E372">
        <v>2</v>
      </c>
      <c r="F372">
        <v>526</v>
      </c>
      <c r="G372">
        <v>2</v>
      </c>
      <c r="H372">
        <v>19.079999999999998</v>
      </c>
      <c r="I372">
        <v>1</v>
      </c>
      <c r="J372">
        <v>92</v>
      </c>
      <c r="K372">
        <v>29.95</v>
      </c>
      <c r="L372">
        <v>5.71</v>
      </c>
      <c r="M372">
        <v>2866.05</v>
      </c>
      <c r="N372">
        <v>31.15</v>
      </c>
      <c r="O372">
        <v>1.7</v>
      </c>
      <c r="P372">
        <v>123</v>
      </c>
      <c r="Q372">
        <v>17.5</v>
      </c>
      <c r="R372">
        <v>41</v>
      </c>
      <c r="S372">
        <v>22.8</v>
      </c>
      <c r="T372">
        <v>25.4</v>
      </c>
    </row>
    <row r="373" spans="1:20" x14ac:dyDescent="0.55000000000000004">
      <c r="A373" t="s">
        <v>30</v>
      </c>
      <c r="B373">
        <v>4</v>
      </c>
      <c r="C373">
        <v>457</v>
      </c>
      <c r="D373">
        <v>3246</v>
      </c>
      <c r="E373">
        <v>2</v>
      </c>
      <c r="F373">
        <v>536</v>
      </c>
      <c r="G373">
        <v>2</v>
      </c>
      <c r="H373">
        <v>16.510000000000002</v>
      </c>
      <c r="I373">
        <v>1</v>
      </c>
      <c r="J373">
        <v>119</v>
      </c>
      <c r="K373">
        <v>27.27</v>
      </c>
      <c r="L373">
        <v>4.5</v>
      </c>
      <c r="M373">
        <v>3370.05</v>
      </c>
      <c r="N373">
        <v>28.31</v>
      </c>
      <c r="O373">
        <v>1.75</v>
      </c>
      <c r="P373">
        <v>84</v>
      </c>
      <c r="Q373">
        <v>17.8</v>
      </c>
      <c r="R373">
        <v>24</v>
      </c>
      <c r="S373">
        <v>23.9</v>
      </c>
      <c r="T373">
        <v>27.2</v>
      </c>
    </row>
    <row r="374" spans="1:20" x14ac:dyDescent="0.55000000000000004">
      <c r="A374" t="s">
        <v>35</v>
      </c>
      <c r="B374">
        <v>5</v>
      </c>
      <c r="C374">
        <v>376</v>
      </c>
      <c r="D374">
        <v>2303</v>
      </c>
      <c r="E374">
        <v>2</v>
      </c>
      <c r="F374">
        <v>400</v>
      </c>
      <c r="G374">
        <v>1</v>
      </c>
      <c r="H374">
        <v>17.36</v>
      </c>
      <c r="I374">
        <v>1</v>
      </c>
      <c r="J374">
        <v>97</v>
      </c>
      <c r="K374">
        <v>23.74</v>
      </c>
      <c r="L374">
        <v>4.12</v>
      </c>
      <c r="M374">
        <v>2384.35</v>
      </c>
      <c r="N374">
        <v>24.58</v>
      </c>
      <c r="O374">
        <v>1.67</v>
      </c>
      <c r="P374">
        <v>114</v>
      </c>
      <c r="Q374">
        <v>18.7</v>
      </c>
      <c r="R374">
        <v>40</v>
      </c>
      <c r="S374">
        <v>24.2</v>
      </c>
      <c r="T374">
        <v>27.5</v>
      </c>
    </row>
    <row r="375" spans="1:20" x14ac:dyDescent="0.55000000000000004">
      <c r="A375" t="s">
        <v>39</v>
      </c>
      <c r="B375">
        <v>6</v>
      </c>
      <c r="C375">
        <v>340</v>
      </c>
      <c r="D375">
        <v>1249</v>
      </c>
      <c r="E375">
        <v>1</v>
      </c>
      <c r="F375">
        <v>238</v>
      </c>
      <c r="G375">
        <v>1</v>
      </c>
      <c r="H375">
        <v>19.05</v>
      </c>
      <c r="I375">
        <v>1</v>
      </c>
      <c r="J375">
        <v>56</v>
      </c>
      <c r="K375">
        <v>22.3</v>
      </c>
      <c r="L375">
        <v>4.25</v>
      </c>
      <c r="M375">
        <v>1349.26</v>
      </c>
      <c r="N375">
        <v>24.09</v>
      </c>
      <c r="O375">
        <v>1.72</v>
      </c>
      <c r="P375">
        <v>46</v>
      </c>
      <c r="Q375">
        <v>19.7</v>
      </c>
      <c r="R375">
        <v>19</v>
      </c>
      <c r="S375">
        <v>23.5</v>
      </c>
      <c r="T375">
        <v>25.2</v>
      </c>
    </row>
    <row r="376" spans="1:20" x14ac:dyDescent="0.55000000000000004">
      <c r="A376" t="s">
        <v>34</v>
      </c>
      <c r="B376">
        <v>7</v>
      </c>
      <c r="C376">
        <v>310</v>
      </c>
      <c r="D376">
        <v>1187</v>
      </c>
      <c r="E376">
        <v>1</v>
      </c>
      <c r="F376">
        <v>217</v>
      </c>
      <c r="G376">
        <v>1</v>
      </c>
      <c r="H376">
        <v>18.28</v>
      </c>
      <c r="I376">
        <v>1</v>
      </c>
      <c r="J376">
        <v>45</v>
      </c>
      <c r="K376">
        <v>26.37</v>
      </c>
      <c r="L376">
        <v>4.82</v>
      </c>
      <c r="M376">
        <v>1194.4100000000001</v>
      </c>
      <c r="N376">
        <v>26.54</v>
      </c>
      <c r="O376">
        <v>1.59</v>
      </c>
      <c r="P376">
        <v>52</v>
      </c>
      <c r="Q376">
        <v>18.899999999999999</v>
      </c>
      <c r="R376">
        <v>17</v>
      </c>
      <c r="S376">
        <v>21.7</v>
      </c>
      <c r="T376">
        <v>23.7</v>
      </c>
    </row>
    <row r="377" spans="1:20" x14ac:dyDescent="0.55000000000000004">
      <c r="A377" t="s">
        <v>32</v>
      </c>
      <c r="B377">
        <v>8</v>
      </c>
      <c r="C377">
        <v>270</v>
      </c>
      <c r="D377">
        <v>746</v>
      </c>
      <c r="E377">
        <v>0</v>
      </c>
      <c r="F377">
        <v>163</v>
      </c>
      <c r="G377">
        <v>0</v>
      </c>
      <c r="H377">
        <v>21.84</v>
      </c>
      <c r="I377">
        <v>1</v>
      </c>
      <c r="J377">
        <v>38</v>
      </c>
      <c r="K377">
        <v>19.63</v>
      </c>
      <c r="L377">
        <v>4.28</v>
      </c>
      <c r="M377">
        <v>773.64</v>
      </c>
      <c r="N377">
        <v>20.350000000000001</v>
      </c>
      <c r="O377">
        <v>1.67</v>
      </c>
      <c r="P377">
        <v>25</v>
      </c>
      <c r="Q377">
        <v>17.5</v>
      </c>
      <c r="R377">
        <v>12</v>
      </c>
      <c r="S377">
        <v>22.8</v>
      </c>
      <c r="T377">
        <v>24.2</v>
      </c>
    </row>
    <row r="378" spans="1:20" x14ac:dyDescent="0.55000000000000004">
      <c r="A378" t="s">
        <v>84</v>
      </c>
      <c r="B378">
        <v>9</v>
      </c>
      <c r="C378">
        <v>233</v>
      </c>
      <c r="D378">
        <v>2671</v>
      </c>
      <c r="E378">
        <v>2</v>
      </c>
      <c r="F378">
        <v>381</v>
      </c>
      <c r="G378">
        <v>1</v>
      </c>
      <c r="H378">
        <v>14.26</v>
      </c>
      <c r="I378">
        <v>0</v>
      </c>
      <c r="J378">
        <v>110</v>
      </c>
      <c r="K378">
        <v>24.28</v>
      </c>
      <c r="L378">
        <v>3.46</v>
      </c>
      <c r="M378">
        <v>1814.16</v>
      </c>
      <c r="N378">
        <v>16.489999999999998</v>
      </c>
      <c r="O378">
        <v>1.47</v>
      </c>
      <c r="P378">
        <v>20</v>
      </c>
      <c r="Q378">
        <v>9.8000000000000007</v>
      </c>
      <c r="R378">
        <v>0</v>
      </c>
      <c r="S378">
        <v>11.5</v>
      </c>
      <c r="T378">
        <v>12.1</v>
      </c>
    </row>
    <row r="379" spans="1:20" x14ac:dyDescent="0.55000000000000004">
      <c r="A379" t="s">
        <v>37</v>
      </c>
      <c r="B379">
        <v>10</v>
      </c>
      <c r="C379">
        <v>174</v>
      </c>
      <c r="D379">
        <v>2125</v>
      </c>
      <c r="E379">
        <v>2</v>
      </c>
      <c r="F379">
        <v>153</v>
      </c>
      <c r="G379">
        <v>0</v>
      </c>
      <c r="H379">
        <v>7.2</v>
      </c>
      <c r="I379">
        <v>0</v>
      </c>
      <c r="J379">
        <v>101</v>
      </c>
      <c r="K379">
        <v>21.03</v>
      </c>
      <c r="L379">
        <v>1.51</v>
      </c>
      <c r="M379">
        <v>1208.3599999999999</v>
      </c>
      <c r="N379">
        <v>11.96</v>
      </c>
      <c r="O379">
        <v>1.37</v>
      </c>
      <c r="P379">
        <v>43</v>
      </c>
      <c r="Q379">
        <v>10.199999999999999</v>
      </c>
      <c r="R379">
        <v>0</v>
      </c>
      <c r="S379">
        <v>12.5</v>
      </c>
      <c r="T379">
        <v>16</v>
      </c>
    </row>
    <row r="380" spans="1:20" x14ac:dyDescent="0.55000000000000004">
      <c r="A380" t="s">
        <v>38</v>
      </c>
      <c r="B380">
        <v>11</v>
      </c>
      <c r="C380">
        <v>153</v>
      </c>
      <c r="D380">
        <v>663</v>
      </c>
      <c r="E380">
        <v>0</v>
      </c>
      <c r="F380">
        <v>98</v>
      </c>
      <c r="G380">
        <v>0</v>
      </c>
      <c r="H380">
        <v>14.78</v>
      </c>
      <c r="I380">
        <v>0</v>
      </c>
      <c r="J380">
        <v>38</v>
      </c>
      <c r="K380">
        <v>17.440000000000001</v>
      </c>
      <c r="L380">
        <v>2.57</v>
      </c>
      <c r="M380">
        <v>531.37</v>
      </c>
      <c r="N380">
        <v>13.98</v>
      </c>
      <c r="O380">
        <v>1.46</v>
      </c>
      <c r="P380">
        <v>10</v>
      </c>
      <c r="Q380">
        <v>19.899999999999999</v>
      </c>
      <c r="R380">
        <v>8</v>
      </c>
      <c r="S380">
        <v>21.7</v>
      </c>
      <c r="T380">
        <v>21.8</v>
      </c>
    </row>
    <row r="381" spans="1:20" x14ac:dyDescent="0.55000000000000004">
      <c r="A381" t="s">
        <v>36</v>
      </c>
      <c r="B381">
        <v>12</v>
      </c>
      <c r="C381">
        <v>88</v>
      </c>
      <c r="D381">
        <v>302</v>
      </c>
      <c r="E381">
        <v>0</v>
      </c>
      <c r="F381">
        <v>54</v>
      </c>
      <c r="G381">
        <v>0</v>
      </c>
      <c r="H381">
        <v>17.88</v>
      </c>
      <c r="I381">
        <v>1</v>
      </c>
      <c r="J381">
        <v>43</v>
      </c>
      <c r="K381">
        <v>7.02</v>
      </c>
      <c r="L381">
        <v>1.25</v>
      </c>
      <c r="M381">
        <v>133.34</v>
      </c>
      <c r="N381">
        <v>3.1</v>
      </c>
      <c r="O381">
        <v>0.98</v>
      </c>
      <c r="P381">
        <v>20</v>
      </c>
      <c r="Q381">
        <v>8.8000000000000007</v>
      </c>
      <c r="R381">
        <v>0</v>
      </c>
      <c r="S381">
        <v>10.8</v>
      </c>
      <c r="T381">
        <v>12</v>
      </c>
    </row>
    <row r="383" spans="1:20" x14ac:dyDescent="0.55000000000000004">
      <c r="A383" t="s">
        <v>75</v>
      </c>
    </row>
    <row r="385" spans="1:20" x14ac:dyDescent="0.55000000000000004">
      <c r="A385" t="s">
        <v>0</v>
      </c>
    </row>
    <row r="386" spans="1:20" x14ac:dyDescent="0.55000000000000004">
      <c r="A386" t="s">
        <v>1</v>
      </c>
      <c r="B386" t="s">
        <v>98</v>
      </c>
    </row>
    <row r="387" spans="1:20" x14ac:dyDescent="0.55000000000000004">
      <c r="A387" t="s">
        <v>3</v>
      </c>
      <c r="B387" s="1">
        <v>43063.528356481482</v>
      </c>
    </row>
    <row r="388" spans="1:20" x14ac:dyDescent="0.55000000000000004">
      <c r="A388" t="s">
        <v>4</v>
      </c>
      <c r="B388" t="s">
        <v>93</v>
      </c>
    </row>
    <row r="390" spans="1:20" x14ac:dyDescent="0.55000000000000004">
      <c r="A390" t="s">
        <v>5</v>
      </c>
      <c r="B390" t="s">
        <v>6</v>
      </c>
    </row>
    <row r="391" spans="1:20" x14ac:dyDescent="0.55000000000000004">
      <c r="A391" t="s">
        <v>7</v>
      </c>
      <c r="B391">
        <v>12</v>
      </c>
    </row>
    <row r="393" spans="1:20" x14ac:dyDescent="0.55000000000000004">
      <c r="A393" t="s">
        <v>9</v>
      </c>
      <c r="B393" t="s">
        <v>10</v>
      </c>
      <c r="C393" t="s">
        <v>11</v>
      </c>
      <c r="D393" t="s">
        <v>12</v>
      </c>
      <c r="E393" t="s">
        <v>13</v>
      </c>
      <c r="F393" t="s">
        <v>14</v>
      </c>
      <c r="G393" t="s">
        <v>15</v>
      </c>
      <c r="H393" t="s">
        <v>16</v>
      </c>
      <c r="I393" t="s">
        <v>17</v>
      </c>
      <c r="J393" t="s">
        <v>18</v>
      </c>
      <c r="K393" t="s">
        <v>19</v>
      </c>
      <c r="L393" t="s">
        <v>20</v>
      </c>
      <c r="M393" t="s">
        <v>21</v>
      </c>
      <c r="N393" t="s">
        <v>22</v>
      </c>
      <c r="O393" t="s">
        <v>23</v>
      </c>
      <c r="P393" t="s">
        <v>24</v>
      </c>
      <c r="Q393" t="s">
        <v>90</v>
      </c>
      <c r="R393" t="s">
        <v>26</v>
      </c>
      <c r="S393" t="s">
        <v>91</v>
      </c>
      <c r="T393" t="s">
        <v>92</v>
      </c>
    </row>
    <row r="394" spans="1:20" x14ac:dyDescent="0.55000000000000004">
      <c r="A394" t="s">
        <v>31</v>
      </c>
      <c r="B394">
        <v>1</v>
      </c>
      <c r="C394">
        <v>512</v>
      </c>
      <c r="D394">
        <v>1042</v>
      </c>
      <c r="E394">
        <v>1</v>
      </c>
      <c r="F394">
        <v>252</v>
      </c>
      <c r="G394">
        <v>1</v>
      </c>
      <c r="H394">
        <v>24.18</v>
      </c>
      <c r="I394">
        <v>2</v>
      </c>
      <c r="J394">
        <v>29</v>
      </c>
      <c r="K394">
        <v>35.93</v>
      </c>
      <c r="L394">
        <v>8.68</v>
      </c>
      <c r="M394">
        <v>1529.8</v>
      </c>
      <c r="N394">
        <v>52.75</v>
      </c>
      <c r="O394">
        <v>1.83</v>
      </c>
      <c r="P394">
        <v>40</v>
      </c>
      <c r="Q394">
        <v>19.899999999999999</v>
      </c>
      <c r="R394">
        <v>25</v>
      </c>
      <c r="S394">
        <v>24.1</v>
      </c>
      <c r="T394">
        <v>25.9</v>
      </c>
    </row>
    <row r="395" spans="1:20" x14ac:dyDescent="0.55000000000000004">
      <c r="A395" t="s">
        <v>29</v>
      </c>
      <c r="B395">
        <v>2</v>
      </c>
      <c r="C395">
        <v>457</v>
      </c>
      <c r="D395">
        <v>1138</v>
      </c>
      <c r="E395">
        <v>1</v>
      </c>
      <c r="F395">
        <v>209</v>
      </c>
      <c r="G395">
        <v>1</v>
      </c>
      <c r="H395">
        <v>18.36</v>
      </c>
      <c r="I395">
        <v>1</v>
      </c>
      <c r="J395">
        <v>36</v>
      </c>
      <c r="K395">
        <v>31.61</v>
      </c>
      <c r="L395">
        <v>5.8</v>
      </c>
      <c r="M395">
        <v>1466.34</v>
      </c>
      <c r="N395">
        <v>40.729999999999997</v>
      </c>
      <c r="O395">
        <v>1.65</v>
      </c>
      <c r="P395">
        <v>29</v>
      </c>
      <c r="Q395">
        <v>20.399999999999999</v>
      </c>
      <c r="R395">
        <v>15</v>
      </c>
      <c r="S395">
        <v>24</v>
      </c>
      <c r="T395">
        <v>28.3</v>
      </c>
    </row>
    <row r="396" spans="1:20" x14ac:dyDescent="0.55000000000000004">
      <c r="A396" t="s">
        <v>33</v>
      </c>
      <c r="B396">
        <v>3</v>
      </c>
      <c r="C396">
        <v>429</v>
      </c>
      <c r="D396">
        <v>898</v>
      </c>
      <c r="E396">
        <v>0</v>
      </c>
      <c r="F396">
        <v>313</v>
      </c>
      <c r="G396">
        <v>1</v>
      </c>
      <c r="H396">
        <v>34.85</v>
      </c>
      <c r="I396">
        <v>2</v>
      </c>
      <c r="J396">
        <v>27</v>
      </c>
      <c r="K396">
        <v>33.25</v>
      </c>
      <c r="L396">
        <v>11.59</v>
      </c>
      <c r="M396">
        <v>1248.25</v>
      </c>
      <c r="N396">
        <v>46.23</v>
      </c>
      <c r="O396">
        <v>1.58</v>
      </c>
      <c r="P396">
        <v>46</v>
      </c>
      <c r="Q396">
        <v>12.4</v>
      </c>
      <c r="R396">
        <v>0</v>
      </c>
      <c r="S396">
        <v>14.6</v>
      </c>
      <c r="T396">
        <v>17</v>
      </c>
    </row>
    <row r="397" spans="1:20" x14ac:dyDescent="0.55000000000000004">
      <c r="A397" t="s">
        <v>35</v>
      </c>
      <c r="B397">
        <v>4</v>
      </c>
      <c r="C397">
        <v>427</v>
      </c>
      <c r="D397">
        <v>799</v>
      </c>
      <c r="E397">
        <v>0</v>
      </c>
      <c r="F397">
        <v>165</v>
      </c>
      <c r="G397">
        <v>0</v>
      </c>
      <c r="H397">
        <v>20.65</v>
      </c>
      <c r="I397">
        <v>1</v>
      </c>
      <c r="J397">
        <v>32</v>
      </c>
      <c r="K397">
        <v>24.96</v>
      </c>
      <c r="L397">
        <v>5.15</v>
      </c>
      <c r="M397">
        <v>1087.6199999999999</v>
      </c>
      <c r="N397">
        <v>33.979999999999997</v>
      </c>
      <c r="O397">
        <v>1.8</v>
      </c>
      <c r="P397">
        <v>39</v>
      </c>
      <c r="Q397">
        <v>20.5</v>
      </c>
      <c r="R397">
        <v>28</v>
      </c>
      <c r="S397">
        <v>24.5</v>
      </c>
      <c r="T397">
        <v>26.3</v>
      </c>
    </row>
    <row r="398" spans="1:20" x14ac:dyDescent="0.55000000000000004">
      <c r="A398" t="s">
        <v>39</v>
      </c>
      <c r="B398">
        <v>5</v>
      </c>
      <c r="C398">
        <v>324</v>
      </c>
      <c r="D398">
        <v>78</v>
      </c>
      <c r="E398">
        <v>0</v>
      </c>
      <c r="F398">
        <v>32</v>
      </c>
      <c r="G398">
        <v>0</v>
      </c>
      <c r="H398">
        <v>41.02</v>
      </c>
      <c r="I398">
        <v>2</v>
      </c>
      <c r="J398">
        <v>4</v>
      </c>
      <c r="K398">
        <v>19.5</v>
      </c>
      <c r="L398">
        <v>8</v>
      </c>
      <c r="M398">
        <v>651.69000000000005</v>
      </c>
      <c r="N398">
        <v>162.91999999999999</v>
      </c>
      <c r="O398">
        <v>3</v>
      </c>
      <c r="P398">
        <v>4</v>
      </c>
      <c r="Q398">
        <v>17.399999999999999</v>
      </c>
      <c r="R398">
        <v>1</v>
      </c>
      <c r="S398">
        <v>25.4</v>
      </c>
      <c r="T398">
        <v>29.8</v>
      </c>
    </row>
    <row r="399" spans="1:20" x14ac:dyDescent="0.55000000000000004">
      <c r="A399" t="s">
        <v>37</v>
      </c>
      <c r="B399">
        <v>6</v>
      </c>
      <c r="C399">
        <v>265</v>
      </c>
      <c r="D399">
        <v>821</v>
      </c>
      <c r="E399">
        <v>0</v>
      </c>
      <c r="F399">
        <v>99</v>
      </c>
      <c r="G399">
        <v>0</v>
      </c>
      <c r="H399">
        <v>12.05</v>
      </c>
      <c r="I399">
        <v>0</v>
      </c>
      <c r="J399">
        <v>32</v>
      </c>
      <c r="K399">
        <v>25.65</v>
      </c>
      <c r="L399">
        <v>3.09</v>
      </c>
      <c r="M399">
        <v>772.52</v>
      </c>
      <c r="N399">
        <v>24.14</v>
      </c>
      <c r="O399">
        <v>1.51</v>
      </c>
      <c r="P399">
        <v>12</v>
      </c>
      <c r="Q399">
        <v>10.3</v>
      </c>
      <c r="R399">
        <v>0</v>
      </c>
      <c r="S399">
        <v>12.6</v>
      </c>
      <c r="T399">
        <v>15.4</v>
      </c>
    </row>
    <row r="400" spans="1:20" x14ac:dyDescent="0.55000000000000004">
      <c r="A400" t="s">
        <v>38</v>
      </c>
      <c r="B400">
        <v>7</v>
      </c>
      <c r="C400">
        <v>248</v>
      </c>
      <c r="D400">
        <v>99</v>
      </c>
      <c r="E400">
        <v>0</v>
      </c>
      <c r="F400">
        <v>38</v>
      </c>
      <c r="G400">
        <v>0</v>
      </c>
      <c r="H400">
        <v>38.380000000000003</v>
      </c>
      <c r="I400">
        <v>2</v>
      </c>
      <c r="J400">
        <v>5</v>
      </c>
      <c r="K400">
        <v>19.8</v>
      </c>
      <c r="L400">
        <v>7.6</v>
      </c>
      <c r="M400">
        <v>740.41</v>
      </c>
      <c r="N400">
        <v>148.08000000000001</v>
      </c>
      <c r="O400">
        <v>2.66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55000000000000004">
      <c r="A401" t="s">
        <v>84</v>
      </c>
      <c r="B401">
        <v>8</v>
      </c>
      <c r="C401">
        <v>238</v>
      </c>
      <c r="D401">
        <v>702</v>
      </c>
      <c r="E401">
        <v>0</v>
      </c>
      <c r="F401">
        <v>143</v>
      </c>
      <c r="G401">
        <v>0</v>
      </c>
      <c r="H401">
        <v>20.37</v>
      </c>
      <c r="I401">
        <v>1</v>
      </c>
      <c r="J401">
        <v>40</v>
      </c>
      <c r="K401">
        <v>17.55</v>
      </c>
      <c r="L401">
        <v>3.57</v>
      </c>
      <c r="M401">
        <v>607.46</v>
      </c>
      <c r="N401">
        <v>15.18</v>
      </c>
      <c r="O401">
        <v>1.48</v>
      </c>
      <c r="P401">
        <v>6</v>
      </c>
      <c r="Q401">
        <v>10</v>
      </c>
      <c r="R401">
        <v>0</v>
      </c>
      <c r="S401">
        <v>11.1</v>
      </c>
      <c r="T401">
        <v>11.5</v>
      </c>
    </row>
    <row r="402" spans="1:20" x14ac:dyDescent="0.55000000000000004">
      <c r="A402" t="s">
        <v>36</v>
      </c>
      <c r="B402">
        <v>9</v>
      </c>
      <c r="C402">
        <v>228</v>
      </c>
      <c r="D402">
        <v>242</v>
      </c>
      <c r="E402">
        <v>0</v>
      </c>
      <c r="F402">
        <v>67</v>
      </c>
      <c r="G402">
        <v>0</v>
      </c>
      <c r="H402">
        <v>27.68</v>
      </c>
      <c r="I402">
        <v>2</v>
      </c>
      <c r="J402">
        <v>19</v>
      </c>
      <c r="K402">
        <v>12.73</v>
      </c>
      <c r="L402">
        <v>3.52</v>
      </c>
      <c r="M402">
        <v>469.33</v>
      </c>
      <c r="N402">
        <v>24.7</v>
      </c>
      <c r="O402">
        <v>1.56</v>
      </c>
      <c r="P402">
        <v>15</v>
      </c>
      <c r="Q402">
        <v>8.8000000000000007</v>
      </c>
      <c r="R402">
        <v>0</v>
      </c>
      <c r="S402">
        <v>10.199999999999999</v>
      </c>
      <c r="T402">
        <v>10.4</v>
      </c>
    </row>
    <row r="403" spans="1:20" x14ac:dyDescent="0.55000000000000004">
      <c r="A403" t="s">
        <v>30</v>
      </c>
      <c r="B403">
        <v>10</v>
      </c>
      <c r="C403">
        <v>212</v>
      </c>
      <c r="D403">
        <v>52</v>
      </c>
      <c r="E403">
        <v>0</v>
      </c>
      <c r="F403">
        <v>30</v>
      </c>
      <c r="G403">
        <v>0</v>
      </c>
      <c r="H403">
        <v>57.69</v>
      </c>
      <c r="I403">
        <v>2</v>
      </c>
      <c r="J403">
        <v>3</v>
      </c>
      <c r="K403">
        <v>17.329999999999998</v>
      </c>
      <c r="L403">
        <v>10</v>
      </c>
      <c r="M403">
        <v>372.07</v>
      </c>
      <c r="N403">
        <v>124.02</v>
      </c>
      <c r="O403">
        <v>3.72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55000000000000004">
      <c r="A404" t="s">
        <v>34</v>
      </c>
      <c r="B404">
        <v>11</v>
      </c>
      <c r="C404">
        <v>208</v>
      </c>
      <c r="D404">
        <v>212</v>
      </c>
      <c r="E404">
        <v>0</v>
      </c>
      <c r="F404">
        <v>27</v>
      </c>
      <c r="G404">
        <v>0</v>
      </c>
      <c r="H404">
        <v>12.73</v>
      </c>
      <c r="I404">
        <v>0</v>
      </c>
      <c r="J404">
        <v>9</v>
      </c>
      <c r="K404">
        <v>23.55</v>
      </c>
      <c r="L404">
        <v>3</v>
      </c>
      <c r="M404">
        <v>184.97</v>
      </c>
      <c r="N404">
        <v>20.55</v>
      </c>
      <c r="O404">
        <v>1.46</v>
      </c>
      <c r="P404">
        <v>4</v>
      </c>
      <c r="Q404">
        <v>19.399999999999999</v>
      </c>
      <c r="R404">
        <v>2</v>
      </c>
      <c r="S404">
        <v>21.4</v>
      </c>
      <c r="T404">
        <v>21.8</v>
      </c>
    </row>
    <row r="405" spans="1:20" x14ac:dyDescent="0.55000000000000004">
      <c r="A405" t="s">
        <v>32</v>
      </c>
      <c r="B405">
        <v>12</v>
      </c>
      <c r="C405">
        <v>181</v>
      </c>
      <c r="D405">
        <v>123</v>
      </c>
      <c r="E405">
        <v>0</v>
      </c>
      <c r="F405">
        <v>43</v>
      </c>
      <c r="G405">
        <v>0</v>
      </c>
      <c r="H405">
        <v>34.950000000000003</v>
      </c>
      <c r="I405">
        <v>2</v>
      </c>
      <c r="J405">
        <v>7</v>
      </c>
      <c r="K405">
        <v>17.57</v>
      </c>
      <c r="L405">
        <v>6.14</v>
      </c>
      <c r="M405">
        <v>187.67</v>
      </c>
      <c r="N405">
        <v>26.81</v>
      </c>
      <c r="O405">
        <v>1.42</v>
      </c>
      <c r="P405">
        <v>0</v>
      </c>
      <c r="Q405">
        <v>0</v>
      </c>
      <c r="R405">
        <v>0</v>
      </c>
      <c r="S405">
        <v>0</v>
      </c>
      <c r="T405">
        <v>0</v>
      </c>
    </row>
    <row r="407" spans="1:20" x14ac:dyDescent="0.55000000000000004">
      <c r="A407" t="s">
        <v>75</v>
      </c>
    </row>
    <row r="409" spans="1:20" s="3" customFormat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GAME_LOAD_SUMMARY_CONSOLIDATED</vt:lpstr>
      <vt:lpstr>2017_GT Roster</vt:lpstr>
      <vt:lpstr>GAME_INDEX</vt:lpstr>
      <vt:lpstr>GAMES_LOAD_SUMMARY_COMBINED</vt:lpstr>
      <vt:lpstr>GAME_LOAD_SUMMARY_STATS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2018-10-22T15:37:22Z</dcterms:created>
  <dcterms:modified xsi:type="dcterms:W3CDTF">2018-10-22T18:14:20Z</dcterms:modified>
</cp:coreProperties>
</file>