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30" activeTab="1"/>
  </bookViews>
  <sheets>
    <sheet name="Clustering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F8" i="2" s="1"/>
  <c r="G8" i="2" s="1"/>
  <c r="C9" i="2"/>
  <c r="C10" i="2"/>
  <c r="C11" i="2"/>
  <c r="C2" i="2"/>
  <c r="F2" i="2" l="1"/>
  <c r="G2" i="2" s="1"/>
  <c r="F9" i="2"/>
  <c r="G9" i="2" s="1"/>
  <c r="F11" i="2"/>
  <c r="G11" i="2" s="1"/>
  <c r="F10" i="2"/>
  <c r="G10" i="2" s="1"/>
  <c r="F7" i="2"/>
  <c r="G7" i="2" s="1"/>
  <c r="F6" i="2"/>
  <c r="G6" i="2" s="1"/>
  <c r="F3" i="2"/>
  <c r="G3" i="2" s="1"/>
  <c r="F17" i="2" s="1"/>
  <c r="F5" i="2"/>
  <c r="G5" i="2" s="1"/>
  <c r="F4" i="2"/>
  <c r="G4" i="2" s="1"/>
  <c r="D3" i="1"/>
  <c r="E3" i="1"/>
  <c r="E4" i="1"/>
  <c r="E5" i="1"/>
  <c r="E6" i="1"/>
  <c r="E7" i="1"/>
  <c r="E8" i="1"/>
  <c r="E9" i="1"/>
  <c r="E10" i="1"/>
  <c r="E11" i="1"/>
  <c r="E2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  <c r="G16" i="2" l="1"/>
  <c r="F18" i="2"/>
  <c r="G18" i="2"/>
  <c r="F16" i="2"/>
  <c r="G17" i="2"/>
  <c r="F3" i="1"/>
  <c r="F10" i="1"/>
  <c r="F6" i="1"/>
  <c r="F11" i="1"/>
  <c r="F7" i="1"/>
  <c r="F9" i="1"/>
  <c r="F5" i="1"/>
  <c r="F2" i="1"/>
  <c r="F8" i="1"/>
  <c r="F4" i="1"/>
  <c r="M9" i="1" l="1"/>
  <c r="M8" i="1"/>
  <c r="M7" i="1"/>
  <c r="L7" i="1"/>
  <c r="L8" i="1"/>
  <c r="L9" i="1"/>
</calcChain>
</file>

<file path=xl/sharedStrings.xml><?xml version="1.0" encoding="utf-8"?>
<sst xmlns="http://schemas.openxmlformats.org/spreadsheetml/2006/main" count="24" uniqueCount="16">
  <si>
    <t>X</t>
  </si>
  <si>
    <t>Y</t>
  </si>
  <si>
    <t>Dist_C1</t>
  </si>
  <si>
    <t>Dist_C2</t>
  </si>
  <si>
    <t>Dist_C3</t>
  </si>
  <si>
    <t>Centroid</t>
  </si>
  <si>
    <t>Cluster_No</t>
  </si>
  <si>
    <t>Certeriod_X</t>
  </si>
  <si>
    <t>Certeriod_Y</t>
  </si>
  <si>
    <t>Centroid  Updates</t>
  </si>
  <si>
    <t>Nearest_centroid</t>
  </si>
  <si>
    <t>Centroid_number</t>
  </si>
  <si>
    <t>Cluster no.</t>
  </si>
  <si>
    <t>Centroid_X</t>
  </si>
  <si>
    <t>Centroid_Y</t>
  </si>
  <si>
    <t>CENTROID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</si>
</sst>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/>
    <xf numFmtId="0" fontId="1" fillId="3" borderId="0" xfId="0" applyFont="1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1" xfId="0" applyBorder="1"/>
    <xf numFmtId="0" fontId="0" fillId="5" borderId="1" xfId="0" applyFill="1" applyBorder="1"/>
    <xf numFmtId="0" fontId="0" fillId="0" borderId="0" xfId="0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" xfId="0" applyNumberFormat="1" applyBorder="1"/>
    <xf numFmtId="0" fontId="1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7" borderId="0" xfId="0" applyFont="1" applyFill="1"/>
    <xf numFmtId="0" fontId="0" fillId="6" borderId="1" xfId="0" applyFill="1" applyBorder="1"/>
    <xf numFmtId="0" fontId="1" fillId="6" borderId="1" xfId="0" applyFont="1" applyFill="1" applyBorder="1"/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Clustering!$B$1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Clustering!$A$2:$A$11</c:f>
              <c:numCache>
                <c:formatCode>0.000</c:formatCode>
                <c:ptCount val="10"/>
                <c:pt idx="0">
                  <c:v>0.14513000000000001</c:v>
                </c:pt>
                <c:pt idx="1">
                  <c:v>0.105118</c:v>
                </c:pt>
                <c:pt idx="2">
                  <c:v>0.17783499999999999</c:v>
                </c:pt>
                <c:pt idx="3">
                  <c:v>0.31319799999999998</c:v>
                </c:pt>
                <c:pt idx="4">
                  <c:v>0.145118</c:v>
                </c:pt>
                <c:pt idx="5">
                  <c:v>0.35963400000000001</c:v>
                </c:pt>
                <c:pt idx="6">
                  <c:v>0.12511800000000001</c:v>
                </c:pt>
                <c:pt idx="7">
                  <c:v>0.48647400000000002</c:v>
                </c:pt>
                <c:pt idx="8">
                  <c:v>0.51155300000000004</c:v>
                </c:pt>
                <c:pt idx="9">
                  <c:v>0.54845200000000005</c:v>
                </c:pt>
              </c:numCache>
            </c:numRef>
          </c:xVal>
          <c:yVal>
            <c:numRef>
              <c:f>Clustering!$B$2:$B$11</c:f>
              <c:numCache>
                <c:formatCode>0.000</c:formatCode>
                <c:ptCount val="10"/>
                <c:pt idx="0">
                  <c:v>5.7401920000000004</c:v>
                </c:pt>
                <c:pt idx="1">
                  <c:v>4.7291629999999998</c:v>
                </c:pt>
                <c:pt idx="2">
                  <c:v>5.29765</c:v>
                </c:pt>
                <c:pt idx="3">
                  <c:v>5.5469460000000002</c:v>
                </c:pt>
                <c:pt idx="4">
                  <c:v>4.7333280000000002</c:v>
                </c:pt>
                <c:pt idx="5">
                  <c:v>5.4619470000000003</c:v>
                </c:pt>
                <c:pt idx="6">
                  <c:v>4.3831249999999997</c:v>
                </c:pt>
                <c:pt idx="7">
                  <c:v>5.4353600000000002</c:v>
                </c:pt>
                <c:pt idx="8">
                  <c:v>4.9105290000000004</c:v>
                </c:pt>
                <c:pt idx="9">
                  <c:v>5.0267299999999997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89-4D62-AFF1-FF912CAAF4A6}"/>
            </c:ext>
          </c:extLst>
        </c:ser>
        <c:ser>
          <c:idx val="1"/>
          <c:order val="1"/>
          <c:tx>
            <c:v>Ceteriods</c:v>
          </c:tx>
          <c:spPr>
            <a:ln w="28575">
              <a:noFill/>
            </a:ln>
          </c:spPr>
          <c:xVal>
            <c:numRef>
              <c:f>Clustering!$I$2:$I$4</c:f>
              <c:numCache>
                <c:formatCode>0.00</c:formatCode>
                <c:ptCount val="3"/>
                <c:pt idx="0">
                  <c:v>0.12511800000000001</c:v>
                </c:pt>
                <c:pt idx="1">
                  <c:v>0.2964542</c:v>
                </c:pt>
                <c:pt idx="2">
                  <c:v>0.53000250000000004</c:v>
                </c:pt>
              </c:numCache>
            </c:numRef>
          </c:xVal>
          <c:yVal>
            <c:numRef>
              <c:f>Clustering!$J$2:$J$4</c:f>
              <c:numCache>
                <c:formatCode>0.00</c:formatCode>
                <c:ptCount val="3"/>
                <c:pt idx="0">
                  <c:v>4.6152053333333329</c:v>
                </c:pt>
                <c:pt idx="1">
                  <c:v>5.4964190000000013</c:v>
                </c:pt>
                <c:pt idx="2">
                  <c:v>4.9686295000000005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89-4D62-AFF1-FF912CAAF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04064"/>
        <c:axId val="40722432"/>
      </c:scatterChart>
      <c:valAx>
        <c:axId val="9650406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40722432"/>
        <c:crosses val="autoZero"/>
        <c:crossBetween val="midCat"/>
      </c:valAx>
      <c:valAx>
        <c:axId val="40722432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crossAx val="9650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Sheet2!$A$2:$A$11</c:f>
              <c:numCache>
                <c:formatCode>0.000</c:formatCode>
                <c:ptCount val="10"/>
                <c:pt idx="0">
                  <c:v>0.14513000000000001</c:v>
                </c:pt>
                <c:pt idx="1">
                  <c:v>0.105118</c:v>
                </c:pt>
                <c:pt idx="2">
                  <c:v>0.17783499999999999</c:v>
                </c:pt>
                <c:pt idx="3">
                  <c:v>0.31319799999999998</c:v>
                </c:pt>
                <c:pt idx="4">
                  <c:v>0.145118</c:v>
                </c:pt>
                <c:pt idx="5">
                  <c:v>0.35963400000000001</c:v>
                </c:pt>
                <c:pt idx="6">
                  <c:v>0.12511800000000001</c:v>
                </c:pt>
                <c:pt idx="7">
                  <c:v>0.48647400000000002</c:v>
                </c:pt>
                <c:pt idx="8">
                  <c:v>0.51155300000000004</c:v>
                </c:pt>
                <c:pt idx="9">
                  <c:v>0.54845200000000005</c:v>
                </c:pt>
              </c:numCache>
            </c:numRef>
          </c:xVal>
          <c:yVal>
            <c:numRef>
              <c:f>Sheet2!$B$2:$B$11</c:f>
              <c:numCache>
                <c:formatCode>0.000</c:formatCode>
                <c:ptCount val="10"/>
                <c:pt idx="0">
                  <c:v>5.7401920000000004</c:v>
                </c:pt>
                <c:pt idx="1">
                  <c:v>4.7291629999999998</c:v>
                </c:pt>
                <c:pt idx="2">
                  <c:v>5.29765</c:v>
                </c:pt>
                <c:pt idx="3">
                  <c:v>5.5469460000000002</c:v>
                </c:pt>
                <c:pt idx="4">
                  <c:v>4.7333280000000002</c:v>
                </c:pt>
                <c:pt idx="5">
                  <c:v>5.4619470000000003</c:v>
                </c:pt>
                <c:pt idx="6">
                  <c:v>4.3831249999999997</c:v>
                </c:pt>
                <c:pt idx="7">
                  <c:v>5.4353600000000002</c:v>
                </c:pt>
                <c:pt idx="8">
                  <c:v>4.9105290000000004</c:v>
                </c:pt>
                <c:pt idx="9">
                  <c:v>5.0267299999999997</c:v>
                </c:pt>
              </c:numCache>
            </c:numRef>
          </c:yVal>
          <c:smooth val="0"/>
        </c:ser>
        <c:ser>
          <c:idx val="1"/>
          <c:order val="1"/>
          <c:tx>
            <c:v>centroids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Sheet2!$F$16:$F$18</c:f>
              <c:numCache>
                <c:formatCode>0.00</c:formatCode>
                <c:ptCount val="3"/>
                <c:pt idx="0">
                  <c:v>0.12511800000000001</c:v>
                </c:pt>
                <c:pt idx="1">
                  <c:v>0.2964542</c:v>
                </c:pt>
                <c:pt idx="2">
                  <c:v>0.53000250000000004</c:v>
                </c:pt>
              </c:numCache>
            </c:numRef>
          </c:xVal>
          <c:yVal>
            <c:numRef>
              <c:f>Sheet2!$G$16:$G$18</c:f>
              <c:numCache>
                <c:formatCode>0.00</c:formatCode>
                <c:ptCount val="3"/>
                <c:pt idx="0">
                  <c:v>4.6152053333333329</c:v>
                </c:pt>
                <c:pt idx="1">
                  <c:v>5.4964190000000013</c:v>
                </c:pt>
                <c:pt idx="2">
                  <c:v>4.9686295000000005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67712"/>
        <c:axId val="39265024"/>
      </c:scatterChart>
      <c:valAx>
        <c:axId val="39267712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crossAx val="39265024"/>
        <c:crosses val="autoZero"/>
        <c:crossBetween val="midCat"/>
      </c:valAx>
      <c:valAx>
        <c:axId val="3926502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crossAx val="392677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252412</xdr:colOff>
      <xdr:row>9</xdr:row>
      <xdr:rowOff>100012</xdr:rowOff>
    </xdr:from>
    <xdr:to>
      <xdr:col>13</xdr:col>
      <xdr:colOff>557212</xdr:colOff>
      <xdr:row>23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19051</xdr:colOff>
      <xdr:row>13</xdr:row>
      <xdr:rowOff>123825</xdr:rowOff>
    </xdr:from>
    <xdr:to>
      <xdr:col>9</xdr:col>
      <xdr:colOff>114301</xdr:colOff>
      <xdr:row>16</xdr:row>
      <xdr:rowOff>161925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5600701" y="2667000"/>
          <a:ext cx="704850" cy="6096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0.49896</cdr:x>
      <cdr:y>0.28646</cdr:y>
    </cdr:from>
    <cdr:to>
      <cdr:x>0.61979</cdr:x>
      <cdr:y>0.43924</cdr:y>
    </cdr:to>
    <cdr:sp macro="" textlink="">
      <cdr:nvSpPr>
        <cdr:cNvPr id="2" name="Oval 1"/>
        <cdr:cNvSpPr/>
      </cdr:nvSpPr>
      <cdr:spPr>
        <a:xfrm xmlns:a="http://schemas.openxmlformats.org/drawingml/2006/main">
          <a:off x="2281238" y="785813"/>
          <a:ext cx="552450" cy="4191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0.75938</cdr:x>
      <cdr:y>0.29688</cdr:y>
    </cdr:from>
    <cdr:to>
      <cdr:x>0.90729</cdr:x>
      <cdr:y>0.49826</cdr:y>
    </cdr:to>
    <cdr:sp macro="" textlink="">
      <cdr:nvSpPr>
        <cdr:cNvPr id="3" name="Oval 2"/>
        <cdr:cNvSpPr/>
      </cdr:nvSpPr>
      <cdr:spPr>
        <a:xfrm xmlns:a="http://schemas.openxmlformats.org/drawingml/2006/main">
          <a:off x="3471863" y="814388"/>
          <a:ext cx="676275" cy="55245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7</xdr:row>
      <xdr:rowOff>47625</xdr:rowOff>
    </xdr:from>
    <xdr:to>
      <xdr:col>13</xdr:col>
      <xdr:colOff>561975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0.16602</cdr:x>
      <cdr:y>0.27397</cdr:y>
    </cdr:from>
    <cdr:to>
      <cdr:x>0.33008</cdr:x>
      <cdr:y>0.47945</cdr:y>
    </cdr:to>
    <cdr:sp macro="" textlink="">
      <cdr:nvSpPr>
        <cdr:cNvPr id="2" name="Oval 1"/>
        <cdr:cNvSpPr/>
      </cdr:nvSpPr>
      <cdr:spPr>
        <a:xfrm xmlns:a="http://schemas.openxmlformats.org/drawingml/2006/main">
          <a:off x="809625" y="762000"/>
          <a:ext cx="800100" cy="5715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0.38932</cdr:x>
      <cdr:y>0.24772</cdr:y>
    </cdr:from>
    <cdr:to>
      <cdr:x>0.55339</cdr:x>
      <cdr:y>0.4532</cdr:y>
    </cdr:to>
    <cdr:sp macro="" textlink="">
      <cdr:nvSpPr>
        <cdr:cNvPr id="3" name="Oval 2"/>
        <cdr:cNvSpPr/>
      </cdr:nvSpPr>
      <cdr:spPr>
        <a:xfrm xmlns:a="http://schemas.openxmlformats.org/drawingml/2006/main">
          <a:off x="1898650" y="688975"/>
          <a:ext cx="800100" cy="5715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0.61198</cdr:x>
      <cdr:y>0.26826</cdr:y>
    </cdr:from>
    <cdr:to>
      <cdr:x>0.77604</cdr:x>
      <cdr:y>0.47374</cdr:y>
    </cdr:to>
    <cdr:sp macro="" textlink="">
      <cdr:nvSpPr>
        <cdr:cNvPr id="4" name="Oval 3"/>
        <cdr:cNvSpPr/>
      </cdr:nvSpPr>
      <cdr:spPr>
        <a:xfrm xmlns:a="http://schemas.openxmlformats.org/drawingml/2006/main">
          <a:off x="2984500" y="746125"/>
          <a:ext cx="800100" cy="5715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A2" workbookViewId="0">
      <selection activeCell="E2" sqref="E2"/>
    </sheetView>
  </sheetViews>
  <sheetFormatPr defaultRowHeight="15" x14ac:dyDescent="0.25"/>
  <cols>
    <col min="1" max="1" width="16.85546875" customWidth="1"/>
    <col min="2" max="2" width="12" customWidth="1"/>
    <col min="8" max="8" width="10.85546875" bestFit="1" customWidth="1"/>
    <col min="9" max="10" width="11.5703125" bestFit="1" customWidth="1"/>
  </cols>
  <sheetData>
    <row r="1" spans="1:13" ht="19.5" thickBot="1" x14ac:dyDescent="0.3">
      <c r="A1" s="1" t="s">
        <v>0</v>
      </c>
      <c r="B1" s="2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3"/>
      <c r="H1" s="4" t="s">
        <v>6</v>
      </c>
      <c r="I1" s="4" t="s">
        <v>7</v>
      </c>
      <c r="J1" s="4" t="s">
        <v>8</v>
      </c>
      <c r="K1" s="3"/>
      <c r="L1" s="3"/>
      <c r="M1" s="3"/>
    </row>
    <row r="2" spans="1:13" x14ac:dyDescent="0.25">
      <c r="A2" s="10">
        <v>0.14513000000000001</v>
      </c>
      <c r="B2" s="11">
        <v>5.7401920000000004</v>
      </c>
      <c r="C2" s="12">
        <f>SQRT(($I$2-A2)^2+($J$2-B2)^2)</f>
        <v>1.1251646458726738</v>
      </c>
      <c r="D2" s="12">
        <f>SQRT(($I$3-A2)^2+($J$3-B2)^2)</f>
        <v>0.2869220957588306</v>
      </c>
      <c r="E2" s="12">
        <f>SQRT(($I$4-A2)^2+($J$4-B2)^2)</f>
        <v>0.86222707720327363</v>
      </c>
      <c r="F2" s="9">
        <f>IF(MIN(C2:E2)=C2,$H$2,IF(MIN(C2:E2)=D2,$H$3,$H$4))</f>
        <v>2</v>
      </c>
      <c r="G2" s="3"/>
      <c r="H2" s="3">
        <v>1</v>
      </c>
      <c r="I2" s="17">
        <v>0.12511800000000001</v>
      </c>
      <c r="J2" s="18">
        <v>4.6152053333333329</v>
      </c>
      <c r="K2" s="3"/>
      <c r="L2" s="3"/>
      <c r="M2" s="3"/>
    </row>
    <row r="3" spans="1:13" x14ac:dyDescent="0.25">
      <c r="A3" s="13">
        <v>0.105118</v>
      </c>
      <c r="B3" s="14">
        <v>4.7291629999999998</v>
      </c>
      <c r="C3" s="12">
        <f t="shared" ref="C3:C11" si="0">SQRT(($I$2-A3)^2+($J$2-B3)^2)</f>
        <v>0.11569939408705282</v>
      </c>
      <c r="D3" s="12">
        <f>SQRT(($I$3-A3)^2+($J$3-B3)^2)</f>
        <v>0.79075363481076855</v>
      </c>
      <c r="E3" s="12">
        <f t="shared" ref="E3:E11" si="1">SQRT(($I$4-A3)^2+($J$4-B3)^2)</f>
        <v>0.48772025072012376</v>
      </c>
      <c r="F3" s="9">
        <f t="shared" ref="F3:F11" si="2">IF(MIN(C3:E3)=C3,$H$2,IF(MIN(C3:E3)=D3,$H$3,$H$4))</f>
        <v>1</v>
      </c>
      <c r="G3" s="3"/>
      <c r="H3" s="3">
        <v>2</v>
      </c>
      <c r="I3" s="19">
        <v>0.2964542</v>
      </c>
      <c r="J3" s="20">
        <v>5.4964190000000013</v>
      </c>
      <c r="K3" s="3"/>
      <c r="L3" s="3"/>
      <c r="M3" s="3"/>
    </row>
    <row r="4" spans="1:13" x14ac:dyDescent="0.25">
      <c r="A4" s="13">
        <v>0.17783499999999999</v>
      </c>
      <c r="B4" s="14">
        <v>5.29765</v>
      </c>
      <c r="C4" s="12">
        <f t="shared" si="0"/>
        <v>0.68447776088838586</v>
      </c>
      <c r="D4" s="12">
        <f t="shared" ref="D4:D11" si="3">SQRT(($I$3-A4)^2+($J$3-B4)^2)</f>
        <v>0.2314727413101606</v>
      </c>
      <c r="E4" s="12">
        <f t="shared" si="1"/>
        <v>0.48195065875720072</v>
      </c>
      <c r="F4" s="9">
        <f t="shared" si="2"/>
        <v>2</v>
      </c>
      <c r="G4" s="3"/>
      <c r="H4" s="3">
        <v>3</v>
      </c>
      <c r="I4" s="19">
        <v>0.53000250000000004</v>
      </c>
      <c r="J4" s="20">
        <v>4.9686295000000005</v>
      </c>
      <c r="K4" s="3"/>
      <c r="L4" s="3"/>
      <c r="M4" s="3"/>
    </row>
    <row r="5" spans="1:13" x14ac:dyDescent="0.25">
      <c r="A5" s="13">
        <v>0.31319799999999998</v>
      </c>
      <c r="B5" s="14">
        <v>5.5469460000000002</v>
      </c>
      <c r="C5" s="12">
        <f t="shared" si="0"/>
        <v>0.9505339322299049</v>
      </c>
      <c r="D5" s="12">
        <f t="shared" si="3"/>
        <v>5.3229057547921003E-2</v>
      </c>
      <c r="E5" s="12">
        <f t="shared" si="1"/>
        <v>0.61761975793565704</v>
      </c>
      <c r="F5" s="9">
        <f t="shared" si="2"/>
        <v>2</v>
      </c>
      <c r="G5" s="3"/>
      <c r="H5" s="3"/>
      <c r="I5" s="3"/>
      <c r="J5" s="3"/>
      <c r="K5" s="3"/>
      <c r="L5" s="3"/>
      <c r="M5" s="3"/>
    </row>
    <row r="6" spans="1:13" x14ac:dyDescent="0.25">
      <c r="A6" s="13">
        <v>0.145118</v>
      </c>
      <c r="B6" s="14">
        <v>4.7333280000000002</v>
      </c>
      <c r="C6" s="12">
        <f t="shared" si="0"/>
        <v>0.11980385795309174</v>
      </c>
      <c r="D6" s="12">
        <f t="shared" si="3"/>
        <v>0.77795277473085833</v>
      </c>
      <c r="E6" s="12">
        <f t="shared" si="1"/>
        <v>0.45111292848077428</v>
      </c>
      <c r="F6" s="9">
        <f t="shared" si="2"/>
        <v>1</v>
      </c>
      <c r="G6" s="3"/>
      <c r="H6" s="3"/>
      <c r="I6" s="3"/>
      <c r="J6" s="3"/>
      <c r="K6" s="8"/>
      <c r="L6" s="22" t="s">
        <v>9</v>
      </c>
      <c r="M6" s="22"/>
    </row>
    <row r="7" spans="1:13" x14ac:dyDescent="0.25">
      <c r="A7" s="13">
        <v>0.35963400000000001</v>
      </c>
      <c r="B7" s="14">
        <v>5.4619470000000003</v>
      </c>
      <c r="C7" s="12">
        <f t="shared" si="0"/>
        <v>0.87861778056527262</v>
      </c>
      <c r="D7" s="12">
        <f t="shared" si="3"/>
        <v>7.1972257933457018E-2</v>
      </c>
      <c r="E7" s="12">
        <f t="shared" si="1"/>
        <v>0.52190763703791487</v>
      </c>
      <c r="F7" s="9">
        <f t="shared" si="2"/>
        <v>2</v>
      </c>
      <c r="G7" s="3"/>
      <c r="H7" s="3"/>
      <c r="I7" s="3"/>
      <c r="J7" s="3"/>
      <c r="K7" s="7">
        <v>1</v>
      </c>
      <c r="L7" s="21">
        <f>AVERAGEIF($F$2:$F$11,$H2,$A$2:$A$11)</f>
        <v>0.12511800000000001</v>
      </c>
      <c r="M7" s="21">
        <f>AVERAGEIF(F2:$F$11,$H2,$B$2:$B$11)</f>
        <v>4.6152053333333329</v>
      </c>
    </row>
    <row r="8" spans="1:13" x14ac:dyDescent="0.25">
      <c r="A8" s="13">
        <v>0.12511800000000001</v>
      </c>
      <c r="B8" s="14">
        <v>4.3831249999999997</v>
      </c>
      <c r="C8" s="12">
        <f t="shared" si="0"/>
        <v>0.23208033333333322</v>
      </c>
      <c r="D8" s="12">
        <f t="shared" si="3"/>
        <v>1.1264011824685038</v>
      </c>
      <c r="E8" s="12">
        <f t="shared" si="1"/>
        <v>0.71186162831023625</v>
      </c>
      <c r="F8" s="9">
        <f t="shared" si="2"/>
        <v>1</v>
      </c>
      <c r="G8" s="3"/>
      <c r="H8" s="3"/>
      <c r="I8" s="3"/>
      <c r="J8" s="3"/>
      <c r="K8" s="7">
        <v>2</v>
      </c>
      <c r="L8" s="21">
        <f t="shared" ref="L8:L9" si="4">AVERAGEIF($F$2:$F$11,$H3,$A$2:$A$11)</f>
        <v>0.2964542</v>
      </c>
      <c r="M8" s="21">
        <f>AVERAGEIF(F2:$F$11,$H3,$B$2:$B$11)</f>
        <v>5.4964190000000013</v>
      </c>
    </row>
    <row r="9" spans="1:13" x14ac:dyDescent="0.25">
      <c r="A9" s="13">
        <v>0.48647400000000002</v>
      </c>
      <c r="B9" s="14">
        <v>5.4353600000000002</v>
      </c>
      <c r="C9" s="12">
        <f t="shared" si="0"/>
        <v>0.89623202129309798</v>
      </c>
      <c r="D9" s="12">
        <f t="shared" si="3"/>
        <v>0.1995888921584569</v>
      </c>
      <c r="E9" s="12">
        <f t="shared" si="1"/>
        <v>0.46875589590158728</v>
      </c>
      <c r="F9" s="9">
        <f t="shared" si="2"/>
        <v>2</v>
      </c>
      <c r="G9" s="3"/>
      <c r="H9" s="3"/>
      <c r="I9" s="3"/>
      <c r="J9" s="3"/>
      <c r="K9" s="7">
        <v>3</v>
      </c>
      <c r="L9" s="21">
        <f t="shared" si="4"/>
        <v>0.53000250000000004</v>
      </c>
      <c r="M9" s="21">
        <f>AVERAGEIF(F2:$F$11,$H4,$B$2:$B$11)</f>
        <v>4.9686295000000005</v>
      </c>
    </row>
    <row r="10" spans="1:13" x14ac:dyDescent="0.25">
      <c r="A10" s="13">
        <v>0.51155300000000004</v>
      </c>
      <c r="B10" s="14">
        <v>4.9105290000000004</v>
      </c>
      <c r="C10" s="12">
        <f t="shared" si="0"/>
        <v>0.48636208458148228</v>
      </c>
      <c r="D10" s="12">
        <f t="shared" si="3"/>
        <v>0.62412705906845689</v>
      </c>
      <c r="E10" s="12">
        <f t="shared" si="1"/>
        <v>6.0959430365612945E-2</v>
      </c>
      <c r="F10" s="9">
        <f t="shared" si="2"/>
        <v>3</v>
      </c>
      <c r="G10" s="3"/>
      <c r="H10" s="3"/>
      <c r="I10" s="3"/>
      <c r="J10" s="3"/>
      <c r="K10" s="3"/>
      <c r="L10" s="3"/>
      <c r="M10" s="3"/>
    </row>
    <row r="11" spans="1:13" ht="15.75" thickBot="1" x14ac:dyDescent="0.3">
      <c r="A11" s="15">
        <v>0.54845200000000005</v>
      </c>
      <c r="B11" s="16">
        <v>5.0267299999999997</v>
      </c>
      <c r="C11" s="12">
        <f t="shared" si="0"/>
        <v>0.59039328149218573</v>
      </c>
      <c r="D11" s="12">
        <f t="shared" si="3"/>
        <v>0.533020307235889</v>
      </c>
      <c r="E11" s="12">
        <f t="shared" si="1"/>
        <v>6.0959430365612098E-2</v>
      </c>
      <c r="F11" s="9">
        <f t="shared" si="2"/>
        <v>3</v>
      </c>
      <c r="G11" s="3"/>
      <c r="H11" s="3"/>
      <c r="I11" s="3"/>
      <c r="J11" s="3"/>
      <c r="K11" s="3"/>
      <c r="L11" s="3"/>
      <c r="M11" s="3"/>
    </row>
  </sheetData>
  <mergeCells count="1">
    <mergeCell ref="L6:M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G23" sqref="G23"/>
    </sheetView>
  </sheetViews>
  <sheetFormatPr defaultRowHeight="15" x14ac:dyDescent="0.25"/>
  <cols>
    <col min="1" max="1" width="10.7109375" customWidth="1"/>
    <col min="2" max="2" width="11.5703125" customWidth="1"/>
    <col min="5" max="5" width="11.42578125" customWidth="1"/>
    <col min="6" max="6" width="16.85546875" customWidth="1"/>
    <col min="7" max="7" width="18" customWidth="1"/>
    <col min="9" max="9" width="12.7109375" customWidth="1"/>
    <col min="10" max="10" width="11.7109375" customWidth="1"/>
    <col min="11" max="11" width="11.5703125" customWidth="1"/>
    <col min="13" max="13" width="11" customWidth="1"/>
    <col min="14" max="14" width="12.28515625" customWidth="1"/>
    <col min="15" max="15" width="11.140625" customWidth="1"/>
  </cols>
  <sheetData>
    <row r="1" spans="1:11" ht="19.5" thickBot="1" x14ac:dyDescent="0.3">
      <c r="A1" s="1" t="s">
        <v>0</v>
      </c>
      <c r="B1" s="2" t="s">
        <v>1</v>
      </c>
      <c r="C1" s="34" t="s">
        <v>2</v>
      </c>
      <c r="D1" s="34" t="s">
        <v>3</v>
      </c>
      <c r="E1" s="34" t="s">
        <v>4</v>
      </c>
      <c r="F1" s="34" t="s">
        <v>10</v>
      </c>
      <c r="G1" s="34" t="s">
        <v>11</v>
      </c>
      <c r="I1" s="24" t="s">
        <v>12</v>
      </c>
      <c r="J1" s="25" t="s">
        <v>13</v>
      </c>
      <c r="K1" s="26" t="s">
        <v>14</v>
      </c>
    </row>
    <row r="2" spans="1:11" x14ac:dyDescent="0.25">
      <c r="A2" s="10">
        <v>0.14513000000000001</v>
      </c>
      <c r="B2" s="11">
        <v>5.7401920000000004</v>
      </c>
      <c r="C2" s="33">
        <f>SQRT((A2-$J$2)^2+(B2-$K$2)^2)</f>
        <v>1.0404955135722598</v>
      </c>
      <c r="D2" s="33">
        <f>SQRT((A2-$J$3)^2+(B2-$K$3)^2)</f>
        <v>0.45512727205035747</v>
      </c>
      <c r="E2" s="33">
        <f>SQRT((A2-$J$4)^2+(B2-$K$4)^2)</f>
        <v>0.94359113696770203</v>
      </c>
      <c r="F2" s="33">
        <f>MIN(C2:E2)</f>
        <v>0.45512727205035747</v>
      </c>
      <c r="G2" s="23">
        <f>IF(F2=C2,1,IF(F2=D2,2,3))</f>
        <v>2</v>
      </c>
      <c r="I2" s="27">
        <v>1</v>
      </c>
      <c r="J2" s="28">
        <v>0.12</v>
      </c>
      <c r="K2" s="29">
        <v>4.7</v>
      </c>
    </row>
    <row r="3" spans="1:11" x14ac:dyDescent="0.25">
      <c r="A3" s="13">
        <v>0.105118</v>
      </c>
      <c r="B3" s="14">
        <v>4.7291629999999998</v>
      </c>
      <c r="C3" s="33">
        <f>SQRT((A3-$J$2)^2+(B3-$K$2)^2)</f>
        <v>3.2740716134501038E-2</v>
      </c>
      <c r="D3" s="33">
        <f>SQRT((A3-$J$3)^2+(B3-$K$3)^2)</f>
        <v>0.628699160563302</v>
      </c>
      <c r="E3" s="33">
        <f>SQRT((A3-$J$4)^2+(B3-$K$4)^2)</f>
        <v>0.42867761137362903</v>
      </c>
      <c r="F3" s="33">
        <f t="shared" ref="F3:F11" si="0">MIN(C3:E3)</f>
        <v>3.2740716134501038E-2</v>
      </c>
      <c r="G3" s="23">
        <f t="shared" ref="G3:G11" si="1">IF(F3=C3,1,IF(F3=D3,2,3))</f>
        <v>1</v>
      </c>
      <c r="I3" s="27">
        <v>2</v>
      </c>
      <c r="J3" s="28">
        <v>0.32</v>
      </c>
      <c r="K3" s="29">
        <v>5.32</v>
      </c>
    </row>
    <row r="4" spans="1:11" x14ac:dyDescent="0.25">
      <c r="A4" s="13">
        <v>0.17783499999999999</v>
      </c>
      <c r="B4" s="14">
        <v>5.29765</v>
      </c>
      <c r="C4" s="33">
        <f>SQRT((A4-$J$2)^2+(B4-$K$2)^2)</f>
        <v>0.60044184541469103</v>
      </c>
      <c r="D4" s="33">
        <f>SQRT((A4-$J$3)^2+(B4-$K$3)^2)</f>
        <v>0.14391111744754126</v>
      </c>
      <c r="E4" s="33">
        <f>SQRT((A4-$J$4)^2+(B4-$K$4)^2)</f>
        <v>0.54149617701789909</v>
      </c>
      <c r="F4" s="33">
        <f t="shared" si="0"/>
        <v>0.14391111744754126</v>
      </c>
      <c r="G4" s="23">
        <f t="shared" si="1"/>
        <v>2</v>
      </c>
      <c r="I4" s="30">
        <v>3</v>
      </c>
      <c r="J4" s="31">
        <v>0.51</v>
      </c>
      <c r="K4" s="32">
        <v>4.87</v>
      </c>
    </row>
    <row r="5" spans="1:11" x14ac:dyDescent="0.25">
      <c r="A5" s="13">
        <v>0.31319799999999998</v>
      </c>
      <c r="B5" s="14">
        <v>5.5469460000000002</v>
      </c>
      <c r="C5" s="33">
        <f>SQRT((A5-$J$2)^2+(B5-$K$2)^2)</f>
        <v>0.86870190175917072</v>
      </c>
      <c r="D5" s="33">
        <f>SQRT((A5-$J$3)^2+(B5-$K$3)^2)</f>
        <v>0.22704791150768144</v>
      </c>
      <c r="E5" s="33">
        <f>SQRT((A5-$J$4)^2+(B5-$K$4)^2)</f>
        <v>0.70497298822011623</v>
      </c>
      <c r="F5" s="33">
        <f t="shared" si="0"/>
        <v>0.22704791150768144</v>
      </c>
      <c r="G5" s="23">
        <f t="shared" si="1"/>
        <v>2</v>
      </c>
    </row>
    <row r="6" spans="1:11" x14ac:dyDescent="0.25">
      <c r="A6" s="13">
        <v>0.145118</v>
      </c>
      <c r="B6" s="14">
        <v>4.7333280000000002</v>
      </c>
      <c r="C6" s="33">
        <f>SQRT((A6-$J$2)^2+(B6-$K$2)^2)</f>
        <v>4.1733314126726165E-2</v>
      </c>
      <c r="D6" s="33">
        <f>SQRT((A6-$J$3)^2+(B6-$K$3)^2)</f>
        <v>0.61218277459268655</v>
      </c>
      <c r="E6" s="33">
        <f>SQRT((A6-$J$4)^2+(B6-$K$4)^2)</f>
        <v>0.38963843433111167</v>
      </c>
      <c r="F6" s="33">
        <f t="shared" si="0"/>
        <v>4.1733314126726165E-2</v>
      </c>
      <c r="G6" s="23">
        <f t="shared" si="1"/>
        <v>1</v>
      </c>
    </row>
    <row r="7" spans="1:11" x14ac:dyDescent="0.25">
      <c r="A7" s="13">
        <v>0.35963400000000001</v>
      </c>
      <c r="B7" s="14">
        <v>5.4619470000000003</v>
      </c>
      <c r="C7" s="33">
        <f>SQRT((A7-$J$2)^2+(B7-$K$2)^2)</f>
        <v>0.79874131279469962</v>
      </c>
      <c r="D7" s="33">
        <f>SQRT((A7-$J$3)^2+(B7-$K$3)^2)</f>
        <v>0.14737640504843375</v>
      </c>
      <c r="E7" s="33">
        <f>SQRT((A7-$J$4)^2+(B7-$K$4)^2)</f>
        <v>0.61074641608854352</v>
      </c>
      <c r="F7" s="33">
        <f t="shared" si="0"/>
        <v>0.14737640504843375</v>
      </c>
      <c r="G7" s="23">
        <f t="shared" si="1"/>
        <v>2</v>
      </c>
    </row>
    <row r="8" spans="1:11" x14ac:dyDescent="0.25">
      <c r="A8" s="13">
        <v>0.12511800000000001</v>
      </c>
      <c r="B8" s="14">
        <v>4.3831249999999997</v>
      </c>
      <c r="C8" s="33">
        <f>SQRT((A8-$J$2)^2+(B8-$K$2)^2)</f>
        <v>0.31691632894030608</v>
      </c>
      <c r="D8" s="33">
        <f>SQRT((A8-$J$3)^2+(B8-$K$3)^2)</f>
        <v>0.9569293388484863</v>
      </c>
      <c r="E8" s="33">
        <f>SQRT((A8-$J$4)^2+(B8-$K$4)^2)</f>
        <v>0.62062985712016827</v>
      </c>
      <c r="F8" s="33">
        <f t="shared" si="0"/>
        <v>0.31691632894030608</v>
      </c>
      <c r="G8" s="23">
        <f t="shared" si="1"/>
        <v>1</v>
      </c>
    </row>
    <row r="9" spans="1:11" x14ac:dyDescent="0.25">
      <c r="A9" s="13">
        <v>0.48647400000000002</v>
      </c>
      <c r="B9" s="14">
        <v>5.4353600000000002</v>
      </c>
      <c r="C9" s="33">
        <f>SQRT((A9-$J$2)^2+(B9-$K$2)^2)</f>
        <v>0.82161884245433414</v>
      </c>
      <c r="D9" s="33">
        <f>SQRT((A9-$J$3)^2+(B9-$K$3)^2)</f>
        <v>0.20253770581301642</v>
      </c>
      <c r="E9" s="33">
        <f>SQRT((A9-$J$4)^2+(B9-$K$4)^2)</f>
        <v>0.56584927522795336</v>
      </c>
      <c r="F9" s="33">
        <f t="shared" si="0"/>
        <v>0.20253770581301642</v>
      </c>
      <c r="G9" s="23">
        <f t="shared" si="1"/>
        <v>2</v>
      </c>
    </row>
    <row r="10" spans="1:11" x14ac:dyDescent="0.25">
      <c r="A10" s="13">
        <v>0.51155300000000004</v>
      </c>
      <c r="B10" s="14">
        <v>4.9105290000000004</v>
      </c>
      <c r="C10" s="33">
        <f>SQRT((A10-$J$2)^2+(B10-$K$2)^2)</f>
        <v>0.44456294453091805</v>
      </c>
      <c r="D10" s="33">
        <f>SQRT((A10-$J$3)^2+(B10-$K$3)^2)</f>
        <v>0.45206089374109765</v>
      </c>
      <c r="E10" s="33">
        <f>SQRT((A10-$J$4)^2+(B10-$K$4)^2)</f>
        <v>4.0558743200449651E-2</v>
      </c>
      <c r="F10" s="33">
        <f t="shared" si="0"/>
        <v>4.0558743200449651E-2</v>
      </c>
      <c r="G10" s="23">
        <f t="shared" si="1"/>
        <v>3</v>
      </c>
    </row>
    <row r="11" spans="1:11" ht="15.75" thickBot="1" x14ac:dyDescent="0.3">
      <c r="A11" s="15">
        <v>0.54845200000000005</v>
      </c>
      <c r="B11" s="16">
        <v>5.0267299999999997</v>
      </c>
      <c r="C11" s="33">
        <f>SQRT((A11-$J$2)^2+(B11-$K$2)^2)</f>
        <v>0.53881686054168698</v>
      </c>
      <c r="D11" s="33">
        <f>SQRT((A11-$J$3)^2+(B11-$K$3)^2)</f>
        <v>0.37174939032095317</v>
      </c>
      <c r="E11" s="33">
        <f>SQRT((A11-$J$4)^2+(B11-$K$4)^2)</f>
        <v>0.16137797000830031</v>
      </c>
      <c r="F11" s="33">
        <f t="shared" si="0"/>
        <v>0.16137797000830031</v>
      </c>
      <c r="G11" s="23">
        <f t="shared" si="1"/>
        <v>3</v>
      </c>
    </row>
    <row r="13" spans="1:11" x14ac:dyDescent="0.25">
      <c r="E13" s="35"/>
      <c r="F13" s="36" t="s">
        <v>15</v>
      </c>
      <c r="G13" s="35"/>
    </row>
    <row r="14" spans="1:11" x14ac:dyDescent="0.25">
      <c r="E14" s="35"/>
      <c r="F14" s="35"/>
      <c r="G14" s="35"/>
    </row>
    <row r="15" spans="1:11" x14ac:dyDescent="0.25">
      <c r="E15" s="36" t="s">
        <v>12</v>
      </c>
      <c r="F15" s="38" t="s">
        <v>13</v>
      </c>
      <c r="G15" s="38" t="s">
        <v>14</v>
      </c>
    </row>
    <row r="16" spans="1:11" x14ac:dyDescent="0.25">
      <c r="E16" s="37">
        <v>1</v>
      </c>
      <c r="F16" s="39">
        <f>AVERAGEIF($G$2:$G$11,I2,$A$2:$A$11)</f>
        <v>0.12511800000000001</v>
      </c>
      <c r="G16" s="39">
        <f>AVERAGEIF($G$2:$G$11,I2,$B$2:$B$11)</f>
        <v>4.6152053333333329</v>
      </c>
    </row>
    <row r="17" spans="5:7" x14ac:dyDescent="0.25">
      <c r="E17" s="37">
        <v>2</v>
      </c>
      <c r="F17" s="39">
        <f>AVERAGEIF($G$2:$G$11,I3,$A$2:$A$11)</f>
        <v>0.2964542</v>
      </c>
      <c r="G17" s="39">
        <f>AVERAGEIF($G$2:$G$11,I3,$B$2:$B$11)</f>
        <v>5.4964190000000013</v>
      </c>
    </row>
    <row r="18" spans="5:7" x14ac:dyDescent="0.25">
      <c r="E18" s="37">
        <v>3</v>
      </c>
      <c r="F18" s="39">
        <f>AVERAGEIF($G$2:$G$11,I4,$A$2:$A$11)</f>
        <v>0.53000250000000004</v>
      </c>
      <c r="G18" s="39">
        <f>AVERAGEIF($G$2:$G$11,I4,$B$2:$B$11)</f>
        <v>4.9686295000000005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Clustering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Sunil (COPAL Rsrch &amp; Outsource Svcs)</dc:creator>
  <cp:lastModifiedBy>Prerana Prakash</cp:lastModifiedBy>
  <dcterms:created xsi:type="dcterms:W3CDTF">2018-05-30T11:01:25Z</dcterms:created>
  <dcterms:modified xsi:type="dcterms:W3CDTF">2018-11-20T10:19:20Z</dcterms:modified>
</cp:coreProperties>
</file>