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JPRERITH\Downloads\EXCEL\4 Excel Skills for Business Advanced\Week 2\"/>
    </mc:Choice>
  </mc:AlternateContent>
  <xr:revisionPtr revIDLastSave="0" documentId="13_ncr:1_{D69DB17D-7B8B-4DC3-9092-AFF57DB62036}" xr6:coauthVersionLast="45" xr6:coauthVersionMax="45" xr10:uidLastSave="{00000000-0000-0000-0000-000000000000}"/>
  <bookViews>
    <workbookView xWindow="5700" yWindow="4332" windowWidth="11520" windowHeight="6192" firstSheet="1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_?from_USD_amount_1_1" localSheetId="2">'Current Rates'!$A$3:$C$13</definedName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5" l="1" a="1"/>
  <c r="D5" i="5" s="1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D34" i="5" l="1"/>
  <c r="D26" i="5"/>
  <c r="D18" i="5"/>
  <c r="D10" i="5"/>
  <c r="D33" i="5"/>
  <c r="D25" i="5"/>
  <c r="D17" i="5"/>
  <c r="D9" i="5"/>
  <c r="D28" i="5"/>
  <c r="D12" i="5"/>
  <c r="D27" i="5"/>
  <c r="D32" i="5"/>
  <c r="D16" i="5"/>
  <c r="D31" i="5"/>
  <c r="D15" i="5"/>
  <c r="D30" i="5"/>
  <c r="D14" i="5"/>
  <c r="D6" i="5"/>
  <c r="D36" i="5"/>
  <c r="D20" i="5"/>
  <c r="D4" i="5"/>
  <c r="D35" i="5"/>
  <c r="D19" i="5"/>
  <c r="D11" i="5"/>
  <c r="D24" i="5"/>
  <c r="D8" i="5"/>
  <c r="D23" i="5"/>
  <c r="D7" i="5"/>
  <c r="D22" i="5"/>
  <c r="D29" i="5"/>
  <c r="D21" i="5"/>
  <c r="D13" i="5"/>
  <c r="D13" i="1"/>
  <c r="D4" i="1"/>
  <c r="D6" i="1"/>
  <c r="D9" i="1"/>
  <c r="D7" i="1"/>
  <c r="D8" i="1"/>
  <c r="D10" i="1"/>
  <c r="D11" i="1"/>
  <c r="D12" i="1"/>
  <c r="D5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M12" i="3" l="1"/>
  <c r="M10" i="3"/>
  <c r="R12" i="3"/>
  <c r="Q12" i="3"/>
  <c r="O12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816A8-5C51-470B-8E97-37899EAA5984}" interval="60" name="Connection" type="4" refreshedVersion="6" background="1" saveData="1">
    <webPr sourceData="1" parsePre="1" consecutive="1" xl2000="1" url="https://www.x-rates.com/table/?from=USD&amp;amount=1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<sst xmlns="http://schemas.openxmlformats.org/spreadsheetml/2006/main" count="256" uniqueCount="128">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</sst>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from=USD&amp;amount=1_1" connectionId="1" xr16:uid="{EBCD1C60-A33F-43AD-A4AD-B3A8AC318836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8" t="s">
        <v>18</v>
      </c>
      <c r="B3" s="59" t="s">
        <v>19</v>
      </c>
      <c r="C3" s="59" t="s">
        <v>81</v>
      </c>
      <c r="D3" s="59" t="s">
        <v>29</v>
      </c>
      <c r="E3" s="59" t="s">
        <v>28</v>
      </c>
      <c r="F3" s="59" t="s">
        <v>31</v>
      </c>
      <c r="G3" s="59" t="s">
        <v>30</v>
      </c>
      <c r="H3" s="59" t="s">
        <v>42</v>
      </c>
      <c r="I3" s="60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3">
        <v>2008</v>
      </c>
      <c r="B4" s="64" t="s">
        <v>22</v>
      </c>
      <c r="C4" s="2">
        <v>208800</v>
      </c>
      <c r="D4" s="2">
        <v>151700</v>
      </c>
      <c r="E4" s="2">
        <v>163800</v>
      </c>
      <c r="F4" s="65"/>
      <c r="G4" s="65"/>
      <c r="H4" s="65"/>
      <c r="I4" s="66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3">
        <v>2008</v>
      </c>
      <c r="B5" s="64" t="s">
        <v>24</v>
      </c>
      <c r="C5" s="2">
        <v>206400</v>
      </c>
      <c r="D5" s="2">
        <v>150100</v>
      </c>
      <c r="E5" s="2">
        <v>161200</v>
      </c>
      <c r="F5" s="65"/>
      <c r="G5" s="65"/>
      <c r="H5" s="65"/>
      <c r="I5" s="2">
        <f>SUM(Sales[[#This Row],[Australia]:[China]])</f>
        <v>517700</v>
      </c>
      <c r="K5" s="6"/>
      <c r="L5" s="11"/>
    </row>
    <row r="6" spans="1:18" x14ac:dyDescent="0.25">
      <c r="A6" s="63">
        <v>2008</v>
      </c>
      <c r="B6" s="64" t="s">
        <v>25</v>
      </c>
      <c r="C6" s="2">
        <v>209900</v>
      </c>
      <c r="D6" s="2">
        <v>149400</v>
      </c>
      <c r="E6" s="2">
        <v>160700</v>
      </c>
      <c r="F6" s="65"/>
      <c r="G6" s="65"/>
      <c r="H6" s="65"/>
      <c r="I6" s="2">
        <f>SUM(Sales[[#This Row],[Australia]:[China]])</f>
        <v>520000</v>
      </c>
      <c r="L6" s="11"/>
    </row>
    <row r="7" spans="1:18" x14ac:dyDescent="0.25">
      <c r="A7" s="63">
        <v>2008</v>
      </c>
      <c r="B7" s="64" t="s">
        <v>26</v>
      </c>
      <c r="C7" s="2">
        <v>209600</v>
      </c>
      <c r="D7" s="2">
        <v>151400</v>
      </c>
      <c r="E7" s="2">
        <v>164900</v>
      </c>
      <c r="F7" s="65"/>
      <c r="G7" s="65"/>
      <c r="H7" s="65"/>
      <c r="I7" s="2">
        <f>SUM(Sales[[#This Row],[Australia]:[China]])</f>
        <v>525900</v>
      </c>
      <c r="L7" s="61" t="s">
        <v>27</v>
      </c>
      <c r="M7" s="62" t="str">
        <f>Sales[[#Headers],[Australia]]</f>
        <v>Australia</v>
      </c>
      <c r="N7" s="62" t="str">
        <f>Sales[[#Headers],[UK]]</f>
        <v>UK</v>
      </c>
      <c r="O7" s="62" t="str">
        <f>Sales[[#Headers],[US]]</f>
        <v>US</v>
      </c>
      <c r="P7" s="62" t="str">
        <f>Sales[[#Headers],[Singapore]]</f>
        <v>Singapore</v>
      </c>
      <c r="Q7" s="62" t="str">
        <f>Sales[[#Headers],[France]]</f>
        <v>France</v>
      </c>
      <c r="R7" s="62" t="str">
        <f>Sales[[#Headers],[China]]</f>
        <v>China</v>
      </c>
    </row>
    <row r="8" spans="1:18" x14ac:dyDescent="0.25">
      <c r="A8" s="63">
        <v>2009</v>
      </c>
      <c r="B8" s="64" t="s">
        <v>22</v>
      </c>
      <c r="C8" s="2">
        <v>208400</v>
      </c>
      <c r="D8" s="2">
        <v>149300</v>
      </c>
      <c r="E8" s="2">
        <v>163100</v>
      </c>
      <c r="F8" s="65"/>
      <c r="G8" s="65"/>
      <c r="H8" s="65"/>
      <c r="I8" s="2">
        <f>SUM(Sales[[#This Row],[Australia]:[China]])</f>
        <v>520800</v>
      </c>
      <c r="K8" s="3">
        <v>0</v>
      </c>
      <c r="L8" s="57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3">
        <v>2009</v>
      </c>
      <c r="B9" s="64" t="s">
        <v>24</v>
      </c>
      <c r="C9" s="2">
        <v>202900</v>
      </c>
      <c r="D9" s="2">
        <v>148300</v>
      </c>
      <c r="E9" s="2">
        <v>159400</v>
      </c>
      <c r="F9" s="65"/>
      <c r="G9" s="65"/>
      <c r="H9" s="65"/>
      <c r="I9" s="2">
        <f>SUM(Sales[[#This Row],[Australia]:[China]])</f>
        <v>510600</v>
      </c>
      <c r="K9" s="3">
        <v>1</v>
      </c>
      <c r="L9" s="57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3">
        <v>2009</v>
      </c>
      <c r="B10" s="64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5"/>
      <c r="H10" s="65"/>
      <c r="I10" s="2">
        <f>SUM(Sales[[#This Row],[Australia]:[China]])</f>
        <v>752700</v>
      </c>
      <c r="K10" s="3">
        <v>2</v>
      </c>
      <c r="L10" s="57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3">
        <v>2009</v>
      </c>
      <c r="B11" s="64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5"/>
      <c r="H11" s="65"/>
      <c r="I11" s="2">
        <f>SUM(Sales[[#This Row],[Australia]:[China]])</f>
        <v>763000</v>
      </c>
      <c r="K11" s="4">
        <v>3</v>
      </c>
      <c r="L11" s="57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3">
        <v>2010</v>
      </c>
      <c r="B12" s="64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5"/>
      <c r="H12" s="65"/>
      <c r="I12" s="2">
        <f>SUM(Sales[[#This Row],[Australia]:[China]])</f>
        <v>770500</v>
      </c>
      <c r="K12" s="4">
        <v>4</v>
      </c>
      <c r="L12" s="57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3">
        <v>2010</v>
      </c>
      <c r="B13" s="64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5"/>
      <c r="I13" s="2">
        <f>SUM(Sales[[#This Row],[Australia]:[China]])</f>
        <v>891400</v>
      </c>
      <c r="K13" s="6"/>
      <c r="L13" s="11"/>
    </row>
    <row r="14" spans="1:18" x14ac:dyDescent="0.25">
      <c r="A14" s="63">
        <v>2010</v>
      </c>
      <c r="B14" s="64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5"/>
      <c r="I14" s="2">
        <f>SUM(Sales[[#This Row],[Australia]:[China]])</f>
        <v>898400</v>
      </c>
      <c r="K14" s="6"/>
      <c r="L14" s="11"/>
    </row>
    <row r="15" spans="1:18" x14ac:dyDescent="0.25">
      <c r="A15" s="63">
        <v>2010</v>
      </c>
      <c r="B15" s="64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3" t="s">
        <v>81</v>
      </c>
      <c r="N15" s="53" t="s">
        <v>29</v>
      </c>
      <c r="O15" s="53" t="s">
        <v>28</v>
      </c>
      <c r="P15" s="53" t="s">
        <v>31</v>
      </c>
      <c r="Q15" s="53" t="s">
        <v>30</v>
      </c>
      <c r="R15" s="54" t="s">
        <v>42</v>
      </c>
    </row>
    <row r="16" spans="1:18" x14ac:dyDescent="0.25">
      <c r="A16" s="63">
        <v>2011</v>
      </c>
      <c r="B16" s="64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7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3">
        <v>2011</v>
      </c>
      <c r="B17" s="64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7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3">
        <v>2011</v>
      </c>
      <c r="B18" s="64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7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3">
        <v>2011</v>
      </c>
      <c r="B19" s="64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3">
        <v>2012</v>
      </c>
      <c r="B20" s="64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3">
        <v>2012</v>
      </c>
      <c r="B21" s="64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3">
        <v>2012</v>
      </c>
      <c r="B22" s="64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3">
        <v>2012</v>
      </c>
      <c r="B23" s="64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3">
        <v>2013</v>
      </c>
      <c r="B24" s="64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3">
        <v>2013</v>
      </c>
      <c r="B25" s="64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3">
        <v>2013</v>
      </c>
      <c r="B26" s="64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3">
        <v>2013</v>
      </c>
      <c r="B27" s="64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3">
        <v>2014</v>
      </c>
      <c r="B28" s="64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3">
        <v>2014</v>
      </c>
      <c r="B29" s="64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3">
        <v>2014</v>
      </c>
      <c r="B30" s="64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3">
        <v>2014</v>
      </c>
      <c r="B31" s="64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3">
        <v>2015</v>
      </c>
      <c r="B32" s="64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3">
        <v>2015</v>
      </c>
      <c r="B33" s="64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3">
        <v>2015</v>
      </c>
      <c r="B34" s="64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3">
        <v>2015</v>
      </c>
      <c r="B35" s="64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3">
        <v>2016</v>
      </c>
      <c r="B36" s="64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3">
        <v>2016</v>
      </c>
      <c r="B37" s="64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3">
        <v>2016</v>
      </c>
      <c r="B38" s="64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3">
        <v>2016</v>
      </c>
      <c r="B39" s="64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3">
        <v>2017</v>
      </c>
      <c r="B40" s="64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3">
        <v>2017</v>
      </c>
      <c r="B41" s="64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3">
        <v>2017</v>
      </c>
      <c r="B42" s="64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3">
        <v>2017</v>
      </c>
      <c r="B43" s="64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5">
        <f>SUM(Sales[[#This Row],[Australia]:[China]])</f>
        <v>1217000</v>
      </c>
    </row>
    <row r="44" spans="1:12" x14ac:dyDescent="0.25">
      <c r="A44" s="63">
        <v>2018</v>
      </c>
      <c r="B44" s="64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D1" zoomScaleNormal="100" workbookViewId="0">
      <selection activeCell="I4" sqref="I4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5" t="s">
        <v>82</v>
      </c>
      <c r="B3" s="46" t="s">
        <v>116</v>
      </c>
      <c r="C3" s="47" t="s">
        <v>75</v>
      </c>
      <c r="D3" s="48" t="s">
        <v>118</v>
      </c>
      <c r="F3" s="22" t="s">
        <v>20</v>
      </c>
      <c r="G3" s="22"/>
      <c r="H3" s="30"/>
      <c r="I3" s="30"/>
    </row>
    <row r="4" spans="1:18" x14ac:dyDescent="0.25">
      <c r="A4" s="42" t="s">
        <v>83</v>
      </c>
      <c r="B4" s="49" t="s">
        <v>43</v>
      </c>
      <c r="C4" s="50">
        <v>16.559999999999999</v>
      </c>
      <c r="D4" s="34">
        <f t="array" ref="D4:D36">C4:C36*I4</f>
        <v>0</v>
      </c>
      <c r="F4" s="79" t="s">
        <v>16</v>
      </c>
      <c r="G4" s="79"/>
      <c r="H4" s="79"/>
      <c r="I4" s="33"/>
    </row>
    <row r="5" spans="1:18" x14ac:dyDescent="0.25">
      <c r="A5" s="42" t="s">
        <v>84</v>
      </c>
      <c r="B5" s="49" t="s">
        <v>44</v>
      </c>
      <c r="C5" s="50">
        <v>11.5</v>
      </c>
      <c r="D5" s="34">
        <v>0</v>
      </c>
    </row>
    <row r="6" spans="1:18" x14ac:dyDescent="0.25">
      <c r="A6" s="42" t="s">
        <v>85</v>
      </c>
      <c r="B6" s="49" t="s">
        <v>45</v>
      </c>
      <c r="C6" s="50">
        <v>12.42</v>
      </c>
      <c r="D6" s="34">
        <v>0</v>
      </c>
      <c r="F6" s="76" t="s">
        <v>76</v>
      </c>
      <c r="G6" s="76"/>
      <c r="H6" s="30" t="s">
        <v>119</v>
      </c>
      <c r="I6" s="30" t="s">
        <v>120</v>
      </c>
    </row>
    <row r="7" spans="1:18" x14ac:dyDescent="0.25">
      <c r="A7" s="42" t="s">
        <v>86</v>
      </c>
      <c r="B7" s="49" t="s">
        <v>46</v>
      </c>
      <c r="C7" s="50">
        <v>10.35</v>
      </c>
      <c r="D7" s="34">
        <v>0</v>
      </c>
      <c r="F7" s="77" t="s">
        <v>58</v>
      </c>
      <c r="G7" s="78"/>
      <c r="H7" s="31">
        <v>2</v>
      </c>
      <c r="I7" s="32"/>
    </row>
    <row r="8" spans="1:18" x14ac:dyDescent="0.25">
      <c r="A8" s="42" t="s">
        <v>87</v>
      </c>
      <c r="B8" s="49" t="s">
        <v>47</v>
      </c>
      <c r="C8" s="50">
        <v>4.9000000000000004</v>
      </c>
      <c r="D8" s="34">
        <v>0</v>
      </c>
      <c r="F8" s="77" t="s">
        <v>47</v>
      </c>
      <c r="G8" s="78"/>
      <c r="H8" s="31">
        <v>3</v>
      </c>
      <c r="I8" s="32"/>
    </row>
    <row r="9" spans="1:18" x14ac:dyDescent="0.25">
      <c r="A9" s="42" t="s">
        <v>88</v>
      </c>
      <c r="B9" s="49" t="s">
        <v>121</v>
      </c>
      <c r="C9" s="50">
        <v>17.940000000000001</v>
      </c>
      <c r="D9" s="34">
        <v>0</v>
      </c>
      <c r="F9" s="77" t="s">
        <v>61</v>
      </c>
      <c r="G9" s="78"/>
      <c r="H9" s="31">
        <v>8</v>
      </c>
      <c r="I9" s="32"/>
    </row>
    <row r="10" spans="1:18" x14ac:dyDescent="0.25">
      <c r="A10" s="42" t="s">
        <v>89</v>
      </c>
      <c r="B10" s="49" t="s">
        <v>48</v>
      </c>
      <c r="C10" s="50">
        <v>21.99</v>
      </c>
      <c r="D10" s="34">
        <v>0</v>
      </c>
      <c r="F10" s="77"/>
      <c r="G10" s="78"/>
      <c r="H10" s="31"/>
      <c r="I10" s="32"/>
    </row>
    <row r="11" spans="1:18" x14ac:dyDescent="0.25">
      <c r="A11" s="42" t="s">
        <v>90</v>
      </c>
      <c r="B11" s="49" t="s">
        <v>49</v>
      </c>
      <c r="C11" s="50">
        <v>7.9</v>
      </c>
      <c r="D11" s="34">
        <v>0</v>
      </c>
      <c r="F11" s="77"/>
      <c r="G11" s="78"/>
      <c r="H11" s="31"/>
      <c r="I11" s="32"/>
    </row>
    <row r="12" spans="1:18" x14ac:dyDescent="0.25">
      <c r="A12" s="42" t="s">
        <v>91</v>
      </c>
      <c r="B12" s="49" t="s">
        <v>50</v>
      </c>
      <c r="C12" s="50">
        <v>7.45</v>
      </c>
      <c r="D12" s="34">
        <v>0</v>
      </c>
      <c r="F12" s="77"/>
      <c r="G12" s="78"/>
      <c r="H12" s="31"/>
      <c r="I12" s="32"/>
    </row>
    <row r="13" spans="1:18" x14ac:dyDescent="0.25">
      <c r="A13" s="42" t="s">
        <v>92</v>
      </c>
      <c r="B13" s="49" t="s">
        <v>51</v>
      </c>
      <c r="C13" s="50">
        <v>22.08</v>
      </c>
      <c r="D13" s="34">
        <v>0</v>
      </c>
      <c r="F13" s="77"/>
      <c r="G13" s="78"/>
      <c r="H13" s="31"/>
      <c r="I13" s="32"/>
    </row>
    <row r="14" spans="1:18" x14ac:dyDescent="0.25">
      <c r="A14" s="42" t="s">
        <v>93</v>
      </c>
      <c r="B14" s="49" t="s">
        <v>52</v>
      </c>
      <c r="C14" s="50">
        <v>24.29</v>
      </c>
      <c r="D14" s="34">
        <v>0</v>
      </c>
      <c r="F14" s="77"/>
      <c r="G14" s="78"/>
      <c r="H14" s="31"/>
      <c r="I14" s="32"/>
    </row>
    <row r="15" spans="1:18" x14ac:dyDescent="0.25">
      <c r="A15" s="42" t="s">
        <v>94</v>
      </c>
      <c r="B15" s="49" t="s">
        <v>53</v>
      </c>
      <c r="C15" s="50">
        <v>13.11</v>
      </c>
      <c r="D15" s="34">
        <v>0</v>
      </c>
      <c r="F15" s="77"/>
      <c r="G15" s="78"/>
      <c r="H15" s="31"/>
      <c r="I15" s="32"/>
    </row>
    <row r="16" spans="1:18" x14ac:dyDescent="0.25">
      <c r="A16" s="42" t="s">
        <v>95</v>
      </c>
      <c r="B16" s="49" t="s">
        <v>54</v>
      </c>
      <c r="C16" s="50">
        <v>6.9</v>
      </c>
      <c r="D16" s="34">
        <v>0</v>
      </c>
      <c r="F16" s="77"/>
      <c r="G16" s="78"/>
      <c r="H16" s="31"/>
      <c r="I16" s="32"/>
    </row>
    <row r="17" spans="1:9" x14ac:dyDescent="0.25">
      <c r="A17" s="42" t="s">
        <v>96</v>
      </c>
      <c r="B17" s="49" t="s">
        <v>55</v>
      </c>
      <c r="C17" s="50">
        <v>6.9</v>
      </c>
      <c r="D17" s="34">
        <v>0</v>
      </c>
      <c r="F17" s="77"/>
      <c r="G17" s="78"/>
      <c r="H17" s="31"/>
      <c r="I17" s="32"/>
    </row>
    <row r="18" spans="1:9" ht="14.4" thickBot="1" x14ac:dyDescent="0.3">
      <c r="A18" s="42" t="s">
        <v>97</v>
      </c>
      <c r="B18" s="49" t="s">
        <v>56</v>
      </c>
      <c r="C18" s="50">
        <v>9.66</v>
      </c>
      <c r="D18" s="34">
        <v>0</v>
      </c>
    </row>
    <row r="19" spans="1:9" ht="14.4" thickBot="1" x14ac:dyDescent="0.3">
      <c r="A19" s="42" t="s">
        <v>98</v>
      </c>
      <c r="B19" s="49" t="s">
        <v>57</v>
      </c>
      <c r="C19" s="50">
        <v>13.8</v>
      </c>
      <c r="D19" s="34">
        <v>0</v>
      </c>
      <c r="F19" s="37" t="s">
        <v>122</v>
      </c>
      <c r="H19" s="75" t="s">
        <v>123</v>
      </c>
      <c r="I19" s="75"/>
    </row>
    <row r="20" spans="1:9" x14ac:dyDescent="0.25">
      <c r="A20" s="42" t="s">
        <v>99</v>
      </c>
      <c r="B20" s="49" t="s">
        <v>58</v>
      </c>
      <c r="C20" s="50">
        <v>9.66</v>
      </c>
      <c r="D20" s="34">
        <v>0</v>
      </c>
      <c r="F20" s="38"/>
      <c r="H20" s="40" t="s">
        <v>126</v>
      </c>
      <c r="I20" s="41"/>
    </row>
    <row r="21" spans="1:9" x14ac:dyDescent="0.25">
      <c r="A21" s="42" t="s">
        <v>100</v>
      </c>
      <c r="B21" s="49" t="s">
        <v>59</v>
      </c>
      <c r="C21" s="50">
        <v>6.9</v>
      </c>
      <c r="D21" s="34">
        <v>0</v>
      </c>
      <c r="F21" s="38"/>
      <c r="H21" s="42" t="s">
        <v>127</v>
      </c>
      <c r="I21" s="43"/>
    </row>
    <row r="22" spans="1:9" ht="14.4" thickBot="1" x14ac:dyDescent="0.3">
      <c r="A22" s="42" t="s">
        <v>101</v>
      </c>
      <c r="B22" s="49" t="s">
        <v>60</v>
      </c>
      <c r="C22" s="50">
        <v>6.9</v>
      </c>
      <c r="D22" s="34">
        <v>0</v>
      </c>
      <c r="F22" s="39"/>
      <c r="H22" s="44"/>
      <c r="I22" s="45"/>
    </row>
    <row r="23" spans="1:9" x14ac:dyDescent="0.25">
      <c r="A23" s="42" t="s">
        <v>102</v>
      </c>
      <c r="B23" s="49" t="s">
        <v>61</v>
      </c>
      <c r="C23" s="50">
        <v>8.5</v>
      </c>
      <c r="D23" s="34">
        <v>0</v>
      </c>
    </row>
    <row r="24" spans="1:9" x14ac:dyDescent="0.25">
      <c r="A24" s="42" t="s">
        <v>103</v>
      </c>
      <c r="B24" s="49" t="s">
        <v>62</v>
      </c>
      <c r="C24" s="50">
        <v>4.25</v>
      </c>
      <c r="D24" s="34">
        <v>0</v>
      </c>
    </row>
    <row r="25" spans="1:9" x14ac:dyDescent="0.25">
      <c r="A25" s="42" t="s">
        <v>104</v>
      </c>
      <c r="B25" s="49" t="s">
        <v>63</v>
      </c>
      <c r="C25" s="50">
        <v>12.42</v>
      </c>
      <c r="D25" s="34">
        <v>0</v>
      </c>
    </row>
    <row r="26" spans="1:9" x14ac:dyDescent="0.25">
      <c r="A26" s="42" t="s">
        <v>105</v>
      </c>
      <c r="B26" s="49" t="s">
        <v>64</v>
      </c>
      <c r="C26" s="50">
        <v>14.49</v>
      </c>
      <c r="D26" s="34">
        <v>0</v>
      </c>
    </row>
    <row r="27" spans="1:9" x14ac:dyDescent="0.25">
      <c r="A27" s="42" t="s">
        <v>106</v>
      </c>
      <c r="B27" s="49" t="s">
        <v>65</v>
      </c>
      <c r="C27" s="50">
        <v>14.49</v>
      </c>
      <c r="D27" s="34">
        <v>0</v>
      </c>
    </row>
    <row r="28" spans="1:9" x14ac:dyDescent="0.25">
      <c r="A28" s="42" t="s">
        <v>107</v>
      </c>
      <c r="B28" s="49" t="s">
        <v>66</v>
      </c>
      <c r="C28" s="50">
        <v>11.45</v>
      </c>
      <c r="D28" s="34">
        <v>0</v>
      </c>
    </row>
    <row r="29" spans="1:9" x14ac:dyDescent="0.25">
      <c r="A29" s="42" t="s">
        <v>108</v>
      </c>
      <c r="B29" s="49" t="s">
        <v>67</v>
      </c>
      <c r="C29" s="50">
        <v>13.11</v>
      </c>
      <c r="D29" s="34">
        <v>0</v>
      </c>
    </row>
    <row r="30" spans="1:9" x14ac:dyDescent="0.25">
      <c r="A30" s="42" t="s">
        <v>109</v>
      </c>
      <c r="B30" s="49" t="s">
        <v>68</v>
      </c>
      <c r="C30" s="50">
        <v>12.42</v>
      </c>
      <c r="D30" s="34">
        <v>0</v>
      </c>
    </row>
    <row r="31" spans="1:9" x14ac:dyDescent="0.25">
      <c r="A31" s="42" t="s">
        <v>110</v>
      </c>
      <c r="B31" s="49" t="s">
        <v>69</v>
      </c>
      <c r="C31" s="50">
        <v>13.11</v>
      </c>
      <c r="D31" s="34">
        <v>0</v>
      </c>
    </row>
    <row r="32" spans="1:9" x14ac:dyDescent="0.25">
      <c r="A32" s="42" t="s">
        <v>111</v>
      </c>
      <c r="B32" s="49" t="s">
        <v>70</v>
      </c>
      <c r="C32" s="50">
        <v>10.35</v>
      </c>
      <c r="D32" s="34">
        <v>0</v>
      </c>
    </row>
    <row r="33" spans="1:4" x14ac:dyDescent="0.25">
      <c r="A33" s="42" t="s">
        <v>112</v>
      </c>
      <c r="B33" s="49" t="s">
        <v>71</v>
      </c>
      <c r="C33" s="50">
        <v>13.8</v>
      </c>
      <c r="D33" s="34">
        <v>0</v>
      </c>
    </row>
    <row r="34" spans="1:4" x14ac:dyDescent="0.25">
      <c r="A34" s="42" t="s">
        <v>113</v>
      </c>
      <c r="B34" s="49" t="s">
        <v>72</v>
      </c>
      <c r="C34" s="50">
        <v>12.88</v>
      </c>
      <c r="D34" s="34">
        <v>0</v>
      </c>
    </row>
    <row r="35" spans="1:4" x14ac:dyDescent="0.25">
      <c r="A35" s="42" t="s">
        <v>114</v>
      </c>
      <c r="B35" s="49" t="s">
        <v>73</v>
      </c>
      <c r="C35" s="50">
        <v>16.559999999999999</v>
      </c>
      <c r="D35" s="34">
        <v>0</v>
      </c>
    </row>
    <row r="36" spans="1:4" ht="14.4" thickBot="1" x14ac:dyDescent="0.3">
      <c r="A36" s="44" t="s">
        <v>115</v>
      </c>
      <c r="B36" s="51" t="s">
        <v>74</v>
      </c>
      <c r="C36" s="52">
        <v>11.04</v>
      </c>
      <c r="D36" s="36">
        <v>0</v>
      </c>
    </row>
  </sheetData>
  <mergeCells count="14">
    <mergeCell ref="F4:H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C8" sqref="C8"/>
    </sheetView>
  </sheetViews>
  <sheetFormatPr defaultRowHeight="13.8" x14ac:dyDescent="0.25"/>
  <cols>
    <col min="1" max="1" width="21.796875" bestFit="1" customWidth="1"/>
    <col min="2" max="2" width="10.8984375" bestFit="1" customWidth="1"/>
    <col min="3" max="3" width="11.796875" bestFit="1" customWidth="1"/>
    <col min="4" max="4" width="11.796875" style="25" bestFit="1" customWidth="1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2" t="s">
        <v>0</v>
      </c>
      <c r="B3" s="72" t="s">
        <v>1</v>
      </c>
      <c r="C3" s="72" t="s">
        <v>2</v>
      </c>
      <c r="D3" s="73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0.91584299999999996</v>
      </c>
      <c r="C4">
        <v>1.0918909999999999</v>
      </c>
      <c r="D4" s="74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0.81845800000000002</v>
      </c>
      <c r="C5">
        <v>1.2218100000000001</v>
      </c>
      <c r="D5" s="74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75.689216000000002</v>
      </c>
      <c r="C6">
        <v>1.3212E-2</v>
      </c>
      <c r="D6" s="74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1.521331</v>
      </c>
      <c r="C7">
        <v>0.65731899999999999</v>
      </c>
      <c r="D7" s="74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1.3942239999999999</v>
      </c>
      <c r="C8">
        <v>0.71724500000000002</v>
      </c>
      <c r="D8" s="74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1.421637</v>
      </c>
      <c r="C9">
        <v>0.70341500000000001</v>
      </c>
      <c r="D9" s="74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0.97045899999999996</v>
      </c>
      <c r="C10">
        <v>1.03044</v>
      </c>
      <c r="D10" s="74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4.3634810000000002</v>
      </c>
      <c r="C11">
        <v>0.22917499999999999</v>
      </c>
      <c r="D11" s="74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107.832426</v>
      </c>
      <c r="C12">
        <v>9.2739999999999993E-3</v>
      </c>
      <c r="D12" s="74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7.1327150000000001</v>
      </c>
      <c r="C13">
        <v>0.14019899999999999</v>
      </c>
      <c r="D13" s="74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F14" sqref="F14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6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70" t="s">
        <v>38</v>
      </c>
      <c r="B3" s="71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32" x14ac:dyDescent="0.25">
      <c r="A4" s="70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25">
      <c r="A5" s="68" t="str">
        <f>INDEX(rateCodes,MATCH(ROW()-4,$N$5:$N$14,0))</f>
        <v>AUD</v>
      </c>
      <c r="B5" s="20">
        <f>INDEX('Current Rates'!$C$4:$C$13,MATCH('Conversion Table'!A5,rateCodes,0))</f>
        <v>0.65731899999999999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56">
        <f>COUNTIFS(rateCodes,"&lt;="&amp;'Current Rates'!D4)</f>
        <v>5</v>
      </c>
    </row>
    <row r="6" spans="1:32" x14ac:dyDescent="0.25">
      <c r="A6" s="68" t="str">
        <f>INDEX(rateCodes,MATCH(ROW()-4,$N$5:$N$14,0))</f>
        <v>CAD</v>
      </c>
      <c r="B6" s="20">
        <f>INDEX('Current Rates'!$C$4:$C$13,MATCH('Conversion Table'!A6,rateCodes,0))</f>
        <v>0.71724500000000002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56">
        <f>COUNTIFS(rateCodes,"&lt;="&amp;'Current Rates'!D5)</f>
        <v>6</v>
      </c>
    </row>
    <row r="7" spans="1:32" x14ac:dyDescent="0.25">
      <c r="A7" s="68" t="str">
        <f>INDEX(rateCodes,MATCH(ROW()-4,$N$5:$N$14,0))</f>
        <v>CHF</v>
      </c>
      <c r="B7" s="20">
        <f>INDEX('Current Rates'!$C$4:$C$13,MATCH('Conversion Table'!A7,rateCodes,0))</f>
        <v>1.03044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56">
        <f>COUNTIFS(rateCodes,"&lt;="&amp;'Current Rates'!D6)</f>
        <v>7</v>
      </c>
    </row>
    <row r="8" spans="1:32" x14ac:dyDescent="0.25">
      <c r="A8" s="68" t="str">
        <f>INDEX(rateCodes,MATCH(ROW()-4,$N$5:$N$14,0))</f>
        <v>CNY</v>
      </c>
      <c r="B8" s="20">
        <f>INDEX('Current Rates'!$C$4:$C$13,MATCH('Conversion Table'!A8,rateCodes,0))</f>
        <v>0.14019899999999999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56">
        <f>COUNTIFS(rateCodes,"&lt;="&amp;'Current Rates'!D7)</f>
        <v>1</v>
      </c>
    </row>
    <row r="9" spans="1:32" x14ac:dyDescent="0.25">
      <c r="A9" s="68" t="str">
        <f>INDEX(rateCodes,MATCH(ROW()-4,$N$5:$N$14,0))</f>
        <v>EUR</v>
      </c>
      <c r="B9" s="20">
        <f>INDEX('Current Rates'!$C$4:$C$13,MATCH('Conversion Table'!A9,rateCodes,0))</f>
        <v>1.0918909999999999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56">
        <f>COUNTIFS(rateCodes,"&lt;="&amp;'Current Rates'!D8)</f>
        <v>2</v>
      </c>
    </row>
    <row r="10" spans="1:32" x14ac:dyDescent="0.25">
      <c r="A10" s="68" t="str">
        <f>INDEX(rateCodes,MATCH(ROW()-4,$N$5:$N$14,0))</f>
        <v>GBP</v>
      </c>
      <c r="B10" s="20">
        <f>INDEX('Current Rates'!$C$4:$C$13,MATCH('Conversion Table'!A10,rateCodes,0))</f>
        <v>1.2218100000000001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56">
        <f>COUNTIFS(rateCodes,"&lt;="&amp;'Current Rates'!D9)</f>
        <v>10</v>
      </c>
    </row>
    <row r="11" spans="1:32" x14ac:dyDescent="0.25">
      <c r="A11" s="68" t="str">
        <f>INDEX(rateCodes,MATCH(ROW()-4,$N$5:$N$14,0))</f>
        <v>INR</v>
      </c>
      <c r="B11" s="20">
        <f>INDEX('Current Rates'!$C$4:$C$13,MATCH('Conversion Table'!A11,rateCodes,0))</f>
        <v>1.3212E-2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56">
        <f>COUNTIFS(rateCodes,"&lt;="&amp;'Current Rates'!D10)</f>
        <v>3</v>
      </c>
    </row>
    <row r="12" spans="1:32" x14ac:dyDescent="0.25">
      <c r="A12" s="68" t="str">
        <f>INDEX(rateCodes,MATCH(ROW()-4,$N$5:$N$14,0))</f>
        <v>JPY</v>
      </c>
      <c r="B12" s="20">
        <f>INDEX('Current Rates'!$C$4:$C$13,MATCH('Conversion Table'!A12,rateCodes,0))</f>
        <v>9.2739999999999993E-3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56">
        <f>COUNTIFS(rateCodes,"&lt;="&amp;'Current Rates'!D11)</f>
        <v>9</v>
      </c>
    </row>
    <row r="13" spans="1:32" x14ac:dyDescent="0.25">
      <c r="A13" s="68" t="str">
        <f>INDEX(rateCodes,MATCH(ROW()-4,$N$5:$N$14,0))</f>
        <v>MYR</v>
      </c>
      <c r="B13" s="20">
        <f>INDEX('Current Rates'!$C$4:$C$13,MATCH('Conversion Table'!A13,rateCodes,0))</f>
        <v>0.22917499999999999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56">
        <f>COUNTIFS(rateCodes,"&lt;="&amp;'Current Rates'!D12)</f>
        <v>8</v>
      </c>
    </row>
    <row r="14" spans="1:32" x14ac:dyDescent="0.25">
      <c r="A14" s="68" t="str">
        <f>INDEX(rateCodes,MATCH(ROW()-4,$N$5:$N$14,0))</f>
        <v>SGD</v>
      </c>
      <c r="B14" s="20">
        <f>INDEX('Current Rates'!$C$4:$C$13,MATCH('Conversion Table'!A14,rateCodes,0))</f>
        <v>0.70341500000000001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56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Sales Summary</vt:lpstr>
      <vt:lpstr>Product List</vt:lpstr>
      <vt:lpstr>Current Rates</vt:lpstr>
      <vt:lpstr>Conversion Table</vt:lpstr>
      <vt:lpstr>Old Price List</vt:lpstr>
      <vt:lpstr>'Current Rates'!_?from_USD_amount_1_1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Prerit OP Ameta</cp:lastModifiedBy>
  <cp:lastPrinted>2017-10-26T21:08:15Z</cp:lastPrinted>
  <dcterms:created xsi:type="dcterms:W3CDTF">2017-10-20T10:06:56Z</dcterms:created>
  <dcterms:modified xsi:type="dcterms:W3CDTF">2020-05-26T04:40:59Z</dcterms:modified>
</cp:coreProperties>
</file>