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 category pivot" sheetId="1" r:id="rId4"/>
    <sheet state="visible" name="date pivot" sheetId="2" r:id="rId5"/>
    <sheet state="visible" name="category pivot" sheetId="3" r:id="rId6"/>
    <sheet state="visible" name="yearoutcome" sheetId="4" r:id="rId7"/>
    <sheet state="visible" name="countryoutome" sheetId="5" r:id="rId8"/>
    <sheet state="visible" name="both category with outcome" sheetId="6" r:id="rId9"/>
    <sheet state="visible" name="Crowdfunding" sheetId="7" r:id="rId10"/>
    <sheet state="visible" name="Bonus activity 1" sheetId="8" r:id="rId11"/>
    <sheet state="visible" name="backers central tendency" sheetId="9" r:id="rId12"/>
    <sheet state="visible" name="normal distr backers" sheetId="10" r:id="rId13"/>
  </sheets>
  <definedNames/>
  <calcPr/>
  <pivotCaches>
    <pivotCache cacheId="0" r:id="rId14"/>
    <pivotCache cacheId="1" r:id="rId15"/>
    <pivotCache cacheId="2" r:id="rId16"/>
  </pivotCaches>
  <extLst>
    <ext uri="GoogleSheetsCustomDataVersion1">
      <go:sheetsCustomData xmlns:go="http://customooxmlschemas.google.com/" r:id="rId17" roundtripDataSignature="AMtx7miPFh3CyG1aU8XI90G8HXP53mgDYw=="/>
    </ext>
  </extLst>
</workbook>
</file>

<file path=xl/sharedStrings.xml><?xml version="1.0" encoding="utf-8"?>
<sst xmlns="http://schemas.openxmlformats.org/spreadsheetml/2006/main" count="9160" uniqueCount="2138">
  <si>
    <t>Count of outcome</t>
  </si>
  <si>
    <t>outcome</t>
  </si>
  <si>
    <t>sub category</t>
  </si>
  <si>
    <t>canceled</t>
  </si>
  <si>
    <t>failed</t>
  </si>
  <si>
    <t>live</t>
  </si>
  <si>
    <t>successful</t>
  </si>
  <si>
    <t>Grand Total</t>
  </si>
  <si>
    <t>plays</t>
  </si>
  <si>
    <t>rock</t>
  </si>
  <si>
    <t>documentary</t>
  </si>
  <si>
    <t>web</t>
  </si>
  <si>
    <t>food trucks</t>
  </si>
  <si>
    <t>wearables</t>
  </si>
  <si>
    <t>indie rock</t>
  </si>
  <si>
    <t>photography books</t>
  </si>
  <si>
    <t>drama</t>
  </si>
  <si>
    <t>video games</t>
  </si>
  <si>
    <t>animation</t>
  </si>
  <si>
    <t>translations</t>
  </si>
  <si>
    <t>nonfiction</t>
  </si>
  <si>
    <t>electric music</t>
  </si>
  <si>
    <t>television</t>
  </si>
  <si>
    <t>jazz</t>
  </si>
  <si>
    <t>fiction</t>
  </si>
  <si>
    <t>shorts</t>
  </si>
  <si>
    <t>science fiction</t>
  </si>
  <si>
    <t>mobile games</t>
  </si>
  <si>
    <t>radio &amp; podcasts</t>
  </si>
  <si>
    <t>metal</t>
  </si>
  <si>
    <t>audio</t>
  </si>
  <si>
    <t>world music</t>
  </si>
  <si>
    <t>data created conversion - Month</t>
  </si>
  <si>
    <t>Jan</t>
  </si>
  <si>
    <t>Feb</t>
  </si>
  <si>
    <t>Mar</t>
  </si>
  <si>
    <t>Apr</t>
  </si>
  <si>
    <t>May</t>
  </si>
  <si>
    <t>Jun</t>
  </si>
  <si>
    <t>Jul</t>
  </si>
  <si>
    <t>Aug</t>
  </si>
  <si>
    <t>Sep</t>
  </si>
  <si>
    <t>Oct</t>
  </si>
  <si>
    <t>Nov</t>
  </si>
  <si>
    <t>Dec</t>
  </si>
  <si>
    <t>parent category</t>
  </si>
  <si>
    <t>theater</t>
  </si>
  <si>
    <t>film &amp; video</t>
  </si>
  <si>
    <t>music</t>
  </si>
  <si>
    <t>technology</t>
  </si>
  <si>
    <t>publishing</t>
  </si>
  <si>
    <t>games</t>
  </si>
  <si>
    <t>food</t>
  </si>
  <si>
    <t>photography</t>
  </si>
  <si>
    <t>journalism</t>
  </si>
  <si>
    <t>data created conversion - Year</t>
  </si>
  <si>
    <t>2010</t>
  </si>
  <si>
    <t>2019</t>
  </si>
  <si>
    <t>2015</t>
  </si>
  <si>
    <t>2011</t>
  </si>
  <si>
    <t>2018</t>
  </si>
  <si>
    <t>2017</t>
  </si>
  <si>
    <t>2014</t>
  </si>
  <si>
    <t>2016</t>
  </si>
  <si>
    <t>2013</t>
  </si>
  <si>
    <t>2012</t>
  </si>
  <si>
    <t>2020</t>
  </si>
  <si>
    <t>country</t>
  </si>
  <si>
    <t>US</t>
  </si>
  <si>
    <t>IT</t>
  </si>
  <si>
    <t>GB</t>
  </si>
  <si>
    <t>DK</t>
  </si>
  <si>
    <t>CH</t>
  </si>
  <si>
    <t>CA</t>
  </si>
  <si>
    <t>AU</t>
  </si>
  <si>
    <t>theater Total</t>
  </si>
  <si>
    <t>film &amp; video Total</t>
  </si>
  <si>
    <t>music Total</t>
  </si>
  <si>
    <t>technology Total</t>
  </si>
  <si>
    <t>publishing Total</t>
  </si>
  <si>
    <t>games Total</t>
  </si>
  <si>
    <t>food Total</t>
  </si>
  <si>
    <t>photography Total</t>
  </si>
  <si>
    <t>journalism Total</t>
  </si>
  <si>
    <t>id</t>
  </si>
  <si>
    <t>name</t>
  </si>
  <si>
    <t>blurb</t>
  </si>
  <si>
    <t>goal</t>
  </si>
  <si>
    <t>pledged</t>
  </si>
  <si>
    <t>percent funded</t>
  </si>
  <si>
    <t>backers_count</t>
  </si>
  <si>
    <t>Avg donation</t>
  </si>
  <si>
    <t>currency</t>
  </si>
  <si>
    <t>launched_at</t>
  </si>
  <si>
    <t>deadline</t>
  </si>
  <si>
    <t>data created conversion</t>
  </si>
  <si>
    <t>data ended conversion</t>
  </si>
  <si>
    <t>staff_pick</t>
  </si>
  <si>
    <t>spotlight</t>
  </si>
  <si>
    <t>category &amp; sub-category</t>
  </si>
  <si>
    <t>Baldwin, Riley and Jackson</t>
  </si>
  <si>
    <t>Pre-emptive tertiary standardization</t>
  </si>
  <si>
    <t>CAD</t>
  </si>
  <si>
    <t>food/food trucks</t>
  </si>
  <si>
    <t>Odom Inc</t>
  </si>
  <si>
    <t>Managed bottom-line architecture</t>
  </si>
  <si>
    <t>USD</t>
  </si>
  <si>
    <t>music/rock</t>
  </si>
  <si>
    <t>Melton, Robinson and Fritz</t>
  </si>
  <si>
    <t>Function-based leadingedge pricing structure</t>
  </si>
  <si>
    <t>AUD</t>
  </si>
  <si>
    <t>technology/web</t>
  </si>
  <si>
    <t>Mcdonald, Gonzalez and Ross</t>
  </si>
  <si>
    <t>Vision-oriented fresh-thinking conglomeration</t>
  </si>
  <si>
    <t>Larson-Little</t>
  </si>
  <si>
    <t>Proactive foreground core</t>
  </si>
  <si>
    <t>theater/plays</t>
  </si>
  <si>
    <t>Harris Group</t>
  </si>
  <si>
    <t>Open-source optimizing database</t>
  </si>
  <si>
    <t>DKK</t>
  </si>
  <si>
    <t>Ortiz, Coleman and Mitchell</t>
  </si>
  <si>
    <t>Operative upward-trending algorithm</t>
  </si>
  <si>
    <t>GBP</t>
  </si>
  <si>
    <t>film &amp; video/documentary</t>
  </si>
  <si>
    <t>Carter-Guzman</t>
  </si>
  <si>
    <t>Centralized cohesive challenge</t>
  </si>
  <si>
    <t>Nunez-Richards</t>
  </si>
  <si>
    <t>Exclusive attitude-oriented intranet</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</si>
  <si>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</si>
  <si>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</si>
  <si>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</si>
  <si>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</si>
  <si>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</si>
  <si>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</si>
  <si>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</si>
  <si>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</si>
  <si>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</si>
  <si>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</si>
  <si>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</si>
  <si>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</si>
  <si>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</si>
  <si>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</si>
  <si>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</si>
  <si>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</si>
  <si>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</si>
  <si>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</si>
  <si>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</si>
  <si>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</si>
  <si>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</si>
  <si>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</si>
  <si>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</si>
  <si>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</si>
  <si>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</si>
  <si>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</si>
  <si>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</si>
  <si>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</si>
  <si>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</si>
  <si>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</si>
  <si>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</si>
  <si>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</si>
  <si>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</si>
  <si>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</si>
  <si>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</si>
  <si>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</si>
  <si>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</si>
  <si>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</si>
  <si>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</si>
  <si>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</si>
  <si>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</si>
  <si>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</si>
  <si>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</si>
  <si>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</si>
  <si>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</si>
  <si>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</si>
  <si>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</si>
  <si>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</si>
  <si>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</si>
  <si>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CHF</t>
  </si>
  <si>
    <t>film &amp; video/shorts</t>
  </si>
  <si>
    <t>Clark-Cooke</t>
  </si>
  <si>
    <t>Down-sized analyzing challenge</t>
  </si>
  <si>
    <t>Schroeder Ltd</t>
  </si>
  <si>
    <t>Progressive needs-based focus group</t>
  </si>
  <si>
    <t>Jackson PLC</t>
  </si>
  <si>
    <t>Ergonomic 6thgeneration success</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</si>
  <si>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</si>
  <si>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</si>
  <si>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</si>
  <si>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</si>
  <si>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</si>
  <si>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</si>
  <si>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</si>
  <si>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</si>
  <si>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</si>
  <si>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</si>
  <si>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</si>
  <si>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</si>
  <si>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</si>
  <si>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</si>
  <si>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</si>
  <si>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</si>
  <si>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</si>
  <si>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</si>
  <si>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</si>
  <si>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</si>
  <si>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</si>
  <si>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</si>
  <si>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</si>
  <si>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</si>
  <si>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</si>
  <si>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</si>
  <si>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</si>
  <si>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</si>
  <si>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</si>
  <si>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</si>
  <si>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</si>
  <si>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</si>
  <si>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</si>
  <si>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</si>
  <si>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</si>
  <si>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</si>
  <si>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</si>
  <si>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</si>
  <si>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</si>
  <si>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</si>
  <si>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</si>
  <si>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</si>
  <si>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</si>
  <si>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</si>
  <si>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</si>
  <si>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</si>
  <si>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</si>
  <si>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</si>
  <si>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</si>
  <si>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</si>
  <si>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</si>
  <si>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</si>
  <si>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</si>
  <si>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</si>
  <si>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</si>
  <si>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</si>
  <si>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</si>
  <si>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</si>
  <si>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</si>
  <si>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</si>
  <si>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</si>
  <si>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</si>
  <si>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</si>
  <si>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</si>
  <si>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</si>
  <si>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</si>
  <si>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</si>
  <si>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</si>
  <si>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</si>
  <si>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</si>
  <si>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</si>
  <si>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</si>
  <si>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</si>
  <si>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</si>
  <si>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</si>
  <si>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</si>
  <si>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</si>
  <si>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</si>
  <si>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</si>
  <si>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</si>
  <si>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</si>
  <si>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</si>
  <si>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</si>
  <si>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</si>
  <si>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</si>
  <si>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</si>
  <si>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</si>
  <si>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</si>
  <si>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</si>
  <si>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</si>
  <si>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</si>
  <si>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</si>
  <si>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</si>
  <si>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</si>
  <si>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</si>
  <si>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</si>
  <si>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</si>
  <si>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</si>
  <si>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</si>
  <si>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</si>
  <si>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</si>
  <si>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</si>
  <si>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</si>
  <si>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</si>
  <si>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</si>
  <si>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</si>
  <si>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</si>
  <si>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</si>
  <si>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</si>
  <si>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</si>
  <si>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</si>
  <si>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</si>
  <si>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</si>
  <si>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</si>
  <si>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</si>
  <si>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</si>
  <si>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</si>
  <si>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</si>
  <si>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</si>
  <si>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</si>
  <si>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</si>
  <si>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</si>
  <si>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</si>
  <si>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</si>
  <si>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</si>
  <si>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</si>
  <si>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</si>
  <si>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</si>
  <si>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</si>
  <si>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</si>
  <si>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</si>
  <si>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</si>
  <si>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</si>
  <si>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</si>
  <si>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</si>
  <si>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</si>
  <si>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</si>
  <si>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</si>
  <si>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</si>
  <si>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</si>
  <si>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</si>
  <si>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</si>
  <si>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</si>
  <si>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</si>
  <si>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</si>
  <si>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</si>
  <si>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</si>
  <si>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</si>
  <si>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</si>
  <si>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</si>
  <si>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</si>
  <si>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</si>
  <si>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</si>
  <si>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</si>
  <si>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</si>
  <si>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</si>
  <si>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</si>
  <si>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</si>
  <si>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</si>
  <si>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</si>
  <si>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</si>
  <si>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</si>
  <si>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</si>
  <si>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</si>
  <si>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</si>
  <si>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</si>
  <si>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</si>
  <si>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</si>
  <si>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</si>
  <si>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</si>
  <si>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</si>
  <si>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</si>
  <si>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</si>
  <si>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</si>
  <si>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</si>
  <si>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</si>
  <si>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</si>
  <si>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</si>
  <si>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</si>
  <si>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</si>
  <si>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</si>
  <si>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</si>
  <si>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</si>
  <si>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</si>
  <si>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</si>
  <si>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</si>
  <si>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</si>
  <si>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</si>
  <si>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</si>
  <si>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</si>
  <si>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</si>
  <si>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</si>
  <si>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</si>
  <si>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</si>
  <si>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</si>
  <si>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</si>
  <si>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</si>
  <si>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</si>
  <si>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</si>
  <si>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</si>
  <si>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</si>
  <si>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</si>
  <si>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</si>
  <si>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</si>
  <si>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</si>
  <si>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</si>
  <si>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</si>
  <si>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</si>
  <si>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</si>
  <si>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</si>
  <si>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</si>
  <si>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</si>
  <si>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</si>
  <si>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</si>
  <si>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</si>
  <si>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</si>
  <si>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</si>
  <si>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</si>
  <si>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</si>
  <si>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</si>
  <si>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</si>
  <si>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</si>
  <si>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</si>
  <si>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</si>
  <si>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</si>
  <si>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</si>
  <si>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</si>
  <si>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</si>
  <si>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</si>
  <si>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</si>
  <si>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</si>
  <si>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</si>
  <si>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</si>
  <si>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</si>
  <si>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</si>
  <si>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</si>
  <si>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</si>
  <si>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</si>
  <si>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</si>
  <si>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</si>
  <si>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</si>
  <si>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</si>
  <si>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</si>
  <si>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</si>
  <si>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</si>
  <si>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</si>
  <si>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</si>
  <si>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</si>
  <si>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</si>
  <si>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</si>
  <si>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</si>
  <si>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</si>
  <si>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</si>
  <si>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</si>
  <si>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</si>
  <si>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</si>
  <si>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</si>
  <si>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</si>
  <si>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</si>
  <si>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</si>
  <si>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</si>
  <si>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</si>
  <si>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</si>
  <si>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</si>
  <si>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</si>
  <si>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</si>
  <si>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</si>
  <si>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</si>
  <si>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</si>
  <si>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</si>
  <si>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</si>
  <si>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</si>
  <si>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</si>
  <si>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</si>
  <si>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</si>
  <si>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</si>
  <si>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</si>
  <si>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</si>
  <si>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</si>
  <si>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</si>
  <si>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</si>
  <si>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</si>
  <si>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</si>
  <si>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</si>
  <si>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</si>
  <si>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</si>
  <si>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</si>
  <si>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</si>
  <si>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</si>
  <si>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</si>
  <si>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</si>
  <si>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</si>
  <si>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</si>
  <si>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</si>
  <si>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</si>
  <si>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</si>
  <si>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</si>
  <si>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</si>
  <si>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</si>
  <si>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</si>
  <si>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</si>
  <si>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</si>
  <si>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</si>
  <si>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</si>
  <si>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</si>
  <si>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</si>
  <si>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</si>
  <si>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</si>
  <si>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</si>
  <si>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</si>
  <si>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</si>
  <si>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</si>
  <si>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</si>
  <si>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</si>
  <si>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</si>
  <si>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</si>
  <si>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</si>
  <si>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</si>
  <si>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</si>
  <si>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</si>
  <si>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</si>
  <si>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</si>
  <si>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</si>
  <si>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</si>
  <si>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</si>
  <si>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</si>
  <si>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</si>
  <si>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</si>
  <si>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</si>
  <si>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</si>
  <si>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</si>
  <si>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</si>
  <si>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</si>
  <si>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</si>
  <si>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</si>
  <si>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</si>
  <si>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</si>
  <si>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</si>
  <si>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</si>
  <si>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</si>
  <si>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</si>
  <si>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</si>
  <si>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</si>
  <si>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</si>
  <si>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</si>
  <si>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</si>
  <si>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</si>
  <si>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</si>
  <si>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</si>
  <si>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</si>
  <si>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</si>
  <si>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</si>
  <si>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</si>
  <si>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</si>
  <si>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</si>
  <si>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</si>
  <si>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</si>
  <si>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</si>
  <si>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</si>
  <si>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</si>
  <si>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</si>
  <si>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</si>
  <si>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</si>
  <si>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</si>
  <si>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</si>
  <si>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</si>
  <si>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</si>
  <si>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</si>
  <si>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</si>
  <si>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</si>
  <si>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</si>
  <si>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</si>
  <si>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</si>
  <si>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</si>
  <si>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</si>
  <si>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</si>
  <si>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</si>
  <si>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</si>
  <si>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</si>
  <si>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</si>
  <si>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</si>
  <si>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</si>
  <si>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</si>
  <si>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</si>
  <si>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</si>
  <si>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</si>
  <si>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</si>
  <si>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</si>
  <si>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</si>
  <si>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</si>
  <si>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</si>
  <si>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</si>
  <si>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</si>
  <si>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</si>
  <si>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</si>
  <si>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</si>
  <si>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</si>
  <si>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</si>
  <si>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</si>
  <si>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</si>
  <si>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</si>
  <si>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</si>
  <si>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</si>
  <si>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</si>
  <si>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</si>
  <si>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</si>
  <si>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</si>
  <si>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</si>
  <si>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</si>
  <si>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</si>
  <si>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</si>
  <si>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</si>
  <si>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</si>
  <si>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</si>
  <si>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</si>
  <si>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</si>
  <si>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</si>
  <si>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</si>
  <si>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</si>
  <si>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</si>
  <si>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</si>
  <si>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</si>
  <si>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</si>
  <si>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</si>
  <si>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</si>
  <si>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</si>
  <si>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</si>
  <si>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</si>
  <si>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</si>
  <si>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</si>
  <si>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</si>
  <si>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</si>
  <si>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</si>
  <si>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</si>
  <si>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</si>
  <si>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</si>
  <si>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</si>
  <si>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</si>
  <si>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</si>
  <si>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</si>
  <si>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</si>
  <si>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</si>
  <si>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</si>
  <si>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</si>
  <si>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</si>
  <si>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</si>
  <si>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</si>
  <si>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</si>
  <si>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</si>
  <si>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</si>
  <si>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</si>
  <si>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</si>
  <si>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</si>
  <si>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</si>
  <si>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</si>
  <si>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</si>
  <si>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</si>
  <si>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</si>
  <si>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</si>
  <si>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</si>
  <si>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</si>
  <si>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</si>
  <si>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</si>
  <si>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</si>
  <si>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</si>
  <si>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</si>
  <si>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</si>
  <si>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</si>
  <si>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</si>
  <si>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</si>
  <si>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</si>
  <si>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</si>
  <si>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</si>
  <si>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</si>
  <si>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</si>
  <si>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</si>
  <si>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</si>
  <si>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</si>
  <si>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</si>
  <si>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</si>
  <si>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</si>
  <si>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</si>
  <si>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</si>
  <si>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</si>
  <si>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</si>
  <si>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</si>
  <si>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</si>
  <si>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</si>
  <si>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</si>
  <si>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</si>
  <si>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</si>
  <si>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</si>
  <si>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</si>
  <si>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</si>
  <si>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</si>
  <si>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</si>
  <si>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</si>
  <si>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</si>
  <si>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</si>
  <si>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</si>
  <si>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</si>
  <si>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</si>
  <si>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</si>
  <si>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</si>
  <si>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</si>
  <si>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</si>
  <si>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</si>
  <si>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</si>
  <si>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</si>
  <si>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</si>
  <si>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</si>
  <si>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</si>
  <si>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</si>
  <si>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</si>
  <si>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</si>
  <si>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</si>
  <si>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</si>
  <si>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</si>
  <si>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</si>
  <si>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</si>
  <si>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</si>
  <si>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</si>
  <si>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</si>
  <si>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</si>
  <si>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</si>
  <si>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</si>
  <si>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</si>
  <si>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</si>
  <si>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</si>
  <si>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</si>
  <si>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</si>
  <si>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</si>
  <si>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</si>
  <si>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</si>
  <si>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</si>
  <si>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</si>
  <si>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</si>
  <si>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</si>
  <si>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</si>
  <si>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</si>
  <si>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</si>
  <si>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</si>
  <si>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</si>
  <si>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</si>
  <si>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</si>
  <si>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</si>
  <si>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</si>
  <si>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</si>
  <si>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</si>
  <si>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</si>
  <si>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</si>
  <si>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</si>
  <si>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</si>
  <si>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</si>
  <si>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</si>
  <si>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</si>
  <si>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</si>
  <si>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</si>
  <si>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</si>
  <si>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</si>
  <si>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</si>
  <si>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</si>
  <si>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</si>
  <si>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</si>
  <si>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</si>
  <si>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</si>
  <si>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</si>
  <si>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</si>
  <si>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</si>
  <si>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</si>
  <si>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</si>
  <si>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</si>
  <si>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</si>
  <si>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</si>
  <si>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</si>
  <si>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</si>
  <si>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</si>
  <si>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</si>
  <si>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</si>
  <si>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</si>
  <si>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</si>
  <si>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</si>
  <si>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</si>
  <si>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</si>
  <si>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</si>
  <si>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</si>
  <si>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</si>
  <si>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</si>
  <si>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</si>
  <si>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</si>
  <si>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</si>
  <si>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</si>
  <si>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</si>
  <si>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</si>
  <si>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</si>
  <si>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</si>
  <si>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</si>
  <si>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</si>
  <si>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</si>
  <si>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</si>
  <si>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</si>
  <si>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</si>
  <si>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</si>
  <si>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</si>
  <si>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</si>
  <si>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</si>
  <si>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</si>
  <si>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</si>
  <si>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</si>
  <si>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</si>
  <si>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</si>
  <si>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</si>
  <si>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</si>
  <si>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</si>
  <si>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</si>
  <si>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</si>
  <si>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</si>
  <si>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</si>
  <si>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</si>
  <si>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</si>
  <si>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</si>
  <si>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</si>
  <si>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</si>
  <si>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</si>
  <si>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</si>
  <si>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</si>
  <si>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</si>
  <si>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</si>
  <si>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</si>
  <si>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</si>
  <si>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</si>
  <si>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</si>
  <si>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</si>
  <si>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</si>
  <si>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</si>
  <si>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</si>
  <si>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</si>
  <si>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</si>
  <si>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</si>
  <si>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</si>
  <si>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</si>
  <si>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</si>
  <si>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</si>
  <si>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</si>
  <si>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</si>
  <si>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</si>
  <si>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</si>
  <si>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</si>
  <si>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</si>
  <si>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</si>
  <si>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</si>
  <si>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</si>
  <si>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</si>
  <si>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</si>
  <si>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</si>
  <si>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</si>
  <si>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</si>
  <si>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</si>
  <si>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</si>
  <si>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</si>
  <si>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</si>
  <si>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</si>
  <si>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</si>
  <si>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</si>
  <si>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</si>
  <si>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</si>
  <si>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</si>
  <si>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</si>
  <si>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</si>
  <si>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</si>
  <si>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</si>
  <si>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</si>
  <si>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</si>
  <si>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</si>
  <si>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</si>
  <si>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</si>
  <si>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</si>
  <si>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</si>
  <si>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</si>
  <si>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</si>
  <si>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</si>
  <si>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</si>
  <si>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</si>
  <si>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</si>
  <si>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</si>
  <si>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</si>
  <si>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</si>
  <si>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</si>
  <si>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</si>
  <si>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</si>
  <si>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</si>
  <si>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</si>
  <si>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</si>
  <si>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</si>
  <si>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</si>
  <si>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</si>
  <si>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</si>
  <si>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</si>
  <si>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</si>
  <si>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</si>
  <si>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</si>
  <si>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</si>
  <si>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</si>
  <si>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</si>
  <si>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</si>
  <si>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</si>
  <si>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</si>
  <si>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</si>
  <si>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</si>
  <si>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</si>
  <si>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</si>
  <si>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</si>
  <si>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</si>
  <si>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</si>
  <si>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</si>
  <si>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</si>
  <si>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</si>
  <si>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</si>
  <si>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</si>
  <si>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</si>
  <si>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</si>
  <si>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</si>
  <si>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</si>
  <si>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</si>
  <si>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</si>
  <si>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</si>
  <si>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</si>
  <si>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</si>
  <si>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</si>
  <si>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</si>
  <si>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</si>
  <si>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</si>
  <si>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</si>
  <si>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</si>
  <si>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</si>
  <si>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</si>
  <si>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</si>
  <si>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</si>
  <si>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</si>
  <si>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</si>
  <si>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</si>
  <si>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</si>
  <si>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</si>
  <si>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</si>
  <si>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</si>
  <si>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</si>
  <si>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</si>
  <si>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</si>
  <si>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</si>
  <si>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</si>
  <si>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</si>
  <si>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</si>
  <si>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</si>
  <si>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</si>
  <si>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</si>
  <si>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</si>
  <si>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</si>
  <si>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</si>
  <si>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</si>
  <si>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</si>
  <si>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</si>
  <si>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</si>
  <si>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</si>
  <si>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</si>
  <si>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</si>
  <si>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</si>
  <si>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</si>
  <si>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</si>
  <si>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</si>
  <si>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</si>
  <si>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</si>
  <si>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</si>
  <si>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</si>
  <si>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</si>
  <si>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</si>
  <si>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</si>
  <si>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</si>
  <si>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</si>
  <si>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</si>
  <si>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</si>
  <si>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</si>
  <si>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</si>
  <si>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</si>
  <si>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</si>
  <si>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</si>
  <si>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</si>
  <si>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</si>
  <si>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</si>
  <si>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</si>
  <si>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</si>
  <si>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</si>
  <si>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</si>
  <si>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</si>
  <si>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</si>
  <si>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</si>
  <si>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</si>
  <si>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</si>
  <si>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</si>
  <si>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</si>
  <si>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</si>
  <si>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</si>
  <si>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</si>
  <si>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</si>
  <si>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</si>
  <si>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</si>
  <si>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</si>
  <si>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</si>
  <si>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</si>
  <si>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</si>
  <si>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</si>
  <si>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</si>
  <si>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</si>
  <si>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</si>
  <si>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</si>
  <si>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</si>
  <si>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</si>
  <si>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</si>
  <si>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</si>
  <si>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</si>
  <si>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</si>
  <si>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</si>
  <si>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</si>
  <si>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</si>
  <si>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</si>
  <si>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</si>
  <si>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</si>
  <si>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</si>
  <si>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</si>
  <si>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</si>
  <si>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</si>
  <si>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</si>
  <si>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</si>
  <si>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</si>
  <si>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</si>
  <si>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</si>
  <si>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</si>
  <si>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</si>
  <si>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</si>
  <si>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</si>
  <si>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</si>
  <si>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</si>
  <si>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</si>
  <si>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</si>
  <si>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</si>
  <si>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</si>
  <si>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</si>
  <si>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</si>
  <si>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</si>
  <si>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</si>
  <si>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</si>
  <si>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</si>
  <si>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</si>
  <si>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</si>
  <si>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</si>
  <si>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</si>
  <si>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</si>
  <si>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</si>
  <si>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</si>
  <si>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</si>
  <si>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</si>
  <si>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</si>
  <si>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</si>
  <si>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</si>
  <si>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</si>
  <si>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</si>
  <si>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</si>
  <si>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</si>
  <si>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</si>
  <si>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</si>
  <si>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</si>
  <si>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</si>
  <si>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</si>
  <si>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</si>
  <si>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</si>
  <si>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</si>
  <si>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</si>
  <si>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</si>
  <si>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</si>
  <si>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</si>
  <si>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</si>
  <si>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</si>
  <si>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</si>
  <si>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</si>
  <si>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</si>
  <si>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</si>
  <si>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</si>
  <si>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</si>
  <si>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</si>
  <si>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</si>
  <si>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</si>
  <si>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</si>
  <si>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</si>
  <si>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</si>
  <si>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</si>
  <si>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</si>
  <si>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</si>
  <si>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</si>
  <si>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</si>
  <si>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</si>
  <si>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</si>
  <si>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</si>
  <si>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</si>
  <si>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</si>
  <si>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</si>
  <si>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</si>
  <si>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</si>
  <si>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</si>
  <si>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</si>
  <si>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</si>
  <si>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</si>
  <si>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</si>
  <si>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</si>
  <si>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</si>
  <si>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</si>
  <si>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</si>
  <si>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</si>
  <si>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</si>
  <si>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</si>
  <si>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</si>
  <si>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</si>
  <si>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</si>
  <si>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</si>
  <si>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</si>
  <si>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</si>
  <si>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</si>
  <si>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</si>
  <si>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</si>
  <si>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</si>
  <si>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</si>
  <si>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</si>
  <si>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</si>
  <si>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</si>
  <si>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</si>
  <si>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</si>
  <si>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</si>
  <si>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</si>
  <si>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</si>
  <si>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</si>
  <si>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</si>
  <si>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</si>
  <si>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</si>
  <si>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</si>
  <si>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</si>
  <si>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</si>
  <si>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</si>
  <si>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</si>
  <si>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</si>
  <si>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</si>
  <si>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</si>
  <si>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</si>
  <si>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</si>
  <si>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</si>
  <si>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</si>
  <si>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</si>
  <si>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</si>
  <si>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</si>
  <si>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</si>
  <si>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</si>
  <si>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</si>
  <si>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</si>
  <si>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</si>
  <si>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</si>
  <si>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</si>
  <si>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</si>
  <si>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</si>
  <si>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</si>
  <si>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</si>
  <si>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</si>
  <si>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</si>
  <si>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</si>
  <si>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</si>
  <si>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</si>
  <si>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</si>
  <si>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</si>
  <si>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</si>
  <si>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</si>
  <si>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</si>
  <si>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</si>
  <si>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</si>
  <si>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</si>
  <si>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</si>
  <si>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</si>
  <si>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</si>
  <si>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</si>
  <si>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</si>
  <si>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</si>
  <si>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</si>
  <si>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</si>
  <si>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</si>
  <si>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</si>
  <si>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</si>
  <si>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</si>
  <si>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</si>
  <si>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</si>
  <si>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</si>
  <si>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</si>
  <si>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</si>
  <si>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</si>
  <si>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</si>
  <si>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</si>
  <si>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</si>
  <si>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</si>
  <si>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</si>
  <si>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</si>
  <si>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</si>
  <si>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</si>
  <si>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</si>
  <si>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</si>
  <si>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</si>
  <si>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</si>
  <si>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</si>
  <si>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</si>
  <si>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</si>
  <si>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</si>
  <si>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</si>
  <si>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</si>
  <si>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</si>
  <si>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</si>
  <si>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</si>
  <si>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</si>
  <si>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</si>
  <si>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</si>
  <si>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</si>
  <si>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</si>
  <si>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</si>
  <si>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</si>
  <si>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</si>
  <si>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</si>
  <si>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</si>
  <si>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</si>
  <si>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</si>
  <si>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</si>
  <si>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</si>
  <si>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</si>
  <si>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</si>
  <si>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</si>
  <si>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</si>
  <si>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</si>
  <si>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</si>
  <si>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</si>
  <si>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</si>
  <si>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</si>
  <si>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</si>
  <si>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</si>
  <si>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</si>
  <si>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</si>
  <si>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</si>
  <si>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</si>
  <si>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</si>
  <si>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</si>
  <si>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</si>
  <si>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</si>
  <si>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</si>
  <si>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</si>
  <si>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</si>
  <si>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</si>
  <si>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</si>
  <si>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</si>
  <si>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</si>
  <si>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</si>
  <si>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</si>
  <si>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</si>
  <si>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</si>
  <si>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</si>
  <si>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</si>
  <si>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</si>
  <si>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</si>
  <si>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</si>
  <si>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</si>
  <si>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</si>
  <si>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</si>
  <si>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</si>
  <si>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</si>
  <si>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</si>
  <si>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</si>
  <si>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</si>
  <si>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</si>
  <si>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</si>
  <si>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</si>
  <si>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</si>
  <si>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</si>
  <si>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</si>
  <si>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</si>
  <si>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</si>
  <si>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</si>
  <si>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</si>
  <si>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</si>
  <si>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</si>
  <si>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</si>
  <si>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</si>
  <si>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</si>
  <si>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</si>
  <si>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</si>
  <si>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</si>
  <si>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</si>
  <si>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</si>
  <si>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</si>
  <si>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</si>
  <si>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</si>
  <si>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</si>
  <si>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</si>
  <si>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</si>
  <si>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</si>
  <si>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</si>
  <si>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</si>
  <si>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</si>
  <si>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</si>
  <si>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</si>
  <si>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</si>
  <si>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</si>
  <si>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</si>
  <si>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</si>
  <si>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</si>
  <si>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</si>
  <si>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</si>
  <si>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</si>
  <si>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</si>
  <si>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</si>
  <si>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</si>
  <si>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</si>
  <si>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</si>
  <si>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</si>
  <si>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</si>
  <si>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</si>
  <si>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</si>
  <si>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</si>
  <si>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</si>
  <si>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</si>
  <si>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</si>
  <si>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</si>
  <si>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</si>
  <si>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</si>
  <si>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</si>
  <si>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</si>
  <si>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</si>
  <si>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</si>
  <si>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</si>
  <si>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</si>
  <si>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</si>
  <si>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</si>
  <si>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</si>
  <si>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</si>
  <si>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</si>
  <si>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</si>
  <si>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</si>
  <si>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</si>
  <si>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</si>
  <si>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</si>
  <si>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</si>
  <si>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</si>
  <si>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</si>
  <si>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</si>
  <si>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</si>
  <si>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</si>
  <si>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</si>
  <si>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</si>
  <si>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</si>
  <si>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</si>
  <si>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</si>
  <si>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</si>
  <si>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</si>
  <si>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</si>
  <si>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</si>
  <si>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</si>
  <si>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</si>
  <si>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</si>
  <si>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</si>
  <si>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</si>
  <si>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</si>
  <si>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</si>
  <si>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</si>
  <si>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</si>
  <si>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</si>
  <si>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</si>
  <si>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</si>
  <si>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</si>
  <si>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</si>
  <si>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</si>
  <si>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</si>
  <si>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</si>
  <si>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</si>
  <si>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</si>
  <si>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</si>
  <si>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</si>
  <si>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</si>
  <si>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</si>
  <si>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</si>
  <si>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</si>
  <si>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</si>
  <si>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</si>
  <si>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</si>
  <si>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</si>
  <si>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</si>
  <si>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</si>
  <si>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</si>
  <si>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</si>
  <si>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</si>
  <si>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</si>
  <si>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</si>
  <si>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</si>
  <si>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</si>
  <si>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</si>
  <si>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</si>
  <si>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</si>
  <si>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</si>
  <si>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</si>
  <si>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</si>
  <si>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</si>
  <si>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</si>
  <si>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</si>
  <si>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</si>
  <si>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</si>
  <si>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</si>
  <si>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</si>
  <si>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</si>
  <si>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</si>
  <si>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</si>
  <si>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</si>
  <si>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</si>
  <si>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</si>
  <si>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</si>
  <si>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</si>
  <si>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</si>
  <si>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</si>
  <si>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</si>
  <si>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</si>
  <si>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</si>
  <si>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</si>
  <si>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</si>
  <si>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</si>
  <si>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</si>
  <si>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</si>
  <si>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</si>
  <si>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</si>
  <si>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</si>
  <si>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</si>
  <si>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</si>
  <si>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</si>
  <si>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</si>
  <si>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</si>
  <si>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</si>
  <si>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</si>
  <si>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</si>
  <si>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</si>
  <si>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</si>
  <si>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</si>
  <si>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</si>
  <si>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</si>
  <si>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</si>
  <si>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</si>
  <si>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</si>
  <si>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</si>
  <si>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</si>
  <si>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</si>
  <si>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</si>
  <si>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</si>
  <si>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</si>
  <si>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</si>
  <si>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</si>
  <si>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</si>
  <si>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</si>
  <si>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</si>
  <si>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</si>
  <si>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</si>
  <si>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</si>
  <si>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</si>
  <si>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</si>
  <si>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</si>
  <si>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</si>
  <si>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</si>
  <si>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</si>
  <si>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</si>
  <si>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</si>
  <si>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</si>
  <si>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</si>
  <si>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</si>
  <si>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</si>
  <si>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</si>
  <si>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</si>
  <si>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</si>
  <si>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</si>
  <si>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</si>
  <si>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</si>
  <si>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</si>
  <si>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</si>
  <si>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</si>
  <si>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</si>
  <si>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</si>
  <si>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</si>
  <si>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</si>
  <si>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</si>
  <si>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</si>
  <si>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</si>
  <si>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</si>
  <si>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</si>
  <si>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</si>
  <si>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</si>
  <si>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</si>
  <si>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</si>
  <si>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</si>
  <si>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</si>
  <si>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</si>
  <si>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</si>
  <si>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</si>
  <si>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</si>
  <si>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</si>
  <si>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</si>
  <si>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</si>
  <si>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</si>
  <si>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</si>
  <si>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</si>
  <si>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</si>
  <si>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</si>
  <si>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</si>
  <si>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</si>
  <si>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</si>
  <si>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</si>
  <si>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</si>
  <si>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</si>
  <si>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</si>
  <si>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</si>
  <si>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</si>
  <si>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</si>
  <si>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</si>
  <si>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</si>
  <si>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</si>
  <si>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</si>
  <si>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</si>
  <si>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</si>
  <si>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</si>
  <si>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</si>
  <si>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</si>
  <si>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</si>
  <si>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</si>
  <si>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</si>
  <si>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</si>
  <si>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</si>
  <si>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</si>
  <si>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</si>
  <si>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</si>
  <si>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</si>
  <si>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</si>
  <si>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</si>
  <si>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</si>
  <si>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</si>
  <si>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</si>
  <si>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</si>
  <si>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</si>
  <si>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</si>
  <si>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</si>
  <si>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</si>
  <si>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</si>
  <si>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</si>
  <si>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</si>
  <si>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</si>
  <si>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</si>
  <si>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</si>
  <si>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</si>
  <si>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</si>
  <si>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</si>
  <si>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</si>
  <si>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</si>
  <si>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</si>
  <si>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</si>
  <si>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</si>
  <si>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</si>
  <si>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</si>
  <si>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</si>
  <si>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</si>
  <si>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</si>
  <si>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</si>
  <si>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</si>
  <si>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</si>
  <si>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</si>
  <si>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</si>
  <si>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</si>
  <si>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</si>
  <si>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</si>
  <si>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</si>
  <si>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</si>
  <si>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</si>
  <si>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</si>
  <si>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</si>
  <si>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</si>
  <si>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</si>
  <si>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</si>
  <si>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</si>
  <si>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</si>
  <si>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</si>
  <si>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</si>
  <si>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</si>
  <si>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</si>
  <si>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</si>
  <si>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</si>
  <si>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</si>
  <si>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</si>
  <si>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</si>
  <si>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</si>
  <si>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</si>
  <si>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</si>
  <si>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</si>
  <si>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</si>
  <si>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</si>
  <si>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</si>
  <si>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</si>
  <si>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</si>
  <si>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</si>
  <si>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</si>
  <si>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</si>
  <si>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</si>
  <si>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</si>
  <si>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</si>
  <si>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</si>
  <si>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</si>
  <si>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</si>
  <si>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</si>
  <si>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</si>
  <si>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</si>
  <si>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</si>
  <si>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</si>
  <si>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</si>
  <si>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</si>
  <si>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</si>
  <si>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</si>
  <si>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</si>
  <si>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</si>
  <si>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</si>
  <si>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</si>
  <si>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</si>
  <si>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</si>
  <si>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</si>
  <si>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</si>
  <si>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</si>
  <si>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</si>
  <si>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</si>
  <si>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</si>
  <si>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</si>
  <si>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</si>
  <si>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</si>
  <si>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</si>
  <si>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</si>
  <si>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</si>
  <si>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</si>
  <si>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</si>
  <si>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</si>
  <si>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</si>
  <si>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</si>
  <si>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</si>
  <si>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</si>
  <si>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</si>
  <si>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</si>
  <si>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</si>
  <si>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</si>
  <si>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</si>
  <si>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</si>
  <si>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</si>
  <si>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</si>
  <si>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</si>
  <si>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</si>
  <si>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</si>
  <si>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</si>
  <si>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</si>
  <si>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</si>
  <si>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</si>
  <si>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</si>
  <si>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</si>
  <si>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</si>
  <si>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</si>
  <si>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</si>
  <si>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</si>
  <si>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</si>
  <si>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</si>
  <si>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</si>
  <si>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</si>
  <si>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</si>
  <si>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</si>
  <si>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</si>
  <si>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</si>
  <si>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</si>
  <si>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</si>
  <si>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</si>
  <si>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</si>
  <si>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</si>
  <si>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</si>
  <si>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</si>
  <si>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</si>
  <si>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</si>
  <si>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</si>
  <si>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</si>
  <si>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</si>
  <si>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</si>
  <si>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</si>
  <si>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</si>
  <si>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</si>
  <si>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</si>
  <si>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</si>
  <si>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</si>
  <si>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</si>
  <si>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</si>
  <si>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</si>
  <si>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</si>
  <si>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</si>
  <si>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</si>
  <si>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</si>
  <si>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</si>
  <si>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</si>
  <si>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</si>
  <si>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</si>
  <si>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</si>
  <si>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</si>
  <si>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</si>
  <si>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</si>
  <si>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</si>
  <si>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</si>
  <si>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</si>
  <si>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</si>
  <si>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</si>
  <si>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</si>
  <si>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</si>
  <si>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</si>
  <si>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</si>
  <si>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</si>
  <si>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</si>
  <si>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</si>
  <si>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</si>
  <si>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</si>
  <si>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</si>
  <si>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</si>
  <si>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</si>
  <si>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</si>
  <si>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</si>
  <si>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</si>
  <si>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</si>
  <si>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</si>
  <si>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</si>
  <si>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</si>
  <si>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</si>
  <si>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</si>
  <si>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</si>
  <si>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</si>
  <si>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</si>
  <si>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</si>
  <si>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</si>
  <si>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</si>
  <si>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</si>
  <si>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</si>
  <si>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</si>
  <si>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</si>
  <si>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</si>
  <si>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</si>
  <si>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</si>
  <si>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</si>
  <si>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</si>
  <si>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</si>
  <si>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</si>
  <si>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</si>
  <si>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</si>
  <si>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</si>
  <si>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</si>
  <si>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</si>
  <si>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</si>
  <si>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</si>
  <si>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</si>
  <si>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</si>
  <si>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</si>
  <si>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</si>
  <si>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</si>
  <si>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</si>
  <si>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</si>
  <si>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</si>
  <si>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</si>
  <si>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</si>
  <si>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</si>
  <si>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</si>
  <si>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</si>
  <si>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</si>
  <si>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</si>
  <si>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</si>
  <si>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</si>
  <si>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</si>
  <si>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</si>
  <si>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</si>
  <si>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</si>
  <si>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</si>
  <si>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</si>
  <si>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</si>
  <si>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</si>
  <si>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</si>
  <si>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</si>
  <si>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</si>
  <si>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</si>
  <si>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</si>
  <si>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</si>
  <si>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</si>
  <si>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</si>
  <si>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</si>
  <si>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</si>
  <si>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</si>
  <si>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</si>
  <si>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</si>
  <si>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</si>
  <si>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</si>
  <si>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</si>
  <si>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</si>
  <si>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</si>
  <si>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</si>
  <si>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</si>
  <si>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</si>
  <si>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</si>
  <si>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</si>
  <si>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</si>
  <si>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</si>
  <si>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</si>
  <si>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</si>
  <si>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</si>
  <si>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</si>
  <si>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</si>
  <si>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</si>
  <si>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</si>
  <si>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</si>
  <si>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</si>
  <si>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</si>
  <si>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</si>
  <si>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</si>
  <si>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</si>
  <si>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</si>
  <si>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</si>
  <si>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</si>
  <si>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</si>
  <si>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</si>
  <si>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</si>
  <si>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</si>
  <si>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</si>
  <si>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</si>
  <si>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</si>
  <si>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</si>
  <si>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</si>
  <si>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</si>
  <si>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</si>
  <si>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</si>
  <si>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</si>
  <si>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</si>
  <si>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</si>
  <si>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</si>
  <si>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</si>
  <si>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</si>
  <si>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</si>
  <si>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</si>
  <si>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</si>
  <si>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</si>
  <si>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</si>
  <si>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</si>
  <si>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</si>
  <si>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</si>
  <si>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</si>
  <si>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</si>
  <si>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</si>
  <si>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</si>
  <si>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</si>
  <si>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</si>
  <si>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</si>
  <si>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</si>
  <si>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</si>
  <si>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</si>
  <si>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</si>
  <si>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</si>
  <si>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</si>
  <si>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</si>
  <si>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</si>
  <si>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</si>
  <si>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</si>
  <si>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</si>
  <si>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</si>
  <si>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</si>
  <si>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</si>
  <si>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</si>
  <si>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</si>
  <si>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</si>
  <si>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</si>
  <si>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</si>
  <si>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</si>
  <si>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</si>
  <si>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</si>
  <si>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</si>
  <si>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</si>
  <si>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</si>
  <si>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</si>
  <si>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</si>
  <si>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</si>
  <si>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</si>
  <si>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</si>
  <si>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</si>
  <si>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</si>
  <si>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</si>
  <si>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</si>
  <si>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</si>
  <si>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</si>
  <si>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</si>
  <si>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</si>
  <si>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</si>
  <si>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</si>
  <si>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</si>
  <si>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</si>
  <si>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</si>
  <si>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</si>
  <si>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</si>
  <si>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</si>
  <si>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</si>
  <si>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</si>
  <si>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</si>
  <si>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</si>
  <si>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</si>
  <si>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</si>
  <si>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</si>
  <si>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</si>
  <si>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</si>
  <si>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</si>
  <si>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</si>
  <si>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</si>
  <si>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</si>
  <si>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</si>
  <si>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</si>
  <si>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</si>
  <si>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</si>
  <si>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</si>
  <si>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</si>
  <si>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</si>
  <si>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</si>
  <si>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</si>
  <si>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</si>
  <si>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</si>
  <si>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</si>
  <si>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</si>
  <si>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</si>
  <si>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</si>
  <si>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</si>
  <si>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</si>
  <si>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</si>
  <si>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</si>
  <si>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</si>
  <si>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</si>
  <si>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</si>
  <si>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</si>
  <si>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</si>
  <si>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</si>
  <si>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</si>
  <si>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</si>
  <si>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</si>
  <si>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</si>
  <si>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</si>
  <si>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</si>
  <si>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</si>
  <si>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</si>
  <si>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</si>
  <si>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</si>
  <si>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</si>
  <si>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</si>
  <si>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</si>
  <si>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</si>
  <si>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</si>
  <si>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</si>
  <si>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</si>
  <si>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</si>
  <si>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</si>
  <si>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</si>
  <si>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</si>
  <si>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</si>
  <si>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</si>
  <si>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</si>
  <si>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</si>
  <si>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</si>
  <si>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</si>
  <si>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</si>
  <si>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</si>
  <si>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</si>
  <si>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</si>
  <si>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</si>
  <si>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</si>
  <si>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</si>
  <si>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</si>
  <si>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</si>
  <si>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</si>
  <si>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</si>
  <si>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</si>
  <si>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</si>
  <si>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</si>
  <si>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</si>
  <si>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</si>
  <si>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</si>
  <si>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</si>
  <si>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</si>
  <si>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</si>
  <si>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</si>
  <si>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</si>
  <si>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</si>
  <si>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</si>
  <si>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</si>
  <si>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</si>
  <si>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</si>
  <si>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</si>
  <si>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</si>
  <si>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</si>
  <si>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</si>
  <si>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</si>
  <si>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</si>
  <si>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</si>
  <si>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</si>
  <si>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</si>
  <si>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</si>
  <si>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</si>
  <si>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</si>
  <si>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</si>
  <si>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</si>
  <si>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</si>
  <si>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</si>
  <si>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</si>
  <si>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</si>
  <si>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</si>
  <si>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</si>
  <si>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</si>
  <si>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</si>
  <si>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</si>
  <si>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</si>
  <si>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</si>
  <si>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</si>
  <si>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</si>
  <si>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</si>
  <si>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</si>
  <si>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</si>
  <si>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</si>
  <si>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</si>
  <si>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</si>
  <si>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</si>
  <si>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</si>
  <si>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</si>
  <si>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</si>
  <si>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</si>
  <si>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</si>
  <si>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</si>
  <si>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</si>
  <si>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</si>
  <si>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</si>
  <si>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</si>
  <si>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</si>
  <si>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</si>
  <si>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</si>
  <si>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</si>
  <si>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</si>
  <si>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</si>
  <si>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</si>
  <si>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</si>
  <si>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</si>
  <si>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</si>
  <si>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</si>
  <si>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</si>
  <si>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</si>
  <si>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</si>
  <si>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</si>
  <si>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</si>
  <si>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</si>
  <si>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</si>
  <si>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</si>
  <si>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</si>
  <si>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</si>
  <si>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</si>
  <si>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</si>
  <si>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</si>
  <si>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</si>
  <si>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</si>
  <si>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</si>
  <si>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</si>
  <si>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</si>
  <si>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</si>
  <si>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</si>
  <si>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</si>
  <si>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</si>
  <si>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</si>
  <si>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</si>
  <si>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</si>
  <si>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</si>
  <si>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</si>
  <si>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</si>
  <si>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</si>
  <si>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</si>
  <si>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</si>
  <si>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</si>
  <si>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</si>
  <si>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</si>
  <si>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</si>
  <si>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</si>
  <si>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</si>
  <si>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</si>
  <si>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</si>
  <si>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</si>
  <si>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</si>
  <si>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</si>
  <si>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</si>
  <si>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</si>
  <si>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</si>
  <si>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</si>
  <si>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</si>
  <si>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</si>
  <si>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</si>
  <si>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</si>
  <si>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</si>
  <si>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</si>
  <si>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</si>
  <si>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</si>
  <si>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</si>
  <si>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</si>
  <si>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</si>
  <si>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</si>
  <si>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</si>
  <si>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</si>
  <si>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</si>
  <si>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</si>
  <si>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</si>
  <si>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</si>
  <si>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</si>
  <si>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 xml:space="preserve">goal </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</si>
  <si>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</si>
  <si>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</si>
  <si>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</si>
  <si>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</si>
  <si>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</si>
  <si>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</si>
  <si>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</si>
  <si>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</si>
  <si>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</si>
  <si>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</si>
  <si>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</si>
  <si>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</si>
  <si>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</si>
  <si>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</si>
  <si>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</si>
  <si>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</si>
  <si>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</si>
  <si>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</si>
  <si>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</si>
  <si>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NORM.DIST</t>
  </si>
  <si>
    <t>normal distr</t>
  </si>
  <si>
    <t>median</t>
  </si>
  <si>
    <t>min</t>
  </si>
  <si>
    <t>max</t>
  </si>
  <si>
    <t>mean</t>
  </si>
  <si>
    <t>variance</t>
  </si>
  <si>
    <t>variance s</t>
  </si>
  <si>
    <t>variance p</t>
  </si>
  <si>
    <t>std deviation</t>
  </si>
  <si>
    <t>std deviation v</t>
  </si>
  <si>
    <t>std deviation p</t>
  </si>
  <si>
    <t>succesful</t>
  </si>
  <si>
    <t xml:space="preserve">failed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</si>
</sst>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m/d/yyyy h:mm:ss"/>
  </numFmts>
  <fonts count="5">
    <font>
      <sz val="12.0"/>
      <color theme="1"/>
      <name val="Calibri"/>
      <scheme val="minor"/>
    </font>
    <font>
      <sz val="12.0"/>
      <color theme="1"/>
      <name val="Calibri"/>
    </font>
    <font>
      <color theme="1"/>
      <name val="Calibri"/>
      <scheme val="minor"/>
    </font>
    <font>
      <sz val="10.0"/>
      <color rgb="FF2B2B2B"/>
      <name val="Consolas"/>
    </font>
    <font>
      <sz val="10.0"/>
      <color rgb="FF2B2B2B"/>
      <name val="Roboto"/>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left"/>
    </xf>
    <xf borderId="0" fillId="0" fontId="1" numFmtId="165" xfId="0" applyAlignment="1" applyFont="1" applyNumberFormat="1">
      <alignment horizontal="left"/>
    </xf>
    <xf borderId="0" fillId="0" fontId="1" numFmtId="1" xfId="0" applyAlignment="1" applyFont="1" applyNumberFormat="1">
      <alignment horizontal="left"/>
    </xf>
    <xf borderId="0" fillId="0" fontId="1" numFmtId="2" xfId="0" applyAlignment="1" applyFont="1" applyNumberFormat="1">
      <alignment horizontal="left"/>
    </xf>
    <xf borderId="0" fillId="0" fontId="1" numFmtId="164" xfId="0" applyAlignment="1" applyFont="1" applyNumberFormat="1">
      <alignment horizontal="left"/>
    </xf>
    <xf borderId="1" fillId="0" fontId="1" numFmtId="0" xfId="0" applyAlignment="1" applyBorder="1" applyFont="1">
      <alignment horizontal="left"/>
    </xf>
    <xf borderId="1" fillId="0" fontId="3"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1" fillId="0" fontId="1" numFmtId="9" xfId="0" applyAlignment="1" applyBorder="1" applyFont="1" applyNumberFormat="1">
      <alignment horizontal="left"/>
    </xf>
    <xf borderId="2" fillId="0" fontId="3" numFmtId="0" xfId="0" applyAlignment="1" applyBorder="1" applyFont="1">
      <alignment horizontal="left" shrinkToFit="0" vertical="center" wrapText="1"/>
    </xf>
    <xf borderId="3" fillId="0" fontId="4" numFmtId="0" xfId="0" applyAlignment="1" applyBorder="1" applyFont="1">
      <alignment horizontal="left" shrinkToFit="0" vertical="center" wrapText="1"/>
    </xf>
    <xf borderId="4" fillId="0" fontId="3" numFmtId="0" xfId="0" applyAlignment="1" applyBorder="1" applyFont="1">
      <alignment horizontal="left" shrinkToFit="0" vertical="center" wrapText="1"/>
    </xf>
    <xf borderId="0" fillId="0" fontId="1" numFmtId="1" xfId="0" applyFont="1" applyNumberFormat="1"/>
  </cellXfs>
  <cellStyles count="1">
    <cellStyle xfId="0" name="Normal" builtinId="0"/>
  </cellStyles>
  <dxfs count="4">
    <dxf>
      <font/>
      <fill>
        <patternFill patternType="solid">
          <fgColor rgb="FF00B0F0"/>
          <bgColor rgb="FF00B0F0"/>
        </patternFill>
      </fill>
      <border/>
    </dxf>
    <dxf>
      <font/>
      <fill>
        <patternFill patternType="solid">
          <fgColor rgb="FF92D050"/>
          <bgColor rgb="FF92D050"/>
        </patternFill>
      </fill>
      <border/>
    </dxf>
    <dxf>
      <font/>
      <fill>
        <patternFill patternType="solid">
          <fgColor rgb="FFFFFF00"/>
          <bgColor rgb="FFFFFF00"/>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2.xml"/><Relationship Id="rId14" Type="http://schemas.openxmlformats.org/officeDocument/2006/relationships/pivotCacheDefinition" Target="pivotCache/pivotCacheDefinition1.xml"/><Relationship Id="rId17" Type="http://customschemas.google.com/relationships/workbookmetadata" Target="metadata"/><Relationship Id="rId16" Type="http://schemas.openxmlformats.org/officeDocument/2006/relationships/pivotCacheDefinition" Target="pivotCache/pivotCacheDefinition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canceled</c:v>
          </c:tx>
          <c:spPr>
            <a:solidFill>
              <a:schemeClr val="accent1"/>
            </a:solidFill>
            <a:ln cmpd="sng">
              <a:solidFill>
                <a:srgbClr val="000000"/>
              </a:solidFill>
            </a:ln>
          </c:spPr>
          <c:cat>
            <c:strRef>
              <c:f>'sub category pivot'!$A$5:$A$29</c:f>
            </c:strRef>
          </c:cat>
          <c:val>
            <c:numRef>
              <c:f>'sub category pivot'!$B$5:$B$29</c:f>
              <c:numCache/>
            </c:numRef>
          </c:val>
        </c:ser>
        <c:ser>
          <c:idx val="1"/>
          <c:order val="1"/>
          <c:tx>
            <c:v>failed</c:v>
          </c:tx>
          <c:spPr>
            <a:solidFill>
              <a:schemeClr val="accent2"/>
            </a:solidFill>
            <a:ln cmpd="sng">
              <a:solidFill>
                <a:srgbClr val="000000"/>
              </a:solidFill>
            </a:ln>
          </c:spPr>
          <c:cat>
            <c:strRef>
              <c:f>'sub category pivot'!$A$5:$A$29</c:f>
            </c:strRef>
          </c:cat>
          <c:val>
            <c:numRef>
              <c:f>'sub category pivot'!$C$5:$C$29</c:f>
              <c:numCache/>
            </c:numRef>
          </c:val>
        </c:ser>
        <c:ser>
          <c:idx val="2"/>
          <c:order val="2"/>
          <c:tx>
            <c:v>live</c:v>
          </c:tx>
          <c:spPr>
            <a:solidFill>
              <a:schemeClr val="accent3"/>
            </a:solidFill>
            <a:ln cmpd="sng">
              <a:solidFill>
                <a:srgbClr val="000000"/>
              </a:solidFill>
            </a:ln>
          </c:spPr>
          <c:cat>
            <c:strRef>
              <c:f>'sub category pivot'!$A$5:$A$29</c:f>
            </c:strRef>
          </c:cat>
          <c:val>
            <c:numRef>
              <c:f>'sub category pivot'!$D$5:$D$29</c:f>
              <c:numCache/>
            </c:numRef>
          </c:val>
        </c:ser>
        <c:ser>
          <c:idx val="3"/>
          <c:order val="3"/>
          <c:tx>
            <c:v>successful</c:v>
          </c:tx>
          <c:spPr>
            <a:solidFill>
              <a:schemeClr val="accent4"/>
            </a:solidFill>
            <a:ln cmpd="sng">
              <a:solidFill>
                <a:srgbClr val="000000"/>
              </a:solidFill>
            </a:ln>
          </c:spPr>
          <c:cat>
            <c:strRef>
              <c:f>'sub category pivot'!$A$5:$A$29</c:f>
            </c:strRef>
          </c:cat>
          <c:val>
            <c:numRef>
              <c:f>'sub category pivot'!$E$5:$E$29</c:f>
              <c:numCache/>
            </c:numRef>
          </c:val>
        </c:ser>
        <c:overlap val="100"/>
        <c:axId val="1700747373"/>
        <c:axId val="1798603841"/>
      </c:barChart>
      <c:catAx>
        <c:axId val="17007473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98603841"/>
      </c:catAx>
      <c:valAx>
        <c:axId val="17986038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00747373"/>
      </c:valAx>
    </c:plotArea>
    <c:legend>
      <c:legendPos val="r"/>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canceled</c:v>
          </c:tx>
          <c:spPr>
            <a:ln cmpd="sng" w="28575">
              <a:solidFill>
                <a:schemeClr val="accent1"/>
              </a:solidFill>
            </a:ln>
          </c:spPr>
          <c:marker>
            <c:symbol val="circle"/>
            <c:size val="5"/>
            <c:spPr>
              <a:solidFill>
                <a:schemeClr val="accent1"/>
              </a:solidFill>
              <a:ln cmpd="sng">
                <a:solidFill>
                  <a:schemeClr val="accent1"/>
                </a:solidFill>
              </a:ln>
            </c:spPr>
          </c:marker>
          <c:cat>
            <c:strRef>
              <c:f>'date pivot'!$A$6:$A$18</c:f>
            </c:strRef>
          </c:cat>
          <c:val>
            <c:numRef>
              <c:f>'date pivot'!$B$6:$B$18</c:f>
              <c:numCache/>
            </c:numRef>
          </c:val>
          <c:smooth val="0"/>
        </c:ser>
        <c:ser>
          <c:idx val="1"/>
          <c:order val="1"/>
          <c:tx>
            <c:v>failed</c:v>
          </c:tx>
          <c:spPr>
            <a:ln cmpd="sng" w="28575">
              <a:solidFill>
                <a:schemeClr val="accent2"/>
              </a:solidFill>
            </a:ln>
          </c:spPr>
          <c:marker>
            <c:symbol val="circle"/>
            <c:size val="5"/>
            <c:spPr>
              <a:solidFill>
                <a:schemeClr val="accent2"/>
              </a:solidFill>
              <a:ln cmpd="sng">
                <a:solidFill>
                  <a:schemeClr val="accent2"/>
                </a:solidFill>
              </a:ln>
            </c:spPr>
          </c:marker>
          <c:cat>
            <c:strRef>
              <c:f>'date pivot'!$A$6:$A$18</c:f>
            </c:strRef>
          </c:cat>
          <c:val>
            <c:numRef>
              <c:f>'date pivot'!$C$6:$C$18</c:f>
              <c:numCache/>
            </c:numRef>
          </c:val>
          <c:smooth val="0"/>
        </c:ser>
        <c:ser>
          <c:idx val="2"/>
          <c:order val="2"/>
          <c:tx>
            <c:v>live</c:v>
          </c:tx>
          <c:spPr>
            <a:ln cmpd="sng" w="28575">
              <a:solidFill>
                <a:schemeClr val="accent3"/>
              </a:solidFill>
            </a:ln>
          </c:spPr>
          <c:marker>
            <c:symbol val="circle"/>
            <c:size val="5"/>
            <c:spPr>
              <a:solidFill>
                <a:schemeClr val="accent3"/>
              </a:solidFill>
              <a:ln cmpd="sng">
                <a:solidFill>
                  <a:schemeClr val="accent3"/>
                </a:solidFill>
              </a:ln>
            </c:spPr>
          </c:marker>
          <c:cat>
            <c:strRef>
              <c:f>'date pivot'!$A$6:$A$18</c:f>
            </c:strRef>
          </c:cat>
          <c:val>
            <c:numRef>
              <c:f>'date pivot'!$D$6:$D$18</c:f>
              <c:numCache/>
            </c:numRef>
          </c:val>
          <c:smooth val="0"/>
        </c:ser>
        <c:ser>
          <c:idx val="3"/>
          <c:order val="3"/>
          <c:tx>
            <c:v>successful</c:v>
          </c:tx>
          <c:spPr>
            <a:ln cmpd="sng" w="28575">
              <a:solidFill>
                <a:schemeClr val="accent4"/>
              </a:solidFill>
            </a:ln>
          </c:spPr>
          <c:marker>
            <c:symbol val="circle"/>
            <c:size val="5"/>
            <c:spPr>
              <a:solidFill>
                <a:schemeClr val="accent4"/>
              </a:solidFill>
              <a:ln cmpd="sng">
                <a:solidFill>
                  <a:schemeClr val="accent4"/>
                </a:solidFill>
              </a:ln>
            </c:spPr>
          </c:marker>
          <c:cat>
            <c:strRef>
              <c:f>'date pivot'!$A$6:$A$18</c:f>
            </c:strRef>
          </c:cat>
          <c:val>
            <c:numRef>
              <c:f>'date pivot'!$E$6:$E$18</c:f>
              <c:numCache/>
            </c:numRef>
          </c:val>
          <c:smooth val="0"/>
        </c:ser>
        <c:axId val="1220422227"/>
        <c:axId val="1419200177"/>
      </c:lineChart>
      <c:catAx>
        <c:axId val="12204222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19200177"/>
      </c:catAx>
      <c:valAx>
        <c:axId val="141920017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20422227"/>
      </c:valAx>
    </c:plotArea>
    <c:legend>
      <c:legendPos val="r"/>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974584967002582"/>
          <c:y val="0.2707087788523079"/>
          <c:w val="0.722678258967629"/>
          <c:h val="0.4273873578302712"/>
        </c:manualLayout>
      </c:layout>
      <c:barChart>
        <c:barDir val="col"/>
        <c:grouping val="stacked"/>
        <c:ser>
          <c:idx val="0"/>
          <c:order val="0"/>
          <c:tx>
            <c:v>canceled</c:v>
          </c:tx>
          <c:spPr>
            <a:solidFill>
              <a:schemeClr val="accent1"/>
            </a:solidFill>
            <a:ln cmpd="sng">
              <a:solidFill>
                <a:srgbClr val="000000"/>
              </a:solidFill>
            </a:ln>
          </c:spPr>
          <c:cat>
            <c:strRef>
              <c:f>'category pivot'!$A$5:$A$14</c:f>
            </c:strRef>
          </c:cat>
          <c:val>
            <c:numRef>
              <c:f>'category pivot'!$B$5:$B$14</c:f>
              <c:numCache/>
            </c:numRef>
          </c:val>
        </c:ser>
        <c:ser>
          <c:idx val="1"/>
          <c:order val="1"/>
          <c:tx>
            <c:v>failed</c:v>
          </c:tx>
          <c:spPr>
            <a:solidFill>
              <a:schemeClr val="accent2"/>
            </a:solidFill>
            <a:ln cmpd="sng">
              <a:solidFill>
                <a:srgbClr val="000000"/>
              </a:solidFill>
            </a:ln>
          </c:spPr>
          <c:cat>
            <c:strRef>
              <c:f>'category pivot'!$A$5:$A$14</c:f>
            </c:strRef>
          </c:cat>
          <c:val>
            <c:numRef>
              <c:f>'category pivot'!$C$5:$C$14</c:f>
              <c:numCache/>
            </c:numRef>
          </c:val>
        </c:ser>
        <c:ser>
          <c:idx val="2"/>
          <c:order val="2"/>
          <c:tx>
            <c:v>live</c:v>
          </c:tx>
          <c:spPr>
            <a:solidFill>
              <a:schemeClr val="accent3"/>
            </a:solidFill>
            <a:ln cmpd="sng">
              <a:solidFill>
                <a:srgbClr val="000000"/>
              </a:solidFill>
            </a:ln>
          </c:spPr>
          <c:cat>
            <c:strRef>
              <c:f>'category pivot'!$A$5:$A$14</c:f>
            </c:strRef>
          </c:cat>
          <c:val>
            <c:numRef>
              <c:f>'category pivot'!$D$5:$D$14</c:f>
              <c:numCache/>
            </c:numRef>
          </c:val>
        </c:ser>
        <c:ser>
          <c:idx val="3"/>
          <c:order val="3"/>
          <c:tx>
            <c:v>successful</c:v>
          </c:tx>
          <c:spPr>
            <a:solidFill>
              <a:schemeClr val="accent4"/>
            </a:solidFill>
            <a:ln cmpd="sng">
              <a:solidFill>
                <a:srgbClr val="000000"/>
              </a:solidFill>
            </a:ln>
          </c:spPr>
          <c:cat>
            <c:strRef>
              <c:f>'category pivot'!$A$5:$A$14</c:f>
            </c:strRef>
          </c:cat>
          <c:val>
            <c:numRef>
              <c:f>'category pivot'!$E$5:$E$14</c:f>
              <c:numCache/>
            </c:numRef>
          </c:val>
        </c:ser>
        <c:overlap val="100"/>
        <c:axId val="1118242083"/>
        <c:axId val="479344298"/>
      </c:barChart>
      <c:catAx>
        <c:axId val="11182420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79344298"/>
      </c:catAx>
      <c:valAx>
        <c:axId val="47934429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18242083"/>
      </c:valAx>
    </c:plotArea>
    <c:legend>
      <c:legendPos val="r"/>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4453573738065351"/>
          <c:y val="0.19920825499649422"/>
          <c:w val="0.6735058828348798"/>
          <c:h val="0.4896105185433381"/>
        </c:manualLayout>
      </c:layout>
      <c:barChart>
        <c:barDir val="col"/>
        <c:ser>
          <c:idx val="0"/>
          <c:order val="0"/>
          <c:tx>
            <c:v>film &amp; video</c:v>
          </c:tx>
          <c:spPr>
            <a:solidFill>
              <a:schemeClr val="accent1"/>
            </a:solidFill>
            <a:ln cmpd="sng">
              <a:solidFill>
                <a:srgbClr val="000000"/>
              </a:solidFill>
            </a:ln>
          </c:spPr>
          <c:cat>
            <c:strRef>
              <c:f>yearoutcome!$A$5:$A$16</c:f>
            </c:strRef>
          </c:cat>
          <c:val>
            <c:numRef>
              <c:f>yearoutcome!$B$5:$B$16</c:f>
              <c:numCache/>
            </c:numRef>
          </c:val>
        </c:ser>
        <c:ser>
          <c:idx val="1"/>
          <c:order val="1"/>
          <c:tx>
            <c:v>food</c:v>
          </c:tx>
          <c:spPr>
            <a:solidFill>
              <a:schemeClr val="accent2"/>
            </a:solidFill>
            <a:ln cmpd="sng">
              <a:solidFill>
                <a:srgbClr val="000000"/>
              </a:solidFill>
            </a:ln>
          </c:spPr>
          <c:cat>
            <c:strRef>
              <c:f>yearoutcome!$A$5:$A$16</c:f>
            </c:strRef>
          </c:cat>
          <c:val>
            <c:numRef>
              <c:f>yearoutcome!$C$5:$C$16</c:f>
              <c:numCache/>
            </c:numRef>
          </c:val>
        </c:ser>
        <c:ser>
          <c:idx val="2"/>
          <c:order val="2"/>
          <c:tx>
            <c:v>games</c:v>
          </c:tx>
          <c:spPr>
            <a:solidFill>
              <a:schemeClr val="accent3"/>
            </a:solidFill>
            <a:ln cmpd="sng">
              <a:solidFill>
                <a:srgbClr val="000000"/>
              </a:solidFill>
            </a:ln>
          </c:spPr>
          <c:cat>
            <c:strRef>
              <c:f>yearoutcome!$A$5:$A$16</c:f>
            </c:strRef>
          </c:cat>
          <c:val>
            <c:numRef>
              <c:f>yearoutcome!$D$5:$D$16</c:f>
              <c:numCache/>
            </c:numRef>
          </c:val>
        </c:ser>
        <c:ser>
          <c:idx val="3"/>
          <c:order val="3"/>
          <c:tx>
            <c:v>music</c:v>
          </c:tx>
          <c:spPr>
            <a:solidFill>
              <a:schemeClr val="accent4"/>
            </a:solidFill>
            <a:ln cmpd="sng">
              <a:solidFill>
                <a:srgbClr val="000000"/>
              </a:solidFill>
            </a:ln>
          </c:spPr>
          <c:cat>
            <c:strRef>
              <c:f>yearoutcome!$A$5:$A$16</c:f>
            </c:strRef>
          </c:cat>
          <c:val>
            <c:numRef>
              <c:f>yearoutcome!$E$5:$E$16</c:f>
              <c:numCache/>
            </c:numRef>
          </c:val>
        </c:ser>
        <c:ser>
          <c:idx val="4"/>
          <c:order val="4"/>
          <c:tx>
            <c:v>photography</c:v>
          </c:tx>
          <c:spPr>
            <a:solidFill>
              <a:schemeClr val="accent5"/>
            </a:solidFill>
            <a:ln cmpd="sng">
              <a:solidFill>
                <a:srgbClr val="000000"/>
              </a:solidFill>
            </a:ln>
          </c:spPr>
          <c:cat>
            <c:strRef>
              <c:f>yearoutcome!$A$5:$A$16</c:f>
            </c:strRef>
          </c:cat>
          <c:val>
            <c:numRef>
              <c:f>yearoutcome!$F$5:$F$16</c:f>
              <c:numCache/>
            </c:numRef>
          </c:val>
        </c:ser>
        <c:ser>
          <c:idx val="5"/>
          <c:order val="5"/>
          <c:tx>
            <c:v>publishing</c:v>
          </c:tx>
          <c:spPr>
            <a:solidFill>
              <a:schemeClr val="accent6"/>
            </a:solidFill>
            <a:ln cmpd="sng">
              <a:solidFill>
                <a:srgbClr val="000000"/>
              </a:solidFill>
            </a:ln>
          </c:spPr>
          <c:cat>
            <c:strRef>
              <c:f>yearoutcome!$A$5:$A$16</c:f>
            </c:strRef>
          </c:cat>
          <c:val>
            <c:numRef>
              <c:f>yearoutcome!$G$5:$G$16</c:f>
              <c:numCache/>
            </c:numRef>
          </c:val>
        </c:ser>
        <c:ser>
          <c:idx val="6"/>
          <c:order val="6"/>
          <c:tx>
            <c:v>technology</c:v>
          </c:tx>
          <c:spPr>
            <a:solidFill>
              <a:schemeClr val="accent1"/>
            </a:solidFill>
            <a:ln cmpd="sng">
              <a:solidFill>
                <a:srgbClr val="000000"/>
              </a:solidFill>
            </a:ln>
          </c:spPr>
          <c:cat>
            <c:strRef>
              <c:f>yearoutcome!$A$5:$A$16</c:f>
            </c:strRef>
          </c:cat>
          <c:val>
            <c:numRef>
              <c:f>yearoutcome!$H$5:$H$16</c:f>
              <c:numCache/>
            </c:numRef>
          </c:val>
        </c:ser>
        <c:ser>
          <c:idx val="7"/>
          <c:order val="7"/>
          <c:tx>
            <c:v>theater</c:v>
          </c:tx>
          <c:spPr>
            <a:solidFill>
              <a:schemeClr val="accent2"/>
            </a:solidFill>
            <a:ln cmpd="sng">
              <a:solidFill>
                <a:srgbClr val="000000"/>
              </a:solidFill>
            </a:ln>
          </c:spPr>
          <c:cat>
            <c:strRef>
              <c:f>yearoutcome!$A$5:$A$16</c:f>
            </c:strRef>
          </c:cat>
          <c:val>
            <c:numRef>
              <c:f>yearoutcome!$I$5:$I$16</c:f>
              <c:numCache/>
            </c:numRef>
          </c:val>
        </c:ser>
        <c:axId val="1451308621"/>
        <c:axId val="1087825652"/>
      </c:barChart>
      <c:catAx>
        <c:axId val="14513086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87825652"/>
      </c:catAx>
      <c:valAx>
        <c:axId val="10878256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51308621"/>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film &amp; video</c:v>
          </c:tx>
          <c:spPr>
            <a:solidFill>
              <a:schemeClr val="accent1"/>
            </a:solidFill>
            <a:ln cmpd="sng">
              <a:solidFill>
                <a:srgbClr val="000000"/>
              </a:solidFill>
            </a:ln>
          </c:spPr>
          <c:cat>
            <c:strRef>
              <c:f>countryoutome!$A$5:$A$12</c:f>
            </c:strRef>
          </c:cat>
          <c:val>
            <c:numRef>
              <c:f>countryoutome!$B$5:$B$12</c:f>
              <c:numCache/>
            </c:numRef>
          </c:val>
        </c:ser>
        <c:ser>
          <c:idx val="1"/>
          <c:order val="1"/>
          <c:tx>
            <c:v>food</c:v>
          </c:tx>
          <c:spPr>
            <a:solidFill>
              <a:schemeClr val="accent2"/>
            </a:solidFill>
            <a:ln cmpd="sng">
              <a:solidFill>
                <a:srgbClr val="000000"/>
              </a:solidFill>
            </a:ln>
          </c:spPr>
          <c:cat>
            <c:strRef>
              <c:f>countryoutome!$A$5:$A$12</c:f>
            </c:strRef>
          </c:cat>
          <c:val>
            <c:numRef>
              <c:f>countryoutome!$C$5:$C$12</c:f>
              <c:numCache/>
            </c:numRef>
          </c:val>
        </c:ser>
        <c:ser>
          <c:idx val="2"/>
          <c:order val="2"/>
          <c:tx>
            <c:v>games</c:v>
          </c:tx>
          <c:spPr>
            <a:solidFill>
              <a:schemeClr val="accent3"/>
            </a:solidFill>
            <a:ln cmpd="sng">
              <a:solidFill>
                <a:srgbClr val="000000"/>
              </a:solidFill>
            </a:ln>
          </c:spPr>
          <c:cat>
            <c:strRef>
              <c:f>countryoutome!$A$5:$A$12</c:f>
            </c:strRef>
          </c:cat>
          <c:val>
            <c:numRef>
              <c:f>countryoutome!$D$5:$D$12</c:f>
              <c:numCache/>
            </c:numRef>
          </c:val>
        </c:ser>
        <c:ser>
          <c:idx val="3"/>
          <c:order val="3"/>
          <c:tx>
            <c:v>journalism</c:v>
          </c:tx>
          <c:spPr>
            <a:solidFill>
              <a:schemeClr val="accent4"/>
            </a:solidFill>
            <a:ln cmpd="sng">
              <a:solidFill>
                <a:srgbClr val="000000"/>
              </a:solidFill>
            </a:ln>
          </c:spPr>
          <c:cat>
            <c:strRef>
              <c:f>countryoutome!$A$5:$A$12</c:f>
            </c:strRef>
          </c:cat>
          <c:val>
            <c:numRef>
              <c:f>countryoutome!$E$5:$E$12</c:f>
              <c:numCache/>
            </c:numRef>
          </c:val>
        </c:ser>
        <c:ser>
          <c:idx val="4"/>
          <c:order val="4"/>
          <c:tx>
            <c:v>music</c:v>
          </c:tx>
          <c:spPr>
            <a:solidFill>
              <a:schemeClr val="accent5"/>
            </a:solidFill>
            <a:ln cmpd="sng">
              <a:solidFill>
                <a:srgbClr val="000000"/>
              </a:solidFill>
            </a:ln>
          </c:spPr>
          <c:cat>
            <c:strRef>
              <c:f>countryoutome!$A$5:$A$12</c:f>
            </c:strRef>
          </c:cat>
          <c:val>
            <c:numRef>
              <c:f>countryoutome!$F$5:$F$12</c:f>
              <c:numCache/>
            </c:numRef>
          </c:val>
        </c:ser>
        <c:ser>
          <c:idx val="5"/>
          <c:order val="5"/>
          <c:tx>
            <c:v>photography</c:v>
          </c:tx>
          <c:spPr>
            <a:solidFill>
              <a:schemeClr val="accent6"/>
            </a:solidFill>
            <a:ln cmpd="sng">
              <a:solidFill>
                <a:srgbClr val="000000"/>
              </a:solidFill>
            </a:ln>
          </c:spPr>
          <c:cat>
            <c:strRef>
              <c:f>countryoutome!$A$5:$A$12</c:f>
            </c:strRef>
          </c:cat>
          <c:val>
            <c:numRef>
              <c:f>countryoutome!$G$5:$G$12</c:f>
              <c:numCache/>
            </c:numRef>
          </c:val>
        </c:ser>
        <c:ser>
          <c:idx val="6"/>
          <c:order val="6"/>
          <c:tx>
            <c:v>publishing</c:v>
          </c:tx>
          <c:spPr>
            <a:solidFill>
              <a:schemeClr val="accent1"/>
            </a:solidFill>
            <a:ln cmpd="sng">
              <a:solidFill>
                <a:srgbClr val="000000"/>
              </a:solidFill>
            </a:ln>
          </c:spPr>
          <c:cat>
            <c:strRef>
              <c:f>countryoutome!$A$5:$A$12</c:f>
            </c:strRef>
          </c:cat>
          <c:val>
            <c:numRef>
              <c:f>countryoutome!$H$5:$H$12</c:f>
              <c:numCache/>
            </c:numRef>
          </c:val>
        </c:ser>
        <c:ser>
          <c:idx val="7"/>
          <c:order val="7"/>
          <c:tx>
            <c:v>technology</c:v>
          </c:tx>
          <c:spPr>
            <a:solidFill>
              <a:schemeClr val="accent2"/>
            </a:solidFill>
            <a:ln cmpd="sng">
              <a:solidFill>
                <a:srgbClr val="000000"/>
              </a:solidFill>
            </a:ln>
          </c:spPr>
          <c:cat>
            <c:strRef>
              <c:f>countryoutome!$A$5:$A$12</c:f>
            </c:strRef>
          </c:cat>
          <c:val>
            <c:numRef>
              <c:f>countryoutome!$I$5:$I$12</c:f>
              <c:numCache/>
            </c:numRef>
          </c:val>
        </c:ser>
        <c:ser>
          <c:idx val="8"/>
          <c:order val="8"/>
          <c:tx>
            <c:v>theater</c:v>
          </c:tx>
          <c:spPr>
            <a:solidFill>
              <a:schemeClr val="accent3"/>
            </a:solidFill>
            <a:ln cmpd="sng">
              <a:solidFill>
                <a:srgbClr val="000000"/>
              </a:solidFill>
            </a:ln>
          </c:spPr>
          <c:cat>
            <c:strRef>
              <c:f>countryoutome!$A$5:$A$12</c:f>
            </c:strRef>
          </c:cat>
          <c:val>
            <c:numRef>
              <c:f>countryoutome!$J$5:$J$12</c:f>
              <c:numCache/>
            </c:numRef>
          </c:val>
        </c:ser>
        <c:overlap val="100"/>
        <c:axId val="55399838"/>
        <c:axId val="623882255"/>
      </c:barChart>
      <c:catAx>
        <c:axId val="553998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623882255"/>
      </c:catAx>
      <c:valAx>
        <c:axId val="6238822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5399838"/>
      </c:valAx>
    </c:plotArea>
    <c:legend>
      <c:legendPos val="r"/>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386706469383635"/>
          <c:y val="0.08997811946474554"/>
          <c:w val="0.8120354547027775"/>
          <c:h val="0.6019587917033836"/>
        </c:manualLayout>
      </c:layout>
      <c:barChart>
        <c:barDir val="col"/>
        <c:grouping val="stacked"/>
        <c:ser>
          <c:idx val="0"/>
          <c:order val="0"/>
          <c:tx>
            <c:v>canceled</c:v>
          </c:tx>
          <c:spPr>
            <a:solidFill>
              <a:schemeClr val="accent1"/>
            </a:solidFill>
            <a:ln cmpd="sng">
              <a:solidFill>
                <a:srgbClr val="000000"/>
              </a:solidFill>
            </a:ln>
          </c:spPr>
          <c:cat>
            <c:strRef>
              <c:f>'both category with outcome'!$A$6:$A$39</c:f>
            </c:strRef>
          </c:cat>
          <c:val>
            <c:numRef>
              <c:f>'both category with outcome'!$B$6:$B$39</c:f>
              <c:numCache/>
            </c:numRef>
          </c:val>
        </c:ser>
        <c:ser>
          <c:idx val="1"/>
          <c:order val="1"/>
          <c:tx>
            <c:v>failed</c:v>
          </c:tx>
          <c:spPr>
            <a:solidFill>
              <a:schemeClr val="accent2"/>
            </a:solidFill>
            <a:ln cmpd="sng">
              <a:solidFill>
                <a:srgbClr val="000000"/>
              </a:solidFill>
            </a:ln>
          </c:spPr>
          <c:cat>
            <c:strRef>
              <c:f>'both category with outcome'!$A$6:$A$39</c:f>
            </c:strRef>
          </c:cat>
          <c:val>
            <c:numRef>
              <c:f>'both category with outcome'!$C$6:$C$39</c:f>
              <c:numCache/>
            </c:numRef>
          </c:val>
        </c:ser>
        <c:ser>
          <c:idx val="2"/>
          <c:order val="2"/>
          <c:tx>
            <c:v>live</c:v>
          </c:tx>
          <c:spPr>
            <a:solidFill>
              <a:schemeClr val="accent3"/>
            </a:solidFill>
            <a:ln cmpd="sng">
              <a:solidFill>
                <a:srgbClr val="000000"/>
              </a:solidFill>
            </a:ln>
          </c:spPr>
          <c:cat>
            <c:strRef>
              <c:f>'both category with outcome'!$A$6:$A$39</c:f>
            </c:strRef>
          </c:cat>
          <c:val>
            <c:numRef>
              <c:f>'both category with outcome'!$D$6:$D$39</c:f>
              <c:numCache/>
            </c:numRef>
          </c:val>
        </c:ser>
        <c:ser>
          <c:idx val="3"/>
          <c:order val="3"/>
          <c:tx>
            <c:strRef>
              <c:f>'both category with outcome'!$E$4:$E$5</c:f>
            </c:strRef>
          </c:tx>
          <c:cat>
            <c:strRef>
              <c:f>'both category with outcome'!$A$6:$A$39</c:f>
            </c:strRef>
          </c:cat>
          <c:val>
            <c:numRef>
              <c:f>'both category with outcome'!$E$6:$E$39</c:f>
              <c:numCache/>
            </c:numRef>
          </c:val>
        </c:ser>
        <c:overlap val="100"/>
        <c:axId val="990656924"/>
        <c:axId val="2065943395"/>
      </c:barChart>
      <c:catAx>
        <c:axId val="9906569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65943395"/>
      </c:catAx>
      <c:valAx>
        <c:axId val="20659433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90656924"/>
      </c:valAx>
    </c:plotArea>
    <c:legend>
      <c:legendPos val="r"/>
      <c:overlay val="0"/>
      <c:txPr>
        <a:bodyPr/>
        <a:lstStyle/>
        <a:p>
          <a:pPr lvl="0">
            <a:defRPr b="0" i="0" sz="9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007917760279965"/>
          <c:y val="0.18739756488772236"/>
          <c:w val="0.8694300087489064"/>
          <c:h val="0.3701647710702829"/>
        </c:manualLayout>
      </c:layout>
      <c:lineChart>
        <c:ser>
          <c:idx val="0"/>
          <c:order val="0"/>
          <c:tx>
            <c:v>Percentage Successful</c:v>
          </c:tx>
          <c:spPr>
            <a:ln cmpd="sng" w="28575">
              <a:solidFill>
                <a:schemeClr val="accent1"/>
              </a:solidFill>
            </a:ln>
          </c:spPr>
          <c:marker>
            <c:symbol val="none"/>
          </c:marker>
          <c:cat>
            <c:strRef>
              <c:f>'Bonus activity 1'!$A$2:$A$14</c:f>
            </c:strRef>
          </c:cat>
          <c:val>
            <c:numRef>
              <c:f>'Bonus activity 1'!$F$2:$F$14</c:f>
              <c:numCache/>
            </c:numRef>
          </c:val>
          <c:smooth val="0"/>
        </c:ser>
        <c:ser>
          <c:idx val="1"/>
          <c:order val="1"/>
          <c:tx>
            <c:v>Percentage Failed</c:v>
          </c:tx>
          <c:spPr>
            <a:ln cmpd="sng" w="28575">
              <a:solidFill>
                <a:schemeClr val="accent2"/>
              </a:solidFill>
            </a:ln>
          </c:spPr>
          <c:marker>
            <c:symbol val="none"/>
          </c:marker>
          <c:cat>
            <c:strRef>
              <c:f>'Bonus activity 1'!$A$2:$A$14</c:f>
            </c:strRef>
          </c:cat>
          <c:val>
            <c:numRef>
              <c:f>'Bonus activity 1'!$G$2:$G$14</c:f>
              <c:numCache/>
            </c:numRef>
          </c:val>
          <c:smooth val="0"/>
        </c:ser>
        <c:ser>
          <c:idx val="2"/>
          <c:order val="2"/>
          <c:tx>
            <c:v>Percentage Canceled</c:v>
          </c:tx>
          <c:spPr>
            <a:ln cmpd="sng" w="28575">
              <a:solidFill>
                <a:schemeClr val="accent3"/>
              </a:solidFill>
            </a:ln>
          </c:spPr>
          <c:marker>
            <c:symbol val="none"/>
          </c:marker>
          <c:cat>
            <c:strRef>
              <c:f>'Bonus activity 1'!$A$2:$A$14</c:f>
            </c:strRef>
          </c:cat>
          <c:val>
            <c:numRef>
              <c:f>'Bonus activity 1'!$H$2:$H$14</c:f>
              <c:numCache/>
            </c:numRef>
          </c:val>
          <c:smooth val="0"/>
        </c:ser>
        <c:axId val="457954406"/>
        <c:axId val="1140111014"/>
      </c:lineChart>
      <c:catAx>
        <c:axId val="457954406"/>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goal</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40111014"/>
      </c:catAx>
      <c:valAx>
        <c:axId val="1140111014"/>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outcome percentage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57954406"/>
      </c:valAx>
    </c:plotArea>
    <c:legend>
      <c:legendPos val="b"/>
      <c:overlay val="0"/>
      <c:txPr>
        <a:bodyPr/>
        <a:lstStyle/>
        <a:p>
          <a:pPr lvl="0">
            <a:defRPr b="0" i="0" sz="9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138987110111953"/>
          <c:y val="0.11026218267432018"/>
          <c:w val="0.7604771756471618"/>
          <c:h val="0.8301906779661017"/>
        </c:manualLayout>
      </c:layout>
      <c:scatterChart>
        <c:scatterStyle val="lineMarker"/>
        <c:varyColors val="0"/>
        <c:ser>
          <c:idx val="0"/>
          <c:order val="0"/>
          <c:tx>
            <c:v>normal distr</c:v>
          </c:tx>
          <c:spPr>
            <a:ln>
              <a:noFill/>
            </a:ln>
          </c:spPr>
          <c:marker>
            <c:symbol val="circle"/>
            <c:size val="7"/>
            <c:spPr>
              <a:solidFill>
                <a:schemeClr val="accent1"/>
              </a:solidFill>
              <a:ln cmpd="sng">
                <a:solidFill>
                  <a:schemeClr val="accent1"/>
                </a:solidFill>
              </a:ln>
            </c:spPr>
          </c:marker>
          <c:xVal>
            <c:numRef>
              <c:f>'backers central tendency'!$J$2:$J$1048141</c:f>
            </c:numRef>
          </c:xVal>
          <c:yVal>
            <c:numRef>
              <c:f>'backers central tendency'!$K$2:$K$1048141</c:f>
              <c:numCache/>
            </c:numRef>
          </c:yVal>
        </c:ser>
        <c:dLbls>
          <c:showLegendKey val="0"/>
          <c:showVal val="0"/>
          <c:showCatName val="0"/>
          <c:showSerName val="0"/>
          <c:showPercent val="0"/>
          <c:showBubbleSize val="0"/>
        </c:dLbls>
        <c:axId val="1841878438"/>
        <c:axId val="1512745108"/>
      </c:scatterChart>
      <c:valAx>
        <c:axId val="184187843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12745108"/>
      </c:valAx>
      <c:valAx>
        <c:axId val="15127451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41878438"/>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800100</xdr:colOff>
      <xdr:row>2</xdr:row>
      <xdr:rowOff>85725</xdr:rowOff>
    </xdr:from>
    <xdr:ext cx="6372225" cy="4343400"/>
    <xdr:graphicFrame>
      <xdr:nvGraphicFramePr>
        <xdr:cNvPr id="1856292912"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266700</xdr:colOff>
      <xdr:row>4</xdr:row>
      <xdr:rowOff>57150</xdr:rowOff>
    </xdr:from>
    <xdr:ext cx="5191125" cy="2705100"/>
    <xdr:graphicFrame>
      <xdr:nvGraphicFramePr>
        <xdr:cNvPr id="459707915" name="Chart 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419100</xdr:colOff>
      <xdr:row>4</xdr:row>
      <xdr:rowOff>114300</xdr:rowOff>
    </xdr:from>
    <xdr:ext cx="5029200" cy="26574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552450</xdr:colOff>
      <xdr:row>7</xdr:row>
      <xdr:rowOff>180975</xdr:rowOff>
    </xdr:from>
    <xdr:ext cx="5019675" cy="2638425"/>
    <xdr:graphicFrame>
      <xdr:nvGraphicFramePr>
        <xdr:cNvPr id="1132447879"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3</xdr:row>
      <xdr:rowOff>85725</xdr:rowOff>
    </xdr:from>
    <xdr:ext cx="4914900" cy="3276600"/>
    <xdr:graphicFrame>
      <xdr:nvGraphicFramePr>
        <xdr:cNvPr id="1781928881"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76200</xdr:colOff>
      <xdr:row>17</xdr:row>
      <xdr:rowOff>19050</xdr:rowOff>
    </xdr:from>
    <xdr:ext cx="8153400" cy="3190875"/>
    <xdr:graphicFrame>
      <xdr:nvGraphicFramePr>
        <xdr:cNvPr id="1353882306"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12</xdr:row>
      <xdr:rowOff>57150</xdr:rowOff>
    </xdr:from>
    <xdr:ext cx="6477000" cy="2447925"/>
    <xdr:graphicFrame>
      <xdr:nvGraphicFramePr>
        <xdr:cNvPr id="1042813844"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3</xdr:row>
      <xdr:rowOff>152400</xdr:rowOff>
    </xdr:from>
    <xdr:ext cx="7353300" cy="5467350"/>
    <xdr:graphicFrame>
      <xdr:nvGraphicFramePr>
        <xdr:cNvPr id="1725615448"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1962150</xdr:colOff>
      <xdr:row>14</xdr:row>
      <xdr:rowOff>38100</xdr:rowOff>
    </xdr:from>
    <xdr:ext cx="7372350" cy="3476625"/>
    <xdr:graphicFrame>
      <xdr:nvGraphicFramePr>
        <xdr:cNvPr id="1247335171"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15</xdr:row>
      <xdr:rowOff>133350</xdr:rowOff>
    </xdr:from>
    <xdr:ext cx="2847975" cy="1657350"/>
    <xdr:sp>
      <xdr:nvSpPr>
        <xdr:cNvPr id="3" name="Shape 3"/>
        <xdr:cNvSpPr txBox="1"/>
      </xdr:nvSpPr>
      <xdr:spPr>
        <a:xfrm>
          <a:off x="3926775" y="2956088"/>
          <a:ext cx="2838450" cy="16478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1)  I think the median summarizes the data better in both the cases . This is because the mean is susceptible to the influence of outliers. The data's variance is  high as well , the difference between the min and max vaues is high too . Hence  Median  summarizes the data better</a:t>
          </a:r>
          <a:endParaRPr sz="1100"/>
        </a:p>
      </xdr:txBody>
    </xdr:sp>
    <xdr:clientData fLocksWithSheet="0"/>
  </xdr:oneCellAnchor>
  <xdr:oneCellAnchor>
    <xdr:from>
      <xdr:col>11</xdr:col>
      <xdr:colOff>504825</xdr:colOff>
      <xdr:row>14</xdr:row>
      <xdr:rowOff>9525</xdr:rowOff>
    </xdr:from>
    <xdr:ext cx="2886075" cy="1123950"/>
    <xdr:sp>
      <xdr:nvSpPr>
        <xdr:cNvPr id="4" name="Shape 4"/>
        <xdr:cNvSpPr txBox="1"/>
      </xdr:nvSpPr>
      <xdr:spPr>
        <a:xfrm>
          <a:off x="3902963" y="3222788"/>
          <a:ext cx="2886075" cy="11144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2)Ther</a:t>
          </a:r>
          <a:r>
            <a:rPr lang="en-US" sz="1100">
              <a:solidFill>
                <a:schemeClr val="dk1"/>
              </a:solidFill>
              <a:latin typeface="Calibri"/>
              <a:ea typeface="Calibri"/>
              <a:cs typeface="Calibri"/>
              <a:sym typeface="Calibri"/>
            </a:rPr>
            <a:t>e is more variance with the succesful campaigns as othe the standard deviation and variance is higher with the succesful data. The values are more spread out from the mean in the succesful data.</a:t>
          </a:r>
          <a:endParaRPr sz="11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T1001" sheet="Crowdfunding"/>
  </cacheSource>
  <cacheFields>
    <cacheField name="id"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sharedItems>
    </cacheField>
    <cacheField name="name" numFmtId="0">
      <sharedItems>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n v="100.0"/>
        <n v="1400.0"/>
        <n v="108400.0"/>
        <n v="4200.0"/>
        <n v="7600.0"/>
        <n v="5200.0"/>
        <n v="4500.0"/>
        <n v="110100.0"/>
        <n v="6200.0"/>
        <n v="6300.0"/>
        <n v="28200.0"/>
        <n v="81200.0"/>
        <n v="1700.0"/>
        <n v="84600.0"/>
        <n v="9100.0"/>
        <n v="62500.0"/>
        <n v="131800.0"/>
        <n v="94000.0"/>
        <n v="59100.0"/>
        <n v="92400.0"/>
        <n v="5500.0"/>
        <n v="107500.0"/>
        <n v="2000.0"/>
        <n v="130800.0"/>
        <n v="45900.0"/>
        <n v="9000.0"/>
        <n v="3500.0"/>
        <n v="101000.0"/>
        <n v="50200.0"/>
        <n v="9300.0"/>
        <n v="125500.0"/>
        <n v="700.0"/>
        <n v="8100.0"/>
        <n v="3100.0"/>
        <n v="9900.0"/>
        <n v="8800.0"/>
        <n v="5600.0"/>
        <n v="1800.0"/>
        <n v="90200.0"/>
        <n v="1600.0"/>
        <n v="9500.0"/>
        <n v="3700.0"/>
        <n v="1500.0"/>
        <n v="33300.0"/>
        <n v="7200.0"/>
        <n v="158100.0"/>
        <n v="6000.0"/>
        <n v="6600.0"/>
        <n v="8000.0"/>
        <n v="2900.0"/>
        <n v="2700.0"/>
        <n v="94200.0"/>
        <n v="199200.0"/>
        <n v="4700.0"/>
        <n v="2800.0"/>
        <n v="6100.0"/>
        <n v="72600.0"/>
        <n v="5700.0"/>
        <n v="7900.0"/>
        <n v="128000.0"/>
        <n v="600.0"/>
        <n v="3900.0"/>
        <n v="9700.0"/>
        <n v="122900.0"/>
        <n v="57800.0"/>
        <n v="1100.0"/>
        <n v="16800.0"/>
        <n v="1000.0"/>
        <n v="106400.0"/>
        <n v="31400.0"/>
        <n v="4900.0"/>
        <n v="7400.0"/>
        <n v="198500.0"/>
        <n v="4800.0"/>
        <n v="3400.0"/>
        <n v="7800.0"/>
        <n v="154300.0"/>
        <n v="20000.0"/>
        <n v="108800.0"/>
        <n v="900.0"/>
        <n v="69700.0"/>
        <n v="1300.0"/>
        <n v="97800.0"/>
        <n v="10000.0"/>
        <n v="119200.0"/>
        <n v="6800.0"/>
        <n v="142400.0"/>
        <n v="61400.0"/>
        <n v="3300.0"/>
        <n v="1900.0"/>
        <n v="166700.0"/>
        <n v="5400.0"/>
        <n v="5000.0"/>
        <n v="75100.0"/>
        <n v="45300.0"/>
        <n v="136800.0"/>
        <n v="177700.0"/>
        <n v="2600.0"/>
        <n v="5300.0"/>
        <n v="180200.0"/>
        <n v="103200.0"/>
        <n v="70600.0"/>
        <n v="148500.0"/>
        <n v="9600.0"/>
        <n v="164700.0"/>
        <n v="99500.0"/>
        <n v="7700.0"/>
        <n v="82800.0"/>
        <n v="92100.0"/>
        <n v="64300.0"/>
        <n v="25000.0"/>
        <n v="8300.0"/>
        <n v="137200.0"/>
        <n v="41500.0"/>
        <n v="189400.0"/>
        <n v="171300.0"/>
        <n v="139500.0"/>
        <n v="36400.0"/>
        <n v="2100.0"/>
        <n v="191200.0"/>
        <n v="150500.0"/>
        <n v="90400.0"/>
        <n v="9800.0"/>
        <n v="128100.0"/>
        <n v="23300.0"/>
        <n v="188100.0"/>
        <n v="800.0"/>
        <n v="96700.0"/>
        <n v="181200.0"/>
        <n v="115000.0"/>
        <n v="38800.0"/>
        <n v="44500.0"/>
        <n v="56000.0"/>
        <n v="8600.0"/>
        <n v="27100.0"/>
        <n v="5100.0"/>
        <n v="3600.0"/>
        <n v="88800.0"/>
        <n v="60200.0"/>
        <n v="8200.0"/>
        <n v="191300.0"/>
        <n v="8400.0"/>
        <n v="42600.0"/>
        <n v="7100.0"/>
        <n v="15800.0"/>
        <n v="54700.0"/>
        <n v="63200.0"/>
        <n v="143900.0"/>
        <n v="75000.0"/>
        <n v="196900.0"/>
        <n v="194500.0"/>
        <n v="9400.0"/>
        <n v="104400.0"/>
        <n v="87900.0"/>
        <n v="156800.0"/>
        <n v="121700.0"/>
        <n v="129400.0"/>
        <n v="41700.0"/>
        <n v="121500.0"/>
        <n v="87300.0"/>
        <n v="46300.0"/>
        <n v="67800.0"/>
        <n v="3000.0"/>
        <n v="60900.0"/>
        <n v="137900.0"/>
        <n v="85600.0"/>
        <n v="2400.0"/>
        <n v="3800.0"/>
        <n v="7500.0"/>
        <n v="39500.0"/>
        <n v="3200.0"/>
        <n v="29400.0"/>
        <n v="168500.0"/>
        <n v="2300.0"/>
        <n v="19800.0"/>
        <n v="61500.0"/>
        <n v="4600.0"/>
        <n v="80500.0"/>
        <n v="4100.0"/>
        <n v="84300.0"/>
        <n v="45600.0"/>
        <n v="111900.0"/>
        <n v="61600.0"/>
        <n v="173900.0"/>
        <n v="153700.0"/>
        <n v="51100.0"/>
        <n v="2500.0"/>
        <n v="164500.0"/>
        <n v="112100.0"/>
        <n v="168600.0"/>
        <n v="7300.0"/>
        <n v="6500.0"/>
        <n v="192900.0"/>
        <n v="76100.0"/>
        <n v="32900.0"/>
        <n v="118200.0"/>
        <n v="2200.0"/>
        <n v="84400.0"/>
        <n v="170400.0"/>
        <n v="117900.0"/>
        <n v="8900.0"/>
        <n v="98700.0"/>
        <n v="93800.0"/>
        <n v="33700.0"/>
        <n v="20700.0"/>
        <n v="66200.0"/>
        <n v="173800.0"/>
        <n v="70700.0"/>
        <n v="94500.0"/>
        <n v="69800.0"/>
        <n v="136300.0"/>
        <n v="37100.0"/>
        <n v="114300.0"/>
        <n v="47900.0"/>
        <n v="197600.0"/>
        <n v="157600.0"/>
        <n v="199000.0"/>
        <n v="180800.0"/>
        <n v="74100.0"/>
        <n v="33600.0"/>
        <n v="4000.0"/>
        <n v="59700.0"/>
        <n v="112300.0"/>
        <n v="189200.0"/>
        <n v="22500.0"/>
        <n v="167400.0"/>
        <n v="49700.0"/>
        <n v="178200.0"/>
        <n v="114400.0"/>
        <n v="38900.0"/>
        <n v="135500.0"/>
        <n v="109000.0"/>
        <n v="114800.0"/>
        <n v="83000.0"/>
        <n v="60400.0"/>
        <n v="102900.0"/>
        <n v="62800.0"/>
        <n v="46100.0"/>
        <n v="97300.0"/>
        <n v="195800.0"/>
        <n v="48900.0"/>
        <n v="29600.0"/>
        <n v="39300.0"/>
        <n v="9200.0"/>
        <n v="135600.0"/>
        <n v="189500.0"/>
        <n v="188200.0"/>
        <n v="113500.0"/>
        <n v="134600.0"/>
        <n v="163700.0"/>
        <n v="113800.0"/>
        <n v="8700.0"/>
        <n v="147800.0"/>
        <n v="174500.0"/>
        <n v="101400.0"/>
        <n v="191000.0"/>
        <n v="121400.0"/>
        <n v="152400.0"/>
        <n v="28400.0"/>
        <n v="102500.0"/>
        <n v="7000.0"/>
        <n v="155200.0"/>
        <n v="89900.0"/>
        <n v="148400.0"/>
        <n v="182400.0"/>
        <n v="116500.0"/>
        <n v="146400.0"/>
        <n v="33800.0"/>
        <n v="98800.0"/>
        <n v="188800.0"/>
        <n v="134300.0"/>
        <n v="71200.0"/>
        <n v="1200.0"/>
        <n v="153800.0"/>
        <n v="191500.0"/>
        <n v="8500.0"/>
        <n v="68800.0"/>
        <n v="196600.0"/>
        <n v="91400.0"/>
        <n v="90600.0"/>
        <n v="110300.0"/>
        <n v="56800.0"/>
        <n v="183800.0"/>
        <n v="193400.0"/>
        <n v="163800.0"/>
        <n v="153600.0"/>
        <n v="25500.0"/>
        <n v="18000.0"/>
        <n v="172700.0"/>
        <n v="138700.0"/>
        <n v="125400.0"/>
        <n v="5900.0"/>
        <n v="50500.0"/>
        <n v="105000.0"/>
        <n v="186700.0"/>
        <n v="115600.0"/>
        <n v="89100.0"/>
        <n v="151300.0"/>
        <n v="178000.0"/>
        <n v="77000.0"/>
        <n v="84900.0"/>
        <n v="184800.0"/>
        <n v="66100.0"/>
        <n v="29500.0"/>
        <n v="180100.0"/>
        <n v="170600.0"/>
        <n v="5800.0"/>
        <n v="105300.0"/>
        <n v="168700.0"/>
        <n v="94900.0"/>
        <n v="72400.0"/>
        <n v="20100.0"/>
        <n v="31200.0"/>
        <n v="6700.0"/>
        <n v="83300.0"/>
        <n v="96500.0"/>
        <n v="43800.0"/>
        <n v="18900.0"/>
        <n v="86400.0"/>
        <n v="121600.0"/>
        <n v="157300.0"/>
        <n v="70300.0"/>
        <n v="73800.0"/>
        <n v="108500.0"/>
        <n v="140300.0"/>
        <n v="71100.0"/>
        <n v="88700.0"/>
        <n v="137600.0"/>
        <n v="42800.0"/>
        <n v="26500.0"/>
        <n v="6400.0"/>
        <n v="198600.0"/>
        <n v="195900.0"/>
        <n v="4300.0"/>
        <n v="25600.0"/>
        <n v="189000.0"/>
        <n v="94300.0"/>
        <n v="85900.0"/>
        <n v="59200.0"/>
        <n v="72100.0"/>
        <n v="139000.0"/>
        <n v="197700.0"/>
        <n v="81600.0"/>
        <n v="119800.0"/>
        <n v="14900.0"/>
        <n v="169400.0"/>
        <n v="192100.0"/>
        <n v="98600.0"/>
        <n v="196700.0"/>
        <n v="35000.0"/>
        <n v="6900.0"/>
        <n v="118400.0"/>
        <n v="52600.0"/>
        <n v="120700.0"/>
        <n v="106800.0"/>
        <n v="79400.0"/>
        <n v="27500.0"/>
        <n v="48800.0"/>
        <n v="16200.0"/>
        <n v="97600.0"/>
        <n v="197900.0"/>
        <n v="170700.0"/>
        <n v="62300.0"/>
        <n v="145600.0"/>
        <n v="184100.0"/>
        <n v="140000.0"/>
        <n v="180400.0"/>
        <n v="164100.0"/>
        <n v="128900.0"/>
        <n v="42100.0"/>
        <n v="52000.0"/>
        <n v="63400.0"/>
        <n v="169700.0"/>
        <n v="38500.0"/>
        <n v="118000.0"/>
        <n v="123600.0"/>
        <n v="48500.0"/>
        <n v="193200.0"/>
        <n v="54300.0"/>
        <n v="28800.0"/>
        <n v="117000.0"/>
        <n v="74700.0"/>
        <n v="55800.0"/>
        <n v="194900.0"/>
        <n v="70400.0"/>
        <n v="167500.0"/>
        <n v="48300.0"/>
        <n v="97200.0"/>
        <n v="125600.0"/>
        <n v="149600.0"/>
        <n v="53100.0"/>
        <n v="110800.0"/>
        <n v="108700.0"/>
        <n v="88900.0"/>
        <n v="61200.0"/>
        <n v="185900.0"/>
        <n v="84500.0"/>
        <n v="140800.0"/>
        <n v="92500.0"/>
        <n v="51300.0"/>
        <n v="54000.0"/>
        <n v="85000.0"/>
        <n v="97100.0"/>
        <n v="43200.0"/>
        <n v="86200.0"/>
        <n v="17700.0"/>
        <n v="116300.0"/>
        <n v="69900.0"/>
        <n v="17100.0"/>
        <n v="171000.0"/>
        <n v="23400.0"/>
        <n v="81000.0"/>
        <n v="182800.0"/>
        <n v="161900.0"/>
        <n v="71500.0"/>
        <n v="40200.0"/>
        <n v="163600.0"/>
        <n v="81300.0"/>
        <n v="170800.0"/>
        <n v="150600.0"/>
        <n v="134400.0"/>
        <n v="159800.0"/>
        <n v="179100.0"/>
        <n v="41000.0"/>
        <n v="38200.0"/>
        <n v="154500.0"/>
        <n v="70200.0"/>
        <n v="125900.0"/>
        <n v="35600.0"/>
        <n v="160400.0"/>
        <n v="51400.0"/>
        <n v="39400.0"/>
        <n v="73000.0"/>
        <n v="43000.0"/>
        <n v="172000.0"/>
        <n v="14500.0"/>
        <n v="145500.0"/>
        <n v="187600.0"/>
        <n v="145000.0"/>
        <n v="88400.0"/>
        <n v="42700.0"/>
        <n v="121100.0"/>
        <n v="195200.0"/>
        <n v="129100.0"/>
        <n v="141100.0"/>
        <n v="66600.0"/>
        <n v="111100.0"/>
      </sharedItems>
    </cacheField>
    <cacheField name="pledged" numFmtId="0">
      <sharedItems containsSemiMixedTypes="0" containsString="0" containsNumber="1" containsInteger="1">
        <n v="0.0"/>
        <n v="14560.0"/>
        <n v="142523.0"/>
        <n v="2477.0"/>
        <n v="5265.0"/>
        <n v="13195.0"/>
        <n v="1090.0"/>
        <n v="14741.0"/>
        <n v="21946.0"/>
        <n v="3208.0"/>
        <n v="13838.0"/>
        <n v="3030.0"/>
        <n v="5629.0"/>
        <n v="10295.0"/>
        <n v="18829.0"/>
        <n v="38414.0"/>
        <n v="11041.0"/>
        <n v="134845.0"/>
        <n v="6089.0"/>
        <n v="30331.0"/>
        <n v="147936.0"/>
        <n v="38533.0"/>
        <n v="75690.0"/>
        <n v="14942.0"/>
        <n v="104257.0"/>
        <n v="11904.0"/>
        <n v="51814.0"/>
        <n v="1599.0"/>
        <n v="137635.0"/>
        <n v="150965.0"/>
        <n v="14455.0"/>
        <n v="10850.0"/>
        <n v="87676.0"/>
        <n v="189666.0"/>
        <n v="14025.0"/>
        <n v="188628.0"/>
        <n v="1101.0"/>
        <n v="11339.0"/>
        <n v="10085.0"/>
        <n v="5027.0"/>
        <n v="14878.0"/>
        <n v="11924.0"/>
        <n v="7991.0"/>
        <n v="167717.0"/>
        <n v="10541.0"/>
        <n v="4530.0"/>
        <n v="4247.0"/>
        <n v="7129.0"/>
        <n v="128862.0"/>
        <n v="13653.0"/>
        <n v="2.0"/>
        <n v="145243.0"/>
        <n v="2459.0"/>
        <n v="12356.0"/>
        <n v="5392.0"/>
        <n v="11746.0"/>
        <n v="11493.0"/>
        <n v="6243.0"/>
        <n v="6132.0"/>
        <n v="3851.0"/>
        <n v="135997.0"/>
        <n v="184750.0"/>
        <n v="14452.0"/>
        <n v="557.0"/>
        <n v="2734.0"/>
        <n v="14405.0"/>
        <n v="1307.0"/>
        <n v="117892.0"/>
        <n v="14508.0"/>
        <n v="1901.0"/>
        <n v="158389.0"/>
        <n v="6484.0"/>
        <n v="4022.0"/>
        <n v="9253.0"/>
        <n v="4776.0"/>
        <n v="14606.0"/>
        <n v="95993.0"/>
        <n v="4460.0"/>
        <n v="13536.0"/>
        <n v="40228.0"/>
        <n v="7012.0"/>
        <n v="37857.0"/>
        <n v="14973.0"/>
        <n v="39996.0"/>
        <n v="41564.0"/>
        <n v="6430.0"/>
        <n v="12405.0"/>
        <n v="123040.0"/>
        <n v="12516.0"/>
        <n v="8588.0"/>
        <n v="74688.0"/>
        <n v="51775.0"/>
        <n v="65877.0"/>
        <n v="8807.0"/>
        <n v="1017.0"/>
        <n v="151513.0"/>
        <n v="12047.0"/>
        <n v="32951.0"/>
        <n v="14951.0"/>
        <n v="1.0"/>
        <n v="9193.0"/>
        <n v="10422.0"/>
        <n v="2461.0"/>
        <n v="170623.0"/>
        <n v="9829.0"/>
        <n v="14006.0"/>
        <n v="6527.0"/>
        <n v="8929.0"/>
        <n v="3079.0"/>
        <n v="21307.0"/>
        <n v="73653.0"/>
        <n v="12635.0"/>
        <n v="12437.0"/>
        <n v="13816.0"/>
        <n v="145382.0"/>
        <n v="6336.0"/>
        <n v="8523.0"/>
        <n v="6351.0"/>
        <n v="10748.0"/>
        <n v="112272.0"/>
        <n v="99361.0"/>
        <n v="88055.0"/>
        <n v="33092.0"/>
        <n v="9562.0"/>
        <n v="8475.0"/>
        <n v="69617.0"/>
        <n v="53067.0"/>
        <n v="42596.0"/>
        <n v="4756.0"/>
        <n v="14925.0"/>
        <n v="166116.0"/>
        <n v="3834.0"/>
        <n v="13985.0"/>
        <n v="89288.0"/>
        <n v="5488.0"/>
        <n v="2721.0"/>
        <n v="4712.0"/>
        <n v="9216.0"/>
        <n v="19246.0"/>
        <n v="12274.0"/>
        <n v="65323.0"/>
        <n v="11502.0"/>
        <n v="7322.0"/>
        <n v="11619.0"/>
        <n v="59128.0"/>
        <n v="1518.0"/>
        <n v="9337.0"/>
        <n v="11255.0"/>
        <n v="13632.0"/>
        <n v="88037.0"/>
        <n v="175573.0"/>
        <n v="176112.0"/>
        <n v="100650.0"/>
        <n v="90706.0"/>
        <n v="26914.0"/>
        <n v="2212.0"/>
        <n v="4640.0"/>
        <n v="191222.0"/>
        <n v="12985.0"/>
        <n v="4300.0"/>
        <n v="9134.0"/>
        <n v="8864.0"/>
        <n v="150755.0"/>
        <n v="110279.0"/>
        <n v="13439.0"/>
        <n v="10804.0"/>
        <n v="40107.0"/>
        <n v="98811.0"/>
        <n v="5528.0"/>
        <n v="521.0"/>
        <n v="663.0"/>
        <n v="157635.0"/>
        <n v="5368.0"/>
        <n v="47459.0"/>
        <n v="86060.0"/>
        <n v="161593.0"/>
        <n v="6927.0"/>
        <n v="159185.0"/>
        <n v="172736.0"/>
        <n v="5315.0"/>
        <n v="195750.0"/>
        <n v="3525.0"/>
        <n v="10550.0"/>
        <n v="718.0"/>
        <n v="28358.0"/>
        <n v="138384.0"/>
        <n v="2625.0"/>
        <n v="45004.0"/>
        <n v="2538.0"/>
        <n v="3188.0"/>
        <n v="8517.0"/>
        <n v="3012.0"/>
        <n v="8716.0"/>
        <n v="57157.0"/>
        <n v="5178.0"/>
        <n v="163118.0"/>
        <n v="6041.0"/>
        <n v="968.0"/>
        <n v="14305.0"/>
        <n v="6543.0"/>
        <n v="193413.0"/>
        <n v="2529.0"/>
        <n v="5614.0"/>
        <n v="3496.0"/>
        <n v="4257.0"/>
        <n v="199110.0"/>
        <n v="41212.0"/>
        <n v="6338.0"/>
        <n v="99100.0"/>
        <n v="12300.0"/>
        <n v="171549.0"/>
        <n v="14324.0"/>
        <n v="6024.0"/>
        <n v="188721.0"/>
        <n v="57911.0"/>
        <n v="12309.0"/>
        <n v="138497.0"/>
        <n v="667.0"/>
        <n v="119830.0"/>
        <n v="6623.0"/>
        <n v="81897.0"/>
        <n v="186885.0"/>
        <n v="176398.0"/>
        <n v="10999.0"/>
        <n v="102751.0"/>
        <n v="165352.0"/>
        <n v="165798.0"/>
        <n v="10084.0"/>
        <n v="5523.0"/>
        <n v="5823.0"/>
        <n v="6000.0"/>
        <n v="8181.0"/>
        <n v="3589.0"/>
        <n v="4323.0"/>
        <n v="14822.0"/>
        <n v="10138.0"/>
        <n v="3127.0"/>
        <n v="123124.0"/>
        <n v="171729.0"/>
        <n v="10729.0"/>
        <n v="10240.0"/>
        <n v="3988.0"/>
        <n v="14771.0"/>
        <n v="14649.0"/>
        <n v="184658.0"/>
        <n v="13103.0"/>
        <n v="168095.0"/>
        <n v="3.0"/>
        <n v="3840.0"/>
        <n v="6263.0"/>
        <n v="108161.0"/>
        <n v="8505.0"/>
        <n v="96735.0"/>
        <n v="959.0"/>
        <n v="8322.0"/>
        <n v="13424.0"/>
        <n v="10755.0"/>
        <n v="9935.0"/>
        <n v="26303.0"/>
        <n v="5328.0"/>
        <n v="10756.0"/>
        <n v="165375.0"/>
        <n v="6031.0"/>
        <n v="85902.0"/>
        <n v="143910.0"/>
        <n v="2708.0"/>
        <n v="8842.0"/>
        <n v="47260.0"/>
        <n v="1953.0"/>
        <n v="155349.0"/>
        <n v="10704.0"/>
        <n v="773.0"/>
        <n v="9419.0"/>
        <n v="5324.0"/>
        <n v="7465.0"/>
        <n v="8799.0"/>
        <n v="13656.0"/>
        <n v="14536.0"/>
        <n v="150552.0"/>
        <n v="9076.0"/>
        <n v="1517.0"/>
        <n v="8153.0"/>
        <n v="6357.0"/>
        <n v="19557.0"/>
        <n v="13213.0"/>
        <n v="5476.0"/>
        <n v="13474.0"/>
        <n v="91722.0"/>
        <n v="8219.0"/>
        <n v="717.0"/>
        <n v="1065.0"/>
        <n v="8038.0"/>
        <n v="68769.0"/>
        <n v="3352.0"/>
        <n v="6785.0"/>
        <n v="5037.0"/>
        <n v="1954.0"/>
        <n v="5.0"/>
        <n v="12102.0"/>
        <n v="24234.0"/>
        <n v="2809.0"/>
        <n v="11469.0"/>
        <n v="8014.0"/>
        <n v="514.0"/>
        <n v="43473.0"/>
        <n v="87560.0"/>
        <n v="3087.0"/>
        <n v="1586.0"/>
        <n v="12812.0"/>
        <n v="183345.0"/>
        <n v="8697.0"/>
        <n v="4126.0"/>
        <n v="3220.0"/>
        <n v="6401.0"/>
        <n v="1269.0"/>
        <n v="903.0"/>
        <n v="3251.0"/>
        <n v="8092.0"/>
        <n v="160422.0"/>
        <n v="196377.0"/>
        <n v="2148.0"/>
        <n v="11648.0"/>
        <n v="5897.0"/>
        <n v="3326.0"/>
        <n v="1002.0"/>
        <n v="131826.0"/>
        <n v="21477.0"/>
        <n v="62330.0"/>
        <n v="14643.0"/>
        <n v="41396.0"/>
        <n v="11900.0"/>
        <n v="123538.0"/>
        <n v="198628.0"/>
        <n v="68602.0"/>
        <n v="116064.0"/>
        <n v="125042.0"/>
        <n v="108974.0"/>
        <n v="34964.0"/>
        <n v="96777.0"/>
        <n v="31864.0"/>
        <n v="4853.0"/>
        <n v="82959.0"/>
        <n v="23159.0"/>
        <n v="2758.0"/>
        <n v="12607.0"/>
        <n v="142823.0"/>
        <n v="95958.0"/>
        <n v="94631.0"/>
        <n v="977.0"/>
        <n v="137961.0"/>
        <n v="7548.0"/>
        <n v="2241.0"/>
        <n v="3431.0"/>
        <n v="4253.0"/>
        <n v="1146.0"/>
        <n v="11948.0"/>
        <n v="135132.0"/>
        <n v="9546.0"/>
        <n v="13755.0"/>
        <n v="8330.0"/>
        <n v="14547.0"/>
        <n v="11735.0"/>
        <n v="10658.0"/>
        <n v="1870.0"/>
        <n v="14394.0"/>
        <n v="14743.0"/>
        <n v="178965.0"/>
        <n v="128410.0"/>
        <n v="164291.0"/>
        <n v="22073.0"/>
        <n v="1479.0"/>
        <n v="12275.0"/>
        <n v="5098.0"/>
        <n v="24882.0"/>
        <n v="2912.0"/>
        <n v="4008.0"/>
        <n v="9749.0"/>
        <n v="5803.0"/>
        <n v="14199.0"/>
        <n v="196779.0"/>
        <n v="56859.0"/>
        <n v="103554.0"/>
        <n v="42795.0"/>
        <n v="12938.0"/>
        <n v="101352.0"/>
        <n v="4477.0"/>
        <n v="4393.0"/>
        <n v="67546.0"/>
        <n v="143788.0"/>
        <n v="3755.0"/>
        <n v="9238.0"/>
        <n v="77012.0"/>
        <n v="14083.0"/>
        <n v="12202.0"/>
        <n v="62127.0"/>
        <n v="13772.0"/>
        <n v="2946.0"/>
        <n v="168820.0"/>
        <n v="154321.0"/>
        <n v="26527.0"/>
        <n v="71583.0"/>
        <n v="12100.0"/>
        <n v="12129.0"/>
        <n v="62804.0"/>
        <n v="55536.0"/>
        <n v="8161.0"/>
        <n v="14046.0"/>
        <n v="117628.0"/>
        <n v="159405.0"/>
        <n v="12552.0"/>
        <n v="59007.0"/>
        <n v="943.0"/>
        <n v="93963.0"/>
        <n v="140469.0"/>
        <n v="6423.0"/>
        <n v="6015.0"/>
        <n v="11075.0"/>
        <n v="15723.0"/>
        <n v="2064.0"/>
        <n v="7767.0"/>
        <n v="10313.0"/>
        <n v="197018.0"/>
        <n v="47037.0"/>
        <n v="173191.0"/>
        <n v="5487.0"/>
        <n v="9817.0"/>
        <n v="6369.0"/>
        <n v="65755.0"/>
        <n v="178120.0"/>
        <n v="13678.0"/>
        <n v="9969.0"/>
        <n v="14827.0"/>
        <n v="100900.0"/>
        <n v="165954.0"/>
        <n v="1744.0"/>
        <n v="10731.0"/>
        <n v="3232.0"/>
        <n v="10938.0"/>
        <n v="10739.0"/>
        <n v="5579.0"/>
        <n v="37754.0"/>
        <n v="45384.0"/>
        <n v="8703.0"/>
        <n v="4.0"/>
        <n v="182302.0"/>
        <n v="3045.0"/>
        <n v="102749.0"/>
        <n v="1763.0"/>
        <n v="137904.0"/>
        <n v="152438.0"/>
        <n v="1332.0"/>
        <n v="118706.0"/>
        <n v="5674.0"/>
        <n v="4119.0"/>
        <n v="139354.0"/>
        <n v="57734.0"/>
        <n v="145265.0"/>
        <n v="95020.0"/>
        <n v="8829.0"/>
        <n v="3984.0"/>
        <n v="8053.0"/>
        <n v="1620.0"/>
        <n v="10328.0"/>
        <n v="10289.0"/>
        <n v="9889.0"/>
        <n v="60342.0"/>
        <n v="8907.0"/>
        <n v="8432.0"/>
        <n v="57122.0"/>
        <n v="4613.0"/>
        <n v="162603.0"/>
        <n v="12310.0"/>
        <n v="8656.0"/>
        <n v="159931.0"/>
        <n v="689.0"/>
        <n v="48236.0"/>
        <n v="77021.0"/>
        <n v="27844.0"/>
        <n v="702.0"/>
        <n v="197024.0"/>
        <n v="11663.0"/>
        <n v="9339.0"/>
        <n v="4596.0"/>
        <n v="173437.0"/>
        <n v="45831.0"/>
        <n v="6514.0"/>
        <n v="13684.0"/>
        <n v="13264.0"/>
        <n v="1667.0"/>
        <n v="3349.0"/>
        <n v="46317.0"/>
        <n v="78743.0"/>
        <n v="107743.0"/>
        <n v="6889.0"/>
        <n v="45983.0"/>
        <n v="6924.0"/>
        <n v="12497.0"/>
        <n v="166874.0"/>
        <n v="837.0"/>
        <n v="193820.0"/>
        <n v="119510.0"/>
        <n v="9289.0"/>
        <n v="35498.0"/>
        <n v="12678.0"/>
        <n v="3260.0"/>
        <n v="31123.0"/>
        <n v="4797.0"/>
        <n v="53324.0"/>
        <n v="6608.0"/>
        <n v="622.0"/>
        <n v="180802.0"/>
        <n v="3406.0"/>
        <n v="11061.0"/>
        <n v="16389.0"/>
        <n v="6303.0"/>
        <n v="81136.0"/>
        <n v="1768.0"/>
        <n v="12944.0"/>
        <n v="188480.0"/>
        <n v="7227.0"/>
        <n v="574.0"/>
        <n v="96328.0"/>
        <n v="178338.0"/>
        <n v="8046.0"/>
        <n v="184086.0"/>
        <n v="13385.0"/>
        <n v="12533.0"/>
        <n v="14697.0"/>
        <n v="98935.0"/>
        <n v="57034.0"/>
        <n v="7120.0"/>
        <n v="14097.0"/>
        <n v="43086.0"/>
        <n v="1930.0"/>
        <n v="13864.0"/>
        <n v="7742.0"/>
        <n v="164109.0"/>
        <n v="6870.0"/>
        <n v="12597.0"/>
        <n v="179074.0"/>
        <n v="83843.0"/>
        <n v="105598.0"/>
        <n v="8866.0"/>
        <n v="75022.0"/>
        <n v="14408.0"/>
        <n v="14089.0"/>
        <n v="12467.0"/>
        <n v="11960.0"/>
        <n v="7966.0"/>
        <n v="106321.0"/>
        <n v="158832.0"/>
        <n v="11091.0"/>
        <n v="5107.0"/>
        <n v="141393.0"/>
        <n v="194166.0"/>
        <n v="4124.0"/>
        <n v="14865.0"/>
        <n v="134688.0"/>
        <n v="47705.0"/>
        <n v="95364.0"/>
        <n v="3295.0"/>
        <n v="4896.0"/>
        <n v="7496.0"/>
        <n v="9967.0"/>
        <n v="52421.0"/>
        <n v="6298.0"/>
        <n v="1546.0"/>
        <n v="16168.0"/>
        <n v="6269.0"/>
        <n v="149578.0"/>
        <n v="3841.0"/>
        <n v="4531.0"/>
        <n v="60934.0"/>
        <n v="103255.0"/>
        <n v="13065.0"/>
        <n v="6654.0"/>
        <n v="6852.0"/>
        <n v="124517.0"/>
        <n v="5113.0"/>
        <n v="5824.0"/>
        <n v="6226.0"/>
        <n v="20243.0"/>
        <n v="188288.0"/>
        <n v="11167.0"/>
        <n v="146595.0"/>
        <n v="7875.0"/>
        <n v="148779.0"/>
        <n v="175868.0"/>
        <n v="5112.0"/>
        <n v="13018.0"/>
        <n v="91176.0"/>
        <n v="6342.0"/>
        <n v="151438.0"/>
        <n v="6178.0"/>
        <n v="6405.0"/>
        <n v="180667.0"/>
        <n v="12042.0"/>
        <n v="179356.0"/>
        <n v="1136.0"/>
        <n v="8645.0"/>
        <n v="1914.0"/>
        <n v="41205.0"/>
        <n v="14488.0"/>
        <n v="97037.0"/>
        <n v="55757.0"/>
        <n v="11525.0"/>
        <n v="158669.0"/>
        <n v="5916.0"/>
        <n v="150806.0"/>
        <n v="14249.0"/>
        <n v="13205.0"/>
        <n v="11108.0"/>
        <n v="2884.0"/>
        <n v="55476.0"/>
        <n v="5973.0"/>
        <n v="183756.0"/>
        <n v="30902.0"/>
        <n v="5569.0"/>
        <n v="92824.0"/>
        <n v="158590.0"/>
        <n v="127591.0"/>
        <n v="6750.0"/>
        <n v="9318.0"/>
        <n v="4832.0"/>
        <n v="19769.0"/>
        <n v="11277.0"/>
        <n v="13382.0"/>
        <n v="32986.0"/>
        <n v="81984.0"/>
        <n v="178483.0"/>
        <n v="87448.0"/>
        <n v="1863.0"/>
        <n v="62174.0"/>
        <n v="59003.0"/>
        <n v="174039.0"/>
        <n v="12684.0"/>
        <n v="14033.0"/>
        <n v="177936.0"/>
        <n v="13212.0"/>
        <n v="49879.0"/>
        <n v="824.0"/>
        <n v="31594.0"/>
        <n v="57010.0"/>
        <n v="7438.0"/>
        <n v="57872.0"/>
        <n v="8906.0"/>
        <n v="7724.0"/>
        <n v="26571.0"/>
        <n v="12219.0"/>
        <n v="1985.0"/>
        <n v="12155.0"/>
        <n v="5593.0"/>
        <n v="175020.0"/>
        <n v="75955.0"/>
        <n v="119127.0"/>
        <n v="110689.0"/>
        <n v="2445.0"/>
        <n v="57250.0"/>
        <n v="11929.0"/>
        <n v="118214.0"/>
        <n v="4432.0"/>
        <n v="17879.0"/>
        <n v="14511.0"/>
        <n v="141822.0"/>
        <n v="159037.0"/>
        <n v="8109.0"/>
        <n v="8244.0"/>
        <n v="7600.0"/>
        <n v="94501.0"/>
        <n v="14381.0"/>
        <n v="13980.0"/>
        <n v="12449.0"/>
        <n v="7348.0"/>
        <n v="8158.0"/>
        <n v="7119.0"/>
        <n v="5438.0"/>
        <n v="115396.0"/>
        <n v="7656.0"/>
        <n v="12322.0"/>
        <n v="96888.0"/>
        <n v="196960.0"/>
        <n v="188057.0"/>
        <n v="6245.0"/>
        <n v="91014.0"/>
        <n v="4710.0"/>
        <n v="197728.0"/>
        <n v="10682.0"/>
        <n v="168048.0"/>
        <n v="138586.0"/>
        <n v="11579.0"/>
        <n v="12020.0"/>
        <n v="13954.0"/>
        <n v="6358.0"/>
        <n v="1260.0"/>
        <n v="14725.0"/>
        <n v="11174.0"/>
        <n v="182036.0"/>
        <n v="28870.0"/>
        <n v="10353.0"/>
        <n v="13868.0"/>
        <n v="8317.0"/>
        <n v="10557.0"/>
        <n v="3227.0"/>
        <n v="5429.0"/>
        <n v="75906.0"/>
        <n v="13250.0"/>
        <n v="11261.0"/>
        <n v="97369.0"/>
        <n v="48227.0"/>
        <n v="14685.0"/>
        <n v="735.0"/>
        <n v="10397.0"/>
        <n v="118847.0"/>
        <n v="7220.0"/>
        <n v="107622.0"/>
        <n v="83267.0"/>
        <n v="13404.0"/>
        <n v="131404.0"/>
        <n v="2533.0"/>
        <n v="5028.0"/>
        <n v="1557.0"/>
        <n v="6100.0"/>
        <n v="1592.0"/>
        <n v="14150.0"/>
        <n v="13513.0"/>
        <n v="504.0"/>
        <n v="14240.0"/>
        <n v="2091.0"/>
        <n v="118580.0"/>
        <n v="11214.0"/>
        <n v="68137.0"/>
        <n v="13527.0"/>
        <n v="8363.0"/>
        <n v="5362.0"/>
        <n v="12065.0"/>
        <n v="118603.0"/>
        <n v="10037.0"/>
        <n v="5696.0"/>
        <n v="167005.0"/>
        <n v="114615.0"/>
        <n v="16592.0"/>
        <n v="14420.0"/>
        <n v="6204.0"/>
        <n v="8010.0"/>
        <n v="8125.0"/>
        <n v="55372.0"/>
        <n v="11088.0"/>
        <n v="109106.0"/>
        <n v="11642.0"/>
        <n v="2769.0"/>
        <n v="169586.0"/>
        <n v="101185.0"/>
        <n v="6775.0"/>
        <n v="72623.0"/>
        <n v="45987.0"/>
        <n v="10243.0"/>
        <n v="87293.0"/>
        <n v="5421.0"/>
        <n v="4414.0"/>
        <n v="10981.0"/>
        <n v="10451.0"/>
        <n v="102535.0"/>
        <n v="12939.0"/>
        <n v="10946.0"/>
        <n v="60994.0"/>
        <n v="3174.0"/>
        <n v="3351.0"/>
        <n v="56774.0"/>
        <n v="540.0"/>
        <n v="680.0"/>
        <n v="13045.0"/>
        <n v="8276.0"/>
        <n v="1022.0"/>
        <n v="4275.0"/>
        <n v="8332.0"/>
        <n v="6408.0"/>
        <n v="73522.0"/>
        <n v="4667.0"/>
        <n v="12216.0"/>
        <n v="6987.0"/>
        <n v="4932.0"/>
        <n v="8262.0"/>
        <n v="1848.0"/>
        <n v="1583.0"/>
        <n v="88536.0"/>
        <n v="12360.0"/>
        <n v="71320.0"/>
        <n v="134640.0"/>
        <n v="7661.0"/>
        <n v="2950.0"/>
        <n v="11721.0"/>
        <n v="189192.0"/>
        <n v="7664.0"/>
        <n v="4509.0"/>
        <n v="12009.0"/>
        <n v="14273.0"/>
        <n v="188982.0"/>
        <n v="14640.0"/>
        <n v="107516.0"/>
        <n v="13950.0"/>
        <n v="12797.0"/>
        <n v="6134.0"/>
        <n v="4899.0"/>
        <n v="4929.0"/>
        <n v="1424.0"/>
        <n v="105817.0"/>
        <n v="136156.0"/>
        <n v="10723.0"/>
        <n v="11228.0"/>
        <n v="77355.0"/>
        <n v="6086.0"/>
        <n v="150960.0"/>
        <n v="8890.0"/>
        <n v="14644.0"/>
        <n v="116583.0"/>
        <n v="12991.0"/>
        <n v="8447.0"/>
        <n v="2703.0"/>
        <n v="8747.0"/>
        <n v="138087.0"/>
        <n v="5085.0"/>
        <n v="10831.0"/>
        <n v="8917.0"/>
        <n v="12468.0"/>
        <n v="2505.0"/>
        <n v="111502.0"/>
        <n v="194309.0"/>
        <n v="23956.0"/>
        <n v="8558.0"/>
        <n v="7413.0"/>
        <n v="2778.0"/>
        <n v="2594.0"/>
        <n v="5033.0"/>
        <n v="9317.0"/>
        <n v="6560.0"/>
        <n v="5415.0"/>
        <n v="14577.0"/>
        <n v="150515.0"/>
        <n v="79045.0"/>
        <n v="7797.0"/>
        <n v="38376.0"/>
        <n v="6920.0"/>
        <n v="194912.0"/>
        <n v="7992.0"/>
        <n v="79268.0"/>
        <n v="139468.0"/>
        <n v="5465.0"/>
        <n v="2111.0"/>
        <n v="126628.0"/>
        <n v="1012.0"/>
        <n v="193101.0"/>
        <n v="31665.0"/>
        <n v="2960.0"/>
        <n v="8089.0"/>
        <n v="109374.0"/>
        <n v="2129.0"/>
        <n v="127745.0"/>
        <n v="2289.0"/>
        <n v="12174.0"/>
        <n v="9508.0"/>
        <n v="155849.0"/>
        <n v="7758.0"/>
        <n v="13835.0"/>
        <n v="10770.0"/>
        <n v="153338.0"/>
        <n v="2437.0"/>
        <n v="93991.0"/>
        <n v="12620.0"/>
        <n v="8746.0"/>
        <n v="3534.0"/>
        <n v="709.0"/>
        <n v="795.0"/>
        <n v="12955.0"/>
        <n v="8964.0"/>
        <n v="1843.0"/>
        <n v="121950.0"/>
        <n v="8621.0"/>
        <n v="30215.0"/>
        <n v="11539.0"/>
        <n v="14310.0"/>
        <n v="35536.0"/>
        <n v="3676.0"/>
        <n v="195936.0"/>
        <n v="1343.0"/>
        <n v="2097.0"/>
        <n v="9021.0"/>
        <n v="20915.0"/>
        <n v="9676.0"/>
        <n v="1210.0"/>
        <n v="90440.0"/>
        <n v="4044.0"/>
        <n v="192292.0"/>
        <n v="6722.0"/>
        <n v="1577.0"/>
        <n v="3301.0"/>
        <n v="196386.0"/>
        <n v="11952.0"/>
        <n v="3930.0"/>
        <n v="5729.0"/>
        <n v="4883.0"/>
        <n v="175015.0"/>
        <n v="11280.0"/>
        <n v="10012.0"/>
        <n v="1690.0"/>
        <n v="84891.0"/>
        <n v="10093.0"/>
        <n v="3839.0"/>
        <n v="6161.0"/>
        <n v="5615.0"/>
        <n v="6205.0"/>
        <n v="11969.0"/>
        <n v="8142.0"/>
        <n v="55805.0"/>
        <n v="15238.0"/>
        <n v="961.0"/>
        <n v="5918.0"/>
        <n v="9520.0"/>
        <n v="159056.0"/>
        <n v="101987.0"/>
        <n v="1980.0"/>
        <n v="156384.0"/>
        <n v="7763.0"/>
        <n v="35698.0"/>
        <n v="12434.0"/>
        <n v="8081.0"/>
        <n v="6631.0"/>
        <n v="4678.0"/>
        <n v="6800.0"/>
        <n v="10657.0"/>
        <n v="4997.0"/>
        <n v="13164.0"/>
        <n v="8501.0"/>
        <n v="13468.0"/>
        <n v="121138.0"/>
        <n v="8117.0"/>
        <n v="8550.0"/>
        <n v="57659.0"/>
        <n v="1414.0"/>
        <n v="97524.0"/>
        <n v="26176.0"/>
        <n v="2991.0"/>
        <n v="8366.0"/>
        <n v="12886.0"/>
        <n v="5177.0"/>
        <n v="8641.0"/>
        <n v="86244.0"/>
        <n v="78630.0"/>
        <n v="11941.0"/>
        <n v="6115.0"/>
        <n v="188404.0"/>
        <n v="9910.0"/>
        <n v="114523.0"/>
        <n v="3144.0"/>
        <n v="13441.0"/>
        <n v="11990.0"/>
        <n v="6839.0"/>
        <n v="13223.0"/>
        <n v="7608.0"/>
        <n v="74073.0"/>
        <n v="153216.0"/>
        <n v="4814.0"/>
        <n v="4603.0"/>
        <n v="37823.0"/>
        <n v="62819.0"/>
      </sharedItems>
    </cacheField>
    <cacheField name="percent funded" numFmtId="1">
      <sharedItems containsSemiMixedTypes="0" containsString="0" containsNumber="1">
        <n v="0.0"/>
        <n v="1040.0"/>
        <n v="131.4787822878229"/>
        <n v="58.97619047619047"/>
        <n v="69.27631578947368"/>
        <n v="173.6184210526316"/>
        <n v="20.961538461538463"/>
        <n v="327.5777777777778"/>
        <n v="19.932788374205266"/>
        <n v="51.74193548387097"/>
        <n v="266.11538461538464"/>
        <n v="48.095238095238095"/>
        <n v="89.34920634920634"/>
        <n v="245.11904761904765"/>
        <n v="66.7695035460993"/>
        <n v="47.30788177339901"/>
        <n v="649.4705882352941"/>
        <n v="159.39125295508273"/>
        <n v="66.91208791208791"/>
        <n v="48.5296"/>
        <n v="112.24279210925646"/>
        <n v="40.992553191489364"/>
        <n v="128.0710659898477"/>
        <n v="332.0444444444445"/>
        <n v="112.83225108225108"/>
        <n v="216.43636363636364"/>
        <n v="48.19906976744186"/>
        <n v="79.95"/>
        <n v="105.22553516819573"/>
        <n v="328.8997821350763"/>
        <n v="160.61111111111111"/>
        <n v="310.0"/>
        <n v="86.8079207920792"/>
        <n v="377.8207171314741"/>
        <n v="150.80645161290323"/>
        <n v="150.3011952191235"/>
        <n v="157.2857142857143"/>
        <n v="139.98765432098764"/>
        <n v="325.3225806451613"/>
        <n v="50.77777777777778"/>
        <n v="169.0681818181818"/>
        <n v="212.92857142857144"/>
        <n v="443.94444444444446"/>
        <n v="185.9390243902439"/>
        <n v="658.8125"/>
        <n v="47.68421052631579"/>
        <n v="114.78378378378378"/>
        <n v="475.26666666666665"/>
        <n v="386.97297297297297"/>
        <n v="189.625"/>
        <n v="2.0"/>
        <n v="91.86780518659077"/>
        <n v="34.15277777777778"/>
        <n v="140.4090909090909"/>
        <n v="89.86666666666666"/>
        <n v="177.96969696969697"/>
        <n v="143.6625"/>
        <n v="215.27586206896552"/>
        <n v="227.11111111111114"/>
        <n v="275.0714285714286"/>
        <n v="144.37048832271762"/>
        <n v="92.74598393574297"/>
        <n v="722.6"/>
        <n v="11.851063829787234"/>
        <n v="97.64285714285714"/>
        <n v="236.14754098360655"/>
        <n v="45.06896551724138"/>
        <n v="162.38567493112947"/>
        <n v="254.52631578947367"/>
        <n v="24.063291139240505"/>
        <n v="123.74140625000001"/>
        <n v="108.06666666666666"/>
        <n v="670.3333333333333"/>
        <n v="660.9285714285714"/>
        <n v="122.46153846153847"/>
        <n v="150.57731958762886"/>
        <n v="78.106590724166"/>
        <n v="46.94736842105263"/>
        <n v="300.8"/>
        <n v="69.59861591695503"/>
        <n v="637.4545454545455"/>
        <n v="225.3392857142857"/>
        <n v="1497.3000000000002"/>
        <n v="37.590225563909776"/>
        <n v="132.36942675159236"/>
        <n v="131.22448979591837"/>
        <n v="167.63513513513513"/>
        <n v="61.98488664987406"/>
        <n v="260.75"/>
        <n v="252.58823529411765"/>
        <n v="78.61538461538461"/>
        <n v="48.40440699935191"/>
        <n v="258.875"/>
        <n v="60.548713235294116"/>
        <n v="303.6896551724138"/>
        <n v="112.99999999999999"/>
        <n v="217.37876614060258"/>
        <n v="926.6923076923076"/>
        <n v="33.692229038854805"/>
        <n v="196.7236842105263"/>
        <n v="1.0"/>
        <n v="1021.4444444444445"/>
        <n v="281.6756756756757"/>
        <n v="24.610000000000003"/>
        <n v="143.14010067114094"/>
        <n v="144.54411764705884"/>
        <n v="359.12820512820514"/>
        <n v="186.48571428571427"/>
        <n v="595.2666666666667"/>
        <n v="59.21153846153846"/>
        <n v="14.962780898876405"/>
        <n v="119.95602605863192"/>
        <n v="268.82978723404256"/>
        <n v="376.8787878787879"/>
        <n v="727.1578947368421"/>
        <n v="87.2117576484703"/>
        <n v="88.0"/>
        <n v="173.9387755102041"/>
        <n v="117.61111111111111"/>
        <n v="214.96"/>
        <n v="149.49667110519306"/>
        <n v="219.33995584988963"/>
        <n v="64.36769005847952"/>
        <n v="18.622397298818232"/>
        <n v="367.7692307692308"/>
        <n v="159.9056603773585"/>
        <n v="38.633185349611544"/>
        <n v="51.42151162790698"/>
        <n v="60.334277620396605"/>
        <n v="3.202693602693603"/>
        <n v="155.46875"/>
        <n v="100.85974499089254"/>
        <n v="116.18181818181819"/>
        <n v="310.77777777777777"/>
        <n v="89.73668341708543"/>
        <n v="71.27272727272728"/>
        <n v="3.286231884057971"/>
        <n v="261.77777777777777"/>
        <n v="96.0"/>
        <n v="20.89685124864278"/>
        <n v="223.16363636363636"/>
        <n v="101.59097978227061"/>
        <n v="230.03999999999996"/>
        <n v="135.5925925925926"/>
        <n v="129.1"/>
        <n v="236.512"/>
        <n v="17.25"/>
        <n v="112.49397590361446"/>
        <n v="121.02150537634408"/>
        <n v="219.8709677419355"/>
        <n v="64.16690962099125"/>
        <n v="423.06746987951806"/>
        <n v="92.98416050686377"/>
        <n v="58.75656742556917"/>
        <n v="65.02222222222223"/>
        <n v="73.93956043956044"/>
        <n v="52.666666666666664"/>
        <n v="220.95238095238096"/>
        <n v="100.01150627615063"/>
        <n v="162.3125"/>
        <n v="78.18181818181819"/>
        <n v="149.7377049180328"/>
        <n v="253.25714285714284"/>
        <n v="100.16943521594683"/>
        <n v="121.99004424778761"/>
        <n v="137.1326530612245"/>
        <n v="415.5384615384615"/>
        <n v="31.30913348946136"/>
        <n v="424.0815450643777"/>
        <n v="2.93886230728336"/>
        <n v="10.63265306122449"/>
        <n v="82.875"/>
        <n v="163.01447776628748"/>
        <n v="894.6666666666667"/>
        <n v="26.191501103752756"/>
        <n v="74.83478260869565"/>
        <n v="416.47680412371136"/>
        <n v="96.20833333333333"/>
        <n v="357.71910112359546"/>
        <n v="308.45714285714286"/>
        <n v="61.802325581395344"/>
        <n v="722.3247232472324"/>
        <n v="69.11764705882352"/>
        <n v="293.05555555555554"/>
        <n v="71.8"/>
        <n v="31.934684684684683"/>
        <n v="229.87375415282392"/>
        <n v="32.01219512195122"/>
        <n v="23.525352848928385"/>
        <n v="68.5945945945946"/>
        <n v="37.952380952380956"/>
        <n v="19.992957746478872"/>
        <n v="45.63636363636363"/>
        <n v="122.7605633802817"/>
        <n v="361.753164556962"/>
        <n v="63.146341463414636"/>
        <n v="298.20475319926874"/>
        <n v="9.558544303797468"/>
        <n v="53.77777777777778"/>
        <n v="681.1904761904761"/>
        <n v="78.83132530120483"/>
        <n v="134.40792216817235"/>
        <n v="3.372"/>
        <n v="431.84615384615387"/>
        <n v="38.84444444444444"/>
        <n v="425.7"/>
        <n v="101.12239715591672"/>
        <n v="21.188688946015425"/>
        <n v="67.42553191489363"/>
        <n v="94.92337164750958"/>
        <n v="151.85185185185185"/>
        <n v="195.16382252559728"/>
        <n v="1023.1428571428571"/>
        <n v="3.841836734693878"/>
        <n v="155.07066557107643"/>
        <n v="44.75347758887172"/>
        <n v="215.94736842105263"/>
        <n v="332.1270983213429"/>
        <n v="8.443037974683545"/>
        <n v="98.62551440329219"/>
        <n v="137.97916666666669"/>
        <n v="93.81099656357388"/>
        <n v="403.6393088552916"/>
        <n v="260.1740412979351"/>
        <n v="366.6333333333333"/>
        <n v="168.7208538587849"/>
        <n v="119.90717911530093"/>
        <n v="193.6892523364486"/>
        <n v="420.1666666666667"/>
        <n v="76.70833333333333"/>
        <n v="171.26470588235293"/>
        <n v="157.89473684210526"/>
        <n v="109.08"/>
        <n v="41.73255813953488"/>
        <n v="10.944303797468354"/>
        <n v="159.3763440860215"/>
        <n v="422.4166666666667"/>
        <n v="97.71875"/>
        <n v="418.7891156462585"/>
        <n v="101.91632047477745"/>
        <n v="127.72619047619047"/>
        <n v="445.2173913043478"/>
        <n v="569.7142857142858"/>
        <n v="509.34482758620686"/>
        <n v="325.5333333333333"/>
        <n v="932.6161616161617"/>
        <n v="211.33870967741933"/>
        <n v="273.3252032520325"/>
        <n v="3.0"/>
        <n v="54.08450704225351"/>
        <n v="626.3"/>
        <n v="89.02139917695473"/>
        <n v="184.8913043478261"/>
        <n v="120.16770186335404"/>
        <n v="23.390243902439025"/>
        <n v="146.0"/>
        <n v="268.48"/>
        <n v="597.5"/>
        <n v="157.69841269841268"/>
        <n v="31.201660735468568"/>
        <n v="313.4117647058824"/>
        <n v="370.8965517241379"/>
        <n v="362.6644736842105"/>
        <n v="123.08163265306122"/>
        <n v="76.76675603217159"/>
        <n v="233.6201298701299"/>
        <n v="180.53333333333333"/>
        <n v="252.62857142857143"/>
        <n v="27.176538240368025"/>
        <n v="1.2706571242680547"/>
        <n v="304.0097847358121"/>
        <n v="137.23076923076923"/>
        <n v="32.208333333333336"/>
        <n v="241.51282051282053"/>
        <n v="96.8"/>
        <n v="1066.4285714285716"/>
        <n v="325.8888888888889"/>
        <n v="170.70000000000002"/>
        <n v="581.44"/>
        <n v="91.5209726443769"/>
        <n v="108.04761904761904"/>
        <n v="18.728395061728396"/>
        <n v="83.1938775510204"/>
        <n v="706.3333333333334"/>
        <n v="17.446030330062445"/>
        <n v="209.73015873015873"/>
        <n v="97.78571428571429"/>
        <n v="1684.25"/>
        <n v="54.40213523131673"/>
        <n v="456.6111111111111"/>
        <n v="9.821917808219178"/>
        <n v="16.384615384615383"/>
        <n v="1339.6666666666667"/>
        <n v="35.650077760497666"/>
        <n v="54.950819672131146"/>
        <n v="94.23611111111111"/>
        <n v="143.9142857142857"/>
        <n v="51.421052631578945"/>
        <n v="5.0"/>
        <n v="1344.6666666666667"/>
        <n v="31.8449408672799"/>
        <n v="82.61764705882354"/>
        <n v="546.1428571428572"/>
        <n v="286.2142857142857"/>
        <n v="7.907692307692307"/>
        <n v="132.13677811550153"/>
        <n v="74.07783417935703"/>
        <n v="75.29268292682927"/>
        <n v="20.333333333333332"/>
        <n v="203.36507936507937"/>
        <n v="310.2284263959391"/>
        <n v="395.3181818181818"/>
        <n v="294.7142857142857"/>
        <n v="33.89473684210526"/>
        <n v="66.67708333333333"/>
        <n v="19.227272727272727"/>
        <n v="15.842105263157894"/>
        <n v="38.702380952380956"/>
        <n v="9.587677725118484"/>
        <n v="94.14436619718309"/>
        <n v="166.56234096692114"/>
        <n v="24.134831460674157"/>
        <n v="164.05633802816902"/>
        <n v="90.72307692307693"/>
        <n v="46.19444444444444"/>
        <n v="38.53846153846154"/>
        <n v="133.56231003039514"/>
        <n v="22.896588486140725"/>
        <n v="184.95548961424333"/>
        <n v="443.72727272727275"/>
        <n v="199.9806763285024"/>
        <n v="123.95833333333333"/>
        <n v="186.6132930513595"/>
        <n v="114.28538550057536"/>
        <n v="97.03253182461104"/>
        <n v="122.81904761904762"/>
        <n v="179.14326647564468"/>
        <n v="79.95157740278796"/>
        <n v="94.24258760107817"/>
        <n v="84.66929133858268"/>
        <n v="66.52192066805846"/>
        <n v="53.922222222222224"/>
        <n v="41.9832995951417"/>
        <n v="14.69479695431472"/>
        <n v="34.475"/>
        <n v="1400.7777777777778"/>
        <n v="71.77035175879396"/>
        <n v="53.07411504424778"/>
        <n v="127.70715249662618"/>
        <n v="34.89285714285714"/>
        <n v="410.5982142857143"/>
        <n v="123.73770491803278"/>
        <n v="58.973684210526315"/>
        <n v="36.89247311827957"/>
        <n v="184.91304347826087"/>
        <n v="11.814432989690722"/>
        <n v="298.7"/>
        <n v="226.35175879396985"/>
        <n v="173.56363636363636"/>
        <n v="371.7567567567568"/>
        <n v="160.1923076923077"/>
        <n v="1616.3333333333335"/>
        <n v="733.4375"/>
        <n v="592.1111111111111"/>
        <n v="18.88888888888889"/>
        <n v="276.8076923076923"/>
        <n v="273.0185185185185"/>
        <n v="159.3633125556545"/>
        <n v="67.86997885835095"/>
        <n v="1591.5555555555554"/>
        <n v="730.1822222222222"/>
        <n v="13.185782556750297"/>
        <n v="54.77777777777778"/>
        <n v="361.0294117647059"/>
        <n v="10.257545271629779"/>
        <n v="13.962962962962964"/>
        <n v="40.44444444444444"/>
        <n v="160.32"/>
        <n v="183.9433962264151"/>
        <n v="63.76923076923077"/>
        <n v="225.38095238095238"/>
        <n v="172.0096153846154"/>
        <n v="146.16709511568124"/>
        <n v="76.42361623616236"/>
        <n v="39.26146788990826"/>
        <n v="11.270034843205574"/>
        <n v="122.11084337349398"/>
        <n v="186.54166666666669"/>
        <n v="7.27317880794702"/>
        <n v="65.64237123420796"/>
        <n v="228.96178343949046"/>
        <n v="469.37499999999994"/>
        <n v="130.11267605633802"/>
        <n v="167.05422993492408"/>
        <n v="173.8641975308642"/>
        <n v="717.7647058823529"/>
        <n v="63.85097636176773"/>
        <n v="1530.2222222222222"/>
        <n v="40.35616438356164"/>
        <n v="86.22063329928498"/>
        <n v="315.58486707566465"/>
        <n v="89.61824324324324"/>
        <n v="182.14503816793894"/>
        <n v="355.88235294117646"/>
        <n v="131.83695652173913"/>
        <n v="46.315634218289084"/>
        <n v="36.132726089785294"/>
        <n v="104.62820512820512"/>
        <n v="668.8571428571429"/>
        <n v="62.072823218997364"/>
        <n v="84.69978746014878"/>
        <n v="11.059030837004405"/>
        <n v="43.838781575037146"/>
        <n v="55.470588235294116"/>
        <n v="57.39951130116066"/>
        <n v="123.43497363796135"/>
        <n v="128.46"/>
        <n v="63.98936170212765"/>
        <n v="127.29885057471265"/>
        <n v="10.638024357239512"/>
        <n v="40.470588235294116"/>
        <n v="287.66666666666663"/>
        <n v="572.9444444444445"/>
        <n v="112.90429799426933"/>
        <n v="46.387573964497044"/>
        <n v="90.6759162303665"/>
        <n v="67.74074074074075"/>
        <n v="192.49019607843135"/>
        <n v="82.71428571428572"/>
        <n v="54.16392092257002"/>
        <n v="16.72222222222222"/>
        <n v="116.87664041994749"/>
        <n v="1052.1538461538462"/>
        <n v="123.07407407407408"/>
        <n v="178.63855421686748"/>
        <n v="355.28169014084506"/>
        <n v="161.90634146341463"/>
        <n v="24.914285714285715"/>
        <n v="198.72222222222223"/>
        <n v="34.75268817204301"/>
        <n v="176.41935483870967"/>
        <n v="511.38095238095235"/>
        <n v="82.04411764705883"/>
        <n v="24.326030927835053"/>
        <n v="50.48275862068966"/>
        <n v="967.0"/>
        <n v="4.0"/>
        <n v="122.84501347708894"/>
        <n v="63.4375"/>
        <n v="56.331688596491226"/>
        <n v="44.074999999999996"/>
        <n v="118.3725321888412"/>
        <n v="104.1243169398907"/>
        <n v="26.640000000000004"/>
        <n v="351.20118343195264"/>
        <n v="90.06349206349206"/>
        <n v="171.625"/>
        <n v="141.04655870445345"/>
        <n v="30.57944915254237"/>
        <n v="108.16455696202532"/>
        <n v="133.45505617977528"/>
        <n v="187.85106382978722"/>
        <n v="332.0"/>
        <n v="575.2142857142858"/>
        <n v="40.5"/>
        <n v="184.42857142857144"/>
        <n v="285.80555555555554"/>
        <n v="319.0"/>
        <n v="39.23407022106632"/>
        <n v="178.14000000000001"/>
        <n v="365.15"/>
        <n v="113.94594594594594"/>
        <n v="29.828720626631856"/>
        <n v="54.27058823529411"/>
        <n v="236.34156976744185"/>
        <n v="512.9166666666666"/>
        <n v="100.65116279069768"/>
        <n v="81.34842319430315"/>
        <n v="16.404761904761905"/>
        <n v="52.774617067833695"/>
        <n v="260.2060810810811"/>
        <n v="30.73289183222958"/>
        <n v="13.5"/>
        <n v="178.62556663644605"/>
        <n v="220.0566037735849"/>
        <n v="101.5108695652174"/>
        <n v="191.5"/>
        <n v="305.34683098591546"/>
        <n v="23.99528795811518"/>
        <n v="723.7777777777777"/>
        <n v="547.36"/>
        <n v="414.49999999999994"/>
        <n v="0.9069640914036997"/>
        <n v="34.1734693877551"/>
        <n v="23.9488107549121"/>
        <n v="48.072649572649574"/>
        <n v="70.14518229166666"/>
        <n v="529.9230769230769"/>
        <n v="180.32549019607845"/>
        <n v="92.32000000000001"/>
        <n v="13.901001112347053"/>
        <n v="927.0777777777777"/>
        <n v="39.85714285714286"/>
        <n v="112.22929936305732"/>
        <n v="70.92581602373888"/>
        <n v="119.08974358974358"/>
        <n v="24.017591339648174"/>
        <n v="139.3186813186813"/>
        <n v="39.277108433734945"/>
        <n v="22.43907714491709"/>
        <n v="55.77906976744186"/>
        <n v="42.52312599681021"/>
        <n v="112.00000000000001"/>
        <n v="7.068181818181818"/>
        <n v="101.74563871693867"/>
        <n v="425.75"/>
        <n v="145.53947368421052"/>
        <n v="32.45346534653466"/>
        <n v="700.3333333333333"/>
        <n v="83.90486039296793"/>
        <n v="84.19047619047619"/>
        <n v="155.95180722891567"/>
        <n v="99.61945031712473"/>
        <n v="80.30000000000001"/>
        <n v="11.254901960784313"/>
        <n v="91.74095238095238"/>
        <n v="95.52115693626139"/>
        <n v="502.87499999999994"/>
        <n v="159.24394463667818"/>
        <n v="15.022446689113355"/>
        <n v="482.0384615384615"/>
        <n v="149.96938775510205"/>
        <n v="117.22156398104266"/>
        <n v="37.69596827495043"/>
        <n v="72.6530612244898"/>
        <n v="265.9811320754717"/>
        <n v="24.20561797752809"/>
        <n v="2.5064935064935066"/>
        <n v="16.32979976442874"/>
        <n v="276.5"/>
        <n v="88.80357142857143"/>
        <n v="163.57142857142856"/>
        <n v="969.0"/>
        <n v="270.91376701966715"/>
        <n v="284.2135593220339"/>
        <n v="58.6329816768462"/>
        <n v="98.51111111111112"/>
        <n v="43.975381008206334"/>
        <n v="151.66315789473683"/>
        <n v="223.63492063492063"/>
        <n v="239.75"/>
        <n v="199.33333333333334"/>
        <n v="137.3448275862069"/>
        <n v="100.9696106362773"/>
        <n v="794.16"/>
        <n v="369.7"/>
        <n v="12.818181818181817"/>
        <n v="138.02702702702703"/>
        <n v="83.81327800829875"/>
        <n v="204.60063224446787"/>
        <n v="44.344086021505376"/>
        <n v="218.60294117647058"/>
        <n v="186.0331491712707"/>
        <n v="237.33830845771143"/>
        <n v="305.65384615384613"/>
        <n v="94.14285714285714"/>
        <n v="54.400000000000006"/>
        <n v="111.88059701492537"/>
        <n v="369.14814814814815"/>
        <n v="62.93037214885955"/>
        <n v="64.9278350515464"/>
        <n v="18.853658536585368"/>
        <n v="16.75440414507772"/>
        <n v="101.11290322580646"/>
        <n v="341.5022831050228"/>
        <n v="64.01666666666667"/>
        <n v="52.08045977011494"/>
        <n v="322.4021164021164"/>
        <n v="119.50810185185186"/>
        <n v="146.79775280898878"/>
        <n v="950.5714285714286"/>
        <n v="72.8936170212766"/>
        <n v="79.00824873096447"/>
        <n v="64.72151898734178"/>
        <n v="82.02816901408451"/>
        <n v="1037.6666666666667"/>
        <n v="12.910076530612244"/>
        <n v="154.8421052631579"/>
        <n v="7.099173553719009"/>
        <n v="208.52773826458036"/>
        <n v="99.68354430379746"/>
        <n v="201.59756097560978"/>
        <n v="162.09032258064516"/>
        <n v="3.643620812544547"/>
        <n v="206.63492063492063"/>
        <n v="128.23628691983123"/>
        <n v="119.66037735849055"/>
        <n v="170.73055242390078"/>
        <n v="187.21212121212122"/>
        <n v="188.38235294117646"/>
        <n v="131.2986918604651"/>
        <n v="283.974358974359"/>
        <n v="120.41999999999999"/>
        <n v="419.0560747663551"/>
        <n v="13.853658536585368"/>
        <n v="139.43548387096774"/>
        <n v="174.0"/>
        <n v="155.49056603773585"/>
        <n v="170.44705882352943"/>
        <n v="189.515625"/>
        <n v="249.71428571428572"/>
        <n v="48.86052366565961"/>
        <n v="28.461970393057683"/>
        <n v="268.0232558139535"/>
        <n v="619.80078125"/>
        <n v="3.13015873015873"/>
        <n v="159.9215270413574"/>
        <n v="279.3921568627451"/>
        <n v="77.37333333333333"/>
        <n v="206.32812500000003"/>
        <n v="694.25"/>
        <n v="151.78947368421052"/>
        <n v="64.58207217694995"/>
        <n v="62.873684210526314"/>
        <n v="310.39864864864865"/>
        <n v="42.859916782246884"/>
        <n v="83.11940298507463"/>
        <n v="78.53130287648055"/>
        <n v="114.09352517985612"/>
        <n v="64.53768335862418"/>
        <n v="79.41176470588235"/>
        <n v="11.419117647058824"/>
        <n v="56.18604651162791"/>
        <n v="16.501669449081803"/>
        <n v="119.96808510638297"/>
        <n v="145.45652173913044"/>
        <n v="221.38255033557047"/>
        <n v="48.396694214876035"/>
        <n v="92.91150442477876"/>
        <n v="88.59979736575482"/>
        <n v="41.4"/>
        <n v="63.056795131845846"/>
        <n v="48.48233360723089"/>
        <n v="88.47941026944585"/>
        <n v="126.84"/>
        <n v="2338.833333333333"/>
        <n v="508.3885714285715"/>
        <n v="191.47826086956522"/>
        <n v="42.12753378378378"/>
        <n v="8.24"/>
        <n v="60.06463878326996"/>
        <n v="47.23280861640431"/>
        <n v="81.73626373626374"/>
        <n v="54.187265917603"/>
        <n v="97.86813186813187"/>
        <n v="77.24"/>
        <n v="33.4647355163728"/>
        <n v="239.58823529411765"/>
        <n v="64.03225806451613"/>
        <n v="176.15942028985506"/>
        <n v="20.33818181818182"/>
        <n v="358.6475409836066"/>
        <n v="468.858024691358"/>
        <n v="122.05635245901641"/>
        <n v="55.93178372915614"/>
        <n v="43.660714285714285"/>
        <n v="33.53837141183363"/>
        <n v="122.97938144329896"/>
        <n v="189.74959871589084"/>
        <n v="83.62264150943396"/>
        <n v="17.968844221105527"/>
        <n v="1036.5"/>
        <n v="97.40521978021978"/>
        <n v="86.38620315046171"/>
        <n v="150.16666666666666"/>
        <n v="358.4347826086956"/>
        <n v="542.8571428571429"/>
        <n v="67.50071428571428"/>
        <n v="191.74666666666667"/>
        <n v="932.0"/>
        <n v="429.2758620689655"/>
        <n v="100.65753424657535"/>
        <n v="226.6111111111111"/>
        <n v="142.38"/>
        <n v="90.63333333333333"/>
        <n v="63.966740576496676"/>
        <n v="84.13186813186813"/>
        <n v="133.93478260869566"/>
        <n v="59.042047531992694"/>
        <n v="152.80062063615205"/>
        <n v="446.6912114014252"/>
        <n v="84.39189189189189"/>
        <n v="175.02692307692308"/>
        <n v="54.137931034482754"/>
        <n v="311.8738170347003"/>
        <n v="122.78160919540231"/>
        <n v="99.02651738361816"/>
        <n v="127.8468634686347"/>
        <n v="158.6164383561644"/>
        <n v="707.0588235294117"/>
        <n v="142.3877551020408"/>
        <n v="147.86046511627907"/>
        <n v="20.32258064516129"/>
        <n v="1840.625"/>
        <n v="161.94202898550725"/>
        <n v="472.82077922077923"/>
        <n v="24.466101694915253"/>
        <n v="517.65"/>
        <n v="247.64285714285714"/>
        <n v="100.20481927710843"/>
        <n v="153.0"/>
        <n v="37.0919540229885"/>
        <n v="4.392394822006473"/>
        <n v="156.50721649484535"/>
        <n v="270.4081632653061"/>
        <n v="134.05952380952382"/>
        <n v="50.398033126293996"/>
        <n v="88.8158379373849"/>
        <n v="165.0"/>
        <n v="17.5"/>
        <n v="185.66071428571428"/>
        <n v="412.6631944444444"/>
        <n v="90.25"/>
        <n v="91.98461538461538"/>
        <n v="527.006329113924"/>
        <n v="319.1428571428571"/>
        <n v="354.188679245283"/>
        <n v="32.896103896103895"/>
        <n v="135.8918918918919"/>
        <n v="2.0843373493975905"/>
        <n v="61.0"/>
        <n v="30.037735849056602"/>
        <n v="1179.1666666666665"/>
        <n v="1126.0833333333335"/>
        <n v="12.923076923076923"/>
        <n v="712.0"/>
        <n v="30.304347826086957"/>
        <n v="212.5089605734767"/>
        <n v="228.85714285714286"/>
        <n v="34.959979476654695"/>
        <n v="157.29069767441862"/>
        <n v="232.30555555555554"/>
        <n v="92.44827586206897"/>
        <n v="256.70212765957444"/>
        <n v="168.47017045454547"/>
        <n v="166.57777777777778"/>
        <n v="772.0769230769231"/>
        <n v="406.85714285714283"/>
        <n v="564.2060810810812"/>
        <n v="68.42686567164179"/>
        <n v="34.351966873706004"/>
        <n v="655.4545454545455"/>
        <n v="177.25714285714284"/>
        <n v="113.17857142857144"/>
        <n v="728.1818181818182"/>
        <n v="208.33333333333334"/>
        <n v="31.17123287671233"/>
        <n v="56.967078189300416"/>
        <n v="231.0"/>
        <n v="86.86783439490446"/>
        <n v="270.74418604651163"/>
        <n v="49.44642857142857"/>
        <n v="113.3596256684492"/>
        <n v="190.55555555555554"/>
        <n v="135.5"/>
        <n v="10.297872340425531"/>
        <n v="65.5442238267148"/>
        <n v="49.02665245202559"/>
        <n v="787.9230769230769"/>
        <n v="80.30634774609015"/>
        <n v="106.29411764705883"/>
        <n v="50.73563218390804"/>
        <n v="215.3137254901961"/>
        <n v="141.22972972972974"/>
        <n v="115.33745781777279"/>
        <n v="193.11940298507463"/>
        <n v="729.7333333333333"/>
        <n v="99.66339869281046"/>
        <n v="88.16666666666667"/>
        <n v="37.233333333333334"/>
        <n v="30.54007530930608"/>
        <n v="25.71428571428571"/>
        <n v="34.0"/>
        <n v="1185.909090909091"/>
        <n v="125.39393939393939"/>
        <n v="14.394366197183098"/>
        <n v="54.807692307692314"/>
        <n v="109.63157894736841"/>
        <n v="188.47058823529412"/>
        <n v="87.00828402366864"/>
        <n v="202.9130434782609"/>
        <n v="197.03225806451613"/>
        <n v="107.0"/>
        <n v="268.7307692307692"/>
        <n v="50.84536082474227"/>
        <n v="1180.2857142857142"/>
        <n v="264.0"/>
        <n v="30.44230769230769"/>
        <n v="62.88068181818181"/>
        <n v="193.125"/>
        <n v="77.10270270270271"/>
        <n v="225.52763819095478"/>
        <n v="239.40625"/>
        <n v="92.1875"/>
        <n v="130.23333333333335"/>
        <n v="615.2173913043479"/>
        <n v="368.7953216374269"/>
        <n v="1094.857142857143"/>
        <n v="50.662921348314605"/>
        <n v="800.6"/>
        <n v="291.2857142857143"/>
        <n v="349.9666666666667"/>
        <n v="357.0731707317073"/>
        <n v="126.48941176470588"/>
        <n v="387.5"/>
        <n v="457.0357142857143"/>
        <n v="266.69565217391306"/>
        <n v="69.0"/>
        <n v="51.34375"/>
        <n v="1.1710526315789473"/>
        <n v="108.97734294541709"/>
        <n v="315.1759259259259"/>
        <n v="157.69117647058823"/>
        <n v="153.8082191780822"/>
        <n v="89.73897911832947"/>
        <n v="75.1358024691358"/>
        <n v="852.8813559322034"/>
        <n v="138.90625"/>
        <n v="190.1818181818182"/>
        <n v="100.24333619948409"/>
        <n v="142.75824175824175"/>
        <n v="563.1333333333333"/>
        <n v="30.715909090909086"/>
        <n v="99.39772727272728"/>
        <n v="197.54935622317598"/>
        <n v="508.5"/>
        <n v="237.74468085106383"/>
        <n v="338.46875"/>
        <n v="133.08955223880596"/>
        <n v="207.79999999999998"/>
        <n v="51.12244897959184"/>
        <n v="652.0584795321637"/>
        <n v="113.63099415204678"/>
        <n v="102.37606837606839"/>
        <n v="356.5833333333333"/>
        <n v="139.86792452830187"/>
        <n v="69.45"/>
        <n v="35.534246575342465"/>
        <n v="251.65"/>
        <n v="105.87500000000001"/>
        <n v="187.42857142857144"/>
        <n v="386.7857142857143"/>
        <n v="347.07142857142856"/>
        <n v="185.820987654321"/>
        <n v="43.24124726477024"/>
        <n v="162.4375"/>
        <n v="184.84285714285716"/>
        <n v="23.70352069178505"/>
        <n v="89.87012987012987"/>
        <n v="272.6041958041958"/>
        <n v="170.04255319148936"/>
        <n v="188.2850356294537"/>
        <n v="346.93532338308455"/>
        <n v="69.17721518987342"/>
        <n v="25.433734939759034"/>
        <n v="77.40097799511003"/>
        <n v="37.48148148148148"/>
        <n v="543.8"/>
        <n v="228.52189349112427"/>
        <n v="38.94833948339483"/>
        <n v="370.0"/>
        <n v="237.91176470588232"/>
        <n v="64.03629976580795"/>
        <n v="118.27777777777777"/>
        <n v="84.82403718459496"/>
        <n v="29.346153846153843"/>
        <n v="209.89655172413794"/>
        <n v="169.7857142857143"/>
        <n v="115.9590773809524"/>
        <n v="258.59999999999997"/>
        <n v="230.58333333333331"/>
        <n v="128.21428571428572"/>
        <n v="188.70588235294116"/>
        <n v="6.951188986232791"/>
        <n v="774.4343434343434"/>
        <n v="27.693181818181817"/>
        <n v="52.479620323841424"/>
        <n v="407.0967741935484"/>
        <n v="156.17857142857144"/>
        <n v="252.42857142857144"/>
        <n v="1.729268292682927"/>
        <n v="12.230769230769232"/>
        <n v="163.9873417721519"/>
        <n v="162.98181818181817"/>
        <n v="20.252747252747252"/>
        <n v="319.24083769633506"/>
        <n v="478.94444444444446"/>
        <n v="19.556634304207122"/>
        <n v="198.94827586206895"/>
        <n v="795.0"/>
        <n v="50.62108262108262"/>
        <n v="57.4375"/>
        <n v="155.6282764098491"/>
        <n v="36.2972972972973"/>
        <n v="58.25"/>
        <n v="237.39473684210526"/>
        <n v="58.75"/>
        <n v="182.56603773584905"/>
        <n v="0.7543640897755611"/>
        <n v="175.9533073929961"/>
        <n v="237.88235294117646"/>
        <n v="488.0507614213198"/>
        <n v="224.0666666666667"/>
        <n v="18.126436781609197"/>
        <n v="45.84722222222222"/>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
        <n v="159.58666666666667"/>
        <n v="81.42"/>
        <n v="32.44476744186046"/>
        <n v="9.914118412491867"/>
        <n v="26.694444444444443"/>
        <n v="62.95744680851064"/>
        <n v="161.35593220338984"/>
        <n v="1096.9379310344827"/>
        <n v="70.09415807560137"/>
        <n v="60.0"/>
        <n v="367.0985915492958"/>
        <n v="1109.0"/>
        <n v="19.02878464818763"/>
        <n v="126.87755102040816"/>
        <n v="734.6363636363636"/>
        <n v="4.573103448275862"/>
        <n v="85.05454545454545"/>
        <n v="119.29824561403508"/>
        <n v="296.02777777777777"/>
        <n v="84.69491525423729"/>
        <n v="355.7837837837838"/>
        <n v="386.40909090909093"/>
        <n v="792.2352941176471"/>
        <n v="137.03393665158373"/>
        <n v="338.20833333333337"/>
        <n v="108.22784810126582"/>
        <n v="60.757639620653315"/>
        <n v="27.725490196078432"/>
        <n v="228.3934426229508"/>
        <n v="21.615194054500414"/>
        <n v="373.875"/>
        <n v="154.92592592592592"/>
        <n v="322.15"/>
        <n v="73.95714285714286"/>
        <n v="864.1"/>
        <n v="143.2624584717608"/>
        <n v="40.28176229508197"/>
        <n v="178.22388059701493"/>
        <n v="84.93055555555556"/>
        <n v="145.93648334624322"/>
        <n v="152.46153846153848"/>
        <n v="67.12954279015241"/>
        <n v="40.30769230769231"/>
        <n v="216.79032258064518"/>
        <n v="52.11702127659574"/>
        <n v="499.58333333333337"/>
        <n v="87.67948717948718"/>
        <n v="113.1734693877551"/>
        <n v="426.5483870967742"/>
        <n v="77.63265306122449"/>
        <n v="52.49681077250177"/>
        <n v="157.4676258992806"/>
        <n v="72.93939393939394"/>
        <n v="60.565789473684205"/>
        <n v="56.79129129129129"/>
        <n v="56.54275427542754"/>
      </sharedItems>
    </cacheField>
    <cacheField name="outcome" numFmtId="0">
      <sharedItems>
        <s v="failed"/>
        <s v="successful"/>
        <s v="live"/>
        <s v="canceled"/>
      </sharedItems>
    </cacheField>
    <cacheField name="backers_count" numFmtId="0">
      <sharedItems containsSemiMixedTypes="0" containsString="0" containsNumber="1" containsInteger="1">
        <n v="0.0"/>
        <n v="158.0"/>
        <n v="1425.0"/>
        <n v="24.0"/>
        <n v="53.0"/>
        <n v="174.0"/>
        <n v="18.0"/>
        <n v="227.0"/>
        <n v="708.0"/>
        <n v="44.0"/>
        <n v="220.0"/>
        <n v="27.0"/>
        <n v="55.0"/>
        <n v="98.0"/>
        <n v="200.0"/>
        <n v="452.0"/>
        <n v="100.0"/>
        <n v="1249.0"/>
        <n v="135.0"/>
        <n v="674.0"/>
        <n v="1396.0"/>
        <n v="558.0"/>
        <n v="890.0"/>
        <n v="142.0"/>
        <n v="2673.0"/>
        <n v="163.0"/>
        <n v="1480.0"/>
        <n v="15.0"/>
        <n v="2220.0"/>
        <n v="1606.0"/>
        <n v="129.0"/>
        <n v="226.0"/>
        <n v="2307.0"/>
        <n v="5419.0"/>
        <n v="165.0"/>
        <n v="1965.0"/>
        <n v="16.0"/>
        <n v="107.0"/>
        <n v="134.0"/>
        <n v="88.0"/>
        <n v="198.0"/>
        <n v="111.0"/>
        <n v="222.0"/>
        <n v="6212.0"/>
        <n v="48.0"/>
        <n v="92.0"/>
        <n v="149.0"/>
        <n v="2431.0"/>
        <n v="303.0"/>
        <n v="1.0"/>
        <n v="1467.0"/>
        <n v="75.0"/>
        <n v="209.0"/>
        <n v="120.0"/>
        <n v="131.0"/>
        <n v="164.0"/>
        <n v="201.0"/>
        <n v="211.0"/>
        <n v="128.0"/>
        <n v="1600.0"/>
        <n v="2253.0"/>
        <n v="249.0"/>
        <n v="5.0"/>
        <n v="38.0"/>
        <n v="236.0"/>
        <n v="12.0"/>
        <n v="4065.0"/>
        <n v="246.0"/>
        <n v="17.0"/>
        <n v="2475.0"/>
        <n v="76.0"/>
        <n v="54.0"/>
        <n v="85.0"/>
        <n v="170.0"/>
        <n v="1684.0"/>
        <n v="56.0"/>
        <n v="330.0"/>
        <n v="838.0"/>
        <n v="127.0"/>
        <n v="411.0"/>
        <n v="180.0"/>
        <n v="1000.0"/>
        <n v="374.0"/>
        <n v="71.0"/>
        <n v="203.0"/>
        <n v="1482.0"/>
        <n v="113.0"/>
        <n v="96.0"/>
        <n v="106.0"/>
        <n v="679.0"/>
        <n v="498.0"/>
        <n v="610.0"/>
        <n v="2331.0"/>
        <n v="1220.0"/>
        <n v="336.0"/>
        <n v="37.0"/>
        <n v="1917.0"/>
        <n v="95.0"/>
        <n v="147.0"/>
        <n v="86.0"/>
        <n v="83.0"/>
        <n v="60.0"/>
        <n v="296.0"/>
        <n v="676.0"/>
        <n v="361.0"/>
        <n v="126.0"/>
        <n v="3304.0"/>
        <n v="73.0"/>
        <n v="275.0"/>
        <n v="67.0"/>
        <n v="154.0"/>
        <n v="1782.0"/>
        <n v="903.0"/>
        <n v="3387.0"/>
        <n v="662.0"/>
        <n v="94.0"/>
        <n v="774.0"/>
        <n v="672.0"/>
        <n v="532.0"/>
        <n v="533.0"/>
        <n v="2443.0"/>
        <n v="89.0"/>
        <n v="159.0"/>
        <n v="940.0"/>
        <n v="117.0"/>
        <n v="58.0"/>
        <n v="50.0"/>
        <n v="115.0"/>
        <n v="326.0"/>
        <n v="186.0"/>
        <n v="1071.0"/>
        <n v="70.0"/>
        <n v="768.0"/>
        <n v="51.0"/>
        <n v="199.0"/>
        <n v="195.0"/>
        <n v="3376.0"/>
        <n v="5681.0"/>
        <n v="1059.0"/>
        <n v="1194.0"/>
        <n v="379.0"/>
        <n v="30.0"/>
        <n v="41.0"/>
        <n v="1821.0"/>
        <n v="157.0"/>
        <n v="2506.0"/>
        <n v="244.0"/>
        <n v="146.0"/>
        <n v="955.0"/>
        <n v="1267.0"/>
        <n v="26.0"/>
        <n v="1561.0"/>
        <n v="1130.0"/>
        <n v="782.0"/>
        <n v="2739.0"/>
        <n v="210.0"/>
        <n v="3537.0"/>
        <n v="2107.0"/>
        <n v="136.0"/>
        <n v="3318.0"/>
        <n v="340.0"/>
        <n v="19.0"/>
        <n v="886.0"/>
        <n v="1442.0"/>
        <n v="35.0"/>
        <n v="441.0"/>
        <n v="243.0"/>
        <n v="65.0"/>
        <n v="524.0"/>
        <n v="1989.0"/>
        <n v="168.0"/>
        <n v="13.0"/>
        <n v="82.0"/>
        <n v="4498.0"/>
        <n v="40.0"/>
        <n v="80.0"/>
        <n v="57.0"/>
        <n v="43.0"/>
        <n v="2053.0"/>
        <n v="808.0"/>
        <n v="1625.0"/>
        <n v="4289.0"/>
        <n v="143.0"/>
        <n v="1815.0"/>
        <n v="934.0"/>
        <n v="397.0"/>
        <n v="1539.0"/>
        <n v="2179.0"/>
        <n v="138.0"/>
        <n v="931.0"/>
        <n v="3594.0"/>
        <n v="5880.0"/>
        <n v="112.0"/>
        <n v="943.0"/>
        <n v="2468.0"/>
        <n v="2551.0"/>
        <n v="101.0"/>
        <n v="62.0"/>
        <n v="329.0"/>
        <n v="97.0"/>
        <n v="1784.0"/>
        <n v="250.0"/>
        <n v="238.0"/>
        <n v="214.0"/>
        <n v="1884.0"/>
        <n v="218.0"/>
        <n v="6465.0"/>
        <n v="59.0"/>
        <n v="1335.0"/>
        <n v="1697.0"/>
        <n v="261.0"/>
        <n v="454.0"/>
        <n v="5512.0"/>
        <n v="3182.0"/>
        <n v="2768.0"/>
        <n v="87.0"/>
        <n v="1890.0"/>
        <n v="61.0"/>
        <n v="1894.0"/>
        <n v="282.0"/>
        <n v="116.0"/>
        <n v="133.0"/>
        <n v="91.0"/>
        <n v="546.0"/>
        <n v="393.0"/>
        <n v="2062.0"/>
        <n v="29.0"/>
        <n v="132.0"/>
        <n v="254.0"/>
        <n v="184.0"/>
        <n v="176.0"/>
        <n v="137.0"/>
        <n v="337.0"/>
        <n v="908.0"/>
        <n v="10.0"/>
        <n v="32.0"/>
        <n v="183.0"/>
        <n v="1910.0"/>
        <n v="104.0"/>
        <n v="72.0"/>
        <n v="49.0"/>
        <n v="295.0"/>
        <n v="245.0"/>
        <n v="7.0"/>
        <n v="659.0"/>
        <n v="803.0"/>
        <n v="121.0"/>
        <n v="3742.0"/>
        <n v="223.0"/>
        <n v="31.0"/>
        <n v="108.0"/>
        <n v="64.0"/>
        <n v="5168.0"/>
        <n v="307.0"/>
        <n v="33.0"/>
        <n v="2441.0"/>
        <n v="1385.0"/>
        <n v="190.0"/>
        <n v="470.0"/>
        <n v="253.0"/>
        <n v="1113.0"/>
        <n v="2283.0"/>
        <n v="1072.0"/>
        <n v="1095.0"/>
        <n v="1690.0"/>
        <n v="1297.0"/>
        <n v="1257.0"/>
        <n v="328.0"/>
        <n v="830.0"/>
        <n v="331.0"/>
        <n v="25.0"/>
        <n v="191.0"/>
        <n v="3483.0"/>
        <n v="923.0"/>
        <n v="2013.0"/>
        <n v="1703.0"/>
        <n v="23.0"/>
        <n v="187.0"/>
        <n v="2875.0"/>
        <n v="139.0"/>
        <n v="206.0"/>
        <n v="5966.0"/>
        <n v="2176.0"/>
        <n v="169.0"/>
        <n v="2106.0"/>
        <n v="355.0"/>
        <n v="84.0"/>
        <n v="155.0"/>
        <n v="189.0"/>
        <n v="4799.0"/>
        <n v="1137.0"/>
        <n v="1068.0"/>
        <n v="424.0"/>
        <n v="145.0"/>
        <n v="1152.0"/>
        <n v="151.0"/>
        <n v="1608.0"/>
        <n v="3059.0"/>
        <n v="34.0"/>
        <n v="1604.0"/>
        <n v="123.0"/>
        <n v="941.0"/>
        <n v="299.0"/>
        <n v="3015.0"/>
        <n v="2237.0"/>
        <n v="435.0"/>
        <n v="645.0"/>
        <n v="484.0"/>
        <n v="714.0"/>
        <n v="1111.0"/>
        <n v="1089.0"/>
        <n v="5497.0"/>
        <n v="418.0"/>
        <n v="1439.0"/>
        <n v="1999.0"/>
        <n v="5203.0"/>
        <n v="118.0"/>
        <n v="205.0"/>
        <n v="162.0"/>
        <n v="219.0"/>
        <n v="2526.0"/>
        <n v="747.0"/>
        <n v="2138.0"/>
        <n v="792.0"/>
        <n v="1713.0"/>
        <n v="192.0"/>
        <n v="247.0"/>
        <n v="2293.0"/>
        <n v="3131.0"/>
        <n v="90.0"/>
        <n v="439.0"/>
        <n v="605.0"/>
        <n v="6286.0"/>
        <n v="1181.0"/>
        <n v="39.0"/>
        <n v="3727.0"/>
        <n v="1605.0"/>
        <n v="46.0"/>
        <n v="2120.0"/>
        <n v="105.0"/>
        <n v="2080.0"/>
        <n v="535.0"/>
        <n v="2105.0"/>
        <n v="2436.0"/>
        <n v="42.0"/>
        <n v="381.0"/>
        <n v="194.0"/>
        <n v="575.0"/>
        <n v="1120.0"/>
        <n v="2756.0"/>
        <n v="173.0"/>
        <n v="1538.0"/>
        <n v="9.0"/>
        <n v="554.0"/>
        <n v="1572.0"/>
        <n v="648.0"/>
        <n v="21.0"/>
        <n v="2346.0"/>
        <n v="144.0"/>
        <n v="595.0"/>
        <n v="268.0"/>
        <n v="579.0"/>
        <n v="2072.0"/>
        <n v="1796.0"/>
        <n v="460.0"/>
        <n v="347.0"/>
        <n v="2528.0"/>
        <n v="3657.0"/>
        <n v="1258.0"/>
        <n v="362.0"/>
        <n v="239.0"/>
        <n v="528.0"/>
        <n v="846.0"/>
        <n v="78.0"/>
        <n v="1773.0"/>
        <n v="369.0"/>
        <n v="1979.0"/>
        <n v="63.0"/>
        <n v="6080.0"/>
        <n v="3640.0"/>
        <n v="2218.0"/>
        <n v="202.0"/>
        <n v="140.0"/>
        <n v="1052.0"/>
        <n v="1296.0"/>
        <n v="77.0"/>
        <n v="395.0"/>
        <n v="2690.0"/>
        <n v="156.0"/>
        <n v="2985.0"/>
        <n v="762.0"/>
        <n v="2779.0"/>
        <n v="1028.0"/>
        <n v="122.0"/>
        <n v="221.0"/>
        <n v="1022.0"/>
        <n v="3177.0"/>
        <n v="1790.0"/>
        <n v="3596.0"/>
        <n v="5180.0"/>
        <n v="589.0"/>
        <n v="2725.0"/>
        <n v="300.0"/>
        <n v="3116.0"/>
        <n v="909.0"/>
        <n v="1613.0"/>
        <n v="130.0"/>
        <n v="1368.0"/>
        <n v="102.0"/>
        <n v="4006.0"/>
        <n v="1629.0"/>
        <n v="2188.0"/>
        <n v="2409.0"/>
        <n v="1140.0"/>
        <n v="2857.0"/>
        <n v="160.0"/>
        <n v="2230.0"/>
        <n v="316.0"/>
        <n v="6406.0"/>
        <n v="723.0"/>
        <n v="1198.0"/>
        <n v="2144.0"/>
        <n v="2693.0"/>
        <n v="432.0"/>
        <n v="750.0"/>
        <n v="3063.0"/>
        <n v="278.0"/>
        <n v="1658.0"/>
        <n v="2266.0"/>
        <n v="2604.0"/>
        <n v="45.0"/>
        <n v="257.0"/>
        <n v="375.0"/>
        <n v="2928.0"/>
        <n v="4697.0"/>
        <n v="2915.0"/>
        <n v="602.0"/>
        <n v="3868.0"/>
        <n v="409.0"/>
        <n v="234.0"/>
        <n v="3016.0"/>
        <n v="264.0"/>
        <n v="504.0"/>
        <n v="14.0"/>
        <n v="390.0"/>
        <n v="752.0"/>
        <n v="1063.0"/>
        <n v="272.0"/>
        <n v="419.0"/>
        <n v="1621.0"/>
        <n v="1101.0"/>
        <n v="1073.0"/>
        <n v="4428.0"/>
        <n v="1218.0"/>
        <n v="1170.0"/>
        <n v="215.0"/>
        <n v="363.0"/>
        <n v="2955.0"/>
        <n v="1657.0"/>
        <n v="103.0"/>
        <n v="110.0"/>
        <n v="926.0"/>
        <n v="269.0"/>
        <n v="175.0"/>
        <n v="69.0"/>
        <n v="237.0"/>
        <n v="1748.0"/>
        <n v="79.0"/>
        <n v="196.0"/>
        <n v="889.0"/>
        <n v="7295.0"/>
        <n v="2893.0"/>
        <n v="820.0"/>
        <n v="2038.0"/>
        <n v="2025.0"/>
        <n v="1345.0"/>
        <n v="125.0"/>
        <n v="1785.0"/>
        <n v="656.0"/>
        <n v="555.0"/>
        <n v="297.0"/>
        <n v="3036.0"/>
        <n v="1596.0"/>
        <n v="181.0"/>
        <n v="1121.0"/>
        <n v="980.0"/>
        <n v="536.0"/>
        <n v="1991.0"/>
        <n v="3388.0"/>
        <n v="280.0"/>
        <n v="614.0"/>
        <n v="366.0"/>
        <n v="270.0"/>
        <n v="114.0"/>
        <n v="3205.0"/>
        <n v="288.0"/>
        <n v="148.0"/>
        <n v="1518.0"/>
        <n v="1274.0"/>
        <n v="166.0"/>
        <n v="235.0"/>
        <n v="248.0"/>
        <n v="513.0"/>
        <n v="150.0"/>
        <n v="3410.0"/>
        <n v="216.0"/>
        <n v="5139.0"/>
        <n v="2353.0"/>
        <n v="2201.0"/>
        <n v="831.0"/>
        <n v="161.0"/>
        <n v="3308.0"/>
        <n v="207.0"/>
        <n v="859.0"/>
        <n v="6.0"/>
        <n v="185.0"/>
        <n v="1225.0"/>
        <n v="233.0"/>
        <n v="2108.0"/>
        <n v="2805.0"/>
        <n v="68.0"/>
        <n v="36.0"/>
        <n v="2489.0"/>
        <n v="47.0"/>
        <n v="279.0"/>
        <n v="2100.0"/>
        <n v="252.0"/>
        <n v="1280.0"/>
        <n v="22.0"/>
        <n v="4233.0"/>
        <n v="119.0"/>
        <n v="1758.0"/>
        <n v="1797.0"/>
        <n v="3533.0"/>
        <n v="1354.0"/>
        <n v="172.0"/>
        <n v="2662.0"/>
        <n v="225.0"/>
        <n v="217.0"/>
        <n v="3272.0"/>
        <n v="898.0"/>
        <n v="526.0"/>
        <n v="2320.0"/>
        <n v="81.0"/>
        <n v="1887.0"/>
        <n v="4358.0"/>
        <n v="1229.0"/>
        <n v="2414.0"/>
        <n v="193.0"/>
        <n v="1886.0"/>
        <n v="52.0"/>
        <n v="1825.0"/>
        <n v="290.0"/>
        <n v="1470.0"/>
        <n v="182.0"/>
        <n v="1460.0"/>
        <n v="1221.0"/>
        <n v="3934.0"/>
        <n v="462.0"/>
        <n v="179.0"/>
        <n v="523.0"/>
        <n v="141.0"/>
        <n v="1866.0"/>
        <n v="255.0"/>
        <n v="2261.0"/>
        <n v="2289.0"/>
        <n v="3777.0"/>
        <n v="1902.0"/>
        <n v="976.0"/>
        <n v="66.0"/>
        <n v="263.0"/>
        <n v="1691.0"/>
        <n v="1559.0"/>
        <n v="1548.0"/>
        <n v="266.0"/>
        <n v="1573.0"/>
        <n v="93.0"/>
        <n v="594.0"/>
        <n v="1681.0"/>
        <n v="1015.0"/>
        <n v="742.0"/>
        <n v="323.0"/>
        <n v="2326.0"/>
        <n v="4405.0"/>
        <n v="480.0"/>
        <n v="241.0"/>
        <n v="842.0"/>
        <n v="2043.0"/>
        <n v="1122.0"/>
      </sharedItems>
    </cacheField>
    <cacheField name="Avg donation">
      <sharedItems containsMixedTypes="1" containsNumber="1">
        <s v="0"/>
        <n v="92.15189873417721"/>
        <n v="100.0161403508772"/>
        <n v="103.20833333333333"/>
        <n v="99.33962264150944"/>
        <n v="75.83333333333333"/>
        <n v="60.55555555555556"/>
        <n v="64.93832599118943"/>
        <n v="30.997175141242938"/>
        <n v="72.9090909090909"/>
        <n v="62.9"/>
        <n v="112.22222222222223"/>
        <n v="102.34545454545454"/>
        <n v="105.05102040816327"/>
        <n v="94.145"/>
        <n v="84.98672566371681"/>
        <n v="110.41"/>
        <n v="107.96236989591674"/>
        <n v="45.1037037037037"/>
        <n v="45.00148367952522"/>
        <n v="105.97134670487107"/>
        <n v="69.05555555555556"/>
        <n v="85.04494382022472"/>
        <n v="105.22535211267606"/>
        <n v="39.003741114852225"/>
        <n v="73.03067484662577"/>
        <n v="35.00945945945946"/>
        <n v="106.6"/>
        <n v="61.997747747747745"/>
        <n v="94.00062266500623"/>
        <n v="112.05426356589147"/>
        <n v="48.008849557522126"/>
        <n v="38.00433463372345"/>
        <n v="35.00018453589223"/>
        <n v="85.0"/>
        <n v="95.993893129771"/>
        <n v="68.8125"/>
        <n v="105.97196261682242"/>
        <n v="75.26119402985074"/>
        <n v="57.125"/>
        <n v="75.14141414141415"/>
        <n v="107.42342342342343"/>
        <n v="35.9954954954955"/>
        <n v="26.998873148744366"/>
        <n v="107.56122448979592"/>
        <n v="94.375"/>
        <n v="46.16304347826087"/>
        <n v="47.84563758389262"/>
        <n v="53.007815713698065"/>
        <n v="45.05940594059406"/>
        <n v="2.0"/>
        <n v="99.00681663258351"/>
        <n v="32.78666666666667"/>
        <n v="59.119617224880386"/>
        <n v="44.93333333333333"/>
        <n v="89.66412213740458"/>
        <n v="70.07926829268293"/>
        <n v="31.059701492537314"/>
        <n v="29.061611374407583"/>
        <n v="30.0859375"/>
        <n v="84.998125"/>
        <n v="82.0017754105637"/>
        <n v="58.04016064257028"/>
        <n v="111.4"/>
        <n v="71.94736842105263"/>
        <n v="61.03813559322034"/>
        <n v="108.91666666666667"/>
        <n v="29.00172201722017"/>
        <n v="58.97560975609756"/>
        <n v="111.82352941176471"/>
        <n v="63.995555555555555"/>
        <n v="85.3157894736842"/>
        <n v="74.48148148148148"/>
        <n v="105.14772727272727"/>
        <n v="56.188235294117646"/>
        <n v="85.91764705882353"/>
        <n v="57.00296912114014"/>
        <n v="79.64285714285714"/>
        <n v="41.018181818181816"/>
        <n v="48.004773269689736"/>
        <n v="55.21259842519685"/>
        <n v="92.1094890510949"/>
        <n v="83.18333333333334"/>
        <n v="39.996"/>
        <n v="111.1336898395722"/>
        <n v="90.56338028169014"/>
        <n v="61.108374384236456"/>
        <n v="83.02294197031038"/>
        <n v="110.76106194690266"/>
        <n v="89.45833333333333"/>
        <n v="57.84905660377358"/>
        <n v="109.99705449189985"/>
        <n v="103.96586345381526"/>
        <n v="107.99508196721311"/>
        <n v="48.92777777777778"/>
        <n v="37.666666666666664"/>
        <n v="64.999141999142"/>
        <n v="106.61061946902655"/>
        <n v="27.00901639344262"/>
        <n v="91.16463414634147"/>
        <n v="1.0"/>
        <n v="56.05487804878049"/>
        <n v="31.017857142857142"/>
        <n v="66.51351351351352"/>
        <n v="89.00521648408973"/>
        <n v="103.46315789473684"/>
        <n v="95.27891156462584"/>
        <n v="75.8953488372093"/>
        <n v="107.57831325301204"/>
        <n v="51.31666666666667"/>
        <n v="71.98310810810811"/>
        <n v="108.95414201183432"/>
        <n v="35.0"/>
        <n v="94.93893129770993"/>
        <n v="109.65079365079364"/>
        <n v="44.00181598062954"/>
        <n v="86.79452054794521"/>
        <n v="30.992727272727272"/>
        <n v="94.7910447761194"/>
        <n v="69.79220779220779"/>
        <n v="63.003367003367"/>
        <n v="110.0343300110742"/>
        <n v="25.997933274284026"/>
        <n v="49.987915407854985"/>
        <n v="101.72340425531915"/>
        <n v="47.083333333333336"/>
        <n v="89.94444444444444"/>
        <n v="78.96875"/>
        <n v="80.06766917293233"/>
        <n v="86.47272727272727"/>
        <n v="28.00187617260788"/>
        <n v="67.99672533769954"/>
        <n v="43.07865168539326"/>
        <n v="87.95597484276729"/>
        <n v="94.9872340425532"/>
        <n v="46.9059829059829"/>
        <n v="46.91379310344828"/>
        <n v="94.24"/>
        <n v="80.13913043478261"/>
        <n v="59.03680981595092"/>
        <n v="65.98924731182795"/>
        <n v="60.99253034547152"/>
        <n v="98.3076923076923"/>
        <n v="104.6"/>
        <n v="86.06666666666666"/>
        <n v="76.98958333333333"/>
        <n v="29.764705882352942"/>
        <n v="46.91959798994975"/>
        <n v="105.18691588785046"/>
        <n v="69.9076923076923"/>
        <n v="60.01158827539196"/>
        <n v="52.00622037914692"/>
        <n v="31.00017602534765"/>
        <n v="95.04249291784703"/>
        <n v="75.96817420435511"/>
        <n v="71.0131926121372"/>
        <n v="73.73333333333333"/>
        <n v="113.17073170731707"/>
        <n v="105.0093355299286"/>
        <n v="79.17682926829268"/>
        <n v="57.333333333333336"/>
        <n v="58.17834394904459"/>
        <n v="36.03252032520325"/>
        <n v="107.9906876790831"/>
        <n v="44.005985634477256"/>
        <n v="55.07786885245902"/>
        <n v="74.0"/>
        <n v="41.996858638743454"/>
        <n v="77.98816101026046"/>
        <n v="82.50746268656717"/>
        <n v="104.2"/>
        <n v="25.5"/>
        <n v="100.98334401024984"/>
        <n v="111.83333333333333"/>
        <n v="41.99911504424779"/>
        <n v="110.05115089514067"/>
        <n v="58.99707922599489"/>
        <n v="32.98571428571429"/>
        <n v="45.005654509471306"/>
        <n v="81.98196487897485"/>
        <n v="39.080882352941174"/>
        <n v="58.99638336347197"/>
        <n v="40.98837209302326"/>
        <n v="31.029411764705884"/>
        <n v="37.78947368421053"/>
        <n v="32.00677200902935"/>
        <n v="95.96671289875174"/>
        <n v="75.0"/>
        <n v="102.0498866213152"/>
        <n v="105.75"/>
        <n v="37.06976744186046"/>
        <n v="35.04938271604938"/>
        <n v="46.33846153846154"/>
        <n v="69.17460317460318"/>
        <n v="109.07824427480917"/>
        <n v="51.78"/>
        <n v="82.01005530417295"/>
        <n v="35.958333333333336"/>
        <n v="74.46153846153847"/>
        <n v="91.11464968152866"/>
        <n v="79.79268292682927"/>
        <n v="42.99977767896843"/>
        <n v="63.225"/>
        <n v="70.175"/>
        <n v="61.333333333333336"/>
        <n v="99.0"/>
        <n v="96.98490014612761"/>
        <n v="51.004950495049506"/>
        <n v="28.04424778761062"/>
        <n v="60.98461538461538"/>
        <n v="73.21428571428571"/>
        <n v="39.99743529960364"/>
        <n v="86.81212121212121"/>
        <n v="42.12587412587413"/>
        <n v="103.97851239669421"/>
        <n v="62.00321199143469"/>
        <n v="31.005037783375315"/>
        <n v="89.99155295646524"/>
        <n v="39.23529411764706"/>
        <n v="54.993116108306566"/>
        <n v="47.992753623188406"/>
        <n v="87.96670247046187"/>
        <n v="51.9991652754591"/>
        <n v="29.999659863945578"/>
        <n v="98.20535714285714"/>
        <n v="108.96182396606575"/>
        <n v="66.99837925445705"/>
        <n v="64.99333594668758"/>
        <n v="99.84158415841584"/>
        <n v="82.43283582089552"/>
        <n v="63.29347826086956"/>
        <n v="96.7741935483871"/>
        <n v="54.90604026845637"/>
        <n v="39.01086956521739"/>
        <n v="75.84210526315789"/>
        <n v="45.0516717325228"/>
        <n v="104.51546391752578"/>
        <n v="76.26829268292683"/>
        <n v="69.01569506726457"/>
        <n v="101.97684085510689"/>
        <n v="42.916"/>
        <n v="43.02521008403362"/>
        <n v="75.24528301886792"/>
        <n v="69.0233644859813"/>
        <n v="65.98648648648648"/>
        <n v="98.01380042462846"/>
        <n v="60.10550458715596"/>
        <n v="26.00077339520495"/>
        <n v="3.0"/>
        <n v="38.01980198019802"/>
        <n v="106.15254237288136"/>
        <n v="81.01947565543071"/>
        <n v="96.64772727272727"/>
        <n v="57.003535651149086"/>
        <n v="63.93333333333333"/>
        <n v="90.45652173913044"/>
        <n v="72.17204301075269"/>
        <n v="77.93478260869566"/>
        <n v="38.065134099616856"/>
        <n v="57.936123348017624"/>
        <n v="49.794392523364486"/>
        <n v="54.050251256281406"/>
        <n v="30.002721335268504"/>
        <n v="70.12790697674419"/>
        <n v="26.996228786926462"/>
        <n v="51.990606936416185"/>
        <n v="56.416666666666664"/>
        <n v="101.63218390804597"/>
        <n v="25.005291005291006"/>
        <n v="32.01639344262295"/>
        <n v="82.02164730728617"/>
        <n v="37.95744680851064"/>
        <n v="51.53333333333333"/>
        <n v="81.19827586206897"/>
        <n v="40.03007518796993"/>
        <n v="89.93975903614458"/>
        <n v="96.6923076923077"/>
        <n v="25.01098901098901"/>
        <n v="36.98727735368957"/>
        <n v="73.01260911736179"/>
        <n v="68.2406015037594"/>
        <n v="52.310344827586206"/>
        <n v="61.765151515151516"/>
        <n v="25.02755905511811"/>
        <n v="106.28804347826087"/>
        <n v="75.07386363636364"/>
        <n v="39.97080291970803"/>
        <n v="39.982195845697326"/>
        <n v="101.01541850220265"/>
        <n v="76.81308411214954"/>
        <n v="71.7"/>
        <n v="33.28125"/>
        <n v="43.923497267759565"/>
        <n v="36.004712041884815"/>
        <n v="88.21052631578948"/>
        <n v="65.24038461538461"/>
        <n v="69.95833333333333"/>
        <n v="39.87755102040816"/>
        <n v="5.0"/>
        <n v="41.02372881355932"/>
        <n v="98.91428571428571"/>
        <n v="87.78125"/>
        <n v="80.76760563380282"/>
        <n v="94.28235294117647"/>
        <n v="73.42857142857143"/>
        <n v="65.96813353566009"/>
        <n v="109.04109589041096"/>
        <n v="41.16"/>
        <n v="99.125"/>
        <n v="105.88429752066116"/>
        <n v="48.996525921966864"/>
        <n v="39.0"/>
        <n v="31.022556390977442"/>
        <n v="103.87096774193549"/>
        <n v="59.26851851851852"/>
        <n v="42.3"/>
        <n v="53.11764705882353"/>
        <n v="50.796875"/>
        <n v="101.15"/>
        <n v="65.00081037277147"/>
        <n v="37.998645510835914"/>
        <n v="82.61538461538461"/>
        <n v="37.9413680781759"/>
        <n v="80.78082191780823"/>
        <n v="25.984375"/>
        <n v="30.363636363636363"/>
        <n v="54.0049160180254"/>
        <n v="101.7867298578199"/>
        <n v="45.00361010830325"/>
        <n v="77.06842105263158"/>
        <n v="88.07659574468084"/>
        <n v="47.03557312252964"/>
        <n v="110.99550763701707"/>
        <n v="87.00306614104248"/>
        <n v="63.99440298507463"/>
        <n v="105.9945205479452"/>
        <n v="73.98934911242604"/>
        <n v="84.02004626060139"/>
        <n v="88.96692111959288"/>
        <n v="76.99045346062053"/>
        <n v="97.14634146341463"/>
        <n v="33.01360544217687"/>
        <n v="99.95060240963855"/>
        <n v="69.96676737160121"/>
        <n v="110.32"/>
        <n v="66.00523560209425"/>
        <n v="41.00574217628481"/>
        <n v="103.96316359696641"/>
        <n v="47.00993541977149"/>
        <n v="29.606060606060606"/>
        <n v="81.01056958308867"/>
        <n v="94.35"/>
        <n v="26.058139534883722"/>
        <n v="85.775"/>
        <n v="103.73170731707317"/>
        <n v="49.82608695652174"/>
        <n v="63.893048128342244"/>
        <n v="47.002434782608695"/>
        <n v="108.47727272727273"/>
        <n v="72.01570680628272"/>
        <n v="59.92805755395683"/>
        <n v="78.20967741935483"/>
        <n v="104.77678571428571"/>
        <n v="105.52475247524752"/>
        <n v="24.933333333333334"/>
        <n v="69.87378640776699"/>
        <n v="95.73376623376623"/>
        <n v="29.997485752598056"/>
        <n v="59.01194852941177"/>
        <n v="84.75739644970415"/>
        <n v="78.01092117758785"/>
        <n v="50.05215419501134"/>
        <n v="59.16"/>
        <n v="93.70229007633588"/>
        <n v="40.14173228346457"/>
        <n v="70.09014084507042"/>
        <n v="66.18181818181819"/>
        <n v="47.714285714285715"/>
        <n v="62.89677419354839"/>
        <n v="86.61194029850746"/>
        <n v="75.12698412698413"/>
        <n v="41.004167534903104"/>
        <n v="50.007915567282325"/>
        <n v="96.96067415730337"/>
        <n v="100.93160377358491"/>
        <n v="89.22758620689655"/>
        <n v="87.97916666666667"/>
        <n v="89.54"/>
        <n v="29.09271523178808"/>
        <n v="42.006218905472636"/>
        <n v="47.004903563255965"/>
        <n v="110.44117647058823"/>
        <n v="41.99090909090909"/>
        <n v="48.01246882793018"/>
        <n v="31.019823788546255"/>
        <n v="99.20325203252033"/>
        <n v="66.02231668437832"/>
        <n v="46.06020066889632"/>
        <n v="73.65"/>
        <n v="55.99336650082919"/>
        <n v="68.98569512740278"/>
        <n v="60.9816091954023"/>
        <n v="110.98139534883721"/>
        <n v="25.0"/>
        <n v="78.75974025974025"/>
        <n v="87.96078431372548"/>
        <n v="49.98739873987399"/>
        <n v="99.52439024390245"/>
        <n v="104.82089552238806"/>
        <n v="108.01469237832875"/>
        <n v="28.998544660724033"/>
        <n v="30.028708133971293"/>
        <n v="41.00555941626129"/>
        <n v="62.86666666666667"/>
        <n v="47.00500250125062"/>
        <n v="26.997693638285604"/>
        <n v="68.32978723404256"/>
        <n v="50.97457627118644"/>
        <n v="54.02439024390244"/>
        <n v="97.05555555555556"/>
        <n v="24.867469879518072"/>
        <n v="84.42391304347827"/>
        <n v="47.09132420091324"/>
        <n v="77.99604117181315"/>
        <n v="62.967871485943775"/>
        <n v="81.00608044901777"/>
        <n v="65.32142857142857"/>
        <n v="104.43617021276596"/>
        <n v="69.98901098901099"/>
        <n v="83.0239898989899"/>
        <n v="90.3"/>
        <n v="103.98131932282546"/>
        <n v="54.93172690763052"/>
        <n v="51.921875"/>
        <n v="60.02834008097166"/>
        <n v="44.003488879197555"/>
        <n v="53.00351325455126"/>
        <n v="54.5"/>
        <n v="75.04195804195804"/>
        <n v="35.91111111111111"/>
        <n v="36.9527027027027"/>
        <n v="63.17058823529412"/>
        <n v="29.99462365591398"/>
        <n v="86.0"/>
        <n v="75.01487603305785"/>
        <n v="101.19767441860465"/>
        <n v="4.0"/>
        <n v="29.001272669424118"/>
        <n v="98.2258064516129"/>
        <n v="87.00169348010161"/>
        <n v="45.205128205128204"/>
        <n v="37.001341561577675"/>
        <n v="94.97694704049844"/>
        <n v="28.956521739130434"/>
        <n v="55.99339622641509"/>
        <n v="54.03809523809524"/>
        <n v="82.38"/>
        <n v="66.99711538461538"/>
        <n v="107.91401869158878"/>
        <n v="69.00950118764845"/>
        <n v="39.00656814449918"/>
        <n v="110.3625"/>
        <n v="94.85714285714286"/>
        <n v="57.935251798561154"/>
        <n v="101.25"/>
        <n v="64.95597484276729"/>
        <n v="27.00524934383202"/>
        <n v="50.97422680412371"/>
        <n v="104.94260869565217"/>
        <n v="84.02830188679245"/>
        <n v="102.85915492957747"/>
        <n v="39.96208530805687"/>
        <n v="51.00178571428572"/>
        <n v="40.823008849557525"/>
        <n v="58.999637155297535"/>
        <n v="71.15606936416185"/>
        <n v="99.49425287356321"/>
        <n v="103.98634590377114"/>
        <n v="76.55555555555556"/>
        <n v="87.06859205776173"/>
        <n v="48.99554707379135"/>
        <n v="42.96913580246913"/>
        <n v="33.42857142857143"/>
        <n v="83.98294970161977"/>
        <n v="101.41739130434783"/>
        <n v="109.87058823529412"/>
        <n v="31.916666666666668"/>
        <n v="70.9934506753991"/>
        <n v="77.02689075630252"/>
        <n v="101.78125"/>
        <n v="51.059701492537314"/>
        <n v="68.02051282051282"/>
        <n v="30.87037037037037"/>
        <n v="27.908333333333335"/>
        <n v="79.99481865284974"/>
        <n v="38.00337837837838"/>
        <n v="59.99053452115813"/>
        <n v="37.03763440860215"/>
        <n v="99.96304347826087"/>
        <n v="111.6774193548387"/>
        <n v="36.014409221902014"/>
        <n v="66.01028481012658"/>
        <n v="44.05263157894737"/>
        <n v="52.99972655181843"/>
        <n v="95.0"/>
        <n v="70.90839694656489"/>
        <n v="98.06077348066299"/>
        <n v="53.04602510460251"/>
        <n v="93.14285714285714"/>
        <n v="58.94507575757576"/>
        <n v="36.067669172932334"/>
        <n v="63.0307328605201"/>
        <n v="84.71794871794872"/>
        <n v="62.2"/>
        <n v="101.97518330513255"/>
        <n v="106.4375"/>
        <n v="29.975609756097562"/>
        <n v="85.80628272251309"/>
        <n v="70.82022471910112"/>
        <n v="40.998484082870135"/>
        <n v="28.063492063492063"/>
        <n v="88.05442176870748"/>
        <n v="31.0"/>
        <n v="90.3375"/>
        <n v="63.77777777777778"/>
        <n v="53.99551569506726"/>
        <n v="48.99395604395605"/>
        <n v="63.857142857142854"/>
        <n v="82.99639314697926"/>
        <n v="55.08230452674897"/>
        <n v="62.04455445544554"/>
        <n v="104.97857142857143"/>
        <n v="94.04467680608364"/>
        <n v="44.007716049382715"/>
        <n v="92.46753246753246"/>
        <n v="57.072874493927124"/>
        <n v="109.07848101265823"/>
        <n v="39.38775510204081"/>
        <n v="77.02222222222223"/>
        <n v="92.16666666666667"/>
        <n v="61.00706319702602"/>
        <n v="78.06818181818181"/>
        <n v="80.75"/>
        <n v="59.99128978224456"/>
        <n v="110.03018372703411"/>
        <n v="37.99856063332134"/>
        <n v="96.3695652173913"/>
        <n v="72.97859922178988"/>
        <n v="26.0072202166065"/>
        <n v="104.36296296296297"/>
        <n v="102.18852459016394"/>
        <n v="54.11764705882353"/>
        <n v="63.22222222222222"/>
        <n v="104.03228962818004"/>
        <n v="49.994334277620396"/>
        <n v="56.015151515151516"/>
        <n v="48.80769230769231"/>
        <n v="60.082352941176474"/>
        <n v="78.99050279329609"/>
        <n v="53.99499443826474"/>
        <n v="111.45945945945945"/>
        <n v="60.92213114754098"/>
        <n v="26.0015444015444"/>
        <n v="80.99320882852292"/>
        <n v="34.995963302752294"/>
        <n v="94.14285714285714"/>
        <n v="52.08510638297872"/>
        <n v="24.986666666666668"/>
        <n v="69.21527777777777"/>
        <n v="93.94444444444444"/>
        <n v="98.40625"/>
        <n v="41.78378378378378"/>
        <n v="65.99183673469388"/>
        <n v="72.05747126436782"/>
        <n v="48.003209242618745"/>
        <n v="54.098591549295776"/>
        <n v="107.88095238095238"/>
        <n v="67.03410341034103"/>
        <n v="64.01425914445133"/>
        <n v="96.06617647058823"/>
        <n v="51.184615384615384"/>
        <n v="43.92307692307692"/>
        <n v="91.02119883040936"/>
        <n v="50.127450980392155"/>
        <n v="67.72093023255815"/>
        <n v="61.03921568627451"/>
        <n v="80.01185770750988"/>
        <n v="47.00149775336995"/>
        <n v="71.12738853503184"/>
        <n v="89.99079189686924"/>
        <n v="43.032786885245905"/>
        <n v="67.99771480804388"/>
        <n v="73.00456621004567"/>
        <n v="62.34146341463415"/>
        <n v="67.10309278350516"/>
        <n v="79.97894736842105"/>
        <n v="62.1764705882353"/>
        <n v="53.00595029751488"/>
        <n v="57.73831775700935"/>
        <n v="40.03125"/>
        <n v="81.01659192825112"/>
        <n v="35.04746835443038"/>
        <n v="102.92307692307692"/>
        <n v="27.998126756166094"/>
        <n v="75.73333333333333"/>
        <n v="45.026041666666664"/>
        <n v="73.61538461538461"/>
        <n v="56.99170124481328"/>
        <n v="85.2235294117647"/>
        <n v="50.96218487394958"/>
        <n v="63.56363636363636"/>
        <n v="80.99916527545909"/>
        <n v="86.04475308641975"/>
        <n v="90.0390625"/>
        <n v="74.00606343283582"/>
        <n v="92.4375"/>
        <n v="55.999257333828446"/>
        <n v="32.9837962962963"/>
        <n v="93.59677419354838"/>
        <n v="69.86772486772487"/>
        <n v="72.12987012987013"/>
        <n v="30.041666666666668"/>
        <n v="73.968"/>
        <n v="68.65517241379311"/>
        <n v="59.992164544564154"/>
        <n v="111.15827338129496"/>
        <n v="53.03809523809524"/>
        <n v="55.98552472858866"/>
        <n v="69.98676081200352"/>
        <n v="48.99807987711213"/>
        <n v="103.84615384615384"/>
        <n v="99.12765957446808"/>
        <n v="107.37777777777778"/>
        <n v="76.92217898832685"/>
        <n v="58.128865979381445"/>
        <n v="103.73643410852713"/>
        <n v="87.96266666666666"/>
        <n v="28.0"/>
        <n v="37.99936129444326"/>
        <n v="29.999313893653515"/>
        <n v="103.5"/>
        <n v="85.99446749654219"/>
        <n v="98.01162790697674"/>
        <n v="44.99457083764219"/>
        <n v="31.012224938875306"/>
        <n v="59.97008547008547"/>
        <n v="58.9973474801061"/>
        <n v="50.04545454545455"/>
        <n v="98.96626984126983"/>
        <n v="58.857142857142854"/>
        <n v="81.01025641025642"/>
        <n v="76.01333333333334"/>
        <n v="96.59740259740259"/>
        <n v="76.95744680851064"/>
        <n v="67.98473282442748"/>
        <n v="88.7816091954023"/>
        <n v="24.99623706491063"/>
        <n v="44.92279411764706"/>
        <n v="79.4"/>
        <n v="29.009546539379475"/>
        <n v="73.59210526315789"/>
        <n v="107.97038864898211"/>
        <n v="68.9872842870118"/>
        <n v="111.02236719478098"/>
        <n v="24.997515808491418"/>
        <n v="42.1551724137931"/>
        <n v="47.00328407224959"/>
        <n v="36.0392749244713"/>
        <n v="101.03760683760684"/>
        <n v="39.927927927927925"/>
        <n v="83.15813953488372"/>
        <n v="39.97520661157025"/>
        <n v="47.99390862944163"/>
        <n v="95.97887748943874"/>
        <n v="78.72815533980582"/>
        <n v="56.08163265306123"/>
        <n v="69.0909090909091"/>
        <n v="102.05291576673866"/>
        <n v="107.32089552238806"/>
        <n v="51.97026022304833"/>
        <n v="71.13714285714286"/>
        <n v="106.4927536231884"/>
        <n v="42.93684210526316"/>
        <n v="30.037974683544302"/>
        <n v="70.62337662337663"/>
        <n v="66.01601830663616"/>
        <n v="96.9113924050633"/>
        <n v="62.86734693877551"/>
        <n v="108.98537682789652"/>
        <n v="26.99931459904044"/>
        <n v="65.00414794331144"/>
        <n v="111.51785714285714"/>
        <n v="110.99268292682927"/>
        <n v="56.74698795180723"/>
        <n v="97.02060843964671"/>
        <n v="92.08620689655173"/>
        <n v="82.98666666666666"/>
        <n v="103.03791821561339"/>
        <n v="68.92261904761905"/>
        <n v="87.73722627737226"/>
        <n v="75.02150537634408"/>
        <n v="50.864"/>
        <n v="90.0"/>
        <n v="72.89603960396039"/>
        <n v="108.48543689320388"/>
        <n v="101.98095238095237"/>
        <n v="44.00914634146341"/>
        <n v="65.94267515923566"/>
        <n v="24.987387387387386"/>
        <n v="28.003367003367003"/>
        <n v="85.82926829268293"/>
        <n v="84.92105263157895"/>
        <n v="90.48333333333333"/>
        <n v="25.00197628458498"/>
        <n v="92.01388888888889"/>
        <n v="93.06611570247934"/>
        <n v="61.008145363408524"/>
        <n v="92.03625954198473"/>
        <n v="81.13259668508287"/>
        <n v="73.5"/>
        <n v="85.22131147540983"/>
        <n v="110.96825396825396"/>
        <n v="32.96803652968037"/>
        <n v="96.00535236396075"/>
        <n v="84.96632653061225"/>
        <n v="25.007462686567163"/>
        <n v="65.99899547965846"/>
        <n v="87.34482758620689"/>
        <n v="27.933333333333334"/>
        <n v="103.8"/>
        <n v="31.93717277486911"/>
        <n v="99.5"/>
        <n v="108.84615384615384"/>
        <n v="110.76229508196721"/>
        <n v="29.647058823529413"/>
        <n v="101.71428571428571"/>
        <n v="61.5"/>
        <n v="40.05"/>
        <n v="110.97231270358306"/>
        <n v="36.959016393442624"/>
        <n v="30.974074074074075"/>
        <n v="47.03508771929825"/>
        <n v="88.06569343065694"/>
        <n v="37.00561622464899"/>
        <n v="26.02777777777778"/>
        <n v="67.81756756756756"/>
        <n v="49.96491228070175"/>
        <n v="110.01646903820817"/>
        <n v="89.9646781789639"/>
        <n v="79.00952380952381"/>
        <n v="86.86746987951807"/>
        <n v="62.04"/>
        <n v="26.970212765957445"/>
        <n v="54.12162162162162"/>
        <n v="41.035353535353536"/>
        <n v="55.05241935483871"/>
        <n v="107.93762183235867"/>
        <n v="73.92"/>
        <n v="31.995894428152493"/>
        <n v="53.898148148148145"/>
        <n v="106.5"/>
        <n v="32.99980540961276"/>
        <n v="43.00254993625159"/>
        <n v="86.85897435897436"/>
        <n v="96.8"/>
        <n v="32.99545661063153"/>
        <n v="68.02810650887574"/>
        <n v="58.867816091954026"/>
        <n v="105.04572803850782"/>
        <n v="33.05487804878049"/>
        <n v="78.82142857142857"/>
        <n v="68.20496894409938"/>
        <n v="75.73188405797102"/>
        <n v="30.996070133010882"/>
        <n v="101.88188976377953"/>
        <n v="52.8792270531401"/>
        <n v="71.0058207217695"/>
        <n v="102.38709677419355"/>
        <n v="74.46666666666667"/>
        <n v="51.00988319856244"/>
        <n v="97.14285714285714"/>
        <n v="72.07182320441989"/>
        <n v="75.23636363636363"/>
        <n v="32.96774193548387"/>
        <n v="54.80769230769231"/>
        <n v="45.037837837837834"/>
        <n v="52.95867768595041"/>
        <n v="60.01795918367347"/>
        <n v="44.028301886792455"/>
        <n v="86.02816901408451"/>
        <n v="28.012875536480685"/>
        <n v="32.05045871559633"/>
        <n v="73.61194029850746"/>
        <n v="108.71052631578948"/>
        <n v="42.97674418604651"/>
        <n v="83.3157894736842"/>
        <n v="42.0"/>
        <n v="55.92760180995475"/>
        <n v="105.03681885125184"/>
        <n v="48.0"/>
        <n v="112.66176470588235"/>
        <n v="81.94444444444444"/>
        <n v="64.04918032786885"/>
        <n v="106.39097744360902"/>
        <n v="76.01124949779027"/>
        <n v="111.07246376811594"/>
        <n v="95.93617021276596"/>
        <n v="43.043010752688176"/>
        <n v="67.96666666666667"/>
        <n v="89.99142857142857"/>
        <n v="58.095238095238095"/>
        <n v="83.996875"/>
        <n v="88.85350318471338"/>
        <n v="65.9639175257732"/>
        <n v="74.8048780487805"/>
        <n v="69.98571428571428"/>
        <n v="32.006493506493506"/>
        <n v="64.72727272727273"/>
        <n v="24.998110087408456"/>
        <n v="104.97764070932922"/>
        <n v="64.98787878787878"/>
        <n v="94.3529411764706"/>
        <n v="44.00170648464164"/>
        <n v="64.74468085106383"/>
        <n v="84.00667779632721"/>
        <n v="34.06130268199234"/>
        <n v="93.27388535031847"/>
        <n v="32.99830172657798"/>
        <n v="83.81290322580645"/>
        <n v="63.99242424242424"/>
        <n v="81.9090909090909"/>
        <n v="93.05319148936171"/>
        <n v="101.98449039881831"/>
        <n v="105.9375"/>
        <n v="101.58181818181818"/>
        <n v="62.97093023255814"/>
        <n v="29.04560260586319"/>
        <n v="77.925"/>
        <n v="80.80645161290323"/>
        <n v="76.00681663258351"/>
        <n v="72.99361382419234"/>
        <n v="53.0"/>
        <n v="54.164556962025316"/>
        <n v="32.946666666666665"/>
        <n v="79.37142857142857"/>
        <n v="41.17460317460318"/>
        <n v="77.43076923076923"/>
        <n v="57.15950920245399"/>
        <n v="77.17647058823529"/>
        <n v="24.953917050691246"/>
        <n v="97.18"/>
        <n v="46.00091687041565"/>
        <n v="88.02338530066815"/>
        <n v="25.99"/>
        <n v="102.69047619047619"/>
        <n v="72.95817490494296"/>
        <n v="57.1900826446281"/>
        <n v="84.01379310344828"/>
        <n v="98.66666666666667"/>
        <n v="42.00741918388977"/>
        <n v="32.002753556677376"/>
        <n v="81.56716417910448"/>
        <n v="37.03508771929825"/>
        <n v="103.033360455655"/>
        <n v="84.33333333333333"/>
        <n v="102.60377358490567"/>
        <n v="79.99212924606462"/>
        <n v="70.05530973451327"/>
        <n v="37.0"/>
        <n v="41.9119170984456"/>
        <n v="57.992576882290564"/>
        <n v="40.94230769230769"/>
        <n v="69.9972602739726"/>
        <n v="73.83870967741936"/>
        <n v="41.97931034482759"/>
        <n v="77.93442622950819"/>
        <n v="106.01972789115646"/>
        <n v="47.018181818181816"/>
        <n v="76.01648351648352"/>
        <n v="54.120603015075375"/>
        <n v="57.285714285714285"/>
        <n v="103.81308411214954"/>
        <n v="105.02602739726028"/>
        <n v="90.25925925925925"/>
        <n v="76.97870597870597"/>
        <n v="102.60162601626017"/>
        <n v="55.0062893081761"/>
        <n v="32.127272727272725"/>
        <n v="50.642857142857146"/>
        <n v="49.6875"/>
        <n v="54.894067796610166"/>
        <n v="46.931937172774866"/>
        <n v="44.951219512195124"/>
        <n v="30.99898322318251"/>
        <n v="107.7625"/>
        <n v="102.07770270270271"/>
        <n v="24.976190476190474"/>
        <n v="79.94413407821229"/>
        <n v="67.94646271510516"/>
        <n v="26.070921985815602"/>
        <n v="105.0032154340836"/>
        <n v="25.826923076923077"/>
        <n v="77.66666666666667"/>
        <n v="57.82692307692308"/>
        <n v="92.95555555555555"/>
        <n v="37.94509803921569"/>
        <n v="31.842105263157894"/>
        <n v="40.0"/>
        <n v="101.1"/>
        <n v="84.00698995194408"/>
        <n v="103.41538461538461"/>
        <n v="105.13333333333334"/>
        <n v="89.21621621621621"/>
        <n v="51.995234312946785"/>
        <n v="64.95652173913044"/>
        <n v="46.23529411764706"/>
        <n v="51.151785714285715"/>
        <n v="33.90972222222222"/>
        <n v="92.01629863301788"/>
        <n v="107.42857142857143"/>
        <n v="75.84848484848484"/>
        <n v="80.47619047619048"/>
        <n v="86.97848360655738"/>
        <n v="105.13541666666667"/>
        <n v="57.298507462686565"/>
        <n v="93.34848484848484"/>
        <n v="71.98717948717949"/>
        <n v="92.61194029850746"/>
        <n v="104.99122807017544"/>
        <n v="30.958174904942965"/>
        <n v="33.001182732111175"/>
        <n v="84.1878453038674"/>
        <n v="73.92307692307692"/>
        <n v="36.9875"/>
        <n v="46.89655172413793"/>
        <n v="102.02437459910199"/>
        <n v="45.007502206531335"/>
        <n v="94.28571428571429"/>
        <n v="101.02325581395348"/>
        <n v="97.0375"/>
        <n v="43.00963855421687"/>
        <n v="94.91603053435115"/>
        <n v="72.15178571428571"/>
        <n v="51.00769230769231"/>
        <n v="85.05454545454545"/>
        <n v="43.87096774193548"/>
        <n v="40.06390977443609"/>
        <n v="43.833333333333336"/>
        <n v="84.92903225806451"/>
        <n v="41.067632850241544"/>
        <n v="54.97142857142857"/>
        <n v="77.01080737444374"/>
        <n v="71.20175438596492"/>
        <n v="91.93548387096774"/>
        <n v="97.06902356902357"/>
        <n v="58.916666666666664"/>
        <n v="58.01546698393813"/>
        <n v="103.87301587301587"/>
        <n v="93.46875"/>
        <n v="61.97037037037037"/>
        <n v="92.04285714285714"/>
        <n v="77.26865671641791"/>
        <n v="93.92391304347827"/>
        <n v="84.96945812807881"/>
        <n v="105.97035040431267"/>
        <n v="36.969040247678016"/>
        <n v="81.53333333333333"/>
        <n v="80.99914015477214"/>
        <n v="26.010498687664043"/>
        <n v="25.998410896708286"/>
        <n v="34.17391304347826"/>
        <n v="28.002083333333335"/>
        <n v="76.546875"/>
        <n v="53.05309734513274"/>
        <n v="106.859375"/>
        <n v="46.02074688796681"/>
        <n v="100.17424242424242"/>
        <n v="101.44"/>
        <n v="87.97268408551069"/>
        <n v="74.99559471365639"/>
        <n v="42.982142857142854"/>
        <n v="33.115107913669064"/>
        <n v="101.13101604278074"/>
        <n v="55.98841354723708"/>
      </sharedItems>
    </cacheField>
    <cacheField name="country" numFmtId="0">
      <sharedItems>
        <s v="CA"/>
        <s v="US"/>
        <s v="AU"/>
        <s v="DK"/>
        <s v="GB"/>
        <s v="CH"/>
        <s v="IT"/>
      </sharedItems>
    </cacheField>
    <cacheField name="currency" numFmtId="0">
      <sharedItems>
        <s v="CAD"/>
        <s v="USD"/>
        <s v="AUD"/>
        <s v="DKK"/>
        <s v="GBP"/>
        <s v="CHF"/>
        <s v="EUR"/>
      </sharedItems>
    </cacheField>
    <cacheField name="launched_at" numFmtId="0">
      <sharedItems containsSemiMixedTypes="0" containsString="0" containsNumber="1" containsInteger="1">
        <n v="1.4486904E9"/>
        <n v="1.4084244E9"/>
        <n v="1.384668E9"/>
        <n v="1.5654996E9"/>
        <n v="1.547964E9"/>
        <n v="1.34613E9"/>
        <n v="1.5052788E9"/>
        <n v="1.439442E9"/>
        <n v="1.28133E9"/>
        <n v="1.3795668E9"/>
        <n v="1.281762E9"/>
        <n v="1.2850452E9"/>
        <n v="1.5717204E9"/>
        <n v="1.4656212E9"/>
        <n v="1.3310136E9"/>
        <n v="1.5759576E9"/>
        <n v="1.3903704E9"/>
        <n v="1.294812E9"/>
        <n v="1.5363828E9"/>
        <n v="1.5516792E9"/>
        <n v="1.4065236E9"/>
        <n v="1.3133844E9"/>
        <n v="1.5227316E9"/>
        <n v="1.550124E9"/>
        <n v="1.4033268E9"/>
        <n v="1.3056948E9"/>
        <n v="1.5330132E9"/>
        <n v="1.4438484E9"/>
        <n v="1.2656952E9"/>
        <n v="1.5320628E9"/>
        <n v="1.558674E9"/>
        <n v="1.4519736E9"/>
        <n v="1.515564E9"/>
        <n v="1.4124852E9"/>
        <n v="1.4902452E9"/>
        <n v="1.5478776E9"/>
        <n v="1.2987E9"/>
        <n v="1.570338E9"/>
        <n v="1.287378E9"/>
        <n v="1.361772E9"/>
        <n v="1.275714E9"/>
        <n v="1.3467348E9"/>
        <n v="1.3097556E9"/>
        <n v="1.406178E9"/>
        <n v="1.5527988E9"/>
        <n v="1.4780628E9"/>
        <n v="1.2785652E9"/>
        <n v="1.3960692E9"/>
        <n v="1.4352084E9"/>
        <n v="1.5715476E9"/>
        <n v="1.3753332E9"/>
        <n v="1.3328244E9"/>
        <n v="1.2845268E9"/>
        <n v="1.400562E9"/>
        <n v="1.520748E9"/>
        <n v="1.5329268E9"/>
        <n v="1.4208696E9"/>
        <n v="1.504242E9"/>
        <n v="1.4428116E9"/>
        <n v="1.4972436E9"/>
        <n v="1.3425012E9"/>
        <n v="1.298268E9"/>
        <n v="1.4334804E9"/>
        <n v="1.4933556E9"/>
        <n v="1.5305076E9"/>
        <n v="1.296108E9"/>
        <n v="1.4284692E9"/>
        <n v="1.2643992E9"/>
        <n v="1.5011316E9"/>
        <n v="1.2927384E9"/>
        <n v="1.288674E9"/>
        <n v="1.5750936E9"/>
        <n v="1.4357268E9"/>
        <n v="1.4802264E9"/>
        <n v="1.4590548E9"/>
        <n v="1.5316308E9"/>
        <n v="1.4219928E9"/>
        <n v="1.2855636E9"/>
        <n v="1.5238548E9"/>
        <n v="1.5291252E9"/>
        <n v="1.5039828E9"/>
        <n v="1.5114168E9"/>
        <n v="1.5477048E9"/>
        <n v="1.469682E9"/>
        <n v="1.3434516E9"/>
        <n v="1.3157172E9"/>
        <n v="1.4307156E9"/>
        <n v="1.299564E9"/>
        <n v="1.4291604E9"/>
        <n v="1.2713076E9"/>
        <n v="1.45638E9"/>
        <n v="1.4704596E9"/>
        <n v="1.2772692E9"/>
        <n v="1.3507092E9"/>
        <n v="1.5546132E9"/>
        <n v="1.5710292E9"/>
        <n v="1.2997368E9"/>
        <n v="1.4379732E9"/>
        <n v="1.4168952E9"/>
        <n v="1.3190004E9"/>
        <n v="1.4244984E9"/>
        <n v="1.526274E9"/>
        <n v="1.2878964E9"/>
        <n v="1.4955156E9"/>
        <n v="1.3648788E9"/>
        <n v="1.5679188E9"/>
        <n v="1.5244596E9"/>
        <n v="1.3336884E9"/>
        <n v="1.3895064E9"/>
        <n v="1.536642E9"/>
        <n v="1.34829E9"/>
        <n v="1.4088564E9"/>
        <n v="1.5051924E9"/>
        <n v="1.554786E9"/>
        <n v="1.5108984E9"/>
        <n v="1.4425524E9"/>
        <n v="1.3166676E9"/>
        <n v="1.390716E9"/>
        <n v="1.4028948E9"/>
        <n v="1.4292468E9"/>
        <n v="1.417068E9"/>
        <n v="1.4483448E9"/>
        <n v="1.5577236E9"/>
        <n v="1.5373332E9"/>
        <n v="1.4711508E9"/>
        <n v="1.2736404E9"/>
        <n v="1.2828852E9"/>
        <n v="1.4229432E9"/>
        <n v="1.3196052E9"/>
        <n v="1.3857048E9"/>
        <n v="1.5157368E9"/>
        <n v="1.3131252E9"/>
        <n v="1.3084596E9"/>
        <n v="1.362636E9"/>
        <n v="1.4021172E9"/>
        <n v="1.2863412E9"/>
        <n v="1.3488084E9"/>
        <n v="1.4295924E9"/>
        <n v="1.5195384E9"/>
        <n v="1.4340852E9"/>
        <n v="1.2777012E9"/>
        <n v="1.5607476E9"/>
        <n v="1.410066E9"/>
        <n v="1.320732E9"/>
        <n v="1.465794E9"/>
        <n v="1.5009588E9"/>
        <n v="1.35702E9"/>
        <n v="1.54494E9"/>
        <n v="1.40229E9"/>
        <n v="1.4873112E9"/>
        <n v="1.3506228E9"/>
        <n v="1.4630292E9"/>
        <n v="1.2694932E9"/>
        <n v="1.5702516E9"/>
        <n v="1.3883832E9"/>
        <n v="1.4495544E9"/>
        <n v="1.5536628E9"/>
        <n v="1.5563412E9"/>
        <n v="1.4429844E9"/>
        <n v="1.5442488E9"/>
        <n v="1.5084756E9"/>
        <n v="1.5074388E9"/>
        <n v="1.5015636E9"/>
        <n v="1.2929976E9"/>
        <n v="1.3708404E9"/>
        <n v="1.5508152E9"/>
        <n v="1.3399092E9"/>
        <n v="1.5017364E9"/>
        <n v="1.3952916E9"/>
        <n v="1.405746E9"/>
        <n v="1.3688532E9"/>
        <n v="1.4440212E9"/>
        <n v="1.4726196E9"/>
        <n v="1.4728788E9"/>
        <n v="1.2898008E9"/>
        <n v="1.50597E9"/>
        <n v="1.3634964E9"/>
        <n v="1.269234E9"/>
        <n v="1.5070932E9"/>
        <n v="1.5605748E9"/>
        <n v="1.2840084E9"/>
        <n v="1.5568596E9"/>
        <n v="1.5261876E9"/>
        <n v="1.4008212E9"/>
        <n v="1.3615992E9"/>
        <n v="1.4175E9"/>
        <n v="1.4570712E9"/>
        <n v="1.370322E9"/>
        <n v="1.5523668E9"/>
        <n v="1.4038452E9"/>
        <n v="1.5231636E9"/>
        <n v="1.4422068E9"/>
        <n v="1.5328404E9"/>
        <n v="1.498194E9"/>
        <n v="1.2810708E9"/>
        <n v="1.4362452E9"/>
        <n v="1.4062644E9"/>
        <n v="1.3175316E9"/>
        <n v="1.4846328E9"/>
        <n v="1.3018068E9"/>
        <n v="1.5397524E9"/>
        <n v="1.2672504E9"/>
        <n v="1.5354324E9"/>
        <n v="1.5102072E9"/>
        <n v="1.4625108E9"/>
        <n v="1.4885208E9"/>
        <n v="1.3775796E9"/>
        <n v="1.5763896E9"/>
        <n v="1.2890196E9"/>
        <n v="1.282194E9"/>
        <n v="1.5500376E9"/>
        <n v="1.3219416E9"/>
        <n v="1.5564276E9"/>
        <n v="1.3209912E9"/>
        <n v="1.3450932E9"/>
        <n v="1.3094964E9"/>
        <n v="1.3402548E9"/>
        <n v="1.412226E9"/>
        <n v="1.4581044E9"/>
        <n v="1.4115348E9"/>
        <n v="1.3990932E9"/>
        <n v="1.2707028E9"/>
        <n v="1.431666E9"/>
        <n v="1.4962932E9"/>
        <n v="1.575612E9"/>
        <n v="1.3691124E9"/>
        <n v="1.4694228E9"/>
        <n v="1.3078548E9"/>
        <n v="1.503378E9"/>
        <n v="1.4869656E9"/>
        <n v="1.5614388E9"/>
        <n v="1.398402E9"/>
        <n v="1.5132312E9"/>
        <n v="1.4408244E9"/>
        <n v="1.3973652E9"/>
        <n v="1.4943924E9"/>
        <n v="1.5201432E9"/>
        <n v="1.405314E9"/>
        <n v="1.3968468E9"/>
        <n v="1.3756788E9"/>
        <n v="1.4823864E9"/>
        <n v="1.4200056E9"/>
        <n v="1.4201784E9"/>
        <n v="1.3550328E9"/>
        <n v="1.3826772E9"/>
        <n v="1.3022388E9"/>
        <n v="1.4876568E9"/>
        <n v="1.297836E9"/>
        <n v="1.4536152E9"/>
        <n v="1.3624632E9"/>
        <n v="1.4811768E9"/>
        <n v="1.3549464E9"/>
        <n v="1.2827124E9"/>
        <n v="1.3019796E9"/>
        <n v="1.2630168E9"/>
        <n v="1.3606488E9"/>
        <n v="1.4518008E9"/>
        <n v="1.41534E9"/>
        <n v="1.3510548E9"/>
        <n v="1.3493268E9"/>
        <n v="1.5489144E9"/>
        <n v="1.2912696E9"/>
        <n v="1.449468E9"/>
        <n v="1.5627348E9"/>
        <n v="1.5056244E9"/>
        <n v="1.509948E9"/>
        <n v="1.5545268E9"/>
        <n v="1.3348116E9"/>
        <n v="1.2795156E9"/>
        <n v="1.3539096E9"/>
        <n v="1.5359508E9"/>
        <n v="1.511244E9"/>
        <n v="1.3314456E9"/>
        <n v="1.4645844E9"/>
        <n v="1.3358484E9"/>
        <n v="1.4734836E9"/>
        <n v="1.4798808E9"/>
        <n v="1.4301972E9"/>
        <n v="1.3317012E9"/>
        <n v="1.438578E9"/>
        <n v="1.368162E9"/>
        <n v="1.3186548E9"/>
        <n v="1.331874E9"/>
        <n v="1.2862548E9"/>
        <n v="1.54053E9"/>
        <n v="1.3818132E9"/>
        <n v="1.5486552E9"/>
        <n v="1.3896792E9"/>
        <n v="1.4564664E9"/>
        <n v="1.4569848E9"/>
        <n v="1.5040692E9"/>
        <n v="1.4249304E9"/>
        <n v="1.5358644E9"/>
        <n v="1.4521464E9"/>
        <n v="1.470546E9"/>
        <n v="1.4583636E9"/>
        <n v="1.5000084E9"/>
        <n v="1.3389588E9"/>
        <n v="1.3031028E9"/>
        <n v="1.3165812E9"/>
        <n v="1.2707892E9"/>
        <n v="1.3303224E9"/>
        <n v="1.4009076E9"/>
        <n v="1.5741432E9"/>
        <n v="1.494738E9"/>
        <n v="1.3923576E9"/>
        <n v="1.2815892E9"/>
        <n v="1.3050036E9"/>
        <n v="1.301634E9"/>
        <n v="1.2906648E9"/>
        <n v="1.3958964E9"/>
        <n v="1.4348628E9"/>
        <n v="1.4511096E9"/>
        <n v="1.5669684E9"/>
        <n v="1.5435576E9"/>
        <n v="1.4815224E9"/>
        <n v="1.5127128E9"/>
        <n v="1.3242744E9"/>
        <n v="1.3644468E9"/>
        <n v="1.5426936E9"/>
        <n v="1.5737976E9"/>
        <n v="1.2923928E9"/>
        <n v="1.573452E9"/>
        <n v="1.3177908E9"/>
        <n v="1.50165E9"/>
        <n v="1.3236696E9"/>
        <n v="1.440738E9"/>
        <n v="1.3742964E9"/>
        <n v="1.3848408E9"/>
        <n v="1.5166008E9"/>
        <n v="1.436418E9"/>
        <n v="1.5035508E9"/>
        <n v="1.4236344E9"/>
        <n v="1.4872248E9"/>
        <n v="1.432098E9"/>
        <n v="1.4403924E9"/>
        <n v="1.446876E9"/>
        <n v="1.5623028E9"/>
        <n v="1.3781844E9"/>
        <n v="1.4850648E9"/>
        <n v="1.3265208E9"/>
        <n v="1.4412564E9"/>
        <n v="1.5338772E9"/>
        <n v="1.3144212E9"/>
        <n v="1.2938616E9"/>
        <n v="1.5073524E9"/>
        <n v="1.3249656E9"/>
        <n v="1.5202296E9"/>
        <n v="1.4829912E9"/>
        <n v="1.2940344E9"/>
        <n v="1.4136084E9"/>
        <n v="1.286946E9"/>
        <n v="1.3598712E9"/>
        <n v="1.5553044E9"/>
        <n v="1.4233752E9"/>
        <n v="1.4206968E9"/>
        <n v="1.502946E9"/>
        <n v="1.5471864E9"/>
        <n v="1.4449716E9"/>
        <n v="1.4046228E9"/>
        <n v="1.5268788E9"/>
        <n v="1.3196916E9"/>
        <n v="1.3719636E9"/>
        <n v="1.4337396E9"/>
        <n v="1.50813E9"/>
        <n v="1.4867064E9"/>
        <n v="1.5538356E9"/>
        <n v="1.2775284E9"/>
        <n v="1.3394772E9"/>
        <n v="1.3256568E9"/>
        <n v="1.288242E9"/>
        <n v="1.3790484E9"/>
        <n v="1.2942936E9"/>
        <n v="1.5002676E9"/>
        <n v="1.375074E9"/>
        <n v="1.323324E9"/>
        <n v="1.5387156E9"/>
        <n v="1.3692852E9"/>
        <n v="1.5257556E9"/>
        <n v="1.2966264E9"/>
        <n v="1.3766292E9"/>
        <n v="1.5721524E9"/>
        <n v="1.3258296E9"/>
        <n v="1.5106392E9"/>
        <n v="1.5280884E9"/>
        <n v="1.3595256E9"/>
        <n v="1.5709428E9"/>
        <n v="1.4663988E9"/>
        <n v="1.4924916E9"/>
        <n v="1.496034E9"/>
        <n v="1.3887288E9"/>
        <n v="1.5432984E9"/>
        <n v="1.2717396E9"/>
        <n v="1.3264344E9"/>
        <n v="1.295244E9"/>
        <n v="1.5412212E9"/>
        <n v="1.3362804E9"/>
        <n v="1.3245336E9"/>
        <n v="1.4983668E9"/>
        <n v="1.4987124E9"/>
        <n v="1.2714804E9"/>
        <n v="1.5240276E9"/>
        <n v="1.4380596E9"/>
        <n v="1.3619448E9"/>
        <n v="1.4105844E9"/>
        <n v="1.297404E9"/>
        <n v="1.392012E9"/>
        <n v="1.5697332E9"/>
        <n v="1.5296436E9"/>
        <n v="1.3990068E9"/>
        <n v="1.3853592E9"/>
        <n v="1.480572E9"/>
        <n v="1.4186232E9"/>
        <n v="1.5557364E9"/>
        <n v="1.4421204E9"/>
        <n v="1.3623768E9"/>
        <n v="1.4784084E9"/>
        <n v="1.4987988E9"/>
        <n v="1.3354164E9"/>
        <n v="1.5043284E9"/>
        <n v="1.2858228E9"/>
        <n v="1.3114836E9"/>
        <n v="1.291356E9"/>
        <n v="1.3558104E9"/>
        <n v="1.5136632E9"/>
        <n v="1.3659156E9"/>
        <n v="1.551852E9"/>
        <n v="1.540098E9"/>
        <n v="1.5004404E9"/>
        <n v="1.2783924E9"/>
        <n v="1.3823316E9"/>
        <n v="1.316754E9"/>
        <n v="1.5182424E9"/>
        <n v="1.4764212E9"/>
        <n v="1.2697524E9"/>
        <n v="1.4197464E9"/>
        <n v="1.3986612E9"/>
        <n v="1.3884696E9"/>
        <n v="1.5183288E9"/>
        <n v="1.5170328E9"/>
        <n v="1.368594E9"/>
        <n v="1.4482584E9"/>
        <n v="1.555218E9"/>
        <n v="1.4319252E9"/>
        <n v="1.3359348E9"/>
        <n v="1.5522804E9"/>
        <n v="1.5299892E9"/>
        <n v="1.4187096E9"/>
        <n v="1.3721364E9"/>
        <n v="1.3090644E9"/>
        <n v="1.4258772E9"/>
        <n v="1.5013044E9"/>
        <n v="1.2682872E9"/>
        <n v="1.4121396E9"/>
        <n v="1.3300632E9"/>
        <n v="1.5761304E9"/>
        <n v="1.4071284E9"/>
        <n v="1.5601428E9"/>
        <n v="1.5205752E9"/>
        <n v="1.4926644E9"/>
        <n v="1.4544792E9"/>
        <n v="1.2819348E9"/>
        <n v="1.5739704E9"/>
        <n v="1.3726548E9"/>
        <n v="1.2758868E9"/>
        <n v="1.5617844E9"/>
        <n v="1.3323924E9"/>
        <n v="1.4023764E9"/>
        <n v="1.4953428E9"/>
        <n v="1.4822136E9"/>
        <n v="1.420092E9"/>
        <n v="1.458018E9"/>
        <n v="1.3673844E9"/>
        <n v="1.3630644E9"/>
        <n v="1.3433652E9"/>
        <n v="1.3627224E9"/>
        <n v="1.3654836E9"/>
        <n v="1.336194E9"/>
        <n v="1.5277428E9"/>
        <n v="1.5640308E9"/>
        <n v="1.4045364E9"/>
        <n v="1.3863096E9"/>
        <n v="1.32462E9"/>
        <n v="1.4939604E9"/>
        <n v="1.5193656E9"/>
        <n v="1.55565E9"/>
        <n v="1.4719284E9"/>
        <n v="1.3412916E9"/>
        <n v="1.2676824E9"/>
        <n v="1.272258E9"/>
        <n v="1.290492E9"/>
        <n v="1.454652E9"/>
        <n v="1.3851864E9"/>
        <n v="1.399698E9"/>
        <n v="1.2832308E9"/>
        <n v="1.3841496E9"/>
        <n v="1.51686E9"/>
        <n v="1.374642E9"/>
        <n v="1.534482E9"/>
        <n v="1.528434E9"/>
        <n v="1.282626E9"/>
        <n v="1.5356052E9"/>
        <n v="1.379826E9"/>
        <n v="1.5619572E9"/>
        <n v="1.5254964E9"/>
        <n v="1.4339124E9"/>
        <n v="1.4534424E9"/>
        <n v="1.3788756E9"/>
        <n v="1.4522328E9"/>
        <n v="1.5772536E9"/>
        <n v="1.5371604E9"/>
        <n v="1.4221656E9"/>
        <n v="1.4594868E9"/>
        <n v="1.3697172E9"/>
        <n v="1.3304952E9"/>
        <n v="1.4190552E9"/>
        <n v="1.48014E9"/>
        <n v="1.293948E9"/>
        <n v="1.4821272E9"/>
        <n v="1.3964148E9"/>
        <n v="1.3152852E9"/>
        <n v="1.443762E9"/>
        <n v="1.4562936E9"/>
        <n v="1.470114E9"/>
        <n v="1.321596E9"/>
        <n v="1.3188276E9"/>
        <n v="1.5420888E9"/>
        <n v="1.4263956E9"/>
        <n v="1.3213368E9"/>
        <n v="1.4049684E9"/>
        <n v="1.27917E9"/>
        <n v="1.2947256E9"/>
        <n v="1.43469E9"/>
        <n v="1.4434164E9"/>
        <n v="1.5756984E9"/>
        <n v="1.5095124E9"/>
        <n v="1.2998232E9"/>
        <n v="1.3227192E9"/>
        <n v="1.3126932E9"/>
        <n v="1.3933944E9"/>
        <n v="1.3040532E9"/>
        <n v="1.3297176E9"/>
        <n v="1.33533E9"/>
        <n v="1.2688884E9"/>
        <n v="1.2899736E9"/>
        <n v="1.4360724E9"/>
        <n v="1.4191416E9"/>
        <n v="1.2790836E9"/>
        <n v="1.401426E9"/>
        <n v="1.39581E9"/>
        <n v="1.4670036E9"/>
        <n v="1.2687156E9"/>
        <n v="1.4571576E9"/>
        <n v="1.276578E9"/>
        <n v="1.4237208E9"/>
        <n v="1.3751604E9"/>
        <n v="1.5555636E9"/>
        <n v="1.295676E9"/>
        <n v="1.4573304E9"/>
        <n v="1.3955508E9"/>
        <n v="1.5476184E9"/>
        <n v="1.3556376E9"/>
        <n v="1.3747284E9"/>
        <n v="1.28781E9"/>
        <n v="1.5037236E9"/>
        <n v="1.4841144E9"/>
        <n v="1.461906E9"/>
        <n v="1.3796532E9"/>
        <n v="1.401858E9"/>
        <n v="1.3674708E9"/>
        <n v="1.304658E9"/>
        <n v="1.467954E9"/>
        <n v="1.4737428E9"/>
        <n v="1.5237684E9"/>
        <n v="1.4370228E9"/>
        <n v="1.5801048E9"/>
        <n v="1.28565E9"/>
        <n v="1.2766644E9"/>
        <n v="1.2861684E9"/>
        <n v="1.4677812E9"/>
        <n v="1.5566868E9"/>
        <n v="1.5535764E9"/>
        <n v="1.4149044E9"/>
        <n v="1.490418E9"/>
        <n v="1.3603896E9"/>
        <n v="1.3268664E9"/>
        <n v="1.4791032E9"/>
        <n v="1.2802068E9"/>
        <n v="1.532754E9"/>
        <n v="1.4530968E9"/>
        <n v="1.4875704E9"/>
        <n v="1.5450264E9"/>
        <n v="1.488348E9"/>
        <n v="1.5451128E9"/>
        <n v="1.537938E9"/>
        <n v="1.3631508E9"/>
        <n v="1.52325E9"/>
        <n v="1.4993172E9"/>
        <n v="1.2875508E9"/>
        <n v="1.4047956E9"/>
        <n v="1.3930488E9"/>
        <n v="1.4703732E9"/>
        <n v="1.4600916E9"/>
        <n v="1.4884344E9"/>
        <n v="1.5144408E9"/>
        <n v="1.5143544E9"/>
        <n v="1.4409108E9"/>
        <n v="1.4401332E9"/>
        <n v="1.3329108E9"/>
        <n v="1.5443352E9"/>
        <n v="1.2864276E9"/>
        <n v="1.3101876E9"/>
        <n v="1.3778388E9"/>
        <n v="1.4103252E9"/>
        <n v="1.3437972E9"/>
        <n v="1.4984532E9"/>
        <n v="1.2805524E9"/>
        <n v="1.5216084E9"/>
        <n v="1.4606964E9"/>
        <n v="1.31373E9"/>
        <n v="1.568178E9"/>
        <n v="1.3486356E9"/>
        <n v="1.4681268E9"/>
        <n v="1.5713748E9"/>
        <n v="1.5763032E9"/>
        <n v="1.3244472E9"/>
        <n v="1.3867416E9"/>
        <n v="1.537074E9"/>
        <n v="1.2777876E9"/>
        <n v="1.440306E9"/>
        <n v="1.5221268E9"/>
        <n v="1.4892984E9"/>
        <n v="1.5471E9"/>
        <n v="1.3830228E9"/>
        <n v="1.3223736E9"/>
        <n v="1.3492404E9"/>
        <n v="1.5626484E9"/>
        <n v="1.5082164E9"/>
        <n v="1.5117624E9"/>
        <n v="1.4474808E9"/>
        <n v="1.429506E9"/>
        <n v="1.5224724E9"/>
        <n v="1.3221144E9"/>
        <n v="1.301202E9"/>
        <n v="1.3744692E9"/>
        <n v="1.3349844E9"/>
        <n v="1.4676084E9"/>
        <n v="1.5467544E9"/>
        <n v="1.4954292E9"/>
        <n v="1.5315444E9"/>
        <n v="1.471842E9"/>
        <n v="1.2811572E9"/>
        <n v="1.3734324E9"/>
        <n v="1.3139892E9"/>
        <n v="1.3714452E9"/>
        <n v="1.3382676E9"/>
        <n v="1.5191928E9"/>
        <n v="1.522818E9"/>
        <n v="1.4568984E9"/>
        <n v="1.413954E9"/>
        <n v="1.4160312E9"/>
        <n v="1.2879828E9"/>
        <n v="1.4641524E9"/>
        <n v="1.3599576E9"/>
        <n v="1.4323572E9"/>
        <n v="1.500786E9"/>
        <n v="1.4901588E9"/>
        <n v="1.4855832E9"/>
        <n v="1.459314E9"/>
        <n v="1.424412E9"/>
        <n v="1.478844E9"/>
        <n v="1.4161176E9"/>
        <n v="1.340946E9"/>
        <n v="1.4861016E9"/>
        <n v="1.2745908E9"/>
        <n v="1.2638808E9"/>
        <n v="1.4454036E9"/>
        <n v="1.2751956E9"/>
        <n v="1.3181364E9"/>
        <n v="1.2834036E9"/>
        <n v="1.2674232E9"/>
        <n v="1.4127444E9"/>
        <n v="1.2779604E9"/>
        <n v="1.4581908E9"/>
        <n v="1.2809844E9"/>
        <n v="1.3514004E9"/>
        <n v="1.4217336E9"/>
        <n v="1.3051764E9"/>
        <n v="1.4141268E9"/>
        <n v="1.5178104E9"/>
        <n v="1.5646356E9"/>
        <n v="1.5006996E9"/>
        <n v="1.3540824E9"/>
        <n v="1.3364532E9"/>
        <n v="1.3052628E9"/>
        <n v="1.4922324E9"/>
        <n v="1.4441076E9"/>
        <n v="1.3765428E9"/>
        <n v="1.3974516E9"/>
        <n v="1.5484824E9"/>
        <n v="1.549692E9"/>
        <n v="1.4920596E9"/>
        <n v="1.4639796E9"/>
        <n v="1.4152536E9"/>
        <n v="1.5622164E9"/>
        <n v="1.3132116E9"/>
        <n v="1.4395284E9"/>
        <n v="1.4691636E9"/>
        <n v="1.2885012E9"/>
        <n v="1.2989592E9"/>
        <n v="1.38726E9"/>
        <n v="1.457244E9"/>
        <n v="1.305954E9"/>
        <n v="1.4011668E9"/>
        <n v="1.2661272E9"/>
        <n v="1.481436E9"/>
        <n v="1.3722228E9"/>
        <n v="1.5139224E9"/>
        <n v="1.4779764E9"/>
        <n v="1.407474E9"/>
        <n v="1.5461496E9"/>
        <n v="1.3384404E9"/>
        <n v="1.4541336E9"/>
        <n v="1.577772E9"/>
        <n v="1.5485688E9"/>
        <n v="1.5148728E9"/>
        <n v="1.3309272E9"/>
        <n v="1.5711156E9"/>
        <n v="1.4634612E9"/>
        <n v="1.3449204E9"/>
        <n v="1.5118488E9"/>
        <n v="1.4523192E9"/>
        <n v="1.3460436E9"/>
        <n v="1.4643252E9"/>
        <n v="1.5119352E9"/>
        <n v="1.556946E9"/>
        <n v="1.5480504E9"/>
        <n v="1.3537368E9"/>
        <n v="1.4882616E9"/>
        <n v="1.3935672E9"/>
        <n v="1.2769236E9"/>
        <n v="1.29222E9"/>
        <n v="1.3043988E9"/>
        <n v="1.433826E9"/>
        <n v="1.5149592E9"/>
        <n v="1.332738E9"/>
        <n v="1.44549E9"/>
        <n v="1.2976632E9"/>
        <n v="1.4251032E9"/>
        <n v="1.2653496E9"/>
        <n v="1.5380244E9"/>
        <n v="1.3950324E9"/>
        <n v="1.4054868E9"/>
        <n v="1.4558616E9"/>
        <n v="1.5290388E9"/>
        <n v="1.5352596E9"/>
        <n v="1.327212E9"/>
        <n v="1.5263604E9"/>
        <n v="1.5321492E9"/>
        <n v="1.5153048E9"/>
        <n v="1.2763188E9"/>
        <n v="1.3287672E9"/>
        <n v="1.3216824E9"/>
        <n v="1.3107924E9"/>
        <n v="1.308546E9"/>
        <n v="1.5740568E9"/>
        <n v="1.3083732E9"/>
        <n v="1.3352436E9"/>
        <n v="1.3284216E9"/>
        <n v="1.5242868E9"/>
        <n v="1.3621176E9"/>
        <n v="1.550556E9"/>
        <n v="1.2691476E9"/>
        <n v="1.3121748E9"/>
        <n v="1.4345172E9"/>
        <n v="1.4715828E9"/>
        <n v="1.4107572E9"/>
        <n v="1.3048308E9"/>
        <n v="1.5390612E9"/>
        <n v="1.381554E9"/>
        <n v="1.2770964E9"/>
        <n v="1.3891608E9"/>
        <n v="1.2719988E9"/>
        <n v="1.2948984E9"/>
        <n v="1.55997E9"/>
        <n v="1.4695092E9"/>
        <n v="1.579068E9"/>
        <n v="1.4877432E9"/>
        <n v="1.5636852E9"/>
        <n v="1.42182E9"/>
        <n v="1.2747636E9"/>
        <n v="1.3991796E9"/>
        <n v="1.2758004E9"/>
        <n v="1.2827988E9"/>
        <n v="1.4371092E9"/>
        <n v="1.4918868E9"/>
        <n v="1.3946004E9"/>
        <n v="1.5613524E9"/>
        <n v="1.322892E9"/>
        <n v="1.274418E9"/>
        <n v="1.4343444E9"/>
        <n v="1.3735188E9"/>
        <n v="1.5176376E9"/>
        <n v="1.3106196E9"/>
        <n v="1.576476E9"/>
        <n v="1.381122E9"/>
        <n v="1.4111028E9"/>
        <n v="1.5318036E9"/>
        <n v="1.4946516E9"/>
        <n v="1.3038804E9"/>
        <n v="1.4219064E9"/>
        <n v="1.5680052E9"/>
        <n v="1.3468212E9"/>
        <n v="1.5576372E9"/>
        <n v="1.3755924E9"/>
        <n v="1.4188824E9"/>
        <n v="1.3092372E9"/>
        <n v="1.5079572E9"/>
        <n v="1.5495192E9"/>
        <n v="1.3290264E9"/>
        <n v="1.572498E9"/>
        <n v="1.5060564E9"/>
        <n v="1.3420692E9"/>
        <n v="1.3882968E9"/>
        <n v="1.4937876E9"/>
        <n v="1.424844E9"/>
        <n v="1.4039316E9"/>
        <n v="1.394514E9"/>
        <n v="1.3653972E9"/>
        <n v="1.4561208E9"/>
        <n v="1.437714E9"/>
        <n v="1.5637716E9"/>
        <n v="1.4485176E9"/>
        <n v="1.5287796E9"/>
        <n v="1.3047444E9"/>
        <n v="1.3543416E9"/>
        <n v="1.2945528E9"/>
        <n v="1.2959352E9"/>
        <n v="1.333602E9"/>
        <n v="1.3082004E9"/>
        <n v="1.4117076E9"/>
        <n v="1.418364E9"/>
        <n v="1.4293332E9"/>
        <n v="1.5553908E9"/>
        <n v="1.482732E9"/>
        <n v="1.4707188E9"/>
        <n v="1.4505912E9"/>
        <n v="1.3538232E9"/>
        <n v="1.450764E9"/>
        <n v="1.329372E9"/>
        <n v="1.4549112E9"/>
        <n v="1.2979224E9"/>
        <n v="1.3844088E9"/>
        <n v="1.2993048E9"/>
        <n v="1.4313204E9"/>
        <n v="1.4975028E9"/>
        <n v="1.5769944E9"/>
        <n v="1.3049172E9"/>
        <n v="1.3812084E9"/>
        <n v="1.4016852E9"/>
        <n v="1.2919608E9"/>
        <n v="1.4487768E9"/>
        <n v="1.2961944E9"/>
        <n v="1.5179832E9"/>
        <n v="1.4789304E9"/>
        <n v="1.4461812E9"/>
        <n v="1.5141816E9"/>
        <n v="1.3110516E9"/>
        <n v="1.5648948E9"/>
        <n v="1.4932692E9"/>
        <n v="1.4116212E9"/>
        <n v="1.5256692E9"/>
        <n v="1.4509368E9"/>
        <n v="1.413522E9"/>
        <n v="1.5413076E9"/>
        <n v="1.3571064E9"/>
        <n v="1.3901976E9"/>
        <n v="1.265868E9"/>
        <n v="1.4671764E9"/>
      </sharedItems>
    </cacheField>
    <cacheField name="deadline" numFmtId="0">
      <sharedItems containsSemiMixedTypes="0" containsString="0" containsNumber="1" containsInteger="1">
        <n v="1.4501592E9"/>
        <n v="1.4085972E9"/>
        <n v="1.3848408E9"/>
        <n v="1.5689556E9"/>
        <n v="1.5483096E9"/>
        <n v="1.3470804E9"/>
        <n v="1.5053652E9"/>
        <n v="1.4396148E9"/>
        <n v="1.2815028E9"/>
        <n v="1.383804E9"/>
        <n v="1.2859092E9"/>
        <n v="1.2855636E9"/>
        <n v="1.5724116E9"/>
        <n v="1.466658E9"/>
        <n v="1.3333428E9"/>
        <n v="1.5763032E9"/>
        <n v="1.3922712E9"/>
        <n v="1.2948984E9"/>
        <n v="1.537074E9"/>
        <n v="1.55349E9"/>
        <n v="1.4065236E9"/>
        <n v="1.316322E9"/>
        <n v="1.5240276E9"/>
        <n v="1.5546996E9"/>
        <n v="1.4034996E9"/>
        <n v="1.3074228E9"/>
        <n v="1.535346E9"/>
        <n v="1.4445396E9"/>
        <n v="1.2676824E9"/>
        <n v="1.5355188E9"/>
        <n v="1.559106E9"/>
        <n v="1.4543928E9"/>
        <n v="1.5178968E9"/>
        <n v="1.4156856E9"/>
        <n v="1.4906772E9"/>
        <n v="1.5515064E9"/>
        <n v="1.3008564E9"/>
        <n v="1.5731928E9"/>
        <n v="1.28781E9"/>
        <n v="1.362978E9"/>
        <n v="1.2773556E9"/>
        <n v="1.3489812E9"/>
        <n v="1.3105332E9"/>
        <n v="1.4075604E9"/>
        <n v="1.5528852E9"/>
        <n v="1.4793624E9"/>
        <n v="1.2805524E9"/>
        <n v="1.3986612E9"/>
        <n v="1.4362452E9"/>
        <n v="1.5754392E9"/>
        <n v="1.3777524E9"/>
        <n v="1.3342068E9"/>
        <n v="1.2848724E9"/>
        <n v="1.4039316E9"/>
        <n v="1.5212628E9"/>
        <n v="1.5333588E9"/>
        <n v="1.4214744E9"/>
        <n v="1.5052788E9"/>
        <n v="1.4439348E9"/>
        <n v="1.4985396E9"/>
        <n v="1.3427604E9"/>
        <n v="1.3017204E9"/>
        <n v="1.4335668E9"/>
        <n v="1.493874E9"/>
        <n v="1.5318036E9"/>
        <n v="1.2967128E9"/>
        <n v="1.4289012E9"/>
        <n v="1.2648312E9"/>
        <n v="1.5051924E9"/>
        <n v="1.295676E9"/>
        <n v="1.2929112E9"/>
        <n v="1.4388372E9"/>
        <n v="1.4804856E9"/>
        <n v="1.4591412E9"/>
        <n v="1.532322E9"/>
        <n v="1.4262228E9"/>
        <n v="1.2867732E9"/>
        <n v="1.5239412E9"/>
        <n v="1.5295572E9"/>
        <n v="1.5065748E9"/>
        <n v="1.5135768E9"/>
        <n v="1.4715828E9"/>
        <n v="1.3443156E9"/>
        <n v="1.3164084E9"/>
        <n v="1.4318388E9"/>
        <n v="1.3005108E9"/>
        <n v="1.4310612E9"/>
        <n v="1.2714804E9"/>
        <n v="1.45638E9"/>
        <n v="1.4728788E9"/>
        <n v="1.3510548E9"/>
        <n v="1.5555636E9"/>
        <n v="1.571634E9"/>
        <n v="1.439874E9"/>
        <n v="1.4383188E9"/>
        <n v="1.4194008E9"/>
        <n v="1.3205556E9"/>
        <n v="1.4251032E9"/>
        <n v="1.5268788E9"/>
        <n v="1.288674E9"/>
        <n v="1.495602E9"/>
        <n v="1.366434E9"/>
        <n v="1.5683508E9"/>
        <n v="1.5259284E9"/>
        <n v="1.3368852E9"/>
        <n v="1.3896792E9"/>
        <n v="1.5382836E9"/>
        <n v="1.3488084E9"/>
        <n v="1.4101524E9"/>
        <n v="1.5057972E9"/>
        <n v="1.5548724E9"/>
        <n v="1.5139224E9"/>
        <n v="1.4426388E9"/>
        <n v="1.317186E9"/>
        <n v="1.3912344E9"/>
        <n v="1.4043636E9"/>
        <n v="1.4295924E9"/>
        <n v="1.4136084E9"/>
        <n v="1.448604E9"/>
        <n v="1.5623028E9"/>
        <n v="1.5376788E9"/>
        <n v="1.47357E9"/>
        <n v="1.2738996E9"/>
        <n v="1.2840084E9"/>
        <n v="1.3209912E9"/>
        <n v="1.386828E9"/>
        <n v="1.5171192E9"/>
        <n v="1.315026E9"/>
        <n v="1.3126932E9"/>
        <n v="1.3630644E9"/>
        <n v="1.403154E9"/>
        <n v="1.2868596E9"/>
        <n v="1.3493268E9"/>
        <n v="1.4309748E9"/>
        <n v="1.5199704E9"/>
        <n v="1.4346036E9"/>
        <n v="1.3372308E9"/>
        <n v="1.2794292E9"/>
        <n v="1.5614388E9"/>
        <n v="1.410498E9"/>
        <n v="1.32246E9"/>
        <n v="1.4663124E9"/>
        <n v="1.5017364E9"/>
        <n v="1.3615128E9"/>
        <n v="1.5450264E9"/>
        <n v="1.4066964E9"/>
        <n v="1.487916E9"/>
        <n v="1.3511412E9"/>
        <n v="1.4650164E9"/>
        <n v="1.2707892E9"/>
        <n v="1.5723252E9"/>
        <n v="1.38942E9"/>
        <n v="1.4496408E9"/>
        <n v="1.555218E9"/>
        <n v="1.5577236E9"/>
        <n v="1.4435028E9"/>
        <n v="1.5468408E9"/>
        <n v="1.5127128E9"/>
        <n v="1.5075252E9"/>
        <n v="1.5043284E9"/>
        <n v="1.2933432E9"/>
        <n v="1.3717044E9"/>
        <n v="1.5527988E9"/>
        <n v="1.3423284E9"/>
        <n v="1.5023412E9"/>
        <n v="1.3971924E9"/>
        <n v="1.407042E9"/>
        <n v="1.3693716E9"/>
        <n v="1.4441076E9"/>
        <n v="1.4742612E9"/>
        <n v="1.4736564E9"/>
        <n v="1.2919608E9"/>
        <n v="1.5067476E9"/>
        <n v="1.3635828E9"/>
        <n v="1.269666E9"/>
        <n v="1.5086484E9"/>
        <n v="1.5619572E9"/>
        <n v="1.2851316E9"/>
        <n v="1.556946E9"/>
        <n v="1.527138E9"/>
        <n v="1.4021172E9"/>
        <n v="1.3640148E9"/>
        <n v="1.4175864E9"/>
        <n v="1.4570712E9"/>
        <n v="1.3704084E9"/>
        <n v="1.552626E9"/>
        <n v="1.4041908E9"/>
        <n v="1.5235092E9"/>
        <n v="1.4435892E9"/>
        <n v="1.5334452E9"/>
        <n v="1.4745204E9"/>
        <n v="1.4994036E9"/>
        <n v="1.2835764E9"/>
        <n v="1.4365908E9"/>
        <n v="1.2704436E9"/>
        <n v="1.4078196E9"/>
        <n v="1.3178772E9"/>
        <n v="1.4848056E9"/>
        <n v="1.3026708E9"/>
        <n v="1.5407892E9"/>
        <n v="1.268028E9"/>
        <n v="1.5371604E9"/>
        <n v="1.5122808E9"/>
        <n v="1.4631156E9"/>
        <n v="1.49085E9"/>
        <n v="1.3796532E9"/>
        <n v="1.580364E9"/>
        <n v="1.2897144E9"/>
        <n v="1.2827124E9"/>
        <n v="1.5502104E9"/>
        <n v="1.3221144E9"/>
        <n v="1.5572052E9"/>
        <n v="1.3239288E9"/>
        <n v="1.34613E9"/>
        <n v="1.3110516E9"/>
        <n v="1.3404276E9"/>
        <n v="1.4123124E9"/>
        <n v="1.459314E9"/>
        <n v="1.4154264E9"/>
        <n v="1.3990932E9"/>
        <n v="1.4321844E9"/>
        <n v="1.4747796E9"/>
        <n v="1.5004404E9"/>
        <n v="1.575612E9"/>
        <n v="1.3741236E9"/>
        <n v="1.4695092E9"/>
        <n v="1.3092372E9"/>
        <n v="1.5039828E9"/>
        <n v="1.4873976E9"/>
        <n v="1.5620436E9"/>
        <n v="1.3985748E9"/>
        <n v="1.5153912E9"/>
        <n v="1.44117E9"/>
        <n v="1.2811572E9"/>
        <n v="1.3982292E9"/>
        <n v="1.4952564E9"/>
        <n v="1.5204024E9"/>
        <n v="1.4098068E9"/>
        <n v="1.3969332E9"/>
        <n v="1.3760244E9"/>
        <n v="1.4836824E9"/>
        <n v="1.4204376E9"/>
        <n v="1.4207832E9"/>
        <n v="1.2674232E9"/>
        <n v="1.3552056E9"/>
        <n v="1.3831092E9"/>
        <n v="1.3032756E9"/>
        <n v="1.4878296E9"/>
        <n v="1.298268E9"/>
        <n v="1.456812E9"/>
        <n v="1.3636692E9"/>
        <n v="1.4829048E9"/>
        <n v="1.356588E9"/>
        <n v="1.3498452E9"/>
        <n v="1.283058E9"/>
        <n v="1.304226E9"/>
        <n v="1.2630168E9"/>
        <n v="1.3620312E9"/>
        <n v="1.4556024E9"/>
        <n v="1.4181912E9"/>
        <n v="1.3524408E9"/>
        <n v="1.3533048E9"/>
        <n v="1.5507288E9"/>
        <n v="1.2914424E9"/>
        <n v="1.4521464E9"/>
        <n v="1.5648948E9"/>
        <n v="1.5058836E9"/>
        <n v="1.51038E9"/>
        <n v="1.3352436E9"/>
        <n v="1.2796884E9"/>
        <n v="1.3560696E9"/>
        <n v="1.53621E9"/>
        <n v="1.5117624E9"/>
        <n v="1.3332564E9"/>
        <n v="1.4807448E9"/>
        <n v="1.3362804E9"/>
        <n v="1.4767668E9"/>
        <n v="1.4301972E9"/>
        <n v="1.3317876E9"/>
        <n v="1.3709268E9"/>
        <n v="1.3190004E9"/>
        <n v="1.3334292E9"/>
        <n v="1.2870324E9"/>
        <n v="1.5415704E9"/>
        <n v="1.3839768E9"/>
        <n v="1.550556E9"/>
        <n v="1.3904568E9"/>
        <n v="1.458018E9"/>
        <n v="1.4618196E9"/>
        <n v="1.5041556E9"/>
        <n v="1.4263956E9"/>
        <n v="1.4525784E9"/>
        <n v="1.4740884E9"/>
        <n v="1.461906E9"/>
        <n v="1.5002676E9"/>
        <n v="1.3406868E9"/>
        <n v="1.3031892E9"/>
        <n v="1.3183092E9"/>
        <n v="1.2721716E9"/>
        <n v="1.2988728E9"/>
        <n v="1.383282E9"/>
        <n v="1.3304952E9"/>
        <n v="1.4034132E9"/>
        <n v="1.5742296E9"/>
        <n v="1.4958612E9"/>
        <n v="1.3925304E9"/>
        <n v="1.2836628E9"/>
        <n v="1.3057812E9"/>
        <n v="1.3023252E9"/>
        <n v="1.291788E9"/>
        <n v="1.3960692E9"/>
        <n v="1.4358996E9"/>
        <n v="1.5311124E9"/>
        <n v="1.451628E9"/>
        <n v="1.567314E9"/>
        <n v="1.544508E9"/>
        <n v="1.4824728E9"/>
        <n v="1.5127992E9"/>
        <n v="1.3243608E9"/>
        <n v="1.3645332E9"/>
        <n v="1.5451128E9"/>
        <n v="1.5161688E9"/>
        <n v="1.5749208E9"/>
        <n v="1.2924792E9"/>
        <n v="1.5735384E9"/>
        <n v="1.3203828E9"/>
        <n v="1.5028596E9"/>
        <n v="1.323756E9"/>
        <n v="1.4413428E9"/>
        <n v="1.3753332E9"/>
        <n v="1.5200568E9"/>
        <n v="1.4365044E9"/>
        <n v="1.5083028E9"/>
        <n v="1.425708E9"/>
        <n v="1.488348E9"/>
        <n v="1.5026004E9"/>
        <n v="1.4336532E9"/>
        <n v="1.441602E9"/>
        <n v="1.4475672E9"/>
        <n v="1.5623892E9"/>
        <n v="1.3787892E9"/>
        <n v="1.4885208E9"/>
        <n v="1.3272984E9"/>
        <n v="1.4434164E9"/>
        <n v="1.5341364E9"/>
        <n v="1.2950712E9"/>
        <n v="1.509426E9"/>
        <n v="1.2993912E9"/>
        <n v="1.325052E9"/>
        <n v="1.522818E9"/>
        <n v="1.485324E9"/>
        <n v="1.2941208E9"/>
        <n v="1.2889332E9"/>
        <n v="1.3632372E9"/>
        <n v="1.5558228E9"/>
        <n v="1.427778E9"/>
        <n v="1.4224248E9"/>
        <n v="1.5036372E9"/>
        <n v="1.5476184E9"/>
        <n v="1.4499E9"/>
        <n v="1.4051412E9"/>
        <n v="1.5729336E9"/>
        <n v="1.530162E9"/>
        <n v="1.3209048E9"/>
        <n v="1.3723956E9"/>
        <n v="1.437714E9"/>
        <n v="1.5097716E9"/>
        <n v="1.4890392E9"/>
        <n v="1.5566004E9"/>
        <n v="1.2785652E9"/>
        <n v="1.3399092E9"/>
        <n v="1.3258296E9"/>
        <n v="1.2905784E9"/>
        <n v="1.3803444E9"/>
        <n v="1.389852E9"/>
        <n v="1.2944664E9"/>
        <n v="1.500354E9"/>
        <n v="1.375938E9"/>
        <n v="1.3234104E9"/>
        <n v="1.5394068E9"/>
        <n v="1.3698036E9"/>
        <n v="1.2972312E9"/>
        <n v="1.37853E9"/>
        <n v="1.5721524E9"/>
        <n v="1.3298904E9"/>
        <n v="1.2767508E9"/>
        <n v="1.5108984E9"/>
        <n v="1.5324084E9"/>
        <n v="1.3605624E9"/>
        <n v="1.5715476E9"/>
        <n v="1.4681268E9"/>
        <n v="1.4928372E9"/>
        <n v="1.4962068E9"/>
        <n v="1.3895928E9"/>
        <n v="1.5456312E9"/>
        <n v="1.2724308E9"/>
        <n v="1.3279032E9"/>
        <n v="1.2960216E9"/>
        <n v="1.5432984E9"/>
        <n v="1.3363668E9"/>
        <n v="1.4995764E9"/>
        <n v="1.5013044E9"/>
        <n v="1.2732084E9"/>
        <n v="1.3168404E9"/>
        <n v="1.524546E9"/>
        <n v="1.438578E9"/>
        <n v="1.3625496E9"/>
        <n v="1.4133492E9"/>
        <n v="1.2980088E9"/>
        <n v="1.3944276E9"/>
        <n v="1.5726708E9"/>
        <n v="1.4007348E9"/>
        <n v="1.3867416E9"/>
        <n v="1.4817816E9"/>
        <n v="1.41966E9"/>
        <n v="1.4423796E9"/>
        <n v="1.3649652E9"/>
        <n v="1.4790168E9"/>
        <n v="1.4996628E9"/>
        <n v="1.3378356E9"/>
        <n v="1.5057108E9"/>
        <n v="1.2874644E9"/>
        <n v="1.3116564E9"/>
        <n v="1.2931704E9"/>
        <n v="1.3559832E9"/>
        <n v="1.5150456E9"/>
        <n v="1.3660884E9"/>
        <n v="1.5533172E9"/>
        <n v="1.5420888E9"/>
        <n v="1.5031188E9"/>
        <n v="1.2784788E9"/>
        <n v="1.4841144E9"/>
        <n v="1.3854456E9"/>
        <n v="1.3187412E9"/>
        <n v="1.5182424E9"/>
        <n v="1.476594E9"/>
        <n v="1.273554E9"/>
        <n v="1.4219064E9"/>
        <n v="1.2815892E9"/>
        <n v="1.4003892E9"/>
        <n v="1.3628088E9"/>
        <n v="1.3888152E9"/>
        <n v="1.5195384E9"/>
        <n v="1.5178104E9"/>
        <n v="1.3705812E9"/>
        <n v="1.4488632E9"/>
        <n v="1.432098E9"/>
        <n v="1.4821272E9"/>
        <n v="1.3359348E9"/>
        <n v="1.5300756E9"/>
        <n v="1.418796E9"/>
        <n v="1.372482E9"/>
        <n v="1.5343956E9"/>
        <n v="1.3113972E9"/>
        <n v="1.426914E9"/>
        <n v="1.5014772E9"/>
        <n v="1.2690612E9"/>
        <n v="1.415772E9"/>
        <n v="1.3310136E9"/>
        <n v="1.5767352E9"/>
        <n v="1.411362E9"/>
        <n v="1.5636852E9"/>
        <n v="1.5218676E9"/>
        <n v="1.4955156E9"/>
        <n v="1.455948E9"/>
        <n v="1.2823668E9"/>
        <n v="1.5745752E9"/>
        <n v="1.3749012E9"/>
        <n v="1.2789108E9"/>
        <n v="1.5629076E9"/>
        <n v="1.3324788E9"/>
        <n v="1.402722E9"/>
        <n v="1.4968116E9"/>
        <n v="1.4822136E9"/>
        <n v="1.4202648E9"/>
        <n v="1.45845E9"/>
        <n v="1.3458708E9"/>
        <n v="1.4374548E9"/>
        <n v="1.4320116E9"/>
        <n v="1.3663476E9"/>
        <n v="1.5128856E9"/>
        <n v="1.3697172E9"/>
        <n v="1.5346548E9"/>
        <n v="1.337058E9"/>
        <n v="1.5298164E9"/>
        <n v="1.4046228E9"/>
        <n v="1.2841812E9"/>
        <n v="1.3247928E9"/>
        <n v="1.284354E9"/>
        <n v="1.4943924E9"/>
        <n v="1.5559092E9"/>
        <n v="1.4724468E9"/>
        <n v="1.2681144E9"/>
        <n v="1.2733812E9"/>
        <n v="1.2908376E9"/>
        <n v="1.4543064E9"/>
        <n v="1.4577624E9"/>
        <n v="1.3890744E9"/>
        <n v="1.2844404E9"/>
        <n v="1.388988E9"/>
        <n v="1.5169464E9"/>
        <n v="1.5345684E9"/>
        <n v="1.5286068E9"/>
        <n v="1.5375924E9"/>
        <n v="1.3812084E9"/>
        <n v="1.5624756E9"/>
        <n v="1.5273972E9"/>
        <n v="1.4361588E9"/>
        <n v="1.4560344E9"/>
        <n v="1.3801716E9"/>
        <n v="1.453356E9"/>
        <n v="1.5789816E9"/>
        <n v="1.5374196E9"/>
        <n v="1.4232024E9"/>
        <n v="1.46061E9"/>
        <n v="1.3704948E9"/>
        <n v="1.332306E9"/>
        <n v="1.4225112E9"/>
        <n v="1.4803128E9"/>
        <n v="1.2940344E9"/>
        <n v="1.4826456E9"/>
        <n v="1.31589E9"/>
        <n v="1.4440212E9"/>
        <n v="1.4600052E9"/>
        <n v="1.4707188E9"/>
        <n v="1.5525396E9"/>
        <n v="1.5438168E9"/>
        <n v="1.4270868E9"/>
        <n v="1.3230648E9"/>
        <n v="1.4582772E9"/>
        <n v="1.2957624E9"/>
        <n v="1.4195736E9"/>
        <n v="1.4387508E9"/>
        <n v="1.4447988E9"/>
        <n v="1.3991796E9"/>
        <n v="1.5765624E9"/>
        <n v="1.4008212E9"/>
        <n v="1.5109848E9"/>
        <n v="1.302066E9"/>
        <n v="1.3229784E9"/>
        <n v="1.31373E9"/>
        <n v="1.3940856E9"/>
        <n v="1.3053492E9"/>
        <n v="1.4343444E9"/>
        <n v="1.3311864E9"/>
        <n v="1.3365396E9"/>
        <n v="1.2697524E9"/>
        <n v="1.2916152E9"/>
        <n v="1.5523668E9"/>
        <n v="1.4366772E9"/>
        <n v="1.420092E9"/>
        <n v="1.2799476E9"/>
        <n v="1.4022036E9"/>
        <n v="1.4672628E9"/>
        <n v="1.27053E9"/>
        <n v="1.5755256E9"/>
        <n v="1.2790836E9"/>
        <n v="1.424412E9"/>
        <n v="1.3761972E9"/>
        <n v="1.4028948E9"/>
        <n v="1.4344308E9"/>
        <n v="1.5578964E9"/>
        <n v="1.2974904E9"/>
        <n v="1.4473944E9"/>
        <n v="1.3957236E9"/>
        <n v="1.5521976E9"/>
        <n v="1.5490872E9"/>
        <n v="1.3568472E9"/>
        <n v="1.3757652E9"/>
        <n v="1.2898008E9"/>
        <n v="1.5045012E9"/>
        <n v="1.4856696E9"/>
        <n v="1.46277E9"/>
        <n v="1.3797396E9"/>
        <n v="1.3692852E9"/>
        <n v="1.3047444E9"/>
        <n v="1.4682996E9"/>
        <n v="1.4741748E9"/>
        <n v="1.5260148E9"/>
        <n v="1.422684E9"/>
        <n v="1.5813144E9"/>
        <n v="1.2864276E9"/>
        <n v="1.278738E9"/>
        <n v="1.467954E9"/>
        <n v="1.5576372E9"/>
        <n v="1.553922E9"/>
        <n v="1.4164632E9"/>
        <n v="1.4472216E9"/>
        <n v="1.4916276E9"/>
        <n v="1.3631508E9"/>
        <n v="1.3307544E9"/>
        <n v="1.4797944E9"/>
        <n v="1.2812436E9"/>
        <n v="1.532754E9"/>
        <n v="1.489986E9"/>
        <n v="1.545804E9"/>
        <n v="1.4898996E9"/>
        <n v="1.5464952E9"/>
        <n v="1.5397524E9"/>
        <n v="1.3641012E9"/>
        <n v="1.5253236E9"/>
        <n v="1.5008724E9"/>
        <n v="1.2885012E9"/>
        <n v="1.4071284E9"/>
        <n v="1.3943448E9"/>
        <n v="1.4602644E9"/>
        <n v="1.4408244E9"/>
        <n v="1.489554E9"/>
        <n v="1.5148728E9"/>
        <n v="1.5157368E9"/>
        <n v="1.442898E9"/>
        <n v="1.2961944E9"/>
        <n v="1.4409108E9"/>
        <n v="1.3355028E9"/>
        <n v="1.5446808E9"/>
        <n v="1.2884148E9"/>
        <n v="1.3305816E9"/>
        <n v="1.3783572E9"/>
        <n v="1.4111028E9"/>
        <n v="1.344834E9"/>
        <n v="1.4992308E9"/>
        <n v="1.4574168E9"/>
        <n v="1.280898E9"/>
        <n v="1.5224724E9"/>
        <n v="1.4625108E9"/>
        <n v="1.3177908E9"/>
        <n v="1.5687828E9"/>
        <n v="1.3494132E9"/>
        <n v="1.5480504E9"/>
        <n v="1.5718068E9"/>
        <n v="1.576476E9"/>
        <n v="1.3249656E9"/>
        <n v="1.3875192E9"/>
        <n v="1.5372468E9"/>
        <n v="1.2795156E9"/>
        <n v="1.5230772E9"/>
        <n v="1.5484824E9"/>
        <n v="1.3840632E9"/>
        <n v="1.322892E9"/>
        <n v="1.3507092E9"/>
        <n v="1.5642036E9"/>
        <n v="1.5096852E9"/>
        <n v="1.5149592E9"/>
        <n v="1.5226452E9"/>
        <n v="1.323324E9"/>
        <n v="1.5615252E9"/>
        <n v="1.2656952E9"/>
        <n v="1.3018068E9"/>
        <n v="1.3364532E9"/>
        <n v="1.4689044E9"/>
        <n v="1.3870872E9"/>
        <n v="1.5474456E9"/>
        <n v="1.5473592E9"/>
        <n v="1.4962932E9"/>
        <n v="1.3354164E9"/>
        <n v="1.5321492E9"/>
        <n v="1.453788E9"/>
        <n v="1.4714964E9"/>
        <n v="1.4085108E9"/>
        <n v="1.3758516E9"/>
        <n v="1.3158036E9"/>
        <n v="1.3736916E9"/>
        <n v="1.339218E9"/>
        <n v="1.5233364E9"/>
        <n v="1.4587092E9"/>
        <n v="1.4141268E9"/>
        <n v="1.416204E9"/>
        <n v="1.5529716E9"/>
        <n v="1.4651028E9"/>
        <n v="1.3601304E9"/>
        <n v="1.4328756E9"/>
        <n v="1.492146E9"/>
        <n v="1.4073012E9"/>
        <n v="1.48662E9"/>
        <n v="1.4599188E9"/>
        <n v="1.4247576E9"/>
        <n v="1.4798808E9"/>
        <n v="1.4180184E9"/>
        <n v="1.3410324E9"/>
        <n v="1.4863608E9"/>
        <n v="1.2746772E9"/>
        <n v="1.2675096E9"/>
        <n v="1.445922E9"/>
        <n v="1.53405E9"/>
        <n v="1.2775284E9"/>
        <n v="1.3185684E9"/>
        <n v="1.2695796E9"/>
        <n v="1.4137812E9"/>
        <n v="1.2801204E9"/>
        <n v="1.4594868E9"/>
        <n v="1.2825396E9"/>
        <n v="1.2758868E9"/>
        <n v="1.422252E9"/>
        <n v="1.305522E9"/>
        <n v="1.4149044E9"/>
        <n v="1.5671412E9"/>
        <n v="1.5011316E9"/>
        <n v="1.3550328E9"/>
        <n v="1.3394772E9"/>
        <n v="1.305954E9"/>
        <n v="1.4479992E9"/>
        <n v="1.3880376E9"/>
        <n v="1.3980564E9"/>
        <n v="1.5508152E9"/>
        <n v="1.5500376E9"/>
        <n v="1.4929236E9"/>
        <n v="1.467522E9"/>
        <n v="1.4161176E9"/>
        <n v="1.5637716E9"/>
        <n v="1.3192596E9"/>
        <n v="1.3136436E9"/>
        <n v="1.440306E9"/>
        <n v="1.4708052E9"/>
        <n v="1.3013748E9"/>
        <n v="1.3878648E9"/>
        <n v="1.4581908E9"/>
        <n v="1.5592788E9"/>
        <n v="1.5227316E9"/>
        <n v="1.3067316E9"/>
        <n v="1.3525272E9"/>
        <n v="1.2666456E9"/>
        <n v="1.4828184E9"/>
        <n v="1.374642E9"/>
        <n v="1.4782356E9"/>
        <n v="1.4080788E9"/>
        <n v="1.5481368E9"/>
        <n v="1.3408596E9"/>
        <n v="1.4544792E9"/>
        <n v="1.5796728E9"/>
        <n v="1.5166008E9"/>
        <n v="1.3329972E9"/>
        <n v="1.46493E9"/>
        <n v="1.3450068E9"/>
        <n v="1.452492E9"/>
        <n v="1.5242868E9"/>
        <n v="1.3469076E9"/>
        <n v="1.464498E9"/>
        <n v="1.5141816E9"/>
        <n v="1.3921848E9"/>
        <n v="1.5593652E9"/>
        <n v="1.5491736E9"/>
        <n v="1.5339636E9"/>
        <n v="1.4893812E9"/>
        <n v="1.3950324E9"/>
        <n v="1.4124852E9"/>
        <n v="1.5019956E9"/>
        <n v="1.2946392E9"/>
        <n v="1.3054356E9"/>
        <n v="1.435122E9"/>
        <n v="1.3356756E9"/>
        <n v="1.4484312E9"/>
        <n v="1.2986136E9"/>
        <n v="1.4256216E9"/>
        <n v="1.2663E9"/>
        <n v="1.3058676E9"/>
        <n v="1.538802E9"/>
        <n v="1.3989204E9"/>
        <n v="1.4056596E9"/>
        <n v="1.457244E9"/>
        <n v="1.529298E9"/>
        <n v="1.535778E9"/>
        <n v="1.3274712E9"/>
        <n v="1.5352596E9"/>
        <n v="1.515564E9"/>
        <n v="1.2770964E9"/>
        <n v="1.3290264E9"/>
        <n v="1.338786E9"/>
        <n v="1.308978E9"/>
        <n v="1.5763896E9"/>
        <n v="1.3367124E9"/>
        <n v="1.3304088E9"/>
        <n v="1.5248916E9"/>
        <n v="1.55142E9"/>
        <n v="1.2698388E9"/>
        <n v="1.3125204E9"/>
        <n v="1.4720148E9"/>
        <n v="1.4115348E9"/>
        <n v="1.3049172E9"/>
        <n v="1.5395796E9"/>
        <n v="1.3825044E9"/>
        <n v="1.278306E9"/>
        <n v="1.4425524E9"/>
        <n v="1.5110712E9"/>
        <n v="1.5363828E9"/>
        <n v="1.275282E9"/>
        <n v="1.2949848E9"/>
        <n v="1.4695956E9"/>
        <n v="1.5811416E9"/>
        <n v="1.563858E9"/>
        <n v="1.4389236E9"/>
        <n v="1.4221656E9"/>
        <n v="1.277874E9"/>
        <n v="1.3993524E9"/>
        <n v="1.4935284E9"/>
        <n v="1.3952052E9"/>
        <n v="1.3266936E9"/>
        <n v="1.2779604E9"/>
        <n v="1.43469E9"/>
        <n v="1.3761108E9"/>
        <n v="1.5184152E9"/>
        <n v="1.3108788E9"/>
        <n v="1.5769944E9"/>
        <n v="1.3826772E9"/>
        <n v="1.4111892E9"/>
        <n v="1.33749E9"/>
        <n v="1.3496724E9"/>
        <n v="1.379826E9"/>
        <n v="1.497762E9"/>
        <n v="1.3044852E9"/>
        <n v="1.5304212E9"/>
        <n v="1.4219928E9"/>
        <n v="1.568178E9"/>
        <n v="1.3479444E9"/>
        <n v="1.5587604E9"/>
        <n v="1.3766292E9"/>
        <n v="1.5047604E9"/>
        <n v="1.3113108E9"/>
        <n v="1.5107256E9"/>
        <n v="1.5512472E9"/>
        <n v="1.330236E9"/>
        <n v="1.27917E9"/>
        <n v="1.573452E9"/>
        <n v="1.5070932E9"/>
        <n v="1.4633748E9"/>
        <n v="1.3445748E9"/>
        <n v="1.4949972E9"/>
        <n v="1.4254488E9"/>
        <n v="1.4041044E9"/>
        <n v="1.3947732E9"/>
        <n v="1.3665204E9"/>
        <n v="1.4566392E9"/>
        <n v="1.5640308E9"/>
        <n v="1.4492952E9"/>
        <n v="1.53189E9"/>
        <n v="1.3062132E9"/>
        <n v="1.3562424E9"/>
        <n v="1.2975768E9"/>
        <n v="1.4145588E9"/>
        <n v="1.334898E9"/>
        <n v="1.3083732E9"/>
        <n v="1.419228E9"/>
        <n v="1.4719284E9"/>
        <n v="1.4537016E9"/>
        <n v="1.3503636E9"/>
        <n v="1.353996E9"/>
        <n v="1.4511096E9"/>
        <n v="1.3296312E9"/>
        <n v="1.2789972E9"/>
        <n v="1.4581044E9"/>
        <n v="1.3862232E9"/>
        <n v="1.2998232E9"/>
        <n v="1.4317524E9"/>
        <n v="1.2678552E9"/>
        <n v="1.4976756E9"/>
        <n v="1.2951576E9"/>
        <n v="1.5775992E9"/>
        <n v="1.3050036E9"/>
        <n v="1.3817268E9"/>
        <n v="1.4024628E9"/>
        <n v="1.2921336E9"/>
        <n v="1.3689396E9"/>
        <n v="1.520748E9"/>
        <n v="1.4808312E9"/>
        <n v="1.4466168E9"/>
        <n v="1.5170328E9"/>
        <n v="1.3112244E9"/>
        <n v="1.5661908E9"/>
        <n v="1.5701652E9"/>
        <n v="1.388556E9"/>
        <n v="1.4944788E9"/>
        <n v="1.458882E9"/>
        <n v="1.4119668E9"/>
        <n v="1.4524056E9"/>
        <n v="1.4140404E9"/>
        <n v="1.3596984E9"/>
        <n v="1.3906296E9"/>
        <n v="1.2670776E9"/>
        <n v="1.4677812E9"/>
      </sharedItems>
    </cacheField>
    <cacheField name="data created conversion" numFmtId="164">
      <sharedItems containsSemiMixedTypes="0" containsDate="1" containsString="0">
        <d v="2015-11-28T06:00:00Z"/>
        <d v="2014-08-19T05:00:00Z"/>
        <d v="2013-11-17T06:00:00Z"/>
        <d v="2019-08-11T05:00:00Z"/>
        <d v="2019-01-20T06:00:00Z"/>
        <d v="2012-08-28T05:00:00Z"/>
        <d v="2017-09-13T05:00:00Z"/>
        <d v="2015-08-13T05:00:00Z"/>
        <d v="2010-08-09T05:00:00Z"/>
        <d v="2013-09-19T05:00:00Z"/>
        <d v="2010-08-14T05:00:00Z"/>
        <d v="2010-09-21T05:00:00Z"/>
        <d v="2019-10-22T05:00:00Z"/>
        <d v="2016-06-11T05:00:00Z"/>
        <d v="2012-03-06T06:00:00Z"/>
        <d v="2019-12-10T06:00:00Z"/>
        <d v="2014-01-22T06:00:00Z"/>
        <d v="2011-01-12T06:00:00Z"/>
        <d v="2018-09-08T05:00:00Z"/>
        <d v="2019-03-04T06:00:00Z"/>
        <d v="2014-07-28T05:00:00Z"/>
        <d v="2011-08-15T05:00:00Z"/>
        <d v="2018-04-03T05:00:00Z"/>
        <d v="2019-02-14T06:00:00Z"/>
        <d v="2014-06-21T05:00:00Z"/>
        <d v="2011-05-18T05:00:00Z"/>
        <d v="2018-07-31T05:00:00Z"/>
        <d v="2015-10-03T05:00:00Z"/>
        <d v="2010-02-09T06:00:00Z"/>
        <d v="2018-07-20T05:00:00Z"/>
        <d v="2019-05-24T05:00:00Z"/>
        <d v="2016-01-05T06:00:00Z"/>
        <d v="2018-01-10T06:00:00Z"/>
        <d v="2014-10-05T05:00:00Z"/>
        <d v="2017-03-23T05:00:00Z"/>
        <d v="2019-01-19T06:00:00Z"/>
        <d v="2011-02-26T06:00:00Z"/>
        <d v="2019-10-06T05:00:00Z"/>
        <d v="2010-10-18T05:00:00Z"/>
        <d v="2013-02-25T06:00:00Z"/>
        <d v="2010-06-05T05:00:00Z"/>
        <d v="2012-09-04T05:00:00Z"/>
        <d v="2011-07-04T05:00:00Z"/>
        <d v="2014-07-24T05:00:00Z"/>
        <d v="2019-03-17T05:00:00Z"/>
        <d v="2016-11-02T05:00:00Z"/>
        <d v="2010-07-08T05:00:00Z"/>
        <d v="2014-03-29T05:00:00Z"/>
        <d v="2015-06-25T05:00:00Z"/>
        <d v="2019-10-20T05:00:00Z"/>
        <d v="2013-08-01T05:00:00Z"/>
        <d v="2012-03-27T05:00:00Z"/>
        <d v="2010-09-15T05:00:00Z"/>
        <d v="2014-05-20T05:00:00Z"/>
        <d v="2018-03-11T06:00:00Z"/>
        <d v="2018-07-30T05:00:00Z"/>
        <d v="2015-01-10T06:00:00Z"/>
        <d v="2017-09-01T05:00:00Z"/>
        <d v="2015-09-21T05:00:00Z"/>
        <d v="2017-06-12T05:00:00Z"/>
        <d v="2012-07-17T05:00:00Z"/>
        <d v="2011-02-21T06:00:00Z"/>
        <d v="2015-06-05T05:00:00Z"/>
        <d v="2017-04-28T05:00:00Z"/>
        <d v="2018-07-02T05:00:00Z"/>
        <d v="2011-01-27T06:00:00Z"/>
        <d v="2015-04-08T05:00:00Z"/>
        <d v="2010-01-25T06:00:00Z"/>
        <d v="2017-07-27T05:00:00Z"/>
        <d v="2010-12-19T06:00:00Z"/>
        <d v="2010-11-02T05:00:00Z"/>
        <d v="2019-11-30T06:00:00Z"/>
        <d v="2015-07-01T05:00:00Z"/>
        <d v="2016-11-27T06:00:00Z"/>
        <d v="2016-03-27T05:00:00Z"/>
        <d v="2018-07-15T05:00:00Z"/>
        <d v="2015-01-23T06:00:00Z"/>
        <d v="2010-09-27T05:00:00Z"/>
        <d v="2018-04-16T05:00:00Z"/>
        <d v="2018-06-16T05:00:00Z"/>
        <d v="2017-08-29T05:00:00Z"/>
        <d v="2017-11-23T06:00:00Z"/>
        <d v="2019-01-17T06:00:00Z"/>
        <d v="2016-07-28T05:00:00Z"/>
        <d v="2012-07-28T05:00:00Z"/>
        <d v="2011-09-11T05:00:00Z"/>
        <d v="2015-05-04T05:00:00Z"/>
        <d v="2011-03-08T06:00:00Z"/>
        <d v="2015-04-16T05:00:00Z"/>
        <d v="2010-04-15T05:00:00Z"/>
        <d v="2016-02-25T06:00:00Z"/>
        <d v="2016-08-06T05:00:00Z"/>
        <d v="2010-06-23T05:00:00Z"/>
        <d v="2012-10-20T05:00:00Z"/>
        <d v="2019-04-07T05:00:00Z"/>
        <d v="2019-10-14T05:00:00Z"/>
        <d v="2011-03-10T06:00:00Z"/>
        <d v="2015-07-27T05:00:00Z"/>
        <d v="2014-11-25T06:00:00Z"/>
        <d v="2011-10-19T05:00:00Z"/>
        <d v="2015-02-21T06:00:00Z"/>
        <d v="2018-05-14T05:00:00Z"/>
        <d v="2010-10-24T05:00:00Z"/>
        <d v="2017-05-23T05:00:00Z"/>
        <d v="2013-04-02T05:00:00Z"/>
        <d v="2019-09-08T05:00:00Z"/>
        <d v="2018-04-23T05:00:00Z"/>
        <d v="2012-04-06T05:00:00Z"/>
        <d v="2014-01-12T06:00:00Z"/>
        <d v="2018-09-11T05:00:00Z"/>
        <d v="2012-09-22T05:00:00Z"/>
        <d v="2014-08-24T05:00:00Z"/>
        <d v="2017-09-12T05:00:00Z"/>
        <d v="2019-04-09T05:00:00Z"/>
        <d v="2017-11-17T06:00:00Z"/>
        <d v="2015-09-18T05:00:00Z"/>
        <d v="2011-09-22T05:00:00Z"/>
        <d v="2014-01-26T06:00:00Z"/>
        <d v="2014-06-16T05:00:00Z"/>
        <d v="2015-04-17T05:00:00Z"/>
        <d v="2014-11-27T06:00:00Z"/>
        <d v="2015-11-24T06:00:00Z"/>
        <d v="2019-05-13T05:00:00Z"/>
        <d v="2018-09-19T05:00:00Z"/>
        <d v="2016-08-14T05:00:00Z"/>
        <d v="2010-05-12T05:00:00Z"/>
        <d v="2010-08-27T05:00:00Z"/>
        <d v="2015-02-03T06:00:00Z"/>
        <d v="2011-10-26T05:00:00Z"/>
        <d v="2013-11-29T06:00:00Z"/>
        <d v="2018-01-12T06:00:00Z"/>
        <d v="2011-08-12T05:00:00Z"/>
        <d v="2011-06-19T05:00:00Z"/>
        <d v="2013-03-07T06:00:00Z"/>
        <d v="2014-06-07T05:00:00Z"/>
        <d v="2010-10-06T05:00:00Z"/>
        <d v="2012-09-28T05:00:00Z"/>
        <d v="2015-04-21T05:00:00Z"/>
        <d v="2018-02-25T06:00:00Z"/>
        <d v="2015-06-12T05:00:00Z"/>
        <d v="2010-06-28T05:00:00Z"/>
        <d v="2019-06-17T05:00:00Z"/>
        <d v="2014-09-07T05:00:00Z"/>
        <d v="2011-11-08T06:00:00Z"/>
        <d v="2016-06-13T05:00:00Z"/>
        <d v="2017-07-25T05:00:00Z"/>
        <d v="2013-01-01T06:00:00Z"/>
        <d v="2018-12-16T06:00:00Z"/>
        <d v="2014-06-09T05:00:00Z"/>
        <d v="2017-02-17T06:00:00Z"/>
        <d v="2012-10-19T05:00:00Z"/>
        <d v="2016-05-12T05:00:00Z"/>
        <d v="2010-03-25T05:00:00Z"/>
        <d v="2019-10-05T05:00:00Z"/>
        <d v="2013-12-30T06:00:00Z"/>
        <d v="2015-12-08T06:00:00Z"/>
        <d v="2019-03-27T05:00:00Z"/>
        <d v="2019-04-27T05:00:00Z"/>
        <d v="2015-09-23T05:00:00Z"/>
        <d v="2018-12-08T06:00:00Z"/>
        <d v="2017-10-20T05:00:00Z"/>
        <d v="2017-10-08T05:00:00Z"/>
        <d v="2017-08-01T05:00:00Z"/>
        <d v="2010-12-22T06:00:00Z"/>
        <d v="2013-06-10T05:00:00Z"/>
        <d v="2019-02-22T06:00:00Z"/>
        <d v="2012-06-17T05:00:00Z"/>
        <d v="2017-08-03T05:00:00Z"/>
        <d v="2014-03-20T05:00:00Z"/>
        <d v="2014-07-19T05:00:00Z"/>
        <d v="2013-05-18T05:00:00Z"/>
        <d v="2015-10-05T05:00:00Z"/>
        <d v="2016-08-31T05:00:00Z"/>
        <d v="2016-09-03T05:00:00Z"/>
        <d v="2010-11-15T06:00:00Z"/>
        <d v="2017-09-21T05:00:00Z"/>
        <d v="2013-03-17T05:00:00Z"/>
        <d v="2010-03-22T05:00:00Z"/>
        <d v="2017-10-04T05:00:00Z"/>
        <d v="2019-06-15T05:00:00Z"/>
        <d v="2010-09-09T05:00:00Z"/>
        <d v="2019-05-03T05:00:00Z"/>
        <d v="2018-05-13T05:00:00Z"/>
        <d v="2014-05-23T05:00:00Z"/>
        <d v="2013-02-23T06:00:00Z"/>
        <d v="2014-12-02T06:00:00Z"/>
        <d v="2016-03-04T06:00:00Z"/>
        <d v="2013-06-04T05:00:00Z"/>
        <d v="2019-03-12T05:00:00Z"/>
        <d v="2014-06-27T05:00:00Z"/>
        <d v="2018-04-08T05:00:00Z"/>
        <d v="2015-09-14T05:00:00Z"/>
        <d v="2018-07-29T05:00:00Z"/>
        <d v="2017-06-23T05:00:00Z"/>
        <d v="2010-08-06T05:00:00Z"/>
        <d v="2015-07-07T05:00:00Z"/>
        <d v="2014-07-25T05:00:00Z"/>
        <d v="2011-10-02T05:00:00Z"/>
        <d v="2017-01-17T06:00:00Z"/>
        <d v="2011-04-03T05:00:00Z"/>
        <d v="2018-10-17T05:00:00Z"/>
        <d v="2010-02-27T06:00:00Z"/>
        <d v="2018-08-28T05:00:00Z"/>
        <d v="2017-11-09T06:00:00Z"/>
        <d v="2016-05-06T05:00:00Z"/>
        <d v="2017-03-03T06:00:00Z"/>
        <d v="2013-08-27T05:00:00Z"/>
        <d v="2019-12-15T06:00:00Z"/>
        <d v="2010-11-06T05:00:00Z"/>
        <d v="2010-08-19T05:00:00Z"/>
        <d v="2019-02-13T06:00:00Z"/>
        <d v="2011-11-22T06:00:00Z"/>
        <d v="2019-04-28T05:00:00Z"/>
        <d v="2011-11-11T06:00:00Z"/>
        <d v="2012-08-16T05:00:00Z"/>
        <d v="2011-07-01T05:00:00Z"/>
        <d v="2012-06-21T05:00:00Z"/>
        <d v="2014-10-02T05:00:00Z"/>
        <d v="2016-03-16T05:00:00Z"/>
        <d v="2014-09-24T05:00:00Z"/>
        <d v="2014-05-03T05:00:00Z"/>
        <d v="2010-04-08T05:00:00Z"/>
        <d v="2015-05-15T05:00:00Z"/>
        <d v="2017-06-01T05:00:00Z"/>
        <d v="2019-12-06T06:00:00Z"/>
        <d v="2013-05-21T05:00:00Z"/>
        <d v="2016-07-25T05:00:00Z"/>
        <d v="2011-06-12T05:00:00Z"/>
        <d v="2017-08-22T05:00:00Z"/>
        <d v="2017-02-13T06:00:00Z"/>
        <d v="2019-06-25T05:00:00Z"/>
        <d v="2014-04-25T05:00:00Z"/>
        <d v="2017-12-14T06:00:00Z"/>
        <d v="2015-08-29T05:00:00Z"/>
        <d v="2014-04-13T05:00:00Z"/>
        <d v="2017-05-10T05:00:00Z"/>
        <d v="2018-03-04T06:00:00Z"/>
        <d v="2014-07-14T05:00:00Z"/>
        <d v="2014-04-07T05:00:00Z"/>
        <d v="2013-08-05T05:00:00Z"/>
        <d v="2016-12-22T06:00:00Z"/>
        <d v="2014-12-31T06:00:00Z"/>
        <d v="2015-01-02T06:00:00Z"/>
        <d v="2012-12-09T06:00:00Z"/>
        <d v="2013-10-25T05:00:00Z"/>
        <d v="2011-04-08T05:00:00Z"/>
        <d v="2017-02-21T06:00:00Z"/>
        <d v="2011-02-16T06:00:00Z"/>
        <d v="2016-01-24T06:00:00Z"/>
        <d v="2013-03-05T06:00:00Z"/>
        <d v="2016-12-08T06:00:00Z"/>
        <d v="2012-12-08T06:00:00Z"/>
        <d v="2010-08-25T05:00:00Z"/>
        <d v="2011-04-05T05:00:00Z"/>
        <d v="2010-01-09T06:00:00Z"/>
        <d v="2013-02-12T06:00:00Z"/>
        <d v="2016-01-03T06:00:00Z"/>
        <d v="2014-11-07T06:00:00Z"/>
        <d v="2012-10-24T05:00:00Z"/>
        <d v="2012-10-04T05:00:00Z"/>
        <d v="2019-01-31T06:00:00Z"/>
        <d v="2010-12-02T06:00:00Z"/>
        <d v="2015-12-07T06:00:00Z"/>
        <d v="2019-07-10T05:00:00Z"/>
        <d v="2017-09-17T05:00:00Z"/>
        <d v="2017-11-06T06:00:00Z"/>
        <d v="2019-04-06T05:00:00Z"/>
        <d v="2012-04-19T05:00:00Z"/>
        <d v="2010-07-19T05:00:00Z"/>
        <d v="2012-11-26T06:00:00Z"/>
        <d v="2018-09-03T05:00:00Z"/>
        <d v="2017-11-21T06:00:00Z"/>
        <d v="2012-03-11T06:00:00Z"/>
        <d v="2016-05-30T05:00:00Z"/>
        <d v="2012-05-01T05:00:00Z"/>
        <d v="2016-09-10T05:00:00Z"/>
        <d v="2016-11-23T06:00:00Z"/>
        <d v="2015-04-28T05:00:00Z"/>
        <d v="2012-03-14T05:00:00Z"/>
        <d v="2015-08-03T05:00:00Z"/>
        <d v="2013-05-10T05:00:00Z"/>
        <d v="2011-10-15T05:00:00Z"/>
        <d v="2012-03-16T05:00:00Z"/>
        <d v="2010-10-05T05:00:00Z"/>
        <d v="2018-10-26T05:00:00Z"/>
        <d v="2013-10-15T05:00:00Z"/>
        <d v="2019-01-28T06:00:00Z"/>
        <d v="2014-01-14T06:00:00Z"/>
        <d v="2016-02-26T06:00:00Z"/>
        <d v="2016-03-03T06:00:00Z"/>
        <d v="2017-08-30T05:00:00Z"/>
        <d v="2015-02-26T06:00:00Z"/>
        <d v="2018-09-02T05:00:00Z"/>
        <d v="2016-01-07T06:00:00Z"/>
        <d v="2016-08-07T05:00:00Z"/>
        <d v="2016-03-19T05:00:00Z"/>
        <d v="2017-07-14T05:00:00Z"/>
        <d v="2012-06-06T05:00:00Z"/>
        <d v="2011-04-18T05:00:00Z"/>
        <d v="2011-09-21T05:00:00Z"/>
        <d v="2010-04-09T05:00:00Z"/>
        <d v="2012-02-27T06:00:00Z"/>
        <d v="2014-05-24T05:00:00Z"/>
        <d v="2019-11-19T06:00:00Z"/>
        <d v="2017-05-14T05:00:00Z"/>
        <d v="2014-02-14T06:00:00Z"/>
        <d v="2010-08-12T05:00:00Z"/>
        <d v="2011-05-10T05:00:00Z"/>
        <d v="2011-04-01T05:00:00Z"/>
        <d v="2010-11-25T06:00:00Z"/>
        <d v="2014-03-27T05:00:00Z"/>
        <d v="2015-06-21T05:00:00Z"/>
        <d v="2015-12-26T06:00:00Z"/>
        <d v="2019-08-28T05:00:00Z"/>
        <d v="2018-11-30T06:00:00Z"/>
        <d v="2016-12-12T06:00:00Z"/>
        <d v="2017-12-08T06:00:00Z"/>
        <d v="2011-12-19T06:00:00Z"/>
        <d v="2013-03-28T05:00:00Z"/>
        <d v="2018-11-20T06:00:00Z"/>
        <d v="2019-11-15T06:00:00Z"/>
        <d v="2010-12-15T06:00:00Z"/>
        <d v="2019-11-11T06:00:00Z"/>
        <d v="2011-10-05T05:00:00Z"/>
        <d v="2017-08-02T05:00:00Z"/>
        <d v="2011-12-12T06:00:00Z"/>
        <d v="2015-08-28T05:00:00Z"/>
        <d v="2013-07-20T05:00:00Z"/>
        <d v="2013-11-19T06:00:00Z"/>
        <d v="2018-01-22T06:00:00Z"/>
        <d v="2015-07-09T05:00:00Z"/>
        <d v="2017-08-24T05:00:00Z"/>
        <d v="2015-02-11T06:00:00Z"/>
        <d v="2017-02-16T06:00:00Z"/>
        <d v="2015-05-20T05:00:00Z"/>
        <d v="2015-08-24T05:00:00Z"/>
        <d v="2015-11-07T06:00:00Z"/>
        <d v="2019-07-05T05:00:00Z"/>
        <d v="2013-09-03T05:00:00Z"/>
        <d v="2017-01-22T06:00:00Z"/>
        <d v="2012-01-14T06:00:00Z"/>
        <d v="2015-09-03T05:00:00Z"/>
        <d v="2018-08-10T05:00:00Z"/>
        <d v="2011-08-27T05:00:00Z"/>
        <d v="2011-01-01T06:00:00Z"/>
        <d v="2017-10-07T05:00:00Z"/>
        <d v="2011-12-27T06:00:00Z"/>
        <d v="2018-03-05T06:00:00Z"/>
        <d v="2016-12-29T06:00:00Z"/>
        <d v="2011-01-03T06:00:00Z"/>
        <d v="2014-10-18T05:00:00Z"/>
        <d v="2010-10-13T05:00:00Z"/>
        <d v="2013-02-03T06:00:00Z"/>
        <d v="2019-04-15T05:00:00Z"/>
        <d v="2015-02-08T06:00:00Z"/>
        <d v="2015-01-08T06:00:00Z"/>
        <d v="2017-08-17T05:00:00Z"/>
        <d v="2019-01-11T06:00:00Z"/>
        <d v="2015-10-16T05:00:00Z"/>
        <d v="2014-07-06T05:00:00Z"/>
        <d v="2018-05-21T05:00:00Z"/>
        <d v="2011-10-27T05:00:00Z"/>
        <d v="2013-06-23T05:00:00Z"/>
        <d v="2015-06-08T05:00:00Z"/>
        <d v="2017-10-16T05:00:00Z"/>
        <d v="2017-02-10T06:00:00Z"/>
        <d v="2019-03-29T05:00:00Z"/>
        <d v="2010-06-26T05:00:00Z"/>
        <d v="2012-06-12T05:00:00Z"/>
        <d v="2012-01-04T06:00:00Z"/>
        <d v="2010-10-28T05:00:00Z"/>
        <d v="2013-09-13T05:00:00Z"/>
        <d v="2011-01-06T06:00:00Z"/>
        <d v="2017-07-17T05:00:00Z"/>
        <d v="2013-07-29T05:00:00Z"/>
        <d v="2011-12-08T06:00:00Z"/>
        <d v="2018-10-05T05:00:00Z"/>
        <d v="2013-05-23T05:00:00Z"/>
        <d v="2018-05-08T05:00:00Z"/>
        <d v="2011-02-02T06:00:00Z"/>
        <d v="2013-08-16T05:00:00Z"/>
        <d v="2019-10-27T05:00:00Z"/>
        <d v="2012-01-06T06:00:00Z"/>
        <d v="2017-11-14T06:00:00Z"/>
        <d v="2018-06-04T05:00:00Z"/>
        <d v="2013-01-30T06:00:00Z"/>
        <d v="2019-10-13T05:00:00Z"/>
        <d v="2016-06-20T05:00:00Z"/>
        <d v="2017-04-18T05:00:00Z"/>
        <d v="2017-05-29T05:00:00Z"/>
        <d v="2014-01-03T06:00:00Z"/>
        <d v="2018-11-27T06:00:00Z"/>
        <d v="2010-04-20T05:00:00Z"/>
        <d v="2012-01-13T06:00:00Z"/>
        <d v="2011-01-17T06:00:00Z"/>
        <d v="2018-11-03T05:00:00Z"/>
        <d v="2012-05-06T05:00:00Z"/>
        <d v="2011-12-22T06:00:00Z"/>
        <d v="2017-06-25T05:00:00Z"/>
        <d v="2017-06-29T05:00:00Z"/>
        <d v="2010-04-17T05:00:00Z"/>
        <d v="2018-04-18T05:00:00Z"/>
        <d v="2015-07-28T05:00:00Z"/>
        <d v="2013-02-27T06:00:00Z"/>
        <d v="2014-09-13T05:00:00Z"/>
        <d v="2011-02-11T06:00:00Z"/>
        <d v="2014-02-10T06:00:00Z"/>
        <d v="2019-09-29T05:00:00Z"/>
        <d v="2018-06-22T05:00:00Z"/>
        <d v="2014-05-02T05:00:00Z"/>
        <d v="2013-11-25T06:00:00Z"/>
        <d v="2016-12-01T06:00:00Z"/>
        <d v="2014-12-15T06:00:00Z"/>
        <d v="2019-04-20T05:00:00Z"/>
        <d v="2015-09-13T05:00:00Z"/>
        <d v="2013-03-04T06:00:00Z"/>
        <d v="2016-11-06T05:00:00Z"/>
        <d v="2017-06-30T05:00:00Z"/>
        <d v="2012-04-26T05:00:00Z"/>
        <d v="2017-09-02T05:00:00Z"/>
        <d v="2010-09-30T05:00:00Z"/>
        <d v="2011-07-24T05:00:00Z"/>
        <d v="2010-12-03T06:00:00Z"/>
        <d v="2012-12-18T06:00:00Z"/>
        <d v="2017-12-19T06:00:00Z"/>
        <d v="2013-04-14T05:00:00Z"/>
        <d v="2019-03-06T06:00:00Z"/>
        <d v="2018-10-21T05:00:00Z"/>
        <d v="2017-07-19T05:00:00Z"/>
        <d v="2010-07-06T05:00:00Z"/>
        <d v="2013-10-21T05:00:00Z"/>
        <d v="2011-09-23T05:00:00Z"/>
        <d v="2018-02-10T06:00:00Z"/>
        <d v="2016-10-14T05:00:00Z"/>
        <d v="2010-03-28T05:00:00Z"/>
        <d v="2014-12-28T06:00:00Z"/>
        <d v="2014-04-28T05:00:00Z"/>
        <d v="2013-12-31T06:00:00Z"/>
        <d v="2018-02-11T06:00:00Z"/>
        <d v="2018-01-27T06:00:00Z"/>
        <d v="2013-05-15T05:00:00Z"/>
        <d v="2015-11-23T06:00:00Z"/>
        <d v="2019-04-14T05:00:00Z"/>
        <d v="2015-05-18T05:00:00Z"/>
        <d v="2012-05-02T05:00:00Z"/>
        <d v="2019-03-11T05:00:00Z"/>
        <d v="2018-06-26T05:00:00Z"/>
        <d v="2014-12-16T06:00:00Z"/>
        <d v="2013-06-25T05:00:00Z"/>
        <d v="2011-06-26T05:00:00Z"/>
        <d v="2015-03-09T05:00:00Z"/>
        <d v="2017-07-29T05:00:00Z"/>
        <d v="2010-03-11T06:00:00Z"/>
        <d v="2014-10-01T05:00:00Z"/>
        <d v="2012-02-24T06:00:00Z"/>
        <d v="2019-12-12T06:00:00Z"/>
        <d v="2014-08-04T05:00:00Z"/>
        <d v="2019-06-10T05:00:00Z"/>
        <d v="2018-03-09T06:00:00Z"/>
        <d v="2017-04-20T05:00:00Z"/>
        <d v="2016-02-03T06:00:00Z"/>
        <d v="2010-08-16T05:00:00Z"/>
        <d v="2019-11-17T06:00:00Z"/>
        <d v="2013-07-01T05:00:00Z"/>
        <d v="2010-06-07T05:00:00Z"/>
        <d v="2019-06-29T05:00:00Z"/>
        <d v="2012-03-22T05:00:00Z"/>
        <d v="2014-06-10T05:00:00Z"/>
        <d v="2017-05-21T05:00:00Z"/>
        <d v="2016-12-20T06:00:00Z"/>
        <d v="2015-01-01T06:00:00Z"/>
        <d v="2016-03-15T05:00:00Z"/>
        <d v="2013-05-01T05:00:00Z"/>
        <d v="2013-03-12T05:00:00Z"/>
        <d v="2012-07-27T05:00:00Z"/>
        <d v="2013-03-08T06:00:00Z"/>
        <d v="2013-04-09T05:00:00Z"/>
        <d v="2012-05-05T05:00:00Z"/>
        <d v="2018-05-31T05:00:00Z"/>
        <d v="2019-07-25T05:00:00Z"/>
        <d v="2014-07-05T05:00:00Z"/>
        <d v="2013-12-06T06:00:00Z"/>
        <d v="2011-12-23T06:00:00Z"/>
        <d v="2017-05-05T05:00:00Z"/>
        <d v="2018-02-23T06:00:00Z"/>
        <d v="2019-04-19T05:00:00Z"/>
        <d v="2016-08-23T05:00:00Z"/>
        <d v="2012-07-03T05:00:00Z"/>
        <d v="2010-03-04T06:00:00Z"/>
        <d v="2010-04-26T05:00:00Z"/>
        <d v="2010-11-23T06:00:00Z"/>
        <d v="2016-02-05T06:00:00Z"/>
        <d v="2013-11-23T06:00:00Z"/>
        <d v="2014-05-10T05:00:00Z"/>
        <d v="2010-08-31T05:00:00Z"/>
        <d v="2013-11-11T06:00:00Z"/>
        <d v="2018-01-25T06:00:00Z"/>
        <d v="2013-07-24T05:00:00Z"/>
        <d v="2018-08-17T05:00:00Z"/>
        <d v="2018-06-08T05:00:00Z"/>
        <d v="2010-08-24T05:00:00Z"/>
        <d v="2018-08-30T05:00:00Z"/>
        <d v="2013-09-22T05:00:00Z"/>
        <d v="2019-07-01T05:00:00Z"/>
        <d v="2018-05-05T05:00:00Z"/>
        <d v="2015-06-10T05:00:00Z"/>
        <d v="2016-01-22T06:00:00Z"/>
        <d v="2013-09-11T05:00:00Z"/>
        <d v="2016-01-08T06:00:00Z"/>
        <d v="2019-12-25T06:00:00Z"/>
        <d v="2018-09-17T05:00:00Z"/>
        <d v="2015-01-25T06:00:00Z"/>
        <d v="2016-04-01T05:00:00Z"/>
        <d v="2013-05-28T05:00:00Z"/>
        <d v="2012-02-29T06:00:00Z"/>
        <d v="2014-12-20T06:00:00Z"/>
        <d v="2016-11-26T06:00:00Z"/>
        <d v="2011-01-02T06:00:00Z"/>
        <d v="2016-12-19T06:00:00Z"/>
        <d v="2014-04-02T05:00:00Z"/>
        <d v="2011-09-06T05:00:00Z"/>
        <d v="2015-10-02T05:00:00Z"/>
        <d v="2016-02-24T06:00:00Z"/>
        <d v="2016-08-02T05:00:00Z"/>
        <d v="2011-11-18T06:00:00Z"/>
        <d v="2011-10-17T05:00:00Z"/>
        <d v="2018-11-13T06:00:00Z"/>
        <d v="2015-03-15T05:00:00Z"/>
        <d v="2011-11-15T06:00:00Z"/>
        <d v="2014-07-10T05:00:00Z"/>
        <d v="2010-07-15T05:00:00Z"/>
        <d v="2011-01-11T06:00:00Z"/>
        <d v="2015-06-19T05:00:00Z"/>
        <d v="2015-09-28T05:00:00Z"/>
        <d v="2019-12-07T06:00:00Z"/>
        <d v="2017-11-01T05:00:00Z"/>
        <d v="2011-03-11T06:00:00Z"/>
        <d v="2011-12-01T06:00:00Z"/>
        <d v="2011-08-07T05:00:00Z"/>
        <d v="2014-02-26T06:00:00Z"/>
        <d v="2011-04-29T05:00:00Z"/>
        <d v="2012-02-20T06:00:00Z"/>
        <d v="2012-04-25T05:00:00Z"/>
        <d v="2010-03-18T05:00:00Z"/>
        <d v="2010-11-17T06:00:00Z"/>
        <d v="2015-07-05T05:00:00Z"/>
        <d v="2014-12-21T06:00:00Z"/>
        <d v="2010-07-14T05:00:00Z"/>
        <d v="2014-05-30T05:00:00Z"/>
        <d v="2014-03-26T05:00:00Z"/>
        <d v="2016-06-27T05:00:00Z"/>
        <d v="2010-03-16T05:00:00Z"/>
        <d v="2016-03-05T06:00:00Z"/>
        <d v="2010-06-15T05:00:00Z"/>
        <d v="2015-02-12T06:00:00Z"/>
        <d v="2013-07-30T05:00:00Z"/>
        <d v="2019-04-18T05:00:00Z"/>
        <d v="2011-01-22T06:00:00Z"/>
        <d v="2016-03-07T06:00:00Z"/>
        <d v="2014-03-23T05:00:00Z"/>
        <d v="2019-01-16T06:00:00Z"/>
        <d v="2012-12-16T06:00:00Z"/>
        <d v="2013-07-25T05:00:00Z"/>
        <d v="2010-10-23T05:00:00Z"/>
        <d v="2017-08-26T05:00:00Z"/>
        <d v="2017-01-11T06:00:00Z"/>
        <d v="2016-04-29T05:00:00Z"/>
        <d v="2013-09-20T05:00:00Z"/>
        <d v="2014-06-04T05:00:00Z"/>
        <d v="2013-05-02T05:00:00Z"/>
        <d v="2011-05-06T05:00:00Z"/>
        <d v="2016-07-08T05:00:00Z"/>
        <d v="2016-09-13T05:00:00Z"/>
        <d v="2018-04-15T05:00:00Z"/>
        <d v="2015-07-16T05:00:00Z"/>
        <d v="2020-01-27T06:00:00Z"/>
        <d v="2010-09-28T05:00:00Z"/>
        <d v="2010-06-16T05:00:00Z"/>
        <d v="2010-10-04T05:00:00Z"/>
        <d v="2016-07-06T05:00:00Z"/>
        <d v="2019-05-01T05:00:00Z"/>
        <d v="2019-03-26T05:00:00Z"/>
        <d v="2014-11-02T05:00:00Z"/>
        <d v="2017-03-25T05:00:00Z"/>
        <d v="2013-02-09T06:00:00Z"/>
        <d v="2012-01-18T06:00:00Z"/>
        <d v="2016-11-14T06:00:00Z"/>
        <d v="2010-07-27T05:00:00Z"/>
        <d v="2018-07-28T05:00:00Z"/>
        <d v="2016-01-18T06:00:00Z"/>
        <d v="2017-02-20T06:00:00Z"/>
        <d v="2018-12-17T06:00:00Z"/>
        <d v="2017-03-01T06:00:00Z"/>
        <d v="2018-12-18T06:00:00Z"/>
        <d v="2018-09-26T05:00:00Z"/>
        <d v="2013-03-13T05:00:00Z"/>
        <d v="2018-04-09T05:00:00Z"/>
        <d v="2017-07-06T05:00:00Z"/>
        <d v="2010-10-20T05:00:00Z"/>
        <d v="2014-07-08T05:00:00Z"/>
        <d v="2014-02-22T06:00:00Z"/>
        <d v="2016-08-05T05:00:00Z"/>
        <d v="2016-04-08T05:00:00Z"/>
        <d v="2017-03-02T06:00:00Z"/>
        <d v="2017-12-28T06:00:00Z"/>
        <d v="2017-12-27T06:00:00Z"/>
        <d v="2015-08-30T05:00:00Z"/>
        <d v="2015-08-21T05:00:00Z"/>
        <d v="2012-03-28T05:00:00Z"/>
        <d v="2018-12-09T06:00:00Z"/>
        <d v="2010-10-07T05:00:00Z"/>
        <d v="2011-07-09T05:00:00Z"/>
        <d v="2013-08-30T05:00:00Z"/>
        <d v="2014-09-10T05:00:00Z"/>
        <d v="2012-08-01T05:00:00Z"/>
        <d v="2017-06-26T05:00:00Z"/>
        <d v="2010-07-31T05:00:00Z"/>
        <d v="2018-03-21T05:00:00Z"/>
        <d v="2016-04-15T05:00:00Z"/>
        <d v="2011-08-19T05:00:00Z"/>
        <d v="2019-09-11T05:00:00Z"/>
        <d v="2012-09-26T05:00:00Z"/>
        <d v="2016-07-10T05:00:00Z"/>
        <d v="2019-10-18T05:00:00Z"/>
        <d v="2019-12-14T06:00:00Z"/>
        <d v="2011-12-21T06:00:00Z"/>
        <d v="2013-12-11T06:00:00Z"/>
        <d v="2018-09-16T05:00:00Z"/>
        <d v="2010-06-29T05:00:00Z"/>
        <d v="2015-08-23T05:00:00Z"/>
        <d v="2018-03-27T05:00:00Z"/>
        <d v="2017-03-12T06:00:00Z"/>
        <d v="2019-01-10T06:00:00Z"/>
        <d v="2013-10-29T05:00:00Z"/>
        <d v="2011-11-27T06:00:00Z"/>
        <d v="2012-10-03T05:00:00Z"/>
        <d v="2019-07-09T05:00:00Z"/>
        <d v="2017-10-17T05:00:00Z"/>
        <d v="2017-11-27T06:00:00Z"/>
        <d v="2015-11-14T06:00:00Z"/>
        <d v="2015-04-20T05:00:00Z"/>
        <d v="2018-03-31T05:00:00Z"/>
        <d v="2011-11-24T06:00:00Z"/>
        <d v="2011-03-27T05:00:00Z"/>
        <d v="2013-07-22T05:00:00Z"/>
        <d v="2012-04-21T05:00:00Z"/>
        <d v="2016-07-04T05:00:00Z"/>
        <d v="2019-01-06T06:00:00Z"/>
        <d v="2017-05-22T05:00:00Z"/>
        <d v="2018-07-14T05:00:00Z"/>
        <d v="2016-08-22T05:00:00Z"/>
        <d v="2010-08-07T05:00:00Z"/>
        <d v="2013-07-10T05:00:00Z"/>
        <d v="2011-08-22T05:00:00Z"/>
        <d v="2013-06-17T05:00:00Z"/>
        <d v="2012-05-29T05:00:00Z"/>
        <d v="2018-02-21T06:00:00Z"/>
        <d v="2018-04-04T05:00:00Z"/>
        <d v="2016-03-02T06:00:00Z"/>
        <d v="2014-10-22T05:00:00Z"/>
        <d v="2014-11-15T06:00:00Z"/>
        <d v="2010-10-25T05:00:00Z"/>
        <d v="2016-05-25T05:00:00Z"/>
        <d v="2013-02-04T06:00:00Z"/>
        <d v="2015-05-23T05:00:00Z"/>
        <d v="2017-07-23T05:00:00Z"/>
        <d v="2017-03-22T05:00:00Z"/>
        <d v="2017-01-28T06:00:00Z"/>
        <d v="2016-03-30T05:00:00Z"/>
        <d v="2015-02-20T06:00:00Z"/>
        <d v="2016-11-11T06:00:00Z"/>
        <d v="2014-11-16T06:00:00Z"/>
        <d v="2012-06-29T05:00:00Z"/>
        <d v="2017-02-03T06:00:00Z"/>
        <d v="2010-05-23T05:00:00Z"/>
        <d v="2010-01-19T06:00:00Z"/>
        <d v="2015-10-21T05:00:00Z"/>
        <d v="2010-05-30T05:00:00Z"/>
        <d v="2011-10-09T05:00:00Z"/>
        <d v="2010-09-02T05:00:00Z"/>
        <d v="2010-03-01T06:00:00Z"/>
        <d v="2014-10-08T05:00:00Z"/>
        <d v="2010-07-01T05:00:00Z"/>
        <d v="2016-03-17T05:00:00Z"/>
        <d v="2010-08-05T05:00:00Z"/>
        <d v="2012-10-28T05:00:00Z"/>
        <d v="2015-01-20T06:00:00Z"/>
        <d v="2011-05-12T05:00:00Z"/>
        <d v="2014-10-24T05:00:00Z"/>
        <d v="2018-02-05T06:00:00Z"/>
        <d v="2019-08-01T05:00:00Z"/>
        <d v="2017-07-22T05:00:00Z"/>
        <d v="2012-11-28T06:00:00Z"/>
        <d v="2012-05-08T05:00:00Z"/>
        <d v="2011-05-13T05:00:00Z"/>
        <d v="2017-04-15T05:00:00Z"/>
        <d v="2015-10-06T05:00:00Z"/>
        <d v="2013-08-15T05:00:00Z"/>
        <d v="2014-04-14T05:00:00Z"/>
        <d v="2019-01-26T06:00:00Z"/>
        <d v="2019-02-09T06:00:00Z"/>
        <d v="2017-04-13T05:00:00Z"/>
        <d v="2016-05-23T05:00:00Z"/>
        <d v="2014-11-06T06:00:00Z"/>
        <d v="2019-07-04T05:00:00Z"/>
        <d v="2011-08-13T05:00:00Z"/>
        <d v="2015-08-14T05:00:00Z"/>
        <d v="2016-07-22T05:00:00Z"/>
        <d v="2010-10-31T05:00:00Z"/>
        <d v="2011-03-01T06:00:00Z"/>
        <d v="2013-12-17T06:00:00Z"/>
        <d v="2016-03-06T06:00:00Z"/>
        <d v="2011-05-21T05:00:00Z"/>
        <d v="2014-05-27T05:00:00Z"/>
        <d v="2010-02-14T06:00:00Z"/>
        <d v="2016-12-11T06:00:00Z"/>
        <d v="2013-06-26T05:00:00Z"/>
        <d v="2017-12-22T06:00:00Z"/>
        <d v="2016-11-01T05:00:00Z"/>
        <d v="2014-08-08T05:00:00Z"/>
        <d v="2018-12-30T06:00:00Z"/>
        <d v="2012-05-31T05:00:00Z"/>
        <d v="2016-01-30T06:00:00Z"/>
        <d v="2019-12-31T06:00:00Z"/>
        <d v="2019-01-27T06:00:00Z"/>
        <d v="2018-01-02T06:00:00Z"/>
        <d v="2012-03-05T06:00:00Z"/>
        <d v="2019-10-15T05:00:00Z"/>
        <d v="2016-05-17T05:00:00Z"/>
        <d v="2012-08-14T05:00:00Z"/>
        <d v="2017-11-28T06:00:00Z"/>
        <d v="2016-01-09T06:00:00Z"/>
        <d v="2012-08-27T05:00:00Z"/>
        <d v="2016-05-27T05:00:00Z"/>
        <d v="2017-11-29T06:00:00Z"/>
        <d v="2019-05-04T05:00:00Z"/>
        <d v="2019-01-21T06:00:00Z"/>
        <d v="2012-11-24T06:00:00Z"/>
        <d v="2017-02-28T06:00:00Z"/>
        <d v="2014-02-28T06:00:00Z"/>
        <d v="2010-06-19T05:00:00Z"/>
        <d v="2010-12-13T06:00:00Z"/>
        <d v="2011-05-03T05:00:00Z"/>
        <d v="2015-06-09T05:00:00Z"/>
        <d v="2018-01-03T06:00:00Z"/>
        <d v="2012-03-26T05:00:00Z"/>
        <d v="2015-10-22T05:00:00Z"/>
        <d v="2011-02-14T06:00:00Z"/>
        <d v="2015-02-28T06:00:00Z"/>
        <d v="2010-02-05T06:00:00Z"/>
        <d v="2018-09-27T05:00:00Z"/>
        <d v="2014-03-17T05:00:00Z"/>
        <d v="2014-07-16T05:00:00Z"/>
        <d v="2016-02-19T06:00:00Z"/>
        <d v="2018-06-15T05:00:00Z"/>
        <d v="2018-08-26T05:00:00Z"/>
        <d v="2012-01-22T06:00:00Z"/>
        <d v="2018-05-15T05:00:00Z"/>
        <d v="2018-07-21T05:00:00Z"/>
        <d v="2018-01-07T06:00:00Z"/>
        <d v="2010-06-12T05:00:00Z"/>
        <d v="2012-02-09T06:00:00Z"/>
        <d v="2011-11-19T06:00:00Z"/>
        <d v="2011-07-16T05:00:00Z"/>
        <d v="2011-06-20T05:00:00Z"/>
        <d v="2019-11-18T06:00:00Z"/>
        <d v="2011-06-18T05:00:00Z"/>
        <d v="2012-04-24T05:00:00Z"/>
        <d v="2012-02-05T06:00:00Z"/>
        <d v="2018-04-21T05:00:00Z"/>
        <d v="2013-03-01T06:00:00Z"/>
        <d v="2019-02-19T06:00:00Z"/>
        <d v="2010-03-21T05:00:00Z"/>
        <d v="2011-08-01T05:00:00Z"/>
        <d v="2015-06-17T05:00:00Z"/>
        <d v="2016-08-19T05:00:00Z"/>
        <d v="2014-09-15T05:00:00Z"/>
        <d v="2011-05-08T05:00:00Z"/>
        <d v="2018-10-09T05:00:00Z"/>
        <d v="2013-10-12T05:00:00Z"/>
        <d v="2010-06-21T05:00:00Z"/>
        <d v="2014-01-08T06:00:00Z"/>
        <d v="2010-04-23T05:00:00Z"/>
        <d v="2011-01-13T06:00:00Z"/>
        <d v="2019-06-08T05:00:00Z"/>
        <d v="2016-07-26T05:00:00Z"/>
        <d v="2020-01-15T06:00:00Z"/>
        <d v="2017-02-22T06:00:00Z"/>
        <d v="2019-07-21T05:00:00Z"/>
        <d v="2015-01-21T06:00:00Z"/>
        <d v="2010-05-25T05:00:00Z"/>
        <d v="2014-05-04T05:00:00Z"/>
        <d v="2010-06-06T05:00:00Z"/>
        <d v="2010-08-26T05:00:00Z"/>
        <d v="2015-07-17T05:00:00Z"/>
        <d v="2017-04-11T05:00:00Z"/>
        <d v="2014-03-12T05:00:00Z"/>
        <d v="2019-06-24T05:00:00Z"/>
        <d v="2011-12-03T06:00:00Z"/>
        <d v="2010-05-21T05:00:00Z"/>
        <d v="2015-06-15T05:00:00Z"/>
        <d v="2013-07-11T05:00:00Z"/>
        <d v="2018-02-03T06:00:00Z"/>
        <d v="2011-07-14T05:00:00Z"/>
        <d v="2019-12-16T06:00:00Z"/>
        <d v="2013-10-07T05:00:00Z"/>
        <d v="2014-09-19T05:00:00Z"/>
        <d v="2018-07-17T05:00:00Z"/>
        <d v="2017-05-13T05:00:00Z"/>
        <d v="2011-04-27T05:00:00Z"/>
        <d v="2015-01-22T06:00:00Z"/>
        <d v="2019-09-09T05:00:00Z"/>
        <d v="2012-09-05T05:00:00Z"/>
        <d v="2019-05-12T05:00:00Z"/>
        <d v="2013-08-04T05:00:00Z"/>
        <d v="2014-12-18T06:00:00Z"/>
        <d v="2011-06-28T05:00:00Z"/>
        <d v="2017-10-14T05:00:00Z"/>
        <d v="2019-02-07T06:00:00Z"/>
        <d v="2012-02-12T06:00:00Z"/>
        <d v="2019-10-31T05:00:00Z"/>
        <d v="2017-09-22T05:00:00Z"/>
        <d v="2012-07-12T05:00:00Z"/>
        <d v="2013-12-29T06:00:00Z"/>
        <d v="2017-05-03T05:00:00Z"/>
        <d v="2015-02-25T06:00:00Z"/>
        <d v="2014-06-28T05:00:00Z"/>
        <d v="2014-03-11T05:00:00Z"/>
        <d v="2013-04-08T05:00:00Z"/>
        <d v="2016-02-22T06:00:00Z"/>
        <d v="2015-07-24T05:00:00Z"/>
        <d v="2019-07-22T05:00:00Z"/>
        <d v="2015-11-26T06:00:00Z"/>
        <d v="2018-06-12T05:00:00Z"/>
        <d v="2011-05-07T05:00:00Z"/>
        <d v="2012-12-01T06:00:00Z"/>
        <d v="2011-01-09T06:00:00Z"/>
        <d v="2011-01-25T06:00:00Z"/>
        <d v="2012-04-05T05:00:00Z"/>
        <d v="2011-06-16T05:00:00Z"/>
        <d v="2014-09-26T05:00:00Z"/>
        <d v="2014-12-12T06:00:00Z"/>
        <d v="2015-04-18T05:00:00Z"/>
        <d v="2019-04-16T05:00:00Z"/>
        <d v="2016-12-26T06:00:00Z"/>
        <d v="2016-08-09T05:00:00Z"/>
        <d v="2015-12-20T06:00:00Z"/>
        <d v="2012-11-25T06:00:00Z"/>
        <d v="2015-12-22T06:00:00Z"/>
        <d v="2012-02-16T06:00:00Z"/>
        <d v="2016-02-08T06:00:00Z"/>
        <d v="2011-02-17T06:00:00Z"/>
        <d v="2013-11-14T06:00:00Z"/>
        <d v="2011-03-05T06:00:00Z"/>
        <d v="2015-05-11T05:00:00Z"/>
        <d v="2017-06-15T05:00:00Z"/>
        <d v="2019-12-22T06:00:00Z"/>
        <d v="2011-05-09T05:00:00Z"/>
        <d v="2013-10-08T05:00:00Z"/>
        <d v="2014-06-02T05:00:00Z"/>
        <d v="2010-12-10T06:00:00Z"/>
        <d v="2015-11-29T06:00:00Z"/>
        <d v="2011-01-28T06:00:00Z"/>
        <d v="2018-02-07T06:00:00Z"/>
        <d v="2016-11-12T06:00:00Z"/>
        <d v="2015-10-30T05:00:00Z"/>
        <d v="2017-12-25T06:00:00Z"/>
        <d v="2011-07-19T05:00:00Z"/>
        <d v="2019-08-04T05:00:00Z"/>
        <d v="2017-04-27T05:00:00Z"/>
        <d v="2014-09-25T05:00:00Z"/>
        <d v="2018-05-07T05:00:00Z"/>
        <d v="2015-12-24T06:00:00Z"/>
        <d v="2014-10-17T05:00:00Z"/>
        <d v="2018-11-04T05:00:00Z"/>
        <d v="2013-01-02T06:00:00Z"/>
        <d v="2014-01-20T06:00:00Z"/>
        <d v="2010-02-11T06:00:00Z"/>
        <d v="2016-06-29T05:00:00Z"/>
      </sharedItems>
    </cacheField>
    <cacheField name="data ended conversion" numFmtId="164">
      <sharedItems containsSemiMixedTypes="0" containsDate="1" containsString="0">
        <d v="2015-12-15T06:00:00Z"/>
        <d v="2014-08-21T05:00:00Z"/>
        <d v="2013-11-19T06:00:00Z"/>
        <d v="2019-09-20T05:00:00Z"/>
        <d v="2019-01-24T06:00:00Z"/>
        <d v="2012-09-08T05:00:00Z"/>
        <d v="2017-09-14T05:00:00Z"/>
        <d v="2015-08-15T05:00:00Z"/>
        <d v="2010-08-11T05:00:00Z"/>
        <d v="2013-11-07T06:00:00Z"/>
        <d v="2010-10-01T05:00:00Z"/>
        <d v="2010-09-27T05:00:00Z"/>
        <d v="2019-10-30T05:00:00Z"/>
        <d v="2016-06-23T05:00:00Z"/>
        <d v="2012-04-02T05:00:00Z"/>
        <d v="2019-12-14T06:00:00Z"/>
        <d v="2014-02-13T06:00:00Z"/>
        <d v="2011-01-13T06:00:00Z"/>
        <d v="2018-09-16T05:00:00Z"/>
        <d v="2019-03-25T05:00:00Z"/>
        <d v="2014-07-28T05:00:00Z"/>
        <d v="2011-09-18T05:00:00Z"/>
        <d v="2018-04-18T05:00:00Z"/>
        <d v="2019-04-08T05:00:00Z"/>
        <d v="2014-06-23T05:00:00Z"/>
        <d v="2011-06-07T05:00:00Z"/>
        <d v="2018-08-27T05:00:00Z"/>
        <d v="2015-10-11T05:00:00Z"/>
        <d v="2010-03-04T06:00:00Z"/>
        <d v="2018-08-29T05:00:00Z"/>
        <d v="2019-05-29T05:00:00Z"/>
        <d v="2016-02-02T06:00:00Z"/>
        <d v="2018-02-06T06:00:00Z"/>
        <d v="2014-11-11T06:00:00Z"/>
        <d v="2017-03-28T05:00:00Z"/>
        <d v="2019-03-02T06:00:00Z"/>
        <d v="2011-03-23T05:00:00Z"/>
        <d v="2019-11-08T06:00:00Z"/>
        <d v="2010-10-23T05:00:00Z"/>
        <d v="2013-03-11T05:00:00Z"/>
        <d v="2010-06-24T05:00:00Z"/>
        <d v="2012-09-30T05:00:00Z"/>
        <d v="2011-07-13T05:00:00Z"/>
        <d v="2014-08-09T05:00:00Z"/>
        <d v="2019-03-18T05:00:00Z"/>
        <d v="2016-11-17T06:00:00Z"/>
        <d v="2010-07-31T05:00:00Z"/>
        <d v="2014-04-28T05:00:00Z"/>
        <d v="2015-07-07T05:00:00Z"/>
        <d v="2019-12-04T06:00:00Z"/>
        <d v="2013-08-29T05:00:00Z"/>
        <d v="2012-04-12T05:00:00Z"/>
        <d v="2010-09-19T05:00:00Z"/>
        <d v="2014-06-28T05:00:00Z"/>
        <d v="2018-03-17T05:00:00Z"/>
        <d v="2018-08-04T05:00:00Z"/>
        <d v="2015-01-17T06:00:00Z"/>
        <d v="2017-09-13T05:00:00Z"/>
        <d v="2015-10-04T05:00:00Z"/>
        <d v="2017-06-27T05:00:00Z"/>
        <d v="2012-07-20T05:00:00Z"/>
        <d v="2011-04-02T05:00:00Z"/>
        <d v="2015-06-06T05:00:00Z"/>
        <d v="2017-05-04T05:00:00Z"/>
        <d v="2018-07-17T05:00:00Z"/>
        <d v="2011-02-03T06:00:00Z"/>
        <d v="2015-04-13T05:00:00Z"/>
        <d v="2010-01-30T06:00:00Z"/>
        <d v="2017-09-12T05:00:00Z"/>
        <d v="2011-01-22T06:00:00Z"/>
        <d v="2010-12-21T06:00:00Z"/>
        <d v="2015-08-06T05:00:00Z"/>
        <d v="2016-11-30T06:00:00Z"/>
        <d v="2016-03-28T05:00:00Z"/>
        <d v="2018-07-23T05:00:00Z"/>
        <d v="2015-03-13T05:00:00Z"/>
        <d v="2010-10-11T05:00:00Z"/>
        <d v="2018-04-17T05:00:00Z"/>
        <d v="2018-06-21T05:00:00Z"/>
        <d v="2017-09-28T05:00:00Z"/>
        <d v="2017-12-18T06:00:00Z"/>
        <d v="2016-08-19T05:00:00Z"/>
        <d v="2012-08-07T05:00:00Z"/>
        <d v="2011-09-19T05:00:00Z"/>
        <d v="2015-05-17T05:00:00Z"/>
        <d v="2011-03-19T05:00:00Z"/>
        <d v="2015-05-08T05:00:00Z"/>
        <d v="2010-04-17T05:00:00Z"/>
        <d v="2016-02-25T06:00:00Z"/>
        <d v="2016-09-03T05:00:00Z"/>
        <d v="2012-10-24T05:00:00Z"/>
        <d v="2019-04-18T05:00:00Z"/>
        <d v="2019-10-21T05:00:00Z"/>
        <d v="2015-08-18T05:00:00Z"/>
        <d v="2015-07-31T05:00:00Z"/>
        <d v="2014-12-24T06:00:00Z"/>
        <d v="2011-11-06T05:00:00Z"/>
        <d v="2015-02-28T06:00:00Z"/>
        <d v="2018-05-21T05:00:00Z"/>
        <d v="2010-11-02T05:00:00Z"/>
        <d v="2017-05-24T05:00:00Z"/>
        <d v="2013-04-20T05:00:00Z"/>
        <d v="2019-09-13T05:00:00Z"/>
        <d v="2018-05-10T05:00:00Z"/>
        <d v="2012-05-13T05:00:00Z"/>
        <d v="2014-01-14T06:00:00Z"/>
        <d v="2018-09-30T05:00:00Z"/>
        <d v="2012-09-28T05:00:00Z"/>
        <d v="2014-09-08T05:00:00Z"/>
        <d v="2017-09-19T05:00:00Z"/>
        <d v="2019-04-10T05:00:00Z"/>
        <d v="2017-12-22T06:00:00Z"/>
        <d v="2015-09-19T05:00:00Z"/>
        <d v="2011-09-28T05:00:00Z"/>
        <d v="2014-02-01T06:00:00Z"/>
        <d v="2014-07-03T05:00:00Z"/>
        <d v="2015-04-21T05:00:00Z"/>
        <d v="2014-10-18T05:00:00Z"/>
        <d v="2015-11-27T06:00:00Z"/>
        <d v="2019-07-05T05:00:00Z"/>
        <d v="2018-09-23T05:00:00Z"/>
        <d v="2016-09-11T05:00:00Z"/>
        <d v="2010-05-15T05:00:00Z"/>
        <d v="2010-09-09T05:00:00Z"/>
        <d v="2011-11-11T06:00:00Z"/>
        <d v="2013-12-12T06:00:00Z"/>
        <d v="2018-01-28T06:00:00Z"/>
        <d v="2011-09-03T05:00:00Z"/>
        <d v="2011-08-07T05:00:00Z"/>
        <d v="2013-03-12T05:00:00Z"/>
        <d v="2014-06-19T05:00:00Z"/>
        <d v="2010-10-12T05:00:00Z"/>
        <d v="2012-10-04T05:00:00Z"/>
        <d v="2015-05-07T05:00:00Z"/>
        <d v="2018-03-02T06:00:00Z"/>
        <d v="2015-06-18T05:00:00Z"/>
        <d v="2012-05-17T05:00:00Z"/>
        <d v="2010-07-18T05:00:00Z"/>
        <d v="2019-06-25T05:00:00Z"/>
        <d v="2014-09-12T05:00:00Z"/>
        <d v="2011-11-28T06:00:00Z"/>
        <d v="2016-06-19T05:00:00Z"/>
        <d v="2017-08-03T05:00:00Z"/>
        <d v="2013-02-22T06:00:00Z"/>
        <d v="2018-12-17T06:00:00Z"/>
        <d v="2014-07-30T05:00:00Z"/>
        <d v="2017-02-24T06:00:00Z"/>
        <d v="2012-10-25T05:00:00Z"/>
        <d v="2016-06-04T05:00:00Z"/>
        <d v="2010-04-09T05:00:00Z"/>
        <d v="2019-10-29T05:00:00Z"/>
        <d v="2014-01-11T06:00:00Z"/>
        <d v="2015-12-09T06:00:00Z"/>
        <d v="2019-04-14T05:00:00Z"/>
        <d v="2019-05-13T05:00:00Z"/>
        <d v="2015-09-29T05:00:00Z"/>
        <d v="2019-01-07T06:00:00Z"/>
        <d v="2017-12-08T06:00:00Z"/>
        <d v="2017-10-09T05:00:00Z"/>
        <d v="2017-09-02T05:00:00Z"/>
        <d v="2010-12-26T06:00:00Z"/>
        <d v="2013-06-20T05:00:00Z"/>
        <d v="2019-03-17T05:00:00Z"/>
        <d v="2012-07-15T05:00:00Z"/>
        <d v="2017-08-10T05:00:00Z"/>
        <d v="2014-04-11T05:00:00Z"/>
        <d v="2014-08-03T05:00:00Z"/>
        <d v="2013-05-24T05:00:00Z"/>
        <d v="2015-10-06T05:00:00Z"/>
        <d v="2016-09-19T05:00:00Z"/>
        <d v="2016-09-12T05:00:00Z"/>
        <d v="2010-12-10T06:00:00Z"/>
        <d v="2017-09-30T05:00:00Z"/>
        <d v="2013-03-18T05:00:00Z"/>
        <d v="2010-03-27T05:00:00Z"/>
        <d v="2017-10-22T05:00:00Z"/>
        <d v="2019-07-01T05:00:00Z"/>
        <d v="2010-09-22T05:00:00Z"/>
        <d v="2019-05-04T05:00:00Z"/>
        <d v="2018-05-24T05:00:00Z"/>
        <d v="2014-06-07T05:00:00Z"/>
        <d v="2013-03-23T05:00:00Z"/>
        <d v="2014-12-03T06:00:00Z"/>
        <d v="2016-03-04T06:00:00Z"/>
        <d v="2013-06-05T05:00:00Z"/>
        <d v="2019-03-15T05:00:00Z"/>
        <d v="2014-07-01T05:00:00Z"/>
        <d v="2018-04-12T05:00:00Z"/>
        <d v="2015-09-30T05:00:00Z"/>
        <d v="2018-08-05T05:00:00Z"/>
        <d v="2016-09-22T05:00:00Z"/>
        <d v="2017-07-07T05:00:00Z"/>
        <d v="2010-09-04T05:00:00Z"/>
        <d v="2015-07-11T05:00:00Z"/>
        <d v="2010-04-05T05:00:00Z"/>
        <d v="2014-08-12T05:00:00Z"/>
        <d v="2011-10-06T05:00:00Z"/>
        <d v="2017-01-19T06:00:00Z"/>
        <d v="2011-04-13T05:00:00Z"/>
        <d v="2018-10-29T05:00:00Z"/>
        <d v="2010-03-08T06:00:00Z"/>
        <d v="2018-09-17T05:00:00Z"/>
        <d v="2017-12-03T06:00:00Z"/>
        <d v="2016-05-13T05:00:00Z"/>
        <d v="2017-03-30T05:00:00Z"/>
        <d v="2013-09-20T05:00:00Z"/>
        <d v="2020-01-30T06:00:00Z"/>
        <d v="2010-11-14T06:00:00Z"/>
        <d v="2010-08-25T05:00:00Z"/>
        <d v="2019-02-15T06:00:00Z"/>
        <d v="2011-11-24T06:00:00Z"/>
        <d v="2019-05-07T05:00:00Z"/>
        <d v="2011-12-15T06:00:00Z"/>
        <d v="2012-08-28T05:00:00Z"/>
        <d v="2011-07-19T05:00:00Z"/>
        <d v="2012-06-23T05:00:00Z"/>
        <d v="2014-10-03T05:00:00Z"/>
        <d v="2016-03-30T05:00:00Z"/>
        <d v="2014-11-08T06:00:00Z"/>
        <d v="2014-05-03T05:00:00Z"/>
        <d v="2015-05-21T05:00:00Z"/>
        <d v="2016-09-25T05:00:00Z"/>
        <d v="2017-07-19T05:00:00Z"/>
        <d v="2019-12-06T06:00:00Z"/>
        <d v="2013-07-18T05:00:00Z"/>
        <d v="2016-07-26T05:00:00Z"/>
        <d v="2011-06-28T05:00:00Z"/>
        <d v="2017-08-29T05:00:00Z"/>
        <d v="2017-02-18T06:00:00Z"/>
        <d v="2019-07-02T05:00:00Z"/>
        <d v="2014-04-27T05:00:00Z"/>
        <d v="2018-01-08T06:00:00Z"/>
        <d v="2015-09-02T05:00:00Z"/>
        <d v="2010-08-07T05:00:00Z"/>
        <d v="2014-04-23T05:00:00Z"/>
        <d v="2017-05-20T05:00:00Z"/>
        <d v="2018-03-07T06:00:00Z"/>
        <d v="2014-09-04T05:00:00Z"/>
        <d v="2014-04-08T05:00:00Z"/>
        <d v="2013-08-09T05:00:00Z"/>
        <d v="2017-01-06T06:00:00Z"/>
        <d v="2015-01-05T06:00:00Z"/>
        <d v="2015-01-09T06:00:00Z"/>
        <d v="2010-03-01T06:00:00Z"/>
        <d v="2012-12-11T06:00:00Z"/>
        <d v="2013-10-30T05:00:00Z"/>
        <d v="2011-04-20T05:00:00Z"/>
        <d v="2017-02-23T06:00:00Z"/>
        <d v="2011-02-21T06:00:00Z"/>
        <d v="2016-03-01T06:00:00Z"/>
        <d v="2013-03-19T05:00:00Z"/>
        <d v="2016-12-28T06:00:00Z"/>
        <d v="2012-12-27T06:00:00Z"/>
        <d v="2012-10-10T05:00:00Z"/>
        <d v="2010-08-29T05:00:00Z"/>
        <d v="2011-05-01T05:00:00Z"/>
        <d v="2010-01-09T06:00:00Z"/>
        <d v="2013-02-28T06:00:00Z"/>
        <d v="2016-02-16T06:00:00Z"/>
        <d v="2014-12-10T06:00:00Z"/>
        <d v="2012-11-09T06:00:00Z"/>
        <d v="2012-11-19T06:00:00Z"/>
        <d v="2019-02-21T06:00:00Z"/>
        <d v="2010-12-04T06:00:00Z"/>
        <d v="2016-01-07T06:00:00Z"/>
        <d v="2019-08-04T05:00:00Z"/>
        <d v="2017-09-20T05:00:00Z"/>
        <d v="2017-11-11T06:00:00Z"/>
        <d v="2012-04-24T05:00:00Z"/>
        <d v="2010-07-21T05:00:00Z"/>
        <d v="2012-12-21T06:00:00Z"/>
        <d v="2018-09-06T05:00:00Z"/>
        <d v="2017-11-27T06:00:00Z"/>
        <d v="2012-04-01T05:00:00Z"/>
        <d v="2016-12-03T06:00:00Z"/>
        <d v="2012-05-06T05:00:00Z"/>
        <d v="2016-10-18T05:00:00Z"/>
        <d v="2015-04-28T05:00:00Z"/>
        <d v="2012-03-15T05:00:00Z"/>
        <d v="2013-06-11T05:00:00Z"/>
        <d v="2011-10-19T05:00:00Z"/>
        <d v="2012-04-03T05:00:00Z"/>
        <d v="2010-10-14T05:00:00Z"/>
        <d v="2018-11-07T06:00:00Z"/>
        <d v="2013-11-09T06:00:00Z"/>
        <d v="2019-02-19T06:00:00Z"/>
        <d v="2014-01-23T06:00:00Z"/>
        <d v="2016-03-15T05:00:00Z"/>
        <d v="2016-04-28T05:00:00Z"/>
        <d v="2017-08-31T05:00:00Z"/>
        <d v="2015-03-15T05:00:00Z"/>
        <d v="2016-01-12T06:00:00Z"/>
        <d v="2016-09-17T05:00:00Z"/>
        <d v="2016-04-29T05:00:00Z"/>
        <d v="2017-07-17T05:00:00Z"/>
        <d v="2012-06-26T05:00:00Z"/>
        <d v="2011-04-19T05:00:00Z"/>
        <d v="2011-10-11T05:00:00Z"/>
        <d v="2010-04-25T05:00:00Z"/>
        <d v="2011-02-28T06:00:00Z"/>
        <d v="2013-11-01T05:00:00Z"/>
        <d v="2012-02-29T06:00:00Z"/>
        <d v="2014-06-22T05:00:00Z"/>
        <d v="2019-11-20T06:00:00Z"/>
        <d v="2017-05-27T05:00:00Z"/>
        <d v="2014-02-16T06:00:00Z"/>
        <d v="2010-09-05T05:00:00Z"/>
        <d v="2011-05-19T05:00:00Z"/>
        <d v="2011-04-09T05:00:00Z"/>
        <d v="2010-12-08T06:00:00Z"/>
        <d v="2014-03-29T05:00:00Z"/>
        <d v="2015-07-03T05:00:00Z"/>
        <d v="2018-07-09T05:00:00Z"/>
        <d v="2016-01-01T06:00:00Z"/>
        <d v="2019-09-01T05:00:00Z"/>
        <d v="2018-12-11T06:00:00Z"/>
        <d v="2016-12-23T06:00:00Z"/>
        <d v="2017-12-09T06:00:00Z"/>
        <d v="2011-12-20T06:00:00Z"/>
        <d v="2013-03-29T05:00:00Z"/>
        <d v="2018-12-18T06:00:00Z"/>
        <d v="2018-01-17T06:00:00Z"/>
        <d v="2019-11-28T06:00:00Z"/>
        <d v="2010-12-16T06:00:00Z"/>
        <d v="2019-11-12T06:00:00Z"/>
        <d v="2011-11-04T05:00:00Z"/>
        <d v="2017-08-16T05:00:00Z"/>
        <d v="2011-12-13T06:00:00Z"/>
        <d v="2015-09-04T05:00:00Z"/>
        <d v="2013-08-01T05:00:00Z"/>
        <d v="2018-03-03T06:00:00Z"/>
        <d v="2015-07-10T05:00:00Z"/>
        <d v="2017-10-18T05:00:00Z"/>
        <d v="2015-03-07T06:00:00Z"/>
        <d v="2017-03-01T06:00:00Z"/>
        <d v="2017-08-13T05:00:00Z"/>
        <d v="2015-06-07T05:00:00Z"/>
        <d v="2015-09-07T05:00:00Z"/>
        <d v="2015-11-15T06:00:00Z"/>
        <d v="2019-07-06T05:00:00Z"/>
        <d v="2013-09-10T05:00:00Z"/>
        <d v="2017-03-03T06:00:00Z"/>
        <d v="2012-01-23T06:00:00Z"/>
        <d v="2015-09-28T05:00:00Z"/>
        <d v="2018-08-13T05:00:00Z"/>
        <d v="2011-01-15T06:00:00Z"/>
        <d v="2017-10-31T05:00:00Z"/>
        <d v="2011-03-06T06:00:00Z"/>
        <d v="2011-12-28T06:00:00Z"/>
        <d v="2018-04-04T05:00:00Z"/>
        <d v="2017-01-25T06:00:00Z"/>
        <d v="2011-01-04T06:00:00Z"/>
        <d v="2010-11-05T05:00:00Z"/>
        <d v="2013-03-14T05:00:00Z"/>
        <d v="2019-04-21T05:00:00Z"/>
        <d v="2015-03-31T05:00:00Z"/>
        <d v="2015-01-28T06:00:00Z"/>
        <d v="2017-08-25T05:00:00Z"/>
        <d v="2019-01-16T06:00:00Z"/>
        <d v="2015-12-12T06:00:00Z"/>
        <d v="2014-07-12T05:00:00Z"/>
        <d v="2019-11-05T06:00:00Z"/>
        <d v="2018-06-28T05:00:00Z"/>
        <d v="2011-11-10T06:00:00Z"/>
        <d v="2013-06-28T05:00:00Z"/>
        <d v="2015-07-24T05:00:00Z"/>
        <d v="2017-11-04T05:00:00Z"/>
        <d v="2017-03-09T06:00:00Z"/>
        <d v="2019-04-30T05:00:00Z"/>
        <d v="2010-07-08T05:00:00Z"/>
        <d v="2012-06-17T05:00:00Z"/>
        <d v="2012-01-06T06:00:00Z"/>
        <d v="2010-11-24T06:00:00Z"/>
        <d v="2013-09-28T05:00:00Z"/>
        <d v="2014-01-16T06:00:00Z"/>
        <d v="2011-01-08T06:00:00Z"/>
        <d v="2017-07-18T05:00:00Z"/>
        <d v="2013-08-08T05:00:00Z"/>
        <d v="2011-12-09T06:00:00Z"/>
        <d v="2018-10-13T05:00:00Z"/>
        <d v="2013-05-29T05:00:00Z"/>
        <d v="2011-02-09T06:00:00Z"/>
        <d v="2013-09-07T05:00:00Z"/>
        <d v="2019-10-27T05:00:00Z"/>
        <d v="2012-02-22T06:00:00Z"/>
        <d v="2010-06-17T05:00:00Z"/>
        <d v="2017-11-17T06:00:00Z"/>
        <d v="2018-07-24T05:00:00Z"/>
        <d v="2013-02-11T06:00:00Z"/>
        <d v="2019-10-20T05:00:00Z"/>
        <d v="2016-07-10T05:00:00Z"/>
        <d v="2017-04-22T05:00:00Z"/>
        <d v="2017-05-31T05:00:00Z"/>
        <d v="2014-01-13T06:00:00Z"/>
        <d v="2018-12-24T06:00:00Z"/>
        <d v="2010-04-28T05:00:00Z"/>
        <d v="2012-01-30T06:00:00Z"/>
        <d v="2011-01-26T06:00:00Z"/>
        <d v="2018-11-27T06:00:00Z"/>
        <d v="2012-05-07T05:00:00Z"/>
        <d v="2017-07-09T05:00:00Z"/>
        <d v="2017-07-29T05:00:00Z"/>
        <d v="2010-05-07T05:00:00Z"/>
        <d v="2011-09-24T05:00:00Z"/>
        <d v="2018-04-24T05:00:00Z"/>
        <d v="2015-08-03T05:00:00Z"/>
        <d v="2013-03-06T06:00:00Z"/>
        <d v="2014-10-15T05:00:00Z"/>
        <d v="2011-02-18T06:00:00Z"/>
        <d v="2014-03-10T05:00:00Z"/>
        <d v="2019-11-02T05:00:00Z"/>
        <d v="2014-05-22T05:00:00Z"/>
        <d v="2013-12-11T06:00:00Z"/>
        <d v="2016-12-15T06:00:00Z"/>
        <d v="2014-12-27T06:00:00Z"/>
        <d v="2015-09-16T05:00:00Z"/>
        <d v="2013-04-03T05:00:00Z"/>
        <d v="2016-11-13T06:00:00Z"/>
        <d v="2017-07-10T05:00:00Z"/>
        <d v="2012-05-24T05:00:00Z"/>
        <d v="2017-09-18T05:00:00Z"/>
        <d v="2010-10-19T05:00:00Z"/>
        <d v="2011-07-26T05:00:00Z"/>
        <d v="2010-12-24T06:00:00Z"/>
        <d v="2012-12-20T06:00:00Z"/>
        <d v="2018-01-04T06:00:00Z"/>
        <d v="2013-04-16T05:00:00Z"/>
        <d v="2019-03-23T05:00:00Z"/>
        <d v="2018-11-13T06:00:00Z"/>
        <d v="2017-08-19T05:00:00Z"/>
        <d v="2010-07-07T05:00:00Z"/>
        <d v="2017-01-11T06:00:00Z"/>
        <d v="2013-11-26T06:00:00Z"/>
        <d v="2011-10-16T05:00:00Z"/>
        <d v="2018-02-10T06:00:00Z"/>
        <d v="2016-10-16T05:00:00Z"/>
        <d v="2010-05-11T05:00:00Z"/>
        <d v="2015-01-22T06:00:00Z"/>
        <d v="2010-08-12T05:00:00Z"/>
        <d v="2014-05-18T05:00:00Z"/>
        <d v="2013-03-09T06:00:00Z"/>
        <d v="2014-01-04T06:00:00Z"/>
        <d v="2018-02-25T06:00:00Z"/>
        <d v="2018-02-05T06:00:00Z"/>
        <d v="2013-06-07T05:00:00Z"/>
        <d v="2015-11-30T06:00:00Z"/>
        <d v="2015-05-20T05:00:00Z"/>
        <d v="2016-12-19T06:00:00Z"/>
        <d v="2012-05-02T05:00:00Z"/>
        <d v="2018-06-27T05:00:00Z"/>
        <d v="2014-12-17T06:00:00Z"/>
        <d v="2013-06-29T05:00:00Z"/>
        <d v="2018-08-16T05:00:00Z"/>
        <d v="2011-07-23T05:00:00Z"/>
        <d v="2015-03-21T05:00:00Z"/>
        <d v="2017-07-31T05:00:00Z"/>
        <d v="2010-03-20T05:00:00Z"/>
        <d v="2014-11-12T06:00:00Z"/>
        <d v="2012-03-06T06:00:00Z"/>
        <d v="2019-12-19T06:00:00Z"/>
        <d v="2014-09-22T05:00:00Z"/>
        <d v="2019-07-21T05:00:00Z"/>
        <d v="2018-03-24T05:00:00Z"/>
        <d v="2017-05-23T05:00:00Z"/>
        <d v="2016-02-20T06:00:00Z"/>
        <d v="2010-08-21T05:00:00Z"/>
        <d v="2019-11-24T06:00:00Z"/>
        <d v="2013-07-27T05:00:00Z"/>
        <d v="2010-07-12T05:00:00Z"/>
        <d v="2019-07-12T05:00:00Z"/>
        <d v="2012-03-23T05:00:00Z"/>
        <d v="2014-06-14T05:00:00Z"/>
        <d v="2017-06-07T05:00:00Z"/>
        <d v="2016-12-20T06:00:00Z"/>
        <d v="2015-01-03T06:00:00Z"/>
        <d v="2016-03-20T05:00:00Z"/>
        <d v="2012-08-25T05:00:00Z"/>
        <d v="2015-07-21T05:00:00Z"/>
        <d v="2015-05-19T05:00:00Z"/>
        <d v="2013-04-19T05:00:00Z"/>
        <d v="2017-12-10T06:00:00Z"/>
        <d v="2013-05-28T05:00:00Z"/>
        <d v="2018-08-19T05:00:00Z"/>
        <d v="2012-05-15T05:00:00Z"/>
        <d v="2018-06-24T05:00:00Z"/>
        <d v="2014-07-06T05:00:00Z"/>
        <d v="2010-09-11T05:00:00Z"/>
        <d v="2011-12-25T06:00:00Z"/>
        <d v="2010-09-13T05:00:00Z"/>
        <d v="2017-05-10T05:00:00Z"/>
        <d v="2019-04-22T05:00:00Z"/>
        <d v="2016-08-29T05:00:00Z"/>
        <d v="2010-03-09T06:00:00Z"/>
        <d v="2010-05-09T05:00:00Z"/>
        <d v="2010-11-27T06:00:00Z"/>
        <d v="2016-02-01T06:00:00Z"/>
        <d v="2016-03-12T06:00:00Z"/>
        <d v="2014-01-07T06:00:00Z"/>
        <d v="2010-09-14T05:00:00Z"/>
        <d v="2014-01-06T06:00:00Z"/>
        <d v="2018-01-26T06:00:00Z"/>
        <d v="2018-08-18T05:00:00Z"/>
        <d v="2018-06-10T05:00:00Z"/>
        <d v="2018-09-22T05:00:00Z"/>
        <d v="2013-10-08T05:00:00Z"/>
        <d v="2019-07-07T05:00:00Z"/>
        <d v="2018-05-27T05:00:00Z"/>
        <d v="2015-07-06T05:00:00Z"/>
        <d v="2016-02-21T06:00:00Z"/>
        <d v="2013-09-26T05:00:00Z"/>
        <d v="2016-01-21T06:00:00Z"/>
        <d v="2020-01-14T06:00:00Z"/>
        <d v="2018-09-20T05:00:00Z"/>
        <d v="2015-02-06T06:00:00Z"/>
        <d v="2016-04-14T05:00:00Z"/>
        <d v="2013-06-06T05:00:00Z"/>
        <d v="2012-03-21T05:00:00Z"/>
        <d v="2015-01-29T06:00:00Z"/>
        <d v="2016-11-28T06:00:00Z"/>
        <d v="2011-01-03T06:00:00Z"/>
        <d v="2016-12-25T06:00:00Z"/>
        <d v="2011-09-13T05:00:00Z"/>
        <d v="2015-10-05T05:00:00Z"/>
        <d v="2016-04-07T05:00:00Z"/>
        <d v="2016-08-09T05:00:00Z"/>
        <d v="2019-03-14T05:00:00Z"/>
        <d v="2018-12-03T06:00:00Z"/>
        <d v="2015-03-23T05:00:00Z"/>
        <d v="2011-12-05T06:00:00Z"/>
        <d v="2016-03-18T05:00:00Z"/>
        <d v="2011-01-23T06:00:00Z"/>
        <d v="2014-12-26T06:00:00Z"/>
        <d v="2015-08-05T05:00:00Z"/>
        <d v="2015-10-14T05:00:00Z"/>
        <d v="2014-05-04T05:00:00Z"/>
        <d v="2019-12-17T06:00:00Z"/>
        <d v="2014-05-23T05:00:00Z"/>
        <d v="2017-11-18T06:00:00Z"/>
        <d v="2011-04-06T05:00:00Z"/>
        <d v="2011-12-04T06:00:00Z"/>
        <d v="2011-08-19T05:00:00Z"/>
        <d v="2014-03-06T06:00:00Z"/>
        <d v="2011-05-14T05:00:00Z"/>
        <d v="2015-06-15T05:00:00Z"/>
        <d v="2012-03-08T06:00:00Z"/>
        <d v="2012-05-09T05:00:00Z"/>
        <d v="2010-03-28T05:00:00Z"/>
        <d v="2010-12-06T06:00:00Z"/>
        <d v="2019-03-12T05:00:00Z"/>
        <d v="2015-07-12T05:00:00Z"/>
        <d v="2015-01-01T06:00:00Z"/>
        <d v="2010-07-24T05:00:00Z"/>
        <d v="2014-06-08T05:00:00Z"/>
        <d v="2016-06-30T05:00:00Z"/>
        <d v="2010-04-06T05:00:00Z"/>
        <d v="2019-12-05T06:00:00Z"/>
        <d v="2010-07-14T05:00:00Z"/>
        <d v="2015-02-20T06:00:00Z"/>
        <d v="2013-08-11T05:00:00Z"/>
        <d v="2014-06-16T05:00:00Z"/>
        <d v="2015-06-16T05:00:00Z"/>
        <d v="2019-05-15T05:00:00Z"/>
        <d v="2011-02-12T06:00:00Z"/>
        <d v="2015-11-13T06:00:00Z"/>
        <d v="2014-03-25T05:00:00Z"/>
        <d v="2019-03-10T06:00:00Z"/>
        <d v="2019-02-02T06:00:00Z"/>
        <d v="2012-12-30T06:00:00Z"/>
        <d v="2013-08-06T05:00:00Z"/>
        <d v="2010-11-15T06:00:00Z"/>
        <d v="2017-09-04T05:00:00Z"/>
        <d v="2017-01-29T06:00:00Z"/>
        <d v="2016-05-09T05:00:00Z"/>
        <d v="2013-09-21T05:00:00Z"/>
        <d v="2013-05-23T05:00:00Z"/>
        <d v="2011-05-07T05:00:00Z"/>
        <d v="2016-07-12T05:00:00Z"/>
        <d v="2016-09-18T05:00:00Z"/>
        <d v="2018-05-11T05:00:00Z"/>
        <d v="2015-01-31T06:00:00Z"/>
        <d v="2020-02-10T06:00:00Z"/>
        <d v="2010-10-07T05:00:00Z"/>
        <d v="2010-07-10T05:00:00Z"/>
        <d v="2016-07-08T05:00:00Z"/>
        <d v="2019-05-12T05:00:00Z"/>
        <d v="2019-03-30T05:00:00Z"/>
        <d v="2014-11-20T06:00:00Z"/>
        <d v="2015-11-11T06:00:00Z"/>
        <d v="2017-04-08T05:00:00Z"/>
        <d v="2013-03-13T05:00:00Z"/>
        <d v="2012-03-03T06:00:00Z"/>
        <d v="2016-11-22T06:00:00Z"/>
        <d v="2010-08-08T05:00:00Z"/>
        <d v="2018-07-28T05:00:00Z"/>
        <d v="2017-03-20T05:00:00Z"/>
        <d v="2018-12-26T06:00:00Z"/>
        <d v="2017-03-19T05:00:00Z"/>
        <d v="2019-01-03T06:00:00Z"/>
        <d v="2018-10-17T05:00:00Z"/>
        <d v="2013-03-24T05:00:00Z"/>
        <d v="2018-05-03T05:00:00Z"/>
        <d v="2017-07-24T05:00:00Z"/>
        <d v="2010-10-31T05:00:00Z"/>
        <d v="2014-08-04T05:00:00Z"/>
        <d v="2014-03-09T06:00:00Z"/>
        <d v="2016-04-10T05:00:00Z"/>
        <d v="2015-08-29T05:00:00Z"/>
        <d v="2017-03-15T05:00:00Z"/>
        <d v="2018-01-02T06:00:00Z"/>
        <d v="2018-01-12T06:00:00Z"/>
        <d v="2015-09-22T05:00:00Z"/>
        <d v="2011-01-28T06:00:00Z"/>
        <d v="2015-08-30T05:00:00Z"/>
        <d v="2012-04-27T05:00:00Z"/>
        <d v="2018-12-13T06:00:00Z"/>
        <d v="2010-10-30T05:00:00Z"/>
        <d v="2012-03-01T06:00:00Z"/>
        <d v="2013-09-05T05:00:00Z"/>
        <d v="2014-09-19T05:00:00Z"/>
        <d v="2012-08-13T05:00:00Z"/>
        <d v="2017-07-05T05:00:00Z"/>
        <d v="2016-03-08T06:00:00Z"/>
        <d v="2010-08-04T05:00:00Z"/>
        <d v="2018-03-31T05:00:00Z"/>
        <d v="2016-05-06T05:00:00Z"/>
        <d v="2011-10-05T05:00:00Z"/>
        <d v="2019-09-18T05:00:00Z"/>
        <d v="2012-10-05T05:00:00Z"/>
        <d v="2019-01-21T06:00:00Z"/>
        <d v="2019-10-23T05:00:00Z"/>
        <d v="2019-12-16T06:00:00Z"/>
        <d v="2011-12-27T06:00:00Z"/>
        <d v="2013-12-20T06:00:00Z"/>
        <d v="2018-09-18T05:00:00Z"/>
        <d v="2010-07-19T05:00:00Z"/>
        <d v="2018-04-07T05:00:00Z"/>
        <d v="2019-01-26T06:00:00Z"/>
        <d v="2013-11-10T06:00:00Z"/>
        <d v="2011-12-03T06:00:00Z"/>
        <d v="2012-10-20T05:00:00Z"/>
        <d v="2019-07-27T05:00:00Z"/>
        <d v="2017-11-03T05:00:00Z"/>
        <d v="2018-01-03T06:00:00Z"/>
        <d v="2018-04-02T05:00:00Z"/>
        <d v="2011-12-08T06:00:00Z"/>
        <d v="2019-06-26T05:00:00Z"/>
        <d v="2010-02-09T06:00:00Z"/>
        <d v="2011-04-03T05:00:00Z"/>
        <d v="2012-05-08T05:00:00Z"/>
        <d v="2016-07-19T05:00:00Z"/>
        <d v="2013-12-15T06:00:00Z"/>
        <d v="2019-01-14T06:00:00Z"/>
        <d v="2019-01-13T06:00:00Z"/>
        <d v="2017-06-01T05:00:00Z"/>
        <d v="2012-04-26T05:00:00Z"/>
        <d v="2018-07-21T05:00:00Z"/>
        <d v="2016-01-26T06:00:00Z"/>
        <d v="2016-08-18T05:00:00Z"/>
        <d v="2014-08-20T05:00:00Z"/>
        <d v="2013-08-07T05:00:00Z"/>
        <d v="2011-09-12T05:00:00Z"/>
        <d v="2013-07-13T05:00:00Z"/>
        <d v="2012-06-09T05:00:00Z"/>
        <d v="2018-04-10T05:00:00Z"/>
        <d v="2016-03-23T05:00:00Z"/>
        <d v="2014-10-24T05:00:00Z"/>
        <d v="2014-11-17T06:00:00Z"/>
        <d v="2019-03-19T05:00:00Z"/>
        <d v="2016-06-05T05:00:00Z"/>
        <d v="2013-02-06T06:00:00Z"/>
        <d v="2015-05-29T05:00:00Z"/>
        <d v="2017-04-14T05:00:00Z"/>
        <d v="2014-08-06T05:00:00Z"/>
        <d v="2017-02-09T06:00:00Z"/>
        <d v="2016-04-06T05:00:00Z"/>
        <d v="2015-02-24T06:00:00Z"/>
        <d v="2016-11-23T06:00:00Z"/>
        <d v="2014-12-08T06:00:00Z"/>
        <d v="2012-06-30T05:00:00Z"/>
        <d v="2017-02-06T06:00:00Z"/>
        <d v="2010-05-24T05:00:00Z"/>
        <d v="2010-03-02T06:00:00Z"/>
        <d v="2015-10-27T05:00:00Z"/>
        <d v="2018-08-12T05:00:00Z"/>
        <d v="2010-06-26T05:00:00Z"/>
        <d v="2011-10-14T05:00:00Z"/>
        <d v="2010-03-26T05:00:00Z"/>
        <d v="2014-10-20T05:00:00Z"/>
        <d v="2010-07-26T05:00:00Z"/>
        <d v="2016-04-01T05:00:00Z"/>
        <d v="2010-08-23T05:00:00Z"/>
        <d v="2010-06-07T05:00:00Z"/>
        <d v="2015-01-26T06:00:00Z"/>
        <d v="2011-05-16T05:00:00Z"/>
        <d v="2014-11-02T05:00:00Z"/>
        <d v="2019-08-30T05:00:00Z"/>
        <d v="2017-07-27T05:00:00Z"/>
        <d v="2012-12-09T06:00:00Z"/>
        <d v="2012-06-12T05:00:00Z"/>
        <d v="2011-05-21T05:00:00Z"/>
        <d v="2015-11-20T06:00:00Z"/>
        <d v="2013-12-26T06:00:00Z"/>
        <d v="2014-04-21T05:00:00Z"/>
        <d v="2019-02-22T06:00:00Z"/>
        <d v="2019-02-13T06:00:00Z"/>
        <d v="2017-04-23T05:00:00Z"/>
        <d v="2016-07-03T05:00:00Z"/>
        <d v="2014-11-16T06:00:00Z"/>
        <d v="2019-07-22T05:00:00Z"/>
        <d v="2011-10-22T05:00:00Z"/>
        <d v="2011-08-18T05:00:00Z"/>
        <d v="2015-08-23T05:00:00Z"/>
        <d v="2016-08-10T05:00:00Z"/>
        <d v="2011-03-29T05:00:00Z"/>
        <d v="2013-12-24T06:00:00Z"/>
        <d v="2016-03-17T05:00:00Z"/>
        <d v="2019-05-31T05:00:00Z"/>
        <d v="2018-04-03T05:00:00Z"/>
        <d v="2011-05-30T05:00:00Z"/>
        <d v="2012-11-10T06:00:00Z"/>
        <d v="2010-02-20T06:00:00Z"/>
        <d v="2016-12-27T06:00:00Z"/>
        <d v="2013-07-24T05:00:00Z"/>
        <d v="2016-11-04T05:00:00Z"/>
        <d v="2014-08-15T05:00:00Z"/>
        <d v="2019-01-22T06:00:00Z"/>
        <d v="2012-06-28T05:00:00Z"/>
        <d v="2016-02-03T06:00:00Z"/>
        <d v="2020-01-22T06:00:00Z"/>
        <d v="2018-01-22T06:00:00Z"/>
        <d v="2012-03-29T05:00:00Z"/>
        <d v="2016-06-03T05:00:00Z"/>
        <d v="2012-08-15T05:00:00Z"/>
        <d v="2016-01-11T06:00:00Z"/>
        <d v="2018-04-21T05:00:00Z"/>
        <d v="2012-09-06T05:00:00Z"/>
        <d v="2016-05-29T05:00:00Z"/>
        <d v="2017-12-25T06:00:00Z"/>
        <d v="2014-02-12T06:00:00Z"/>
        <d v="2019-06-01T05:00:00Z"/>
        <d v="2019-02-03T06:00:00Z"/>
        <d v="2018-08-11T05:00:00Z"/>
        <d v="2017-03-13T05:00:00Z"/>
        <d v="2014-03-17T05:00:00Z"/>
        <d v="2014-10-05T05:00:00Z"/>
        <d v="2017-08-06T05:00:00Z"/>
        <d v="2011-01-10T06:00:00Z"/>
        <d v="2011-05-15T05:00:00Z"/>
        <d v="2015-06-24T05:00:00Z"/>
        <d v="2012-04-29T05:00:00Z"/>
        <d v="2015-11-25T06:00:00Z"/>
        <d v="2011-02-25T06:00:00Z"/>
        <d v="2015-03-06T06:00:00Z"/>
        <d v="2010-02-16T06:00:00Z"/>
        <d v="2011-05-20T05:00:00Z"/>
        <d v="2018-10-06T05:00:00Z"/>
        <d v="2014-05-01T05:00:00Z"/>
        <d v="2014-07-18T05:00:00Z"/>
        <d v="2016-03-06T06:00:00Z"/>
        <d v="2018-06-18T05:00:00Z"/>
        <d v="2018-09-01T05:00:00Z"/>
        <d v="2012-01-25T06:00:00Z"/>
        <d v="2018-08-26T05:00:00Z"/>
        <d v="2018-01-10T06:00:00Z"/>
        <d v="2010-06-21T05:00:00Z"/>
        <d v="2012-02-12T06:00:00Z"/>
        <d v="2012-06-04T05:00:00Z"/>
        <d v="2011-06-25T05:00:00Z"/>
        <d v="2019-12-15T06:00:00Z"/>
        <d v="2012-05-11T05:00:00Z"/>
        <d v="2012-02-28T06:00:00Z"/>
        <d v="2018-04-28T05:00:00Z"/>
        <d v="2019-03-01T06:00:00Z"/>
        <d v="2010-03-29T05:00:00Z"/>
        <d v="2011-08-05T05:00:00Z"/>
        <d v="2016-08-24T05:00:00Z"/>
        <d v="2014-09-24T05:00:00Z"/>
        <d v="2011-05-09T05:00:00Z"/>
        <d v="2018-10-15T05:00:00Z"/>
        <d v="2013-10-23T05:00:00Z"/>
        <d v="2010-07-05T05:00:00Z"/>
        <d v="2015-09-18T05:00:00Z"/>
        <d v="2017-11-19T06:00:00Z"/>
        <d v="2018-09-08T05:00:00Z"/>
        <d v="2010-05-31T05:00:00Z"/>
        <d v="2011-01-14T06:00:00Z"/>
        <d v="2016-07-27T05:00:00Z"/>
        <d v="2020-02-08T06:00:00Z"/>
        <d v="2019-07-23T05:00:00Z"/>
        <d v="2015-08-07T05:00:00Z"/>
        <d v="2015-01-25T06:00:00Z"/>
        <d v="2010-06-30T05:00:00Z"/>
        <d v="2014-05-06T05:00:00Z"/>
        <d v="2017-04-30T05:00:00Z"/>
        <d v="2014-03-19T05:00:00Z"/>
        <d v="2012-01-16T06:00:00Z"/>
        <d v="2010-07-01T05:00:00Z"/>
        <d v="2015-06-19T05:00:00Z"/>
        <d v="2013-08-10T05:00:00Z"/>
        <d v="2018-02-12T06:00:00Z"/>
        <d v="2011-07-17T05:00:00Z"/>
        <d v="2019-12-22T06:00:00Z"/>
        <d v="2013-10-25T05:00:00Z"/>
        <d v="2014-09-20T05:00:00Z"/>
        <d v="2012-05-20T05:00:00Z"/>
        <d v="2012-10-08T05:00:00Z"/>
        <d v="2013-09-22T05:00:00Z"/>
        <d v="2017-06-18T05:00:00Z"/>
        <d v="2011-05-04T05:00:00Z"/>
        <d v="2018-07-01T05:00:00Z"/>
        <d v="2015-01-23T06:00:00Z"/>
        <d v="2019-09-11T05:00:00Z"/>
        <d v="2012-09-18T05:00:00Z"/>
        <d v="2019-05-25T05:00:00Z"/>
        <d v="2013-08-16T05:00:00Z"/>
        <d v="2017-09-07T05:00:00Z"/>
        <d v="2011-07-22T05:00:00Z"/>
        <d v="2017-11-15T06:00:00Z"/>
        <d v="2019-02-27T06:00:00Z"/>
        <d v="2012-02-26T06:00:00Z"/>
        <d v="2010-07-15T05:00:00Z"/>
        <d v="2019-11-11T06:00:00Z"/>
        <d v="2017-10-04T05:00:00Z"/>
        <d v="2016-05-16T05:00:00Z"/>
        <d v="2012-08-10T05:00:00Z"/>
        <d v="2017-05-17T05:00:00Z"/>
        <d v="2015-03-04T06:00:00Z"/>
        <d v="2014-06-30T05:00:00Z"/>
        <d v="2014-03-14T05:00:00Z"/>
        <d v="2013-04-21T05:00:00Z"/>
        <d v="2016-02-28T06:00:00Z"/>
        <d v="2019-07-25T05:00:00Z"/>
        <d v="2015-12-05T06:00:00Z"/>
        <d v="2018-07-18T05:00:00Z"/>
        <d v="2011-05-24T05:00:00Z"/>
        <d v="2012-12-23T06:00:00Z"/>
        <d v="2011-02-13T06:00:00Z"/>
        <d v="2014-10-29T05:00:00Z"/>
        <d v="2012-04-20T05:00:00Z"/>
        <d v="2011-06-18T05:00:00Z"/>
        <d v="2014-12-22T06:00:00Z"/>
        <d v="2016-08-23T05:00:00Z"/>
        <d v="2016-01-25T06:00:00Z"/>
        <d v="2012-10-16T05:00:00Z"/>
        <d v="2012-11-27T06:00:00Z"/>
        <d v="2015-12-26T06:00:00Z"/>
        <d v="2012-02-19T06:00:00Z"/>
        <d v="2010-07-13T05:00:00Z"/>
        <d v="2016-03-16T05:00:00Z"/>
        <d v="2013-12-05T06:00:00Z"/>
        <d v="2011-03-11T06:00:00Z"/>
        <d v="2015-05-16T05:00:00Z"/>
        <d v="2010-03-06T06:00:00Z"/>
        <d v="2017-06-17T05:00:00Z"/>
        <d v="2011-01-16T06:00:00Z"/>
        <d v="2019-12-29T06:00:00Z"/>
        <d v="2011-05-10T05:00:00Z"/>
        <d v="2013-10-14T05:00:00Z"/>
        <d v="2014-06-11T05:00:00Z"/>
        <d v="2010-12-12T06:00:00Z"/>
        <d v="2013-05-19T05:00:00Z"/>
        <d v="2018-03-11T06:00:00Z"/>
        <d v="2016-12-04T06:00:00Z"/>
        <d v="2015-11-04T06:00:00Z"/>
        <d v="2018-01-27T06:00:00Z"/>
        <d v="2011-07-21T05:00:00Z"/>
        <d v="2019-08-19T05:00:00Z"/>
        <d v="2019-10-04T05:00:00Z"/>
        <d v="2014-01-01T06:00:00Z"/>
        <d v="2017-05-11T05:00:00Z"/>
        <d v="2016-03-25T05:00:00Z"/>
        <d v="2014-09-29T05:00:00Z"/>
        <d v="2016-01-10T06:00:00Z"/>
        <d v="2014-10-23T05:00:00Z"/>
        <d v="2013-02-01T06:00:00Z"/>
        <d v="2014-01-25T06:00:00Z"/>
        <d v="2010-02-25T06:00:00Z"/>
        <d v="2016-07-06T05:00:00Z"/>
      </sharedItems>
    </cacheField>
    <cacheField name="staff_pick" numFmtId="0">
      <sharedItems>
        <b v="0"/>
        <b v="1"/>
      </sharedItems>
    </cacheField>
    <cacheField name="spotlight" numFmtId="0">
      <sharedItems>
        <b v="0"/>
        <b v="1"/>
      </sharedItems>
    </cacheField>
    <cacheField name="category &amp; sub-category" numFmtId="0">
      <sharedItems>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s v="food"/>
        <s v="music"/>
        <s v="technology"/>
        <s v="theater"/>
        <s v="film &amp; video"/>
        <s v="publishing"/>
        <s v="games"/>
        <s v="photography"/>
        <s v="journalism"/>
      </sharedItems>
    </cacheField>
    <cacheField name="sub category" numFmtId="0">
      <sharedItems>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T1001" sheet="Crowdfunding"/>
  </cacheSource>
  <cacheFields>
    <cacheField name="id"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sharedItems>
    </cacheField>
    <cacheField name="name" numFmtId="0">
      <sharedItems>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n v="100.0"/>
        <n v="1400.0"/>
        <n v="108400.0"/>
        <n v="4200.0"/>
        <n v="7600.0"/>
        <n v="5200.0"/>
        <n v="4500.0"/>
        <n v="110100.0"/>
        <n v="6200.0"/>
        <n v="6300.0"/>
        <n v="28200.0"/>
        <n v="81200.0"/>
        <n v="1700.0"/>
        <n v="84600.0"/>
        <n v="9100.0"/>
        <n v="62500.0"/>
        <n v="131800.0"/>
        <n v="94000.0"/>
        <n v="59100.0"/>
        <n v="92400.0"/>
        <n v="5500.0"/>
        <n v="107500.0"/>
        <n v="2000.0"/>
        <n v="130800.0"/>
        <n v="45900.0"/>
        <n v="9000.0"/>
        <n v="3500.0"/>
        <n v="101000.0"/>
        <n v="50200.0"/>
        <n v="9300.0"/>
        <n v="125500.0"/>
        <n v="700.0"/>
        <n v="8100.0"/>
        <n v="3100.0"/>
        <n v="9900.0"/>
        <n v="8800.0"/>
        <n v="5600.0"/>
        <n v="1800.0"/>
        <n v="90200.0"/>
        <n v="1600.0"/>
        <n v="9500.0"/>
        <n v="3700.0"/>
        <n v="1500.0"/>
        <n v="33300.0"/>
        <n v="7200.0"/>
        <n v="158100.0"/>
        <n v="6000.0"/>
        <n v="6600.0"/>
        <n v="8000.0"/>
        <n v="2900.0"/>
        <n v="2700.0"/>
        <n v="94200.0"/>
        <n v="199200.0"/>
        <n v="4700.0"/>
        <n v="2800.0"/>
        <n v="6100.0"/>
        <n v="72600.0"/>
        <n v="5700.0"/>
        <n v="7900.0"/>
        <n v="128000.0"/>
        <n v="600.0"/>
        <n v="3900.0"/>
        <n v="9700.0"/>
        <n v="122900.0"/>
        <n v="57800.0"/>
        <n v="1100.0"/>
        <n v="16800.0"/>
        <n v="1000.0"/>
        <n v="106400.0"/>
        <n v="31400.0"/>
        <n v="4900.0"/>
        <n v="7400.0"/>
        <n v="198500.0"/>
        <n v="4800.0"/>
        <n v="3400.0"/>
        <n v="7800.0"/>
        <n v="154300.0"/>
        <n v="20000.0"/>
        <n v="108800.0"/>
        <n v="900.0"/>
        <n v="69700.0"/>
        <n v="1300.0"/>
        <n v="97800.0"/>
        <n v="10000.0"/>
        <n v="119200.0"/>
        <n v="6800.0"/>
        <n v="142400.0"/>
        <n v="61400.0"/>
        <n v="3300.0"/>
        <n v="1900.0"/>
        <n v="166700.0"/>
        <n v="5400.0"/>
        <n v="5000.0"/>
        <n v="75100.0"/>
        <n v="45300.0"/>
        <n v="136800.0"/>
        <n v="177700.0"/>
        <n v="2600.0"/>
        <n v="5300.0"/>
        <n v="180200.0"/>
        <n v="103200.0"/>
        <n v="70600.0"/>
        <n v="148500.0"/>
        <n v="9600.0"/>
        <n v="164700.0"/>
        <n v="99500.0"/>
        <n v="7700.0"/>
        <n v="82800.0"/>
        <n v="92100.0"/>
        <n v="64300.0"/>
        <n v="25000.0"/>
        <n v="8300.0"/>
        <n v="137200.0"/>
        <n v="41500.0"/>
        <n v="189400.0"/>
        <n v="171300.0"/>
        <n v="139500.0"/>
        <n v="36400.0"/>
        <n v="2100.0"/>
        <n v="191200.0"/>
        <n v="150500.0"/>
        <n v="90400.0"/>
        <n v="9800.0"/>
        <n v="128100.0"/>
        <n v="23300.0"/>
        <n v="188100.0"/>
        <n v="800.0"/>
        <n v="96700.0"/>
        <n v="181200.0"/>
        <n v="115000.0"/>
        <n v="38800.0"/>
        <n v="44500.0"/>
        <n v="56000.0"/>
        <n v="8600.0"/>
        <n v="27100.0"/>
        <n v="5100.0"/>
        <n v="3600.0"/>
        <n v="88800.0"/>
        <n v="60200.0"/>
        <n v="8200.0"/>
        <n v="191300.0"/>
        <n v="8400.0"/>
        <n v="42600.0"/>
        <n v="7100.0"/>
        <n v="15800.0"/>
        <n v="54700.0"/>
        <n v="63200.0"/>
        <n v="143900.0"/>
        <n v="75000.0"/>
        <n v="196900.0"/>
        <n v="194500.0"/>
        <n v="9400.0"/>
        <n v="104400.0"/>
        <n v="87900.0"/>
        <n v="156800.0"/>
        <n v="121700.0"/>
        <n v="129400.0"/>
        <n v="41700.0"/>
        <n v="121500.0"/>
        <n v="87300.0"/>
        <n v="46300.0"/>
        <n v="67800.0"/>
        <n v="3000.0"/>
        <n v="60900.0"/>
        <n v="137900.0"/>
        <n v="85600.0"/>
        <n v="2400.0"/>
        <n v="3800.0"/>
        <n v="7500.0"/>
        <n v="39500.0"/>
        <n v="3200.0"/>
        <n v="29400.0"/>
        <n v="168500.0"/>
        <n v="2300.0"/>
        <n v="19800.0"/>
        <n v="61500.0"/>
        <n v="4600.0"/>
        <n v="80500.0"/>
        <n v="4100.0"/>
        <n v="84300.0"/>
        <n v="45600.0"/>
        <n v="111900.0"/>
        <n v="61600.0"/>
        <n v="173900.0"/>
        <n v="153700.0"/>
        <n v="51100.0"/>
        <n v="2500.0"/>
        <n v="164500.0"/>
        <n v="112100.0"/>
        <n v="168600.0"/>
        <n v="7300.0"/>
        <n v="6500.0"/>
        <n v="192900.0"/>
        <n v="76100.0"/>
        <n v="32900.0"/>
        <n v="118200.0"/>
        <n v="2200.0"/>
        <n v="84400.0"/>
        <n v="170400.0"/>
        <n v="117900.0"/>
        <n v="8900.0"/>
        <n v="98700.0"/>
        <n v="93800.0"/>
        <n v="33700.0"/>
        <n v="20700.0"/>
        <n v="66200.0"/>
        <n v="173800.0"/>
        <n v="70700.0"/>
        <n v="94500.0"/>
        <n v="69800.0"/>
        <n v="136300.0"/>
        <n v="37100.0"/>
        <n v="114300.0"/>
        <n v="47900.0"/>
        <n v="197600.0"/>
        <n v="157600.0"/>
        <n v="199000.0"/>
        <n v="180800.0"/>
        <n v="74100.0"/>
        <n v="33600.0"/>
        <n v="4000.0"/>
        <n v="59700.0"/>
        <n v="112300.0"/>
        <n v="189200.0"/>
        <n v="22500.0"/>
        <n v="167400.0"/>
        <n v="49700.0"/>
        <n v="178200.0"/>
        <n v="114400.0"/>
        <n v="38900.0"/>
        <n v="135500.0"/>
        <n v="109000.0"/>
        <n v="114800.0"/>
        <n v="83000.0"/>
        <n v="60400.0"/>
        <n v="102900.0"/>
        <n v="62800.0"/>
        <n v="46100.0"/>
        <n v="97300.0"/>
        <n v="195800.0"/>
        <n v="48900.0"/>
        <n v="29600.0"/>
        <n v="39300.0"/>
        <n v="9200.0"/>
        <n v="135600.0"/>
        <n v="189500.0"/>
        <n v="188200.0"/>
        <n v="113500.0"/>
        <n v="134600.0"/>
        <n v="163700.0"/>
        <n v="113800.0"/>
        <n v="8700.0"/>
        <n v="147800.0"/>
        <n v="174500.0"/>
        <n v="101400.0"/>
        <n v="191000.0"/>
        <n v="121400.0"/>
        <n v="152400.0"/>
        <n v="28400.0"/>
        <n v="102500.0"/>
        <n v="7000.0"/>
        <n v="155200.0"/>
        <n v="89900.0"/>
        <n v="148400.0"/>
        <n v="182400.0"/>
        <n v="116500.0"/>
        <n v="146400.0"/>
        <n v="33800.0"/>
        <n v="98800.0"/>
        <n v="188800.0"/>
        <n v="134300.0"/>
        <n v="71200.0"/>
        <n v="1200.0"/>
        <n v="153800.0"/>
        <n v="191500.0"/>
        <n v="8500.0"/>
        <n v="68800.0"/>
        <n v="196600.0"/>
        <n v="91400.0"/>
        <n v="90600.0"/>
        <n v="110300.0"/>
        <n v="56800.0"/>
        <n v="183800.0"/>
        <n v="193400.0"/>
        <n v="163800.0"/>
        <n v="153600.0"/>
        <n v="25500.0"/>
        <n v="18000.0"/>
        <n v="172700.0"/>
        <n v="138700.0"/>
        <n v="125400.0"/>
        <n v="5900.0"/>
        <n v="50500.0"/>
        <n v="105000.0"/>
        <n v="186700.0"/>
        <n v="115600.0"/>
        <n v="89100.0"/>
        <n v="151300.0"/>
        <n v="178000.0"/>
        <n v="77000.0"/>
        <n v="84900.0"/>
        <n v="184800.0"/>
        <n v="66100.0"/>
        <n v="29500.0"/>
        <n v="180100.0"/>
        <n v="170600.0"/>
        <n v="5800.0"/>
        <n v="105300.0"/>
        <n v="168700.0"/>
        <n v="94900.0"/>
        <n v="72400.0"/>
        <n v="20100.0"/>
        <n v="31200.0"/>
        <n v="6700.0"/>
        <n v="83300.0"/>
        <n v="96500.0"/>
        <n v="43800.0"/>
        <n v="18900.0"/>
        <n v="86400.0"/>
        <n v="121600.0"/>
        <n v="157300.0"/>
        <n v="70300.0"/>
        <n v="73800.0"/>
        <n v="108500.0"/>
        <n v="140300.0"/>
        <n v="71100.0"/>
        <n v="88700.0"/>
        <n v="137600.0"/>
        <n v="42800.0"/>
        <n v="26500.0"/>
        <n v="6400.0"/>
        <n v="198600.0"/>
        <n v="195900.0"/>
        <n v="4300.0"/>
        <n v="25600.0"/>
        <n v="189000.0"/>
        <n v="94300.0"/>
        <n v="85900.0"/>
        <n v="59200.0"/>
        <n v="72100.0"/>
        <n v="139000.0"/>
        <n v="197700.0"/>
        <n v="81600.0"/>
        <n v="119800.0"/>
        <n v="14900.0"/>
        <n v="169400.0"/>
        <n v="192100.0"/>
        <n v="98600.0"/>
        <n v="196700.0"/>
        <n v="35000.0"/>
        <n v="6900.0"/>
        <n v="118400.0"/>
        <n v="52600.0"/>
        <n v="120700.0"/>
        <n v="106800.0"/>
        <n v="79400.0"/>
        <n v="27500.0"/>
        <n v="48800.0"/>
        <n v="16200.0"/>
        <n v="97600.0"/>
        <n v="197900.0"/>
        <n v="170700.0"/>
        <n v="62300.0"/>
        <n v="145600.0"/>
        <n v="184100.0"/>
        <n v="140000.0"/>
        <n v="180400.0"/>
        <n v="164100.0"/>
        <n v="128900.0"/>
        <n v="42100.0"/>
        <n v="52000.0"/>
        <n v="63400.0"/>
        <n v="169700.0"/>
        <n v="38500.0"/>
        <n v="118000.0"/>
        <n v="123600.0"/>
        <n v="48500.0"/>
        <n v="193200.0"/>
        <n v="54300.0"/>
        <n v="28800.0"/>
        <n v="117000.0"/>
        <n v="74700.0"/>
        <n v="55800.0"/>
        <n v="194900.0"/>
        <n v="70400.0"/>
        <n v="167500.0"/>
        <n v="48300.0"/>
        <n v="97200.0"/>
        <n v="125600.0"/>
        <n v="149600.0"/>
        <n v="53100.0"/>
        <n v="110800.0"/>
        <n v="108700.0"/>
        <n v="88900.0"/>
        <n v="61200.0"/>
        <n v="185900.0"/>
        <n v="84500.0"/>
        <n v="140800.0"/>
        <n v="92500.0"/>
        <n v="51300.0"/>
        <n v="54000.0"/>
        <n v="85000.0"/>
        <n v="97100.0"/>
        <n v="43200.0"/>
        <n v="86200.0"/>
        <n v="17700.0"/>
        <n v="116300.0"/>
        <n v="69900.0"/>
        <n v="17100.0"/>
        <n v="171000.0"/>
        <n v="23400.0"/>
        <n v="81000.0"/>
        <n v="182800.0"/>
        <n v="161900.0"/>
        <n v="71500.0"/>
        <n v="40200.0"/>
        <n v="163600.0"/>
        <n v="81300.0"/>
        <n v="170800.0"/>
        <n v="150600.0"/>
        <n v="134400.0"/>
        <n v="159800.0"/>
        <n v="179100.0"/>
        <n v="41000.0"/>
        <n v="38200.0"/>
        <n v="154500.0"/>
        <n v="70200.0"/>
        <n v="125900.0"/>
        <n v="35600.0"/>
        <n v="160400.0"/>
        <n v="51400.0"/>
        <n v="39400.0"/>
        <n v="73000.0"/>
        <n v="43000.0"/>
        <n v="172000.0"/>
        <n v="14500.0"/>
        <n v="145500.0"/>
        <n v="187600.0"/>
        <n v="145000.0"/>
        <n v="88400.0"/>
        <n v="42700.0"/>
        <n v="121100.0"/>
        <n v="195200.0"/>
        <n v="129100.0"/>
        <n v="141100.0"/>
        <n v="66600.0"/>
        <n v="111100.0"/>
      </sharedItems>
    </cacheField>
    <cacheField name="pledged" numFmtId="0">
      <sharedItems containsSemiMixedTypes="0" containsString="0" containsNumber="1" containsInteger="1">
        <n v="0.0"/>
        <n v="14560.0"/>
        <n v="142523.0"/>
        <n v="2477.0"/>
        <n v="5265.0"/>
        <n v="13195.0"/>
        <n v="1090.0"/>
        <n v="14741.0"/>
        <n v="21946.0"/>
        <n v="3208.0"/>
        <n v="13838.0"/>
        <n v="3030.0"/>
        <n v="5629.0"/>
        <n v="10295.0"/>
        <n v="18829.0"/>
        <n v="38414.0"/>
        <n v="11041.0"/>
        <n v="134845.0"/>
        <n v="6089.0"/>
        <n v="30331.0"/>
        <n v="147936.0"/>
        <n v="38533.0"/>
        <n v="75690.0"/>
        <n v="14942.0"/>
        <n v="104257.0"/>
        <n v="11904.0"/>
        <n v="51814.0"/>
        <n v="1599.0"/>
        <n v="137635.0"/>
        <n v="150965.0"/>
        <n v="14455.0"/>
        <n v="10850.0"/>
        <n v="87676.0"/>
        <n v="189666.0"/>
        <n v="14025.0"/>
        <n v="188628.0"/>
        <n v="1101.0"/>
        <n v="11339.0"/>
        <n v="10085.0"/>
        <n v="5027.0"/>
        <n v="14878.0"/>
        <n v="11924.0"/>
        <n v="7991.0"/>
        <n v="167717.0"/>
        <n v="10541.0"/>
        <n v="4530.0"/>
        <n v="4247.0"/>
        <n v="7129.0"/>
        <n v="128862.0"/>
        <n v="13653.0"/>
        <n v="2.0"/>
        <n v="145243.0"/>
        <n v="2459.0"/>
        <n v="12356.0"/>
        <n v="5392.0"/>
        <n v="11746.0"/>
        <n v="11493.0"/>
        <n v="6243.0"/>
        <n v="6132.0"/>
        <n v="3851.0"/>
        <n v="135997.0"/>
        <n v="184750.0"/>
        <n v="14452.0"/>
        <n v="557.0"/>
        <n v="2734.0"/>
        <n v="14405.0"/>
        <n v="1307.0"/>
        <n v="117892.0"/>
        <n v="14508.0"/>
        <n v="1901.0"/>
        <n v="158389.0"/>
        <n v="6484.0"/>
        <n v="4022.0"/>
        <n v="9253.0"/>
        <n v="4776.0"/>
        <n v="14606.0"/>
        <n v="95993.0"/>
        <n v="4460.0"/>
        <n v="13536.0"/>
        <n v="40228.0"/>
        <n v="7012.0"/>
        <n v="37857.0"/>
        <n v="14973.0"/>
        <n v="39996.0"/>
        <n v="41564.0"/>
        <n v="6430.0"/>
        <n v="12405.0"/>
        <n v="123040.0"/>
        <n v="12516.0"/>
        <n v="8588.0"/>
        <n v="74688.0"/>
        <n v="51775.0"/>
        <n v="65877.0"/>
        <n v="8807.0"/>
        <n v="1017.0"/>
        <n v="151513.0"/>
        <n v="12047.0"/>
        <n v="32951.0"/>
        <n v="14951.0"/>
        <n v="1.0"/>
        <n v="9193.0"/>
        <n v="10422.0"/>
        <n v="2461.0"/>
        <n v="170623.0"/>
        <n v="9829.0"/>
        <n v="14006.0"/>
        <n v="6527.0"/>
        <n v="8929.0"/>
        <n v="3079.0"/>
        <n v="21307.0"/>
        <n v="73653.0"/>
        <n v="12635.0"/>
        <n v="12437.0"/>
        <n v="13816.0"/>
        <n v="145382.0"/>
        <n v="6336.0"/>
        <n v="8523.0"/>
        <n v="6351.0"/>
        <n v="10748.0"/>
        <n v="112272.0"/>
        <n v="99361.0"/>
        <n v="88055.0"/>
        <n v="33092.0"/>
        <n v="9562.0"/>
        <n v="8475.0"/>
        <n v="69617.0"/>
        <n v="53067.0"/>
        <n v="42596.0"/>
        <n v="4756.0"/>
        <n v="14925.0"/>
        <n v="166116.0"/>
        <n v="3834.0"/>
        <n v="13985.0"/>
        <n v="89288.0"/>
        <n v="5488.0"/>
        <n v="2721.0"/>
        <n v="4712.0"/>
        <n v="9216.0"/>
        <n v="19246.0"/>
        <n v="12274.0"/>
        <n v="65323.0"/>
        <n v="11502.0"/>
        <n v="7322.0"/>
        <n v="11619.0"/>
        <n v="59128.0"/>
        <n v="1518.0"/>
        <n v="9337.0"/>
        <n v="11255.0"/>
        <n v="13632.0"/>
        <n v="88037.0"/>
        <n v="175573.0"/>
        <n v="176112.0"/>
        <n v="100650.0"/>
        <n v="90706.0"/>
        <n v="26914.0"/>
        <n v="2212.0"/>
        <n v="4640.0"/>
        <n v="191222.0"/>
        <n v="12985.0"/>
        <n v="4300.0"/>
        <n v="9134.0"/>
        <n v="8864.0"/>
        <n v="150755.0"/>
        <n v="110279.0"/>
        <n v="13439.0"/>
        <n v="10804.0"/>
        <n v="40107.0"/>
        <n v="98811.0"/>
        <n v="5528.0"/>
        <n v="521.0"/>
        <n v="663.0"/>
        <n v="157635.0"/>
        <n v="5368.0"/>
        <n v="47459.0"/>
        <n v="86060.0"/>
        <n v="161593.0"/>
        <n v="6927.0"/>
        <n v="159185.0"/>
        <n v="172736.0"/>
        <n v="5315.0"/>
        <n v="195750.0"/>
        <n v="3525.0"/>
        <n v="10550.0"/>
        <n v="718.0"/>
        <n v="28358.0"/>
        <n v="138384.0"/>
        <n v="2625.0"/>
        <n v="45004.0"/>
        <n v="2538.0"/>
        <n v="3188.0"/>
        <n v="8517.0"/>
        <n v="3012.0"/>
        <n v="8716.0"/>
        <n v="57157.0"/>
        <n v="5178.0"/>
        <n v="163118.0"/>
        <n v="6041.0"/>
        <n v="968.0"/>
        <n v="14305.0"/>
        <n v="6543.0"/>
        <n v="193413.0"/>
        <n v="2529.0"/>
        <n v="5614.0"/>
        <n v="3496.0"/>
        <n v="4257.0"/>
        <n v="199110.0"/>
        <n v="41212.0"/>
        <n v="6338.0"/>
        <n v="99100.0"/>
        <n v="12300.0"/>
        <n v="171549.0"/>
        <n v="14324.0"/>
        <n v="6024.0"/>
        <n v="188721.0"/>
        <n v="57911.0"/>
        <n v="12309.0"/>
        <n v="138497.0"/>
        <n v="667.0"/>
        <n v="119830.0"/>
        <n v="6623.0"/>
        <n v="81897.0"/>
        <n v="186885.0"/>
        <n v="176398.0"/>
        <n v="10999.0"/>
        <n v="102751.0"/>
        <n v="165352.0"/>
        <n v="165798.0"/>
        <n v="10084.0"/>
        <n v="5523.0"/>
        <n v="5823.0"/>
        <n v="6000.0"/>
        <n v="8181.0"/>
        <n v="3589.0"/>
        <n v="4323.0"/>
        <n v="14822.0"/>
        <n v="10138.0"/>
        <n v="3127.0"/>
        <n v="123124.0"/>
        <n v="171729.0"/>
        <n v="10729.0"/>
        <n v="10240.0"/>
        <n v="3988.0"/>
        <n v="14771.0"/>
        <n v="14649.0"/>
        <n v="184658.0"/>
        <n v="13103.0"/>
        <n v="168095.0"/>
        <n v="3.0"/>
        <n v="3840.0"/>
        <n v="6263.0"/>
        <n v="108161.0"/>
        <n v="8505.0"/>
        <n v="96735.0"/>
        <n v="959.0"/>
        <n v="8322.0"/>
        <n v="13424.0"/>
        <n v="10755.0"/>
        <n v="9935.0"/>
        <n v="26303.0"/>
        <n v="5328.0"/>
        <n v="10756.0"/>
        <n v="165375.0"/>
        <n v="6031.0"/>
        <n v="85902.0"/>
        <n v="143910.0"/>
        <n v="2708.0"/>
        <n v="8842.0"/>
        <n v="47260.0"/>
        <n v="1953.0"/>
        <n v="155349.0"/>
        <n v="10704.0"/>
        <n v="773.0"/>
        <n v="9419.0"/>
        <n v="5324.0"/>
        <n v="7465.0"/>
        <n v="8799.0"/>
        <n v="13656.0"/>
        <n v="14536.0"/>
        <n v="150552.0"/>
        <n v="9076.0"/>
        <n v="1517.0"/>
        <n v="8153.0"/>
        <n v="6357.0"/>
        <n v="19557.0"/>
        <n v="13213.0"/>
        <n v="5476.0"/>
        <n v="13474.0"/>
        <n v="91722.0"/>
        <n v="8219.0"/>
        <n v="717.0"/>
        <n v="1065.0"/>
        <n v="8038.0"/>
        <n v="68769.0"/>
        <n v="3352.0"/>
        <n v="6785.0"/>
        <n v="5037.0"/>
        <n v="1954.0"/>
        <n v="5.0"/>
        <n v="12102.0"/>
        <n v="24234.0"/>
        <n v="2809.0"/>
        <n v="11469.0"/>
        <n v="8014.0"/>
        <n v="514.0"/>
        <n v="43473.0"/>
        <n v="87560.0"/>
        <n v="3087.0"/>
        <n v="1586.0"/>
        <n v="12812.0"/>
        <n v="183345.0"/>
        <n v="8697.0"/>
        <n v="4126.0"/>
        <n v="3220.0"/>
        <n v="6401.0"/>
        <n v="1269.0"/>
        <n v="903.0"/>
        <n v="3251.0"/>
        <n v="8092.0"/>
        <n v="160422.0"/>
        <n v="196377.0"/>
        <n v="2148.0"/>
        <n v="11648.0"/>
        <n v="5897.0"/>
        <n v="3326.0"/>
        <n v="1002.0"/>
        <n v="131826.0"/>
        <n v="21477.0"/>
        <n v="62330.0"/>
        <n v="14643.0"/>
        <n v="41396.0"/>
        <n v="11900.0"/>
        <n v="123538.0"/>
        <n v="198628.0"/>
        <n v="68602.0"/>
        <n v="116064.0"/>
        <n v="125042.0"/>
        <n v="108974.0"/>
        <n v="34964.0"/>
        <n v="96777.0"/>
        <n v="31864.0"/>
        <n v="4853.0"/>
        <n v="82959.0"/>
        <n v="23159.0"/>
        <n v="2758.0"/>
        <n v="12607.0"/>
        <n v="142823.0"/>
        <n v="95958.0"/>
        <n v="94631.0"/>
        <n v="977.0"/>
        <n v="137961.0"/>
        <n v="7548.0"/>
        <n v="2241.0"/>
        <n v="3431.0"/>
        <n v="4253.0"/>
        <n v="1146.0"/>
        <n v="11948.0"/>
        <n v="135132.0"/>
        <n v="9546.0"/>
        <n v="13755.0"/>
        <n v="8330.0"/>
        <n v="14547.0"/>
        <n v="11735.0"/>
        <n v="10658.0"/>
        <n v="1870.0"/>
        <n v="14394.0"/>
        <n v="14743.0"/>
        <n v="178965.0"/>
        <n v="128410.0"/>
        <n v="164291.0"/>
        <n v="22073.0"/>
        <n v="1479.0"/>
        <n v="12275.0"/>
        <n v="5098.0"/>
        <n v="24882.0"/>
        <n v="2912.0"/>
        <n v="4008.0"/>
        <n v="9749.0"/>
        <n v="5803.0"/>
        <n v="14199.0"/>
        <n v="196779.0"/>
        <n v="56859.0"/>
        <n v="103554.0"/>
        <n v="42795.0"/>
        <n v="12938.0"/>
        <n v="101352.0"/>
        <n v="4477.0"/>
        <n v="4393.0"/>
        <n v="67546.0"/>
        <n v="143788.0"/>
        <n v="3755.0"/>
        <n v="9238.0"/>
        <n v="77012.0"/>
        <n v="14083.0"/>
        <n v="12202.0"/>
        <n v="62127.0"/>
        <n v="13772.0"/>
        <n v="2946.0"/>
        <n v="168820.0"/>
        <n v="154321.0"/>
        <n v="26527.0"/>
        <n v="71583.0"/>
        <n v="12100.0"/>
        <n v="12129.0"/>
        <n v="62804.0"/>
        <n v="55536.0"/>
        <n v="8161.0"/>
        <n v="14046.0"/>
        <n v="117628.0"/>
        <n v="159405.0"/>
        <n v="12552.0"/>
        <n v="59007.0"/>
        <n v="943.0"/>
        <n v="93963.0"/>
        <n v="140469.0"/>
        <n v="6423.0"/>
        <n v="6015.0"/>
        <n v="11075.0"/>
        <n v="15723.0"/>
        <n v="2064.0"/>
        <n v="7767.0"/>
        <n v="10313.0"/>
        <n v="197018.0"/>
        <n v="47037.0"/>
        <n v="173191.0"/>
        <n v="5487.0"/>
        <n v="9817.0"/>
        <n v="6369.0"/>
        <n v="65755.0"/>
        <n v="178120.0"/>
        <n v="13678.0"/>
        <n v="9969.0"/>
        <n v="14827.0"/>
        <n v="100900.0"/>
        <n v="165954.0"/>
        <n v="1744.0"/>
        <n v="10731.0"/>
        <n v="3232.0"/>
        <n v="10938.0"/>
        <n v="10739.0"/>
        <n v="5579.0"/>
        <n v="37754.0"/>
        <n v="45384.0"/>
        <n v="8703.0"/>
        <n v="4.0"/>
        <n v="182302.0"/>
        <n v="3045.0"/>
        <n v="102749.0"/>
        <n v="1763.0"/>
        <n v="137904.0"/>
        <n v="152438.0"/>
        <n v="1332.0"/>
        <n v="118706.0"/>
        <n v="5674.0"/>
        <n v="4119.0"/>
        <n v="139354.0"/>
        <n v="57734.0"/>
        <n v="145265.0"/>
        <n v="95020.0"/>
        <n v="8829.0"/>
        <n v="3984.0"/>
        <n v="8053.0"/>
        <n v="1620.0"/>
        <n v="10328.0"/>
        <n v="10289.0"/>
        <n v="9889.0"/>
        <n v="60342.0"/>
        <n v="8907.0"/>
        <n v="8432.0"/>
        <n v="57122.0"/>
        <n v="4613.0"/>
        <n v="162603.0"/>
        <n v="12310.0"/>
        <n v="8656.0"/>
        <n v="159931.0"/>
        <n v="689.0"/>
        <n v="48236.0"/>
        <n v="77021.0"/>
        <n v="27844.0"/>
        <n v="702.0"/>
        <n v="197024.0"/>
        <n v="11663.0"/>
        <n v="9339.0"/>
        <n v="4596.0"/>
        <n v="173437.0"/>
        <n v="45831.0"/>
        <n v="6514.0"/>
        <n v="13684.0"/>
        <n v="13264.0"/>
        <n v="1667.0"/>
        <n v="3349.0"/>
        <n v="46317.0"/>
        <n v="78743.0"/>
        <n v="107743.0"/>
        <n v="6889.0"/>
        <n v="45983.0"/>
        <n v="6924.0"/>
        <n v="12497.0"/>
        <n v="166874.0"/>
        <n v="837.0"/>
        <n v="193820.0"/>
        <n v="119510.0"/>
        <n v="9289.0"/>
        <n v="35498.0"/>
        <n v="12678.0"/>
        <n v="3260.0"/>
        <n v="31123.0"/>
        <n v="4797.0"/>
        <n v="53324.0"/>
        <n v="6608.0"/>
        <n v="622.0"/>
        <n v="180802.0"/>
        <n v="3406.0"/>
        <n v="11061.0"/>
        <n v="16389.0"/>
        <n v="6303.0"/>
        <n v="81136.0"/>
        <n v="1768.0"/>
        <n v="12944.0"/>
        <n v="188480.0"/>
        <n v="7227.0"/>
        <n v="574.0"/>
        <n v="96328.0"/>
        <n v="178338.0"/>
        <n v="8046.0"/>
        <n v="184086.0"/>
        <n v="13385.0"/>
        <n v="12533.0"/>
        <n v="14697.0"/>
        <n v="98935.0"/>
        <n v="57034.0"/>
        <n v="7120.0"/>
        <n v="14097.0"/>
        <n v="43086.0"/>
        <n v="1930.0"/>
        <n v="13864.0"/>
        <n v="7742.0"/>
        <n v="164109.0"/>
        <n v="6870.0"/>
        <n v="12597.0"/>
        <n v="179074.0"/>
        <n v="83843.0"/>
        <n v="105598.0"/>
        <n v="8866.0"/>
        <n v="75022.0"/>
        <n v="14408.0"/>
        <n v="14089.0"/>
        <n v="12467.0"/>
        <n v="11960.0"/>
        <n v="7966.0"/>
        <n v="106321.0"/>
        <n v="158832.0"/>
        <n v="11091.0"/>
        <n v="5107.0"/>
        <n v="141393.0"/>
        <n v="194166.0"/>
        <n v="4124.0"/>
        <n v="14865.0"/>
        <n v="134688.0"/>
        <n v="47705.0"/>
        <n v="95364.0"/>
        <n v="3295.0"/>
        <n v="4896.0"/>
        <n v="7496.0"/>
        <n v="9967.0"/>
        <n v="52421.0"/>
        <n v="6298.0"/>
        <n v="1546.0"/>
        <n v="16168.0"/>
        <n v="6269.0"/>
        <n v="149578.0"/>
        <n v="3841.0"/>
        <n v="4531.0"/>
        <n v="60934.0"/>
        <n v="103255.0"/>
        <n v="13065.0"/>
        <n v="6654.0"/>
        <n v="6852.0"/>
        <n v="124517.0"/>
        <n v="5113.0"/>
        <n v="5824.0"/>
        <n v="6226.0"/>
        <n v="20243.0"/>
        <n v="188288.0"/>
        <n v="11167.0"/>
        <n v="146595.0"/>
        <n v="7875.0"/>
        <n v="148779.0"/>
        <n v="175868.0"/>
        <n v="5112.0"/>
        <n v="13018.0"/>
        <n v="91176.0"/>
        <n v="6342.0"/>
        <n v="151438.0"/>
        <n v="6178.0"/>
        <n v="6405.0"/>
        <n v="180667.0"/>
        <n v="12042.0"/>
        <n v="179356.0"/>
        <n v="1136.0"/>
        <n v="8645.0"/>
        <n v="1914.0"/>
        <n v="41205.0"/>
        <n v="14488.0"/>
        <n v="97037.0"/>
        <n v="55757.0"/>
        <n v="11525.0"/>
        <n v="158669.0"/>
        <n v="5916.0"/>
        <n v="150806.0"/>
        <n v="14249.0"/>
        <n v="13205.0"/>
        <n v="11108.0"/>
        <n v="2884.0"/>
        <n v="55476.0"/>
        <n v="5973.0"/>
        <n v="183756.0"/>
        <n v="30902.0"/>
        <n v="5569.0"/>
        <n v="92824.0"/>
        <n v="158590.0"/>
        <n v="127591.0"/>
        <n v="6750.0"/>
        <n v="9318.0"/>
        <n v="4832.0"/>
        <n v="19769.0"/>
        <n v="11277.0"/>
        <n v="13382.0"/>
        <n v="32986.0"/>
        <n v="81984.0"/>
        <n v="178483.0"/>
        <n v="87448.0"/>
        <n v="1863.0"/>
        <n v="62174.0"/>
        <n v="59003.0"/>
        <n v="174039.0"/>
        <n v="12684.0"/>
        <n v="14033.0"/>
        <n v="177936.0"/>
        <n v="13212.0"/>
        <n v="49879.0"/>
        <n v="824.0"/>
        <n v="31594.0"/>
        <n v="57010.0"/>
        <n v="7438.0"/>
        <n v="57872.0"/>
        <n v="8906.0"/>
        <n v="7724.0"/>
        <n v="26571.0"/>
        <n v="12219.0"/>
        <n v="1985.0"/>
        <n v="12155.0"/>
        <n v="5593.0"/>
        <n v="175020.0"/>
        <n v="75955.0"/>
        <n v="119127.0"/>
        <n v="110689.0"/>
        <n v="2445.0"/>
        <n v="57250.0"/>
        <n v="11929.0"/>
        <n v="118214.0"/>
        <n v="4432.0"/>
        <n v="17879.0"/>
        <n v="14511.0"/>
        <n v="141822.0"/>
        <n v="159037.0"/>
        <n v="8109.0"/>
        <n v="8244.0"/>
        <n v="7600.0"/>
        <n v="94501.0"/>
        <n v="14381.0"/>
        <n v="13980.0"/>
        <n v="12449.0"/>
        <n v="7348.0"/>
        <n v="8158.0"/>
        <n v="7119.0"/>
        <n v="5438.0"/>
        <n v="115396.0"/>
        <n v="7656.0"/>
        <n v="12322.0"/>
        <n v="96888.0"/>
        <n v="196960.0"/>
        <n v="188057.0"/>
        <n v="6245.0"/>
        <n v="91014.0"/>
        <n v="4710.0"/>
        <n v="197728.0"/>
        <n v="10682.0"/>
        <n v="168048.0"/>
        <n v="138586.0"/>
        <n v="11579.0"/>
        <n v="12020.0"/>
        <n v="13954.0"/>
        <n v="6358.0"/>
        <n v="1260.0"/>
        <n v="14725.0"/>
        <n v="11174.0"/>
        <n v="182036.0"/>
        <n v="28870.0"/>
        <n v="10353.0"/>
        <n v="13868.0"/>
        <n v="8317.0"/>
        <n v="10557.0"/>
        <n v="3227.0"/>
        <n v="5429.0"/>
        <n v="75906.0"/>
        <n v="13250.0"/>
        <n v="11261.0"/>
        <n v="97369.0"/>
        <n v="48227.0"/>
        <n v="14685.0"/>
        <n v="735.0"/>
        <n v="10397.0"/>
        <n v="118847.0"/>
        <n v="7220.0"/>
        <n v="107622.0"/>
        <n v="83267.0"/>
        <n v="13404.0"/>
        <n v="131404.0"/>
        <n v="2533.0"/>
        <n v="5028.0"/>
        <n v="1557.0"/>
        <n v="6100.0"/>
        <n v="1592.0"/>
        <n v="14150.0"/>
        <n v="13513.0"/>
        <n v="504.0"/>
        <n v="14240.0"/>
        <n v="2091.0"/>
        <n v="118580.0"/>
        <n v="11214.0"/>
        <n v="68137.0"/>
        <n v="13527.0"/>
        <n v="8363.0"/>
        <n v="5362.0"/>
        <n v="12065.0"/>
        <n v="118603.0"/>
        <n v="10037.0"/>
        <n v="5696.0"/>
        <n v="167005.0"/>
        <n v="114615.0"/>
        <n v="16592.0"/>
        <n v="14420.0"/>
        <n v="6204.0"/>
        <n v="8010.0"/>
        <n v="8125.0"/>
        <n v="55372.0"/>
        <n v="11088.0"/>
        <n v="109106.0"/>
        <n v="11642.0"/>
        <n v="2769.0"/>
        <n v="169586.0"/>
        <n v="101185.0"/>
        <n v="6775.0"/>
        <n v="72623.0"/>
        <n v="45987.0"/>
        <n v="10243.0"/>
        <n v="87293.0"/>
        <n v="5421.0"/>
        <n v="4414.0"/>
        <n v="10981.0"/>
        <n v="10451.0"/>
        <n v="102535.0"/>
        <n v="12939.0"/>
        <n v="10946.0"/>
        <n v="60994.0"/>
        <n v="3174.0"/>
        <n v="3351.0"/>
        <n v="56774.0"/>
        <n v="540.0"/>
        <n v="680.0"/>
        <n v="13045.0"/>
        <n v="8276.0"/>
        <n v="1022.0"/>
        <n v="4275.0"/>
        <n v="8332.0"/>
        <n v="6408.0"/>
        <n v="73522.0"/>
        <n v="4667.0"/>
        <n v="12216.0"/>
        <n v="6987.0"/>
        <n v="4932.0"/>
        <n v="8262.0"/>
        <n v="1848.0"/>
        <n v="1583.0"/>
        <n v="88536.0"/>
        <n v="12360.0"/>
        <n v="71320.0"/>
        <n v="134640.0"/>
        <n v="7661.0"/>
        <n v="2950.0"/>
        <n v="11721.0"/>
        <n v="189192.0"/>
        <n v="7664.0"/>
        <n v="4509.0"/>
        <n v="12009.0"/>
        <n v="14273.0"/>
        <n v="188982.0"/>
        <n v="14640.0"/>
        <n v="107516.0"/>
        <n v="13950.0"/>
        <n v="12797.0"/>
        <n v="6134.0"/>
        <n v="4899.0"/>
        <n v="4929.0"/>
        <n v="1424.0"/>
        <n v="105817.0"/>
        <n v="136156.0"/>
        <n v="10723.0"/>
        <n v="11228.0"/>
        <n v="77355.0"/>
        <n v="6086.0"/>
        <n v="150960.0"/>
        <n v="8890.0"/>
        <n v="14644.0"/>
        <n v="116583.0"/>
        <n v="12991.0"/>
        <n v="8447.0"/>
        <n v="2703.0"/>
        <n v="8747.0"/>
        <n v="138087.0"/>
        <n v="5085.0"/>
        <n v="10831.0"/>
        <n v="8917.0"/>
        <n v="12468.0"/>
        <n v="2505.0"/>
        <n v="111502.0"/>
        <n v="194309.0"/>
        <n v="23956.0"/>
        <n v="8558.0"/>
        <n v="7413.0"/>
        <n v="2778.0"/>
        <n v="2594.0"/>
        <n v="5033.0"/>
        <n v="9317.0"/>
        <n v="6560.0"/>
        <n v="5415.0"/>
        <n v="14577.0"/>
        <n v="150515.0"/>
        <n v="79045.0"/>
        <n v="7797.0"/>
        <n v="38376.0"/>
        <n v="6920.0"/>
        <n v="194912.0"/>
        <n v="7992.0"/>
        <n v="79268.0"/>
        <n v="139468.0"/>
        <n v="5465.0"/>
        <n v="2111.0"/>
        <n v="126628.0"/>
        <n v="1012.0"/>
        <n v="193101.0"/>
        <n v="31665.0"/>
        <n v="2960.0"/>
        <n v="8089.0"/>
        <n v="109374.0"/>
        <n v="2129.0"/>
        <n v="127745.0"/>
        <n v="2289.0"/>
        <n v="12174.0"/>
        <n v="9508.0"/>
        <n v="155849.0"/>
        <n v="7758.0"/>
        <n v="13835.0"/>
        <n v="10770.0"/>
        <n v="153338.0"/>
        <n v="2437.0"/>
        <n v="93991.0"/>
        <n v="12620.0"/>
        <n v="8746.0"/>
        <n v="3534.0"/>
        <n v="709.0"/>
        <n v="795.0"/>
        <n v="12955.0"/>
        <n v="8964.0"/>
        <n v="1843.0"/>
        <n v="121950.0"/>
        <n v="8621.0"/>
        <n v="30215.0"/>
        <n v="11539.0"/>
        <n v="14310.0"/>
        <n v="35536.0"/>
        <n v="3676.0"/>
        <n v="195936.0"/>
        <n v="1343.0"/>
        <n v="2097.0"/>
        <n v="9021.0"/>
        <n v="20915.0"/>
        <n v="9676.0"/>
        <n v="1210.0"/>
        <n v="90440.0"/>
        <n v="4044.0"/>
        <n v="192292.0"/>
        <n v="6722.0"/>
        <n v="1577.0"/>
        <n v="3301.0"/>
        <n v="196386.0"/>
        <n v="11952.0"/>
        <n v="3930.0"/>
        <n v="5729.0"/>
        <n v="4883.0"/>
        <n v="175015.0"/>
        <n v="11280.0"/>
        <n v="10012.0"/>
        <n v="1690.0"/>
        <n v="84891.0"/>
        <n v="10093.0"/>
        <n v="3839.0"/>
        <n v="6161.0"/>
        <n v="5615.0"/>
        <n v="6205.0"/>
        <n v="11969.0"/>
        <n v="8142.0"/>
        <n v="55805.0"/>
        <n v="15238.0"/>
        <n v="961.0"/>
        <n v="5918.0"/>
        <n v="9520.0"/>
        <n v="159056.0"/>
        <n v="101987.0"/>
        <n v="1980.0"/>
        <n v="156384.0"/>
        <n v="7763.0"/>
        <n v="35698.0"/>
        <n v="12434.0"/>
        <n v="8081.0"/>
        <n v="6631.0"/>
        <n v="4678.0"/>
        <n v="6800.0"/>
        <n v="10657.0"/>
        <n v="4997.0"/>
        <n v="13164.0"/>
        <n v="8501.0"/>
        <n v="13468.0"/>
        <n v="121138.0"/>
        <n v="8117.0"/>
        <n v="8550.0"/>
        <n v="57659.0"/>
        <n v="1414.0"/>
        <n v="97524.0"/>
        <n v="26176.0"/>
        <n v="2991.0"/>
        <n v="8366.0"/>
        <n v="12886.0"/>
        <n v="5177.0"/>
        <n v="8641.0"/>
        <n v="86244.0"/>
        <n v="78630.0"/>
        <n v="11941.0"/>
        <n v="6115.0"/>
        <n v="188404.0"/>
        <n v="9910.0"/>
        <n v="114523.0"/>
        <n v="3144.0"/>
        <n v="13441.0"/>
        <n v="11990.0"/>
        <n v="6839.0"/>
        <n v="13223.0"/>
        <n v="7608.0"/>
        <n v="74073.0"/>
        <n v="153216.0"/>
        <n v="4814.0"/>
        <n v="4603.0"/>
        <n v="37823.0"/>
        <n v="62819.0"/>
      </sharedItems>
    </cacheField>
    <cacheField name="percent funded" numFmtId="1">
      <sharedItems containsSemiMixedTypes="0" containsString="0" containsNumber="1">
        <n v="0.0"/>
        <n v="1040.0"/>
        <n v="131.4787822878229"/>
        <n v="58.97619047619047"/>
        <n v="69.27631578947368"/>
        <n v="173.6184210526316"/>
        <n v="20.961538461538463"/>
        <n v="327.5777777777778"/>
        <n v="19.932788374205266"/>
        <n v="51.74193548387097"/>
        <n v="266.11538461538464"/>
        <n v="48.095238095238095"/>
        <n v="89.34920634920634"/>
        <n v="245.11904761904765"/>
        <n v="66.7695035460993"/>
        <n v="47.30788177339901"/>
        <n v="649.4705882352941"/>
        <n v="159.39125295508273"/>
        <n v="66.91208791208791"/>
        <n v="48.5296"/>
        <n v="112.24279210925646"/>
        <n v="40.992553191489364"/>
        <n v="128.0710659898477"/>
        <n v="332.0444444444445"/>
        <n v="112.83225108225108"/>
        <n v="216.43636363636364"/>
        <n v="48.19906976744186"/>
        <n v="79.95"/>
        <n v="105.22553516819573"/>
        <n v="328.8997821350763"/>
        <n v="160.61111111111111"/>
        <n v="310.0"/>
        <n v="86.8079207920792"/>
        <n v="377.8207171314741"/>
        <n v="150.80645161290323"/>
        <n v="150.3011952191235"/>
        <n v="157.2857142857143"/>
        <n v="139.98765432098764"/>
        <n v="325.3225806451613"/>
        <n v="50.77777777777778"/>
        <n v="169.0681818181818"/>
        <n v="212.92857142857144"/>
        <n v="443.94444444444446"/>
        <n v="185.9390243902439"/>
        <n v="658.8125"/>
        <n v="47.68421052631579"/>
        <n v="114.78378378378378"/>
        <n v="475.26666666666665"/>
        <n v="386.97297297297297"/>
        <n v="189.625"/>
        <n v="2.0"/>
        <n v="91.86780518659077"/>
        <n v="34.15277777777778"/>
        <n v="140.4090909090909"/>
        <n v="89.86666666666666"/>
        <n v="177.96969696969697"/>
        <n v="143.6625"/>
        <n v="215.27586206896552"/>
        <n v="227.11111111111114"/>
        <n v="275.0714285714286"/>
        <n v="144.37048832271762"/>
        <n v="92.74598393574297"/>
        <n v="722.6"/>
        <n v="11.851063829787234"/>
        <n v="97.64285714285714"/>
        <n v="236.14754098360655"/>
        <n v="45.06896551724138"/>
        <n v="162.38567493112947"/>
        <n v="254.52631578947367"/>
        <n v="24.063291139240505"/>
        <n v="123.74140625000001"/>
        <n v="108.06666666666666"/>
        <n v="670.3333333333333"/>
        <n v="660.9285714285714"/>
        <n v="122.46153846153847"/>
        <n v="150.57731958762886"/>
        <n v="78.106590724166"/>
        <n v="46.94736842105263"/>
        <n v="300.8"/>
        <n v="69.59861591695503"/>
        <n v="637.4545454545455"/>
        <n v="225.3392857142857"/>
        <n v="1497.3000000000002"/>
        <n v="37.590225563909776"/>
        <n v="132.36942675159236"/>
        <n v="131.22448979591837"/>
        <n v="167.63513513513513"/>
        <n v="61.98488664987406"/>
        <n v="260.75"/>
        <n v="252.58823529411765"/>
        <n v="78.61538461538461"/>
        <n v="48.40440699935191"/>
        <n v="258.875"/>
        <n v="60.548713235294116"/>
        <n v="303.6896551724138"/>
        <n v="112.99999999999999"/>
        <n v="217.37876614060258"/>
        <n v="926.6923076923076"/>
        <n v="33.692229038854805"/>
        <n v="196.7236842105263"/>
        <n v="1.0"/>
        <n v="1021.4444444444445"/>
        <n v="281.6756756756757"/>
        <n v="24.610000000000003"/>
        <n v="143.14010067114094"/>
        <n v="144.54411764705884"/>
        <n v="359.12820512820514"/>
        <n v="186.48571428571427"/>
        <n v="595.2666666666667"/>
        <n v="59.21153846153846"/>
        <n v="14.962780898876405"/>
        <n v="119.95602605863192"/>
        <n v="268.82978723404256"/>
        <n v="376.8787878787879"/>
        <n v="727.1578947368421"/>
        <n v="87.2117576484703"/>
        <n v="88.0"/>
        <n v="173.9387755102041"/>
        <n v="117.61111111111111"/>
        <n v="214.96"/>
        <n v="149.49667110519306"/>
        <n v="219.33995584988963"/>
        <n v="64.36769005847952"/>
        <n v="18.622397298818232"/>
        <n v="367.7692307692308"/>
        <n v="159.9056603773585"/>
        <n v="38.633185349611544"/>
        <n v="51.42151162790698"/>
        <n v="60.334277620396605"/>
        <n v="3.202693602693603"/>
        <n v="155.46875"/>
        <n v="100.85974499089254"/>
        <n v="116.18181818181819"/>
        <n v="310.77777777777777"/>
        <n v="89.73668341708543"/>
        <n v="71.27272727272728"/>
        <n v="3.286231884057971"/>
        <n v="261.77777777777777"/>
        <n v="96.0"/>
        <n v="20.89685124864278"/>
        <n v="223.16363636363636"/>
        <n v="101.59097978227061"/>
        <n v="230.03999999999996"/>
        <n v="135.5925925925926"/>
        <n v="129.1"/>
        <n v="236.512"/>
        <n v="17.25"/>
        <n v="112.49397590361446"/>
        <n v="121.02150537634408"/>
        <n v="219.8709677419355"/>
        <n v="64.16690962099125"/>
        <n v="423.06746987951806"/>
        <n v="92.98416050686377"/>
        <n v="58.75656742556917"/>
        <n v="65.02222222222223"/>
        <n v="73.93956043956044"/>
        <n v="52.666666666666664"/>
        <n v="220.95238095238096"/>
        <n v="100.01150627615063"/>
        <n v="162.3125"/>
        <n v="78.18181818181819"/>
        <n v="149.7377049180328"/>
        <n v="253.25714285714284"/>
        <n v="100.16943521594683"/>
        <n v="121.99004424778761"/>
        <n v="137.1326530612245"/>
        <n v="415.5384615384615"/>
        <n v="31.30913348946136"/>
        <n v="424.0815450643777"/>
        <n v="2.93886230728336"/>
        <n v="10.63265306122449"/>
        <n v="82.875"/>
        <n v="163.01447776628748"/>
        <n v="894.6666666666667"/>
        <n v="26.191501103752756"/>
        <n v="74.83478260869565"/>
        <n v="416.47680412371136"/>
        <n v="96.20833333333333"/>
        <n v="357.71910112359546"/>
        <n v="308.45714285714286"/>
        <n v="61.802325581395344"/>
        <n v="722.3247232472324"/>
        <n v="69.11764705882352"/>
        <n v="293.05555555555554"/>
        <n v="71.8"/>
        <n v="31.934684684684683"/>
        <n v="229.87375415282392"/>
        <n v="32.01219512195122"/>
        <n v="23.525352848928385"/>
        <n v="68.5945945945946"/>
        <n v="37.952380952380956"/>
        <n v="19.992957746478872"/>
        <n v="45.63636363636363"/>
        <n v="122.7605633802817"/>
        <n v="361.753164556962"/>
        <n v="63.146341463414636"/>
        <n v="298.20475319926874"/>
        <n v="9.558544303797468"/>
        <n v="53.77777777777778"/>
        <n v="681.1904761904761"/>
        <n v="78.83132530120483"/>
        <n v="134.40792216817235"/>
        <n v="3.372"/>
        <n v="431.84615384615387"/>
        <n v="38.84444444444444"/>
        <n v="425.7"/>
        <n v="101.12239715591672"/>
        <n v="21.188688946015425"/>
        <n v="67.42553191489363"/>
        <n v="94.92337164750958"/>
        <n v="151.85185185185185"/>
        <n v="195.16382252559728"/>
        <n v="1023.1428571428571"/>
        <n v="3.841836734693878"/>
        <n v="155.07066557107643"/>
        <n v="44.75347758887172"/>
        <n v="215.94736842105263"/>
        <n v="332.1270983213429"/>
        <n v="8.443037974683545"/>
        <n v="98.62551440329219"/>
        <n v="137.97916666666669"/>
        <n v="93.81099656357388"/>
        <n v="403.6393088552916"/>
        <n v="260.1740412979351"/>
        <n v="366.6333333333333"/>
        <n v="168.7208538587849"/>
        <n v="119.90717911530093"/>
        <n v="193.6892523364486"/>
        <n v="420.1666666666667"/>
        <n v="76.70833333333333"/>
        <n v="171.26470588235293"/>
        <n v="157.89473684210526"/>
        <n v="109.08"/>
        <n v="41.73255813953488"/>
        <n v="10.944303797468354"/>
        <n v="159.3763440860215"/>
        <n v="422.4166666666667"/>
        <n v="97.71875"/>
        <n v="418.7891156462585"/>
        <n v="101.91632047477745"/>
        <n v="127.72619047619047"/>
        <n v="445.2173913043478"/>
        <n v="569.7142857142858"/>
        <n v="509.34482758620686"/>
        <n v="325.5333333333333"/>
        <n v="932.6161616161617"/>
        <n v="211.33870967741933"/>
        <n v="273.3252032520325"/>
        <n v="3.0"/>
        <n v="54.08450704225351"/>
        <n v="626.3"/>
        <n v="89.02139917695473"/>
        <n v="184.8913043478261"/>
        <n v="120.16770186335404"/>
        <n v="23.390243902439025"/>
        <n v="146.0"/>
        <n v="268.48"/>
        <n v="597.5"/>
        <n v="157.69841269841268"/>
        <n v="31.201660735468568"/>
        <n v="313.4117647058824"/>
        <n v="370.8965517241379"/>
        <n v="362.6644736842105"/>
        <n v="123.08163265306122"/>
        <n v="76.76675603217159"/>
        <n v="233.6201298701299"/>
        <n v="180.53333333333333"/>
        <n v="252.62857142857143"/>
        <n v="27.176538240368025"/>
        <n v="1.2706571242680547"/>
        <n v="304.0097847358121"/>
        <n v="137.23076923076923"/>
        <n v="32.208333333333336"/>
        <n v="241.51282051282053"/>
        <n v="96.8"/>
        <n v="1066.4285714285716"/>
        <n v="325.8888888888889"/>
        <n v="170.70000000000002"/>
        <n v="581.44"/>
        <n v="91.5209726443769"/>
        <n v="108.04761904761904"/>
        <n v="18.728395061728396"/>
        <n v="83.1938775510204"/>
        <n v="706.3333333333334"/>
        <n v="17.446030330062445"/>
        <n v="209.73015873015873"/>
        <n v="97.78571428571429"/>
        <n v="1684.25"/>
        <n v="54.40213523131673"/>
        <n v="456.6111111111111"/>
        <n v="9.821917808219178"/>
        <n v="16.384615384615383"/>
        <n v="1339.6666666666667"/>
        <n v="35.650077760497666"/>
        <n v="54.950819672131146"/>
        <n v="94.23611111111111"/>
        <n v="143.9142857142857"/>
        <n v="51.421052631578945"/>
        <n v="5.0"/>
        <n v="1344.6666666666667"/>
        <n v="31.8449408672799"/>
        <n v="82.61764705882354"/>
        <n v="546.1428571428572"/>
        <n v="286.2142857142857"/>
        <n v="7.907692307692307"/>
        <n v="132.13677811550153"/>
        <n v="74.07783417935703"/>
        <n v="75.29268292682927"/>
        <n v="20.333333333333332"/>
        <n v="203.36507936507937"/>
        <n v="310.2284263959391"/>
        <n v="395.3181818181818"/>
        <n v="294.7142857142857"/>
        <n v="33.89473684210526"/>
        <n v="66.67708333333333"/>
        <n v="19.227272727272727"/>
        <n v="15.842105263157894"/>
        <n v="38.702380952380956"/>
        <n v="9.587677725118484"/>
        <n v="94.14436619718309"/>
        <n v="166.56234096692114"/>
        <n v="24.134831460674157"/>
        <n v="164.05633802816902"/>
        <n v="90.72307692307693"/>
        <n v="46.19444444444444"/>
        <n v="38.53846153846154"/>
        <n v="133.56231003039514"/>
        <n v="22.896588486140725"/>
        <n v="184.95548961424333"/>
        <n v="443.72727272727275"/>
        <n v="199.9806763285024"/>
        <n v="123.95833333333333"/>
        <n v="186.6132930513595"/>
        <n v="114.28538550057536"/>
        <n v="97.03253182461104"/>
        <n v="122.81904761904762"/>
        <n v="179.14326647564468"/>
        <n v="79.95157740278796"/>
        <n v="94.24258760107817"/>
        <n v="84.66929133858268"/>
        <n v="66.52192066805846"/>
        <n v="53.922222222222224"/>
        <n v="41.9832995951417"/>
        <n v="14.69479695431472"/>
        <n v="34.475"/>
        <n v="1400.7777777777778"/>
        <n v="71.77035175879396"/>
        <n v="53.07411504424778"/>
        <n v="127.70715249662618"/>
        <n v="34.89285714285714"/>
        <n v="410.5982142857143"/>
        <n v="123.73770491803278"/>
        <n v="58.973684210526315"/>
        <n v="36.89247311827957"/>
        <n v="184.91304347826087"/>
        <n v="11.814432989690722"/>
        <n v="298.7"/>
        <n v="226.35175879396985"/>
        <n v="173.56363636363636"/>
        <n v="371.7567567567568"/>
        <n v="160.1923076923077"/>
        <n v="1616.3333333333335"/>
        <n v="733.4375"/>
        <n v="592.1111111111111"/>
        <n v="18.88888888888889"/>
        <n v="276.8076923076923"/>
        <n v="273.0185185185185"/>
        <n v="159.3633125556545"/>
        <n v="67.86997885835095"/>
        <n v="1591.5555555555554"/>
        <n v="730.1822222222222"/>
        <n v="13.185782556750297"/>
        <n v="54.77777777777778"/>
        <n v="361.0294117647059"/>
        <n v="10.257545271629779"/>
        <n v="13.962962962962964"/>
        <n v="40.44444444444444"/>
        <n v="160.32"/>
        <n v="183.9433962264151"/>
        <n v="63.76923076923077"/>
        <n v="225.38095238095238"/>
        <n v="172.0096153846154"/>
        <n v="146.16709511568124"/>
        <n v="76.42361623616236"/>
        <n v="39.26146788990826"/>
        <n v="11.270034843205574"/>
        <n v="122.11084337349398"/>
        <n v="186.54166666666669"/>
        <n v="7.27317880794702"/>
        <n v="65.64237123420796"/>
        <n v="228.96178343949046"/>
        <n v="469.37499999999994"/>
        <n v="130.11267605633802"/>
        <n v="167.05422993492408"/>
        <n v="173.8641975308642"/>
        <n v="717.7647058823529"/>
        <n v="63.85097636176773"/>
        <n v="1530.2222222222222"/>
        <n v="40.35616438356164"/>
        <n v="86.22063329928498"/>
        <n v="315.58486707566465"/>
        <n v="89.61824324324324"/>
        <n v="182.14503816793894"/>
        <n v="355.88235294117646"/>
        <n v="131.83695652173913"/>
        <n v="46.315634218289084"/>
        <n v="36.132726089785294"/>
        <n v="104.62820512820512"/>
        <n v="668.8571428571429"/>
        <n v="62.072823218997364"/>
        <n v="84.69978746014878"/>
        <n v="11.059030837004405"/>
        <n v="43.838781575037146"/>
        <n v="55.470588235294116"/>
        <n v="57.39951130116066"/>
        <n v="123.43497363796135"/>
        <n v="128.46"/>
        <n v="63.98936170212765"/>
        <n v="127.29885057471265"/>
        <n v="10.638024357239512"/>
        <n v="40.470588235294116"/>
        <n v="287.66666666666663"/>
        <n v="572.9444444444445"/>
        <n v="112.90429799426933"/>
        <n v="46.387573964497044"/>
        <n v="90.6759162303665"/>
        <n v="67.74074074074075"/>
        <n v="192.49019607843135"/>
        <n v="82.71428571428572"/>
        <n v="54.16392092257002"/>
        <n v="16.72222222222222"/>
        <n v="116.87664041994749"/>
        <n v="1052.1538461538462"/>
        <n v="123.07407407407408"/>
        <n v="178.63855421686748"/>
        <n v="355.28169014084506"/>
        <n v="161.90634146341463"/>
        <n v="24.914285714285715"/>
        <n v="198.72222222222223"/>
        <n v="34.75268817204301"/>
        <n v="176.41935483870967"/>
        <n v="511.38095238095235"/>
        <n v="82.04411764705883"/>
        <n v="24.326030927835053"/>
        <n v="50.48275862068966"/>
        <n v="967.0"/>
        <n v="4.0"/>
        <n v="122.84501347708894"/>
        <n v="63.4375"/>
        <n v="56.331688596491226"/>
        <n v="44.074999999999996"/>
        <n v="118.3725321888412"/>
        <n v="104.1243169398907"/>
        <n v="26.640000000000004"/>
        <n v="351.20118343195264"/>
        <n v="90.06349206349206"/>
        <n v="171.625"/>
        <n v="141.04655870445345"/>
        <n v="30.57944915254237"/>
        <n v="108.16455696202532"/>
        <n v="133.45505617977528"/>
        <n v="187.85106382978722"/>
        <n v="332.0"/>
        <n v="575.2142857142858"/>
        <n v="40.5"/>
        <n v="184.42857142857144"/>
        <n v="285.80555555555554"/>
        <n v="319.0"/>
        <n v="39.23407022106632"/>
        <n v="178.14000000000001"/>
        <n v="365.15"/>
        <n v="113.94594594594594"/>
        <n v="29.828720626631856"/>
        <n v="54.27058823529411"/>
        <n v="236.34156976744185"/>
        <n v="512.9166666666666"/>
        <n v="100.65116279069768"/>
        <n v="81.34842319430315"/>
        <n v="16.404761904761905"/>
        <n v="52.774617067833695"/>
        <n v="260.2060810810811"/>
        <n v="30.73289183222958"/>
        <n v="13.5"/>
        <n v="178.62556663644605"/>
        <n v="220.0566037735849"/>
        <n v="101.5108695652174"/>
        <n v="191.5"/>
        <n v="305.34683098591546"/>
        <n v="23.99528795811518"/>
        <n v="723.7777777777777"/>
        <n v="547.36"/>
        <n v="414.49999999999994"/>
        <n v="0.9069640914036997"/>
        <n v="34.1734693877551"/>
        <n v="23.9488107549121"/>
        <n v="48.072649572649574"/>
        <n v="70.14518229166666"/>
        <n v="529.9230769230769"/>
        <n v="180.32549019607845"/>
        <n v="92.32000000000001"/>
        <n v="13.901001112347053"/>
        <n v="927.0777777777777"/>
        <n v="39.85714285714286"/>
        <n v="112.22929936305732"/>
        <n v="70.92581602373888"/>
        <n v="119.08974358974358"/>
        <n v="24.017591339648174"/>
        <n v="139.3186813186813"/>
        <n v="39.277108433734945"/>
        <n v="22.43907714491709"/>
        <n v="55.77906976744186"/>
        <n v="42.52312599681021"/>
        <n v="112.00000000000001"/>
        <n v="7.068181818181818"/>
        <n v="101.74563871693867"/>
        <n v="425.75"/>
        <n v="145.53947368421052"/>
        <n v="32.45346534653466"/>
        <n v="700.3333333333333"/>
        <n v="83.90486039296793"/>
        <n v="84.19047619047619"/>
        <n v="155.95180722891567"/>
        <n v="99.61945031712473"/>
        <n v="80.30000000000001"/>
        <n v="11.254901960784313"/>
        <n v="91.74095238095238"/>
        <n v="95.52115693626139"/>
        <n v="502.87499999999994"/>
        <n v="159.24394463667818"/>
        <n v="15.022446689113355"/>
        <n v="482.0384615384615"/>
        <n v="149.96938775510205"/>
        <n v="117.22156398104266"/>
        <n v="37.69596827495043"/>
        <n v="72.6530612244898"/>
        <n v="265.9811320754717"/>
        <n v="24.20561797752809"/>
        <n v="2.5064935064935066"/>
        <n v="16.32979976442874"/>
        <n v="276.5"/>
        <n v="88.80357142857143"/>
        <n v="163.57142857142856"/>
        <n v="969.0"/>
        <n v="270.91376701966715"/>
        <n v="284.2135593220339"/>
        <n v="58.6329816768462"/>
        <n v="98.51111111111112"/>
        <n v="43.975381008206334"/>
        <n v="151.66315789473683"/>
        <n v="223.63492063492063"/>
        <n v="239.75"/>
        <n v="199.33333333333334"/>
        <n v="137.3448275862069"/>
        <n v="100.9696106362773"/>
        <n v="794.16"/>
        <n v="369.7"/>
        <n v="12.818181818181817"/>
        <n v="138.02702702702703"/>
        <n v="83.81327800829875"/>
        <n v="204.60063224446787"/>
        <n v="44.344086021505376"/>
        <n v="218.60294117647058"/>
        <n v="186.0331491712707"/>
        <n v="237.33830845771143"/>
        <n v="305.65384615384613"/>
        <n v="94.14285714285714"/>
        <n v="54.400000000000006"/>
        <n v="111.88059701492537"/>
        <n v="369.14814814814815"/>
        <n v="62.93037214885955"/>
        <n v="64.9278350515464"/>
        <n v="18.853658536585368"/>
        <n v="16.75440414507772"/>
        <n v="101.11290322580646"/>
        <n v="341.5022831050228"/>
        <n v="64.01666666666667"/>
        <n v="52.08045977011494"/>
        <n v="322.4021164021164"/>
        <n v="119.50810185185186"/>
        <n v="146.79775280898878"/>
        <n v="950.5714285714286"/>
        <n v="72.8936170212766"/>
        <n v="79.00824873096447"/>
        <n v="64.72151898734178"/>
        <n v="82.02816901408451"/>
        <n v="1037.6666666666667"/>
        <n v="12.910076530612244"/>
        <n v="154.8421052631579"/>
        <n v="7.099173553719009"/>
        <n v="208.52773826458036"/>
        <n v="99.68354430379746"/>
        <n v="201.59756097560978"/>
        <n v="162.09032258064516"/>
        <n v="3.643620812544547"/>
        <n v="206.63492063492063"/>
        <n v="128.23628691983123"/>
        <n v="119.66037735849055"/>
        <n v="170.73055242390078"/>
        <n v="187.21212121212122"/>
        <n v="188.38235294117646"/>
        <n v="131.2986918604651"/>
        <n v="283.974358974359"/>
        <n v="120.41999999999999"/>
        <n v="419.0560747663551"/>
        <n v="13.853658536585368"/>
        <n v="139.43548387096774"/>
        <n v="174.0"/>
        <n v="155.49056603773585"/>
        <n v="170.44705882352943"/>
        <n v="189.515625"/>
        <n v="249.71428571428572"/>
        <n v="48.86052366565961"/>
        <n v="28.461970393057683"/>
        <n v="268.0232558139535"/>
        <n v="619.80078125"/>
        <n v="3.13015873015873"/>
        <n v="159.9215270413574"/>
        <n v="279.3921568627451"/>
        <n v="77.37333333333333"/>
        <n v="206.32812500000003"/>
        <n v="694.25"/>
        <n v="151.78947368421052"/>
        <n v="64.58207217694995"/>
        <n v="62.873684210526314"/>
        <n v="310.39864864864865"/>
        <n v="42.859916782246884"/>
        <n v="83.11940298507463"/>
        <n v="78.53130287648055"/>
        <n v="114.09352517985612"/>
        <n v="64.53768335862418"/>
        <n v="79.41176470588235"/>
        <n v="11.419117647058824"/>
        <n v="56.18604651162791"/>
        <n v="16.501669449081803"/>
        <n v="119.96808510638297"/>
        <n v="145.45652173913044"/>
        <n v="221.38255033557047"/>
        <n v="48.396694214876035"/>
        <n v="92.91150442477876"/>
        <n v="88.59979736575482"/>
        <n v="41.4"/>
        <n v="63.056795131845846"/>
        <n v="48.48233360723089"/>
        <n v="88.47941026944585"/>
        <n v="126.84"/>
        <n v="2338.833333333333"/>
        <n v="508.3885714285715"/>
        <n v="191.47826086956522"/>
        <n v="42.12753378378378"/>
        <n v="8.24"/>
        <n v="60.06463878326996"/>
        <n v="47.23280861640431"/>
        <n v="81.73626373626374"/>
        <n v="54.187265917603"/>
        <n v="97.86813186813187"/>
        <n v="77.24"/>
        <n v="33.4647355163728"/>
        <n v="239.58823529411765"/>
        <n v="64.03225806451613"/>
        <n v="176.15942028985506"/>
        <n v="20.33818181818182"/>
        <n v="358.6475409836066"/>
        <n v="468.858024691358"/>
        <n v="122.05635245901641"/>
        <n v="55.93178372915614"/>
        <n v="43.660714285714285"/>
        <n v="33.53837141183363"/>
        <n v="122.97938144329896"/>
        <n v="189.74959871589084"/>
        <n v="83.62264150943396"/>
        <n v="17.968844221105527"/>
        <n v="1036.5"/>
        <n v="97.40521978021978"/>
        <n v="86.38620315046171"/>
        <n v="150.16666666666666"/>
        <n v="358.4347826086956"/>
        <n v="542.8571428571429"/>
        <n v="67.50071428571428"/>
        <n v="191.74666666666667"/>
        <n v="932.0"/>
        <n v="429.2758620689655"/>
        <n v="100.65753424657535"/>
        <n v="226.6111111111111"/>
        <n v="142.38"/>
        <n v="90.63333333333333"/>
        <n v="63.966740576496676"/>
        <n v="84.13186813186813"/>
        <n v="133.93478260869566"/>
        <n v="59.042047531992694"/>
        <n v="152.80062063615205"/>
        <n v="446.6912114014252"/>
        <n v="84.39189189189189"/>
        <n v="175.02692307692308"/>
        <n v="54.137931034482754"/>
        <n v="311.8738170347003"/>
        <n v="122.78160919540231"/>
        <n v="99.02651738361816"/>
        <n v="127.8468634686347"/>
        <n v="158.6164383561644"/>
        <n v="707.0588235294117"/>
        <n v="142.3877551020408"/>
        <n v="147.86046511627907"/>
        <n v="20.32258064516129"/>
        <n v="1840.625"/>
        <n v="161.94202898550725"/>
        <n v="472.82077922077923"/>
        <n v="24.466101694915253"/>
        <n v="517.65"/>
        <n v="247.64285714285714"/>
        <n v="100.20481927710843"/>
        <n v="153.0"/>
        <n v="37.0919540229885"/>
        <n v="4.392394822006473"/>
        <n v="156.50721649484535"/>
        <n v="270.4081632653061"/>
        <n v="134.05952380952382"/>
        <n v="50.398033126293996"/>
        <n v="88.8158379373849"/>
        <n v="165.0"/>
        <n v="17.5"/>
        <n v="185.66071428571428"/>
        <n v="412.6631944444444"/>
        <n v="90.25"/>
        <n v="91.98461538461538"/>
        <n v="527.006329113924"/>
        <n v="319.1428571428571"/>
        <n v="354.188679245283"/>
        <n v="32.896103896103895"/>
        <n v="135.8918918918919"/>
        <n v="2.0843373493975905"/>
        <n v="61.0"/>
        <n v="30.037735849056602"/>
        <n v="1179.1666666666665"/>
        <n v="1126.0833333333335"/>
        <n v="12.923076923076923"/>
        <n v="712.0"/>
        <n v="30.304347826086957"/>
        <n v="212.5089605734767"/>
        <n v="228.85714285714286"/>
        <n v="34.959979476654695"/>
        <n v="157.29069767441862"/>
        <n v="232.30555555555554"/>
        <n v="92.44827586206897"/>
        <n v="256.70212765957444"/>
        <n v="168.47017045454547"/>
        <n v="166.57777777777778"/>
        <n v="772.0769230769231"/>
        <n v="406.85714285714283"/>
        <n v="564.2060810810812"/>
        <n v="68.42686567164179"/>
        <n v="34.351966873706004"/>
        <n v="655.4545454545455"/>
        <n v="177.25714285714284"/>
        <n v="113.17857142857144"/>
        <n v="728.1818181818182"/>
        <n v="208.33333333333334"/>
        <n v="31.17123287671233"/>
        <n v="56.967078189300416"/>
        <n v="231.0"/>
        <n v="86.86783439490446"/>
        <n v="270.74418604651163"/>
        <n v="49.44642857142857"/>
        <n v="113.3596256684492"/>
        <n v="190.55555555555554"/>
        <n v="135.5"/>
        <n v="10.297872340425531"/>
        <n v="65.5442238267148"/>
        <n v="49.02665245202559"/>
        <n v="787.9230769230769"/>
        <n v="80.30634774609015"/>
        <n v="106.29411764705883"/>
        <n v="50.73563218390804"/>
        <n v="215.3137254901961"/>
        <n v="141.22972972972974"/>
        <n v="115.33745781777279"/>
        <n v="193.11940298507463"/>
        <n v="729.7333333333333"/>
        <n v="99.66339869281046"/>
        <n v="88.16666666666667"/>
        <n v="37.233333333333334"/>
        <n v="30.54007530930608"/>
        <n v="25.71428571428571"/>
        <n v="34.0"/>
        <n v="1185.909090909091"/>
        <n v="125.39393939393939"/>
        <n v="14.394366197183098"/>
        <n v="54.807692307692314"/>
        <n v="109.63157894736841"/>
        <n v="188.47058823529412"/>
        <n v="87.00828402366864"/>
        <n v="202.9130434782609"/>
        <n v="197.03225806451613"/>
        <n v="107.0"/>
        <n v="268.7307692307692"/>
        <n v="50.84536082474227"/>
        <n v="1180.2857142857142"/>
        <n v="264.0"/>
        <n v="30.44230769230769"/>
        <n v="62.88068181818181"/>
        <n v="193.125"/>
        <n v="77.10270270270271"/>
        <n v="225.52763819095478"/>
        <n v="239.40625"/>
        <n v="92.1875"/>
        <n v="130.23333333333335"/>
        <n v="615.2173913043479"/>
        <n v="368.7953216374269"/>
        <n v="1094.857142857143"/>
        <n v="50.662921348314605"/>
        <n v="800.6"/>
        <n v="291.2857142857143"/>
        <n v="349.9666666666667"/>
        <n v="357.0731707317073"/>
        <n v="126.48941176470588"/>
        <n v="387.5"/>
        <n v="457.0357142857143"/>
        <n v="266.69565217391306"/>
        <n v="69.0"/>
        <n v="51.34375"/>
        <n v="1.1710526315789473"/>
        <n v="108.97734294541709"/>
        <n v="315.1759259259259"/>
        <n v="157.69117647058823"/>
        <n v="153.8082191780822"/>
        <n v="89.73897911832947"/>
        <n v="75.1358024691358"/>
        <n v="852.8813559322034"/>
        <n v="138.90625"/>
        <n v="190.1818181818182"/>
        <n v="100.24333619948409"/>
        <n v="142.75824175824175"/>
        <n v="563.1333333333333"/>
        <n v="30.715909090909086"/>
        <n v="99.39772727272728"/>
        <n v="197.54935622317598"/>
        <n v="508.5"/>
        <n v="237.74468085106383"/>
        <n v="338.46875"/>
        <n v="133.08955223880596"/>
        <n v="207.79999999999998"/>
        <n v="51.12244897959184"/>
        <n v="652.0584795321637"/>
        <n v="113.63099415204678"/>
        <n v="102.37606837606839"/>
        <n v="356.5833333333333"/>
        <n v="139.86792452830187"/>
        <n v="69.45"/>
        <n v="35.534246575342465"/>
        <n v="251.65"/>
        <n v="105.87500000000001"/>
        <n v="187.42857142857144"/>
        <n v="386.7857142857143"/>
        <n v="347.07142857142856"/>
        <n v="185.820987654321"/>
        <n v="43.24124726477024"/>
        <n v="162.4375"/>
        <n v="184.84285714285716"/>
        <n v="23.70352069178505"/>
        <n v="89.87012987012987"/>
        <n v="272.6041958041958"/>
        <n v="170.04255319148936"/>
        <n v="188.2850356294537"/>
        <n v="346.93532338308455"/>
        <n v="69.17721518987342"/>
        <n v="25.433734939759034"/>
        <n v="77.40097799511003"/>
        <n v="37.48148148148148"/>
        <n v="543.8"/>
        <n v="228.52189349112427"/>
        <n v="38.94833948339483"/>
        <n v="370.0"/>
        <n v="237.91176470588232"/>
        <n v="64.03629976580795"/>
        <n v="118.27777777777777"/>
        <n v="84.82403718459496"/>
        <n v="29.346153846153843"/>
        <n v="209.89655172413794"/>
        <n v="169.7857142857143"/>
        <n v="115.9590773809524"/>
        <n v="258.59999999999997"/>
        <n v="230.58333333333331"/>
        <n v="128.21428571428572"/>
        <n v="188.70588235294116"/>
        <n v="6.951188986232791"/>
        <n v="774.4343434343434"/>
        <n v="27.693181818181817"/>
        <n v="52.479620323841424"/>
        <n v="407.0967741935484"/>
        <n v="156.17857142857144"/>
        <n v="252.42857142857144"/>
        <n v="1.729268292682927"/>
        <n v="12.230769230769232"/>
        <n v="163.9873417721519"/>
        <n v="162.98181818181817"/>
        <n v="20.252747252747252"/>
        <n v="319.24083769633506"/>
        <n v="478.94444444444446"/>
        <n v="19.556634304207122"/>
        <n v="198.94827586206895"/>
        <n v="795.0"/>
        <n v="50.62108262108262"/>
        <n v="57.4375"/>
        <n v="155.6282764098491"/>
        <n v="36.2972972972973"/>
        <n v="58.25"/>
        <n v="237.39473684210526"/>
        <n v="58.75"/>
        <n v="182.56603773584905"/>
        <n v="0.7543640897755611"/>
        <n v="175.9533073929961"/>
        <n v="237.88235294117646"/>
        <n v="488.0507614213198"/>
        <n v="224.0666666666667"/>
        <n v="18.126436781609197"/>
        <n v="45.84722222222222"/>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
        <n v="159.58666666666667"/>
        <n v="81.42"/>
        <n v="32.44476744186046"/>
        <n v="9.914118412491867"/>
        <n v="26.694444444444443"/>
        <n v="62.95744680851064"/>
        <n v="161.35593220338984"/>
        <n v="1096.9379310344827"/>
        <n v="70.09415807560137"/>
        <n v="60.0"/>
        <n v="367.0985915492958"/>
        <n v="1109.0"/>
        <n v="19.02878464818763"/>
        <n v="126.87755102040816"/>
        <n v="734.6363636363636"/>
        <n v="4.573103448275862"/>
        <n v="85.05454545454545"/>
        <n v="119.29824561403508"/>
        <n v="296.02777777777777"/>
        <n v="84.69491525423729"/>
        <n v="355.7837837837838"/>
        <n v="386.40909090909093"/>
        <n v="792.2352941176471"/>
        <n v="137.03393665158373"/>
        <n v="338.20833333333337"/>
        <n v="108.22784810126582"/>
        <n v="60.757639620653315"/>
        <n v="27.725490196078432"/>
        <n v="228.3934426229508"/>
        <n v="21.615194054500414"/>
        <n v="373.875"/>
        <n v="154.92592592592592"/>
        <n v="322.15"/>
        <n v="73.95714285714286"/>
        <n v="864.1"/>
        <n v="143.2624584717608"/>
        <n v="40.28176229508197"/>
        <n v="178.22388059701493"/>
        <n v="84.93055555555556"/>
        <n v="145.93648334624322"/>
        <n v="152.46153846153848"/>
        <n v="67.12954279015241"/>
        <n v="40.30769230769231"/>
        <n v="216.79032258064518"/>
        <n v="52.11702127659574"/>
        <n v="499.58333333333337"/>
        <n v="87.67948717948718"/>
        <n v="113.1734693877551"/>
        <n v="426.5483870967742"/>
        <n v="77.63265306122449"/>
        <n v="52.49681077250177"/>
        <n v="157.4676258992806"/>
        <n v="72.93939393939394"/>
        <n v="60.565789473684205"/>
        <n v="56.79129129129129"/>
        <n v="56.54275427542754"/>
      </sharedItems>
    </cacheField>
    <cacheField name="outcome" numFmtId="0">
      <sharedItems>
        <s v="failed"/>
        <s v="successful"/>
        <s v="live"/>
        <s v="canceled"/>
      </sharedItems>
    </cacheField>
    <cacheField name="backers_count" numFmtId="0">
      <sharedItems containsSemiMixedTypes="0" containsString="0" containsNumber="1" containsInteger="1">
        <n v="0.0"/>
        <n v="158.0"/>
        <n v="1425.0"/>
        <n v="24.0"/>
        <n v="53.0"/>
        <n v="174.0"/>
        <n v="18.0"/>
        <n v="227.0"/>
        <n v="708.0"/>
        <n v="44.0"/>
        <n v="220.0"/>
        <n v="27.0"/>
        <n v="55.0"/>
        <n v="98.0"/>
        <n v="200.0"/>
        <n v="452.0"/>
        <n v="100.0"/>
        <n v="1249.0"/>
        <n v="135.0"/>
        <n v="674.0"/>
        <n v="1396.0"/>
        <n v="558.0"/>
        <n v="890.0"/>
        <n v="142.0"/>
        <n v="2673.0"/>
        <n v="163.0"/>
        <n v="1480.0"/>
        <n v="15.0"/>
        <n v="2220.0"/>
        <n v="1606.0"/>
        <n v="129.0"/>
        <n v="226.0"/>
        <n v="2307.0"/>
        <n v="5419.0"/>
        <n v="165.0"/>
        <n v="1965.0"/>
        <n v="16.0"/>
        <n v="107.0"/>
        <n v="134.0"/>
        <n v="88.0"/>
        <n v="198.0"/>
        <n v="111.0"/>
        <n v="222.0"/>
        <n v="6212.0"/>
        <n v="48.0"/>
        <n v="92.0"/>
        <n v="149.0"/>
        <n v="2431.0"/>
        <n v="303.0"/>
        <n v="1.0"/>
        <n v="1467.0"/>
        <n v="75.0"/>
        <n v="209.0"/>
        <n v="120.0"/>
        <n v="131.0"/>
        <n v="164.0"/>
        <n v="201.0"/>
        <n v="211.0"/>
        <n v="128.0"/>
        <n v="1600.0"/>
        <n v="2253.0"/>
        <n v="249.0"/>
        <n v="5.0"/>
        <n v="38.0"/>
        <n v="236.0"/>
        <n v="12.0"/>
        <n v="4065.0"/>
        <n v="246.0"/>
        <n v="17.0"/>
        <n v="2475.0"/>
        <n v="76.0"/>
        <n v="54.0"/>
        <n v="85.0"/>
        <n v="170.0"/>
        <n v="1684.0"/>
        <n v="56.0"/>
        <n v="330.0"/>
        <n v="838.0"/>
        <n v="127.0"/>
        <n v="411.0"/>
        <n v="180.0"/>
        <n v="1000.0"/>
        <n v="374.0"/>
        <n v="71.0"/>
        <n v="203.0"/>
        <n v="1482.0"/>
        <n v="113.0"/>
        <n v="96.0"/>
        <n v="106.0"/>
        <n v="679.0"/>
        <n v="498.0"/>
        <n v="610.0"/>
        <n v="2331.0"/>
        <n v="1220.0"/>
        <n v="336.0"/>
        <n v="37.0"/>
        <n v="1917.0"/>
        <n v="95.0"/>
        <n v="147.0"/>
        <n v="86.0"/>
        <n v="83.0"/>
        <n v="60.0"/>
        <n v="296.0"/>
        <n v="676.0"/>
        <n v="361.0"/>
        <n v="126.0"/>
        <n v="3304.0"/>
        <n v="73.0"/>
        <n v="275.0"/>
        <n v="67.0"/>
        <n v="154.0"/>
        <n v="1782.0"/>
        <n v="903.0"/>
        <n v="3387.0"/>
        <n v="662.0"/>
        <n v="94.0"/>
        <n v="774.0"/>
        <n v="672.0"/>
        <n v="532.0"/>
        <n v="533.0"/>
        <n v="2443.0"/>
        <n v="89.0"/>
        <n v="159.0"/>
        <n v="940.0"/>
        <n v="117.0"/>
        <n v="58.0"/>
        <n v="50.0"/>
        <n v="115.0"/>
        <n v="326.0"/>
        <n v="186.0"/>
        <n v="1071.0"/>
        <n v="70.0"/>
        <n v="768.0"/>
        <n v="51.0"/>
        <n v="199.0"/>
        <n v="195.0"/>
        <n v="3376.0"/>
        <n v="5681.0"/>
        <n v="1059.0"/>
        <n v="1194.0"/>
        <n v="379.0"/>
        <n v="30.0"/>
        <n v="41.0"/>
        <n v="1821.0"/>
        <n v="157.0"/>
        <n v="2506.0"/>
        <n v="244.0"/>
        <n v="146.0"/>
        <n v="955.0"/>
        <n v="1267.0"/>
        <n v="26.0"/>
        <n v="1561.0"/>
        <n v="1130.0"/>
        <n v="782.0"/>
        <n v="2739.0"/>
        <n v="210.0"/>
        <n v="3537.0"/>
        <n v="2107.0"/>
        <n v="136.0"/>
        <n v="3318.0"/>
        <n v="340.0"/>
        <n v="19.0"/>
        <n v="886.0"/>
        <n v="1442.0"/>
        <n v="35.0"/>
        <n v="441.0"/>
        <n v="243.0"/>
        <n v="65.0"/>
        <n v="524.0"/>
        <n v="1989.0"/>
        <n v="168.0"/>
        <n v="13.0"/>
        <n v="82.0"/>
        <n v="4498.0"/>
        <n v="40.0"/>
        <n v="80.0"/>
        <n v="57.0"/>
        <n v="43.0"/>
        <n v="2053.0"/>
        <n v="808.0"/>
        <n v="1625.0"/>
        <n v="4289.0"/>
        <n v="143.0"/>
        <n v="1815.0"/>
        <n v="934.0"/>
        <n v="397.0"/>
        <n v="1539.0"/>
        <n v="2179.0"/>
        <n v="138.0"/>
        <n v="931.0"/>
        <n v="3594.0"/>
        <n v="5880.0"/>
        <n v="112.0"/>
        <n v="943.0"/>
        <n v="2468.0"/>
        <n v="2551.0"/>
        <n v="101.0"/>
        <n v="62.0"/>
        <n v="329.0"/>
        <n v="97.0"/>
        <n v="1784.0"/>
        <n v="250.0"/>
        <n v="238.0"/>
        <n v="214.0"/>
        <n v="1884.0"/>
        <n v="218.0"/>
        <n v="6465.0"/>
        <n v="59.0"/>
        <n v="1335.0"/>
        <n v="1697.0"/>
        <n v="261.0"/>
        <n v="454.0"/>
        <n v="5512.0"/>
        <n v="3182.0"/>
        <n v="2768.0"/>
        <n v="87.0"/>
        <n v="1890.0"/>
        <n v="61.0"/>
        <n v="1894.0"/>
        <n v="282.0"/>
        <n v="116.0"/>
        <n v="133.0"/>
        <n v="91.0"/>
        <n v="546.0"/>
        <n v="393.0"/>
        <n v="2062.0"/>
        <n v="29.0"/>
        <n v="132.0"/>
        <n v="254.0"/>
        <n v="184.0"/>
        <n v="176.0"/>
        <n v="137.0"/>
        <n v="337.0"/>
        <n v="908.0"/>
        <n v="10.0"/>
        <n v="32.0"/>
        <n v="183.0"/>
        <n v="1910.0"/>
        <n v="104.0"/>
        <n v="72.0"/>
        <n v="49.0"/>
        <n v="295.0"/>
        <n v="245.0"/>
        <n v="7.0"/>
        <n v="659.0"/>
        <n v="803.0"/>
        <n v="121.0"/>
        <n v="3742.0"/>
        <n v="223.0"/>
        <n v="31.0"/>
        <n v="108.0"/>
        <n v="64.0"/>
        <n v="5168.0"/>
        <n v="307.0"/>
        <n v="33.0"/>
        <n v="2441.0"/>
        <n v="1385.0"/>
        <n v="190.0"/>
        <n v="470.0"/>
        <n v="253.0"/>
        <n v="1113.0"/>
        <n v="2283.0"/>
        <n v="1072.0"/>
        <n v="1095.0"/>
        <n v="1690.0"/>
        <n v="1297.0"/>
        <n v="1257.0"/>
        <n v="328.0"/>
        <n v="830.0"/>
        <n v="331.0"/>
        <n v="25.0"/>
        <n v="191.0"/>
        <n v="3483.0"/>
        <n v="923.0"/>
        <n v="2013.0"/>
        <n v="1703.0"/>
        <n v="23.0"/>
        <n v="187.0"/>
        <n v="2875.0"/>
        <n v="139.0"/>
        <n v="206.0"/>
        <n v="5966.0"/>
        <n v="2176.0"/>
        <n v="169.0"/>
        <n v="2106.0"/>
        <n v="355.0"/>
        <n v="84.0"/>
        <n v="155.0"/>
        <n v="189.0"/>
        <n v="4799.0"/>
        <n v="1137.0"/>
        <n v="1068.0"/>
        <n v="424.0"/>
        <n v="145.0"/>
        <n v="1152.0"/>
        <n v="151.0"/>
        <n v="1608.0"/>
        <n v="3059.0"/>
        <n v="34.0"/>
        <n v="1604.0"/>
        <n v="123.0"/>
        <n v="941.0"/>
        <n v="299.0"/>
        <n v="3015.0"/>
        <n v="2237.0"/>
        <n v="435.0"/>
        <n v="645.0"/>
        <n v="484.0"/>
        <n v="714.0"/>
        <n v="1111.0"/>
        <n v="1089.0"/>
        <n v="5497.0"/>
        <n v="418.0"/>
        <n v="1439.0"/>
        <n v="1999.0"/>
        <n v="5203.0"/>
        <n v="118.0"/>
        <n v="205.0"/>
        <n v="162.0"/>
        <n v="219.0"/>
        <n v="2526.0"/>
        <n v="747.0"/>
        <n v="2138.0"/>
        <n v="792.0"/>
        <n v="1713.0"/>
        <n v="192.0"/>
        <n v="247.0"/>
        <n v="2293.0"/>
        <n v="3131.0"/>
        <n v="90.0"/>
        <n v="439.0"/>
        <n v="605.0"/>
        <n v="6286.0"/>
        <n v="1181.0"/>
        <n v="39.0"/>
        <n v="3727.0"/>
        <n v="1605.0"/>
        <n v="46.0"/>
        <n v="2120.0"/>
        <n v="105.0"/>
        <n v="2080.0"/>
        <n v="535.0"/>
        <n v="2105.0"/>
        <n v="2436.0"/>
        <n v="42.0"/>
        <n v="381.0"/>
        <n v="194.0"/>
        <n v="575.0"/>
        <n v="1120.0"/>
        <n v="2756.0"/>
        <n v="173.0"/>
        <n v="1538.0"/>
        <n v="9.0"/>
        <n v="554.0"/>
        <n v="1572.0"/>
        <n v="648.0"/>
        <n v="21.0"/>
        <n v="2346.0"/>
        <n v="144.0"/>
        <n v="595.0"/>
        <n v="268.0"/>
        <n v="579.0"/>
        <n v="2072.0"/>
        <n v="1796.0"/>
        <n v="460.0"/>
        <n v="347.0"/>
        <n v="2528.0"/>
        <n v="3657.0"/>
        <n v="1258.0"/>
        <n v="362.0"/>
        <n v="239.0"/>
        <n v="528.0"/>
        <n v="846.0"/>
        <n v="78.0"/>
        <n v="1773.0"/>
        <n v="369.0"/>
        <n v="1979.0"/>
        <n v="63.0"/>
        <n v="6080.0"/>
        <n v="3640.0"/>
        <n v="2218.0"/>
        <n v="202.0"/>
        <n v="140.0"/>
        <n v="1052.0"/>
        <n v="1296.0"/>
        <n v="77.0"/>
        <n v="395.0"/>
        <n v="2690.0"/>
        <n v="156.0"/>
        <n v="2985.0"/>
        <n v="762.0"/>
        <n v="2779.0"/>
        <n v="1028.0"/>
        <n v="122.0"/>
        <n v="221.0"/>
        <n v="1022.0"/>
        <n v="3177.0"/>
        <n v="1790.0"/>
        <n v="3596.0"/>
        <n v="5180.0"/>
        <n v="589.0"/>
        <n v="2725.0"/>
        <n v="300.0"/>
        <n v="3116.0"/>
        <n v="909.0"/>
        <n v="1613.0"/>
        <n v="130.0"/>
        <n v="1368.0"/>
        <n v="102.0"/>
        <n v="4006.0"/>
        <n v="1629.0"/>
        <n v="2188.0"/>
        <n v="2409.0"/>
        <n v="1140.0"/>
        <n v="2857.0"/>
        <n v="160.0"/>
        <n v="2230.0"/>
        <n v="316.0"/>
        <n v="6406.0"/>
        <n v="723.0"/>
        <n v="1198.0"/>
        <n v="2144.0"/>
        <n v="2693.0"/>
        <n v="432.0"/>
        <n v="750.0"/>
        <n v="3063.0"/>
        <n v="278.0"/>
        <n v="1658.0"/>
        <n v="2266.0"/>
        <n v="2604.0"/>
        <n v="45.0"/>
        <n v="257.0"/>
        <n v="375.0"/>
        <n v="2928.0"/>
        <n v="4697.0"/>
        <n v="2915.0"/>
        <n v="602.0"/>
        <n v="3868.0"/>
        <n v="409.0"/>
        <n v="234.0"/>
        <n v="3016.0"/>
        <n v="264.0"/>
        <n v="504.0"/>
        <n v="14.0"/>
        <n v="390.0"/>
        <n v="752.0"/>
        <n v="1063.0"/>
        <n v="272.0"/>
        <n v="419.0"/>
        <n v="1621.0"/>
        <n v="1101.0"/>
        <n v="1073.0"/>
        <n v="4428.0"/>
        <n v="1218.0"/>
        <n v="1170.0"/>
        <n v="215.0"/>
        <n v="363.0"/>
        <n v="2955.0"/>
        <n v="1657.0"/>
        <n v="103.0"/>
        <n v="110.0"/>
        <n v="926.0"/>
        <n v="269.0"/>
        <n v="175.0"/>
        <n v="69.0"/>
        <n v="237.0"/>
        <n v="1748.0"/>
        <n v="79.0"/>
        <n v="196.0"/>
        <n v="889.0"/>
        <n v="7295.0"/>
        <n v="2893.0"/>
        <n v="820.0"/>
        <n v="2038.0"/>
        <n v="2025.0"/>
        <n v="1345.0"/>
        <n v="125.0"/>
        <n v="1785.0"/>
        <n v="656.0"/>
        <n v="555.0"/>
        <n v="297.0"/>
        <n v="3036.0"/>
        <n v="1596.0"/>
        <n v="181.0"/>
        <n v="1121.0"/>
        <n v="980.0"/>
        <n v="536.0"/>
        <n v="1991.0"/>
        <n v="3388.0"/>
        <n v="280.0"/>
        <n v="614.0"/>
        <n v="366.0"/>
        <n v="270.0"/>
        <n v="114.0"/>
        <n v="3205.0"/>
        <n v="288.0"/>
        <n v="148.0"/>
        <n v="1518.0"/>
        <n v="1274.0"/>
        <n v="166.0"/>
        <n v="235.0"/>
        <n v="248.0"/>
        <n v="513.0"/>
        <n v="150.0"/>
        <n v="3410.0"/>
        <n v="216.0"/>
        <n v="5139.0"/>
        <n v="2353.0"/>
        <n v="2201.0"/>
        <n v="831.0"/>
        <n v="161.0"/>
        <n v="3308.0"/>
        <n v="207.0"/>
        <n v="859.0"/>
        <n v="6.0"/>
        <n v="185.0"/>
        <n v="1225.0"/>
        <n v="233.0"/>
        <n v="2108.0"/>
        <n v="2805.0"/>
        <n v="68.0"/>
        <n v="36.0"/>
        <n v="2489.0"/>
        <n v="47.0"/>
        <n v="279.0"/>
        <n v="2100.0"/>
        <n v="252.0"/>
        <n v="1280.0"/>
        <n v="22.0"/>
        <n v="4233.0"/>
        <n v="119.0"/>
        <n v="1758.0"/>
        <n v="1797.0"/>
        <n v="3533.0"/>
        <n v="1354.0"/>
        <n v="172.0"/>
        <n v="2662.0"/>
        <n v="225.0"/>
        <n v="217.0"/>
        <n v="3272.0"/>
        <n v="898.0"/>
        <n v="526.0"/>
        <n v="2320.0"/>
        <n v="81.0"/>
        <n v="1887.0"/>
        <n v="4358.0"/>
        <n v="1229.0"/>
        <n v="2414.0"/>
        <n v="193.0"/>
        <n v="1886.0"/>
        <n v="52.0"/>
        <n v="1825.0"/>
        <n v="290.0"/>
        <n v="1470.0"/>
        <n v="182.0"/>
        <n v="1460.0"/>
        <n v="1221.0"/>
        <n v="3934.0"/>
        <n v="462.0"/>
        <n v="179.0"/>
        <n v="523.0"/>
        <n v="141.0"/>
        <n v="1866.0"/>
        <n v="255.0"/>
        <n v="2261.0"/>
        <n v="2289.0"/>
        <n v="3777.0"/>
        <n v="1902.0"/>
        <n v="976.0"/>
        <n v="66.0"/>
        <n v="263.0"/>
        <n v="1691.0"/>
        <n v="1559.0"/>
        <n v="1548.0"/>
        <n v="266.0"/>
        <n v="1573.0"/>
        <n v="93.0"/>
        <n v="594.0"/>
        <n v="1681.0"/>
        <n v="1015.0"/>
        <n v="742.0"/>
        <n v="323.0"/>
        <n v="2326.0"/>
        <n v="4405.0"/>
        <n v="480.0"/>
        <n v="241.0"/>
        <n v="842.0"/>
        <n v="2043.0"/>
        <n v="1122.0"/>
      </sharedItems>
    </cacheField>
    <cacheField name="Avg donation">
      <sharedItems containsMixedTypes="1" containsNumber="1">
        <s v="0"/>
        <n v="92.15189873417721"/>
        <n v="100.0161403508772"/>
        <n v="103.20833333333333"/>
        <n v="99.33962264150944"/>
        <n v="75.83333333333333"/>
        <n v="60.55555555555556"/>
        <n v="64.93832599118943"/>
        <n v="30.997175141242938"/>
        <n v="72.9090909090909"/>
        <n v="62.9"/>
        <n v="112.22222222222223"/>
        <n v="102.34545454545454"/>
        <n v="105.05102040816327"/>
        <n v="94.145"/>
        <n v="84.98672566371681"/>
        <n v="110.41"/>
        <n v="107.96236989591674"/>
        <n v="45.1037037037037"/>
        <n v="45.00148367952522"/>
        <n v="105.97134670487107"/>
        <n v="69.05555555555556"/>
        <n v="85.04494382022472"/>
        <n v="105.22535211267606"/>
        <n v="39.003741114852225"/>
        <n v="73.03067484662577"/>
        <n v="35.00945945945946"/>
        <n v="106.6"/>
        <n v="61.997747747747745"/>
        <n v="94.00062266500623"/>
        <n v="112.05426356589147"/>
        <n v="48.008849557522126"/>
        <n v="38.00433463372345"/>
        <n v="35.00018453589223"/>
        <n v="85.0"/>
        <n v="95.993893129771"/>
        <n v="68.8125"/>
        <n v="105.97196261682242"/>
        <n v="75.26119402985074"/>
        <n v="57.125"/>
        <n v="75.14141414141415"/>
        <n v="107.42342342342343"/>
        <n v="35.9954954954955"/>
        <n v="26.998873148744366"/>
        <n v="107.56122448979592"/>
        <n v="94.375"/>
        <n v="46.16304347826087"/>
        <n v="47.84563758389262"/>
        <n v="53.007815713698065"/>
        <n v="45.05940594059406"/>
        <n v="2.0"/>
        <n v="99.00681663258351"/>
        <n v="32.78666666666667"/>
        <n v="59.119617224880386"/>
        <n v="44.93333333333333"/>
        <n v="89.66412213740458"/>
        <n v="70.07926829268293"/>
        <n v="31.059701492537314"/>
        <n v="29.061611374407583"/>
        <n v="30.0859375"/>
        <n v="84.998125"/>
        <n v="82.0017754105637"/>
        <n v="58.04016064257028"/>
        <n v="111.4"/>
        <n v="71.94736842105263"/>
        <n v="61.03813559322034"/>
        <n v="108.91666666666667"/>
        <n v="29.00172201722017"/>
        <n v="58.97560975609756"/>
        <n v="111.82352941176471"/>
        <n v="63.995555555555555"/>
        <n v="85.3157894736842"/>
        <n v="74.48148148148148"/>
        <n v="105.14772727272727"/>
        <n v="56.188235294117646"/>
        <n v="85.91764705882353"/>
        <n v="57.00296912114014"/>
        <n v="79.64285714285714"/>
        <n v="41.018181818181816"/>
        <n v="48.004773269689736"/>
        <n v="55.21259842519685"/>
        <n v="92.1094890510949"/>
        <n v="83.18333333333334"/>
        <n v="39.996"/>
        <n v="111.1336898395722"/>
        <n v="90.56338028169014"/>
        <n v="61.108374384236456"/>
        <n v="83.02294197031038"/>
        <n v="110.76106194690266"/>
        <n v="89.45833333333333"/>
        <n v="57.84905660377358"/>
        <n v="109.99705449189985"/>
        <n v="103.96586345381526"/>
        <n v="107.99508196721311"/>
        <n v="48.92777777777778"/>
        <n v="37.666666666666664"/>
        <n v="64.999141999142"/>
        <n v="106.61061946902655"/>
        <n v="27.00901639344262"/>
        <n v="91.16463414634147"/>
        <n v="1.0"/>
        <n v="56.05487804878049"/>
        <n v="31.017857142857142"/>
        <n v="66.51351351351352"/>
        <n v="89.00521648408973"/>
        <n v="103.46315789473684"/>
        <n v="95.27891156462584"/>
        <n v="75.8953488372093"/>
        <n v="107.57831325301204"/>
        <n v="51.31666666666667"/>
        <n v="71.98310810810811"/>
        <n v="108.95414201183432"/>
        <n v="35.0"/>
        <n v="94.93893129770993"/>
        <n v="109.65079365079364"/>
        <n v="44.00181598062954"/>
        <n v="86.79452054794521"/>
        <n v="30.992727272727272"/>
        <n v="94.7910447761194"/>
        <n v="69.79220779220779"/>
        <n v="63.003367003367"/>
        <n v="110.0343300110742"/>
        <n v="25.997933274284026"/>
        <n v="49.987915407854985"/>
        <n v="101.72340425531915"/>
        <n v="47.083333333333336"/>
        <n v="89.94444444444444"/>
        <n v="78.96875"/>
        <n v="80.06766917293233"/>
        <n v="86.47272727272727"/>
        <n v="28.00187617260788"/>
        <n v="67.99672533769954"/>
        <n v="43.07865168539326"/>
        <n v="87.95597484276729"/>
        <n v="94.9872340425532"/>
        <n v="46.9059829059829"/>
        <n v="46.91379310344828"/>
        <n v="94.24"/>
        <n v="80.13913043478261"/>
        <n v="59.03680981595092"/>
        <n v="65.98924731182795"/>
        <n v="60.99253034547152"/>
        <n v="98.3076923076923"/>
        <n v="104.6"/>
        <n v="86.06666666666666"/>
        <n v="76.98958333333333"/>
        <n v="29.764705882352942"/>
        <n v="46.91959798994975"/>
        <n v="105.18691588785046"/>
        <n v="69.9076923076923"/>
        <n v="60.01158827539196"/>
        <n v="52.00622037914692"/>
        <n v="31.00017602534765"/>
        <n v="95.04249291784703"/>
        <n v="75.96817420435511"/>
        <n v="71.0131926121372"/>
        <n v="73.73333333333333"/>
        <n v="113.17073170731707"/>
        <n v="105.0093355299286"/>
        <n v="79.17682926829268"/>
        <n v="57.333333333333336"/>
        <n v="58.17834394904459"/>
        <n v="36.03252032520325"/>
        <n v="107.9906876790831"/>
        <n v="44.005985634477256"/>
        <n v="55.07786885245902"/>
        <n v="74.0"/>
        <n v="41.996858638743454"/>
        <n v="77.98816101026046"/>
        <n v="82.50746268656717"/>
        <n v="104.2"/>
        <n v="25.5"/>
        <n v="100.98334401024984"/>
        <n v="111.83333333333333"/>
        <n v="41.99911504424779"/>
        <n v="110.05115089514067"/>
        <n v="58.99707922599489"/>
        <n v="32.98571428571429"/>
        <n v="45.005654509471306"/>
        <n v="81.98196487897485"/>
        <n v="39.080882352941174"/>
        <n v="58.99638336347197"/>
        <n v="40.98837209302326"/>
        <n v="31.029411764705884"/>
        <n v="37.78947368421053"/>
        <n v="32.00677200902935"/>
        <n v="95.96671289875174"/>
        <n v="75.0"/>
        <n v="102.0498866213152"/>
        <n v="105.75"/>
        <n v="37.06976744186046"/>
        <n v="35.04938271604938"/>
        <n v="46.33846153846154"/>
        <n v="69.17460317460318"/>
        <n v="109.07824427480917"/>
        <n v="51.78"/>
        <n v="82.01005530417295"/>
        <n v="35.958333333333336"/>
        <n v="74.46153846153847"/>
        <n v="91.11464968152866"/>
        <n v="79.79268292682927"/>
        <n v="42.99977767896843"/>
        <n v="63.225"/>
        <n v="70.175"/>
        <n v="61.333333333333336"/>
        <n v="99.0"/>
        <n v="96.98490014612761"/>
        <n v="51.004950495049506"/>
        <n v="28.04424778761062"/>
        <n v="60.98461538461538"/>
        <n v="73.21428571428571"/>
        <n v="39.99743529960364"/>
        <n v="86.81212121212121"/>
        <n v="42.12587412587413"/>
        <n v="103.97851239669421"/>
        <n v="62.00321199143469"/>
        <n v="31.005037783375315"/>
        <n v="89.99155295646524"/>
        <n v="39.23529411764706"/>
        <n v="54.993116108306566"/>
        <n v="47.992753623188406"/>
        <n v="87.96670247046187"/>
        <n v="51.9991652754591"/>
        <n v="29.999659863945578"/>
        <n v="98.20535714285714"/>
        <n v="108.96182396606575"/>
        <n v="66.99837925445705"/>
        <n v="64.99333594668758"/>
        <n v="99.84158415841584"/>
        <n v="82.43283582089552"/>
        <n v="63.29347826086956"/>
        <n v="96.7741935483871"/>
        <n v="54.90604026845637"/>
        <n v="39.01086956521739"/>
        <n v="75.84210526315789"/>
        <n v="45.0516717325228"/>
        <n v="104.51546391752578"/>
        <n v="76.26829268292683"/>
        <n v="69.01569506726457"/>
        <n v="101.97684085510689"/>
        <n v="42.916"/>
        <n v="43.02521008403362"/>
        <n v="75.24528301886792"/>
        <n v="69.0233644859813"/>
        <n v="65.98648648648648"/>
        <n v="98.01380042462846"/>
        <n v="60.10550458715596"/>
        <n v="26.00077339520495"/>
        <n v="3.0"/>
        <n v="38.01980198019802"/>
        <n v="106.15254237288136"/>
        <n v="81.01947565543071"/>
        <n v="96.64772727272727"/>
        <n v="57.003535651149086"/>
        <n v="63.93333333333333"/>
        <n v="90.45652173913044"/>
        <n v="72.17204301075269"/>
        <n v="77.93478260869566"/>
        <n v="38.065134099616856"/>
        <n v="57.936123348017624"/>
        <n v="49.794392523364486"/>
        <n v="54.050251256281406"/>
        <n v="30.002721335268504"/>
        <n v="70.12790697674419"/>
        <n v="26.996228786926462"/>
        <n v="51.990606936416185"/>
        <n v="56.416666666666664"/>
        <n v="101.63218390804597"/>
        <n v="25.005291005291006"/>
        <n v="32.01639344262295"/>
        <n v="82.02164730728617"/>
        <n v="37.95744680851064"/>
        <n v="51.53333333333333"/>
        <n v="81.19827586206897"/>
        <n v="40.03007518796993"/>
        <n v="89.93975903614458"/>
        <n v="96.6923076923077"/>
        <n v="25.01098901098901"/>
        <n v="36.98727735368957"/>
        <n v="73.01260911736179"/>
        <n v="68.2406015037594"/>
        <n v="52.310344827586206"/>
        <n v="61.765151515151516"/>
        <n v="25.02755905511811"/>
        <n v="106.28804347826087"/>
        <n v="75.07386363636364"/>
        <n v="39.97080291970803"/>
        <n v="39.982195845697326"/>
        <n v="101.01541850220265"/>
        <n v="76.81308411214954"/>
        <n v="71.7"/>
        <n v="33.28125"/>
        <n v="43.923497267759565"/>
        <n v="36.004712041884815"/>
        <n v="88.21052631578948"/>
        <n v="65.24038461538461"/>
        <n v="69.95833333333333"/>
        <n v="39.87755102040816"/>
        <n v="5.0"/>
        <n v="41.02372881355932"/>
        <n v="98.91428571428571"/>
        <n v="87.78125"/>
        <n v="80.76760563380282"/>
        <n v="94.28235294117647"/>
        <n v="73.42857142857143"/>
        <n v="65.96813353566009"/>
        <n v="109.04109589041096"/>
        <n v="41.16"/>
        <n v="99.125"/>
        <n v="105.88429752066116"/>
        <n v="48.996525921966864"/>
        <n v="39.0"/>
        <n v="31.022556390977442"/>
        <n v="103.87096774193549"/>
        <n v="59.26851851851852"/>
        <n v="42.3"/>
        <n v="53.11764705882353"/>
        <n v="50.796875"/>
        <n v="101.15"/>
        <n v="65.00081037277147"/>
        <n v="37.998645510835914"/>
        <n v="82.61538461538461"/>
        <n v="37.9413680781759"/>
        <n v="80.78082191780823"/>
        <n v="25.984375"/>
        <n v="30.363636363636363"/>
        <n v="54.0049160180254"/>
        <n v="101.7867298578199"/>
        <n v="45.00361010830325"/>
        <n v="77.06842105263158"/>
        <n v="88.07659574468084"/>
        <n v="47.03557312252964"/>
        <n v="110.99550763701707"/>
        <n v="87.00306614104248"/>
        <n v="63.99440298507463"/>
        <n v="105.9945205479452"/>
        <n v="73.98934911242604"/>
        <n v="84.02004626060139"/>
        <n v="88.96692111959288"/>
        <n v="76.99045346062053"/>
        <n v="97.14634146341463"/>
        <n v="33.01360544217687"/>
        <n v="99.95060240963855"/>
        <n v="69.96676737160121"/>
        <n v="110.32"/>
        <n v="66.00523560209425"/>
        <n v="41.00574217628481"/>
        <n v="103.96316359696641"/>
        <n v="47.00993541977149"/>
        <n v="29.606060606060606"/>
        <n v="81.01056958308867"/>
        <n v="94.35"/>
        <n v="26.058139534883722"/>
        <n v="85.775"/>
        <n v="103.73170731707317"/>
        <n v="49.82608695652174"/>
        <n v="63.893048128342244"/>
        <n v="47.002434782608695"/>
        <n v="108.47727272727273"/>
        <n v="72.01570680628272"/>
        <n v="59.92805755395683"/>
        <n v="78.20967741935483"/>
        <n v="104.77678571428571"/>
        <n v="105.52475247524752"/>
        <n v="24.933333333333334"/>
        <n v="69.87378640776699"/>
        <n v="95.73376623376623"/>
        <n v="29.997485752598056"/>
        <n v="59.01194852941177"/>
        <n v="84.75739644970415"/>
        <n v="78.01092117758785"/>
        <n v="50.05215419501134"/>
        <n v="59.16"/>
        <n v="93.70229007633588"/>
        <n v="40.14173228346457"/>
        <n v="70.09014084507042"/>
        <n v="66.18181818181819"/>
        <n v="47.714285714285715"/>
        <n v="62.89677419354839"/>
        <n v="86.61194029850746"/>
        <n v="75.12698412698413"/>
        <n v="41.004167534903104"/>
        <n v="50.007915567282325"/>
        <n v="96.96067415730337"/>
        <n v="100.93160377358491"/>
        <n v="89.22758620689655"/>
        <n v="87.97916666666667"/>
        <n v="89.54"/>
        <n v="29.09271523178808"/>
        <n v="42.006218905472636"/>
        <n v="47.004903563255965"/>
        <n v="110.44117647058823"/>
        <n v="41.99090909090909"/>
        <n v="48.01246882793018"/>
        <n v="31.019823788546255"/>
        <n v="99.20325203252033"/>
        <n v="66.02231668437832"/>
        <n v="46.06020066889632"/>
        <n v="73.65"/>
        <n v="55.99336650082919"/>
        <n v="68.98569512740278"/>
        <n v="60.9816091954023"/>
        <n v="110.98139534883721"/>
        <n v="25.0"/>
        <n v="78.75974025974025"/>
        <n v="87.96078431372548"/>
        <n v="49.98739873987399"/>
        <n v="99.52439024390245"/>
        <n v="104.82089552238806"/>
        <n v="108.01469237832875"/>
        <n v="28.998544660724033"/>
        <n v="30.028708133971293"/>
        <n v="41.00555941626129"/>
        <n v="62.86666666666667"/>
        <n v="47.00500250125062"/>
        <n v="26.997693638285604"/>
        <n v="68.32978723404256"/>
        <n v="50.97457627118644"/>
        <n v="54.02439024390244"/>
        <n v="97.05555555555556"/>
        <n v="24.867469879518072"/>
        <n v="84.42391304347827"/>
        <n v="47.09132420091324"/>
        <n v="77.99604117181315"/>
        <n v="62.967871485943775"/>
        <n v="81.00608044901777"/>
        <n v="65.32142857142857"/>
        <n v="104.43617021276596"/>
        <n v="69.98901098901099"/>
        <n v="83.0239898989899"/>
        <n v="90.3"/>
        <n v="103.98131932282546"/>
        <n v="54.93172690763052"/>
        <n v="51.921875"/>
        <n v="60.02834008097166"/>
        <n v="44.003488879197555"/>
        <n v="53.00351325455126"/>
        <n v="54.5"/>
        <n v="75.04195804195804"/>
        <n v="35.91111111111111"/>
        <n v="36.9527027027027"/>
        <n v="63.17058823529412"/>
        <n v="29.99462365591398"/>
        <n v="86.0"/>
        <n v="75.01487603305785"/>
        <n v="101.19767441860465"/>
        <n v="4.0"/>
        <n v="29.001272669424118"/>
        <n v="98.2258064516129"/>
        <n v="87.00169348010161"/>
        <n v="45.205128205128204"/>
        <n v="37.001341561577675"/>
        <n v="94.97694704049844"/>
        <n v="28.956521739130434"/>
        <n v="55.99339622641509"/>
        <n v="54.03809523809524"/>
        <n v="82.38"/>
        <n v="66.99711538461538"/>
        <n v="107.91401869158878"/>
        <n v="69.00950118764845"/>
        <n v="39.00656814449918"/>
        <n v="110.3625"/>
        <n v="94.85714285714286"/>
        <n v="57.935251798561154"/>
        <n v="101.25"/>
        <n v="64.95597484276729"/>
        <n v="27.00524934383202"/>
        <n v="50.97422680412371"/>
        <n v="104.94260869565217"/>
        <n v="84.02830188679245"/>
        <n v="102.85915492957747"/>
        <n v="39.96208530805687"/>
        <n v="51.00178571428572"/>
        <n v="40.823008849557525"/>
        <n v="58.999637155297535"/>
        <n v="71.15606936416185"/>
        <n v="99.49425287356321"/>
        <n v="103.98634590377114"/>
        <n v="76.55555555555556"/>
        <n v="87.06859205776173"/>
        <n v="48.99554707379135"/>
        <n v="42.96913580246913"/>
        <n v="33.42857142857143"/>
        <n v="83.98294970161977"/>
        <n v="101.41739130434783"/>
        <n v="109.87058823529412"/>
        <n v="31.916666666666668"/>
        <n v="70.9934506753991"/>
        <n v="77.02689075630252"/>
        <n v="101.78125"/>
        <n v="51.059701492537314"/>
        <n v="68.02051282051282"/>
        <n v="30.87037037037037"/>
        <n v="27.908333333333335"/>
        <n v="79.99481865284974"/>
        <n v="38.00337837837838"/>
        <n v="59.99053452115813"/>
        <n v="37.03763440860215"/>
        <n v="99.96304347826087"/>
        <n v="111.6774193548387"/>
        <n v="36.014409221902014"/>
        <n v="66.01028481012658"/>
        <n v="44.05263157894737"/>
        <n v="52.99972655181843"/>
        <n v="95.0"/>
        <n v="70.90839694656489"/>
        <n v="98.06077348066299"/>
        <n v="53.04602510460251"/>
        <n v="93.14285714285714"/>
        <n v="58.94507575757576"/>
        <n v="36.067669172932334"/>
        <n v="63.0307328605201"/>
        <n v="84.71794871794872"/>
        <n v="62.2"/>
        <n v="101.97518330513255"/>
        <n v="106.4375"/>
        <n v="29.975609756097562"/>
        <n v="85.80628272251309"/>
        <n v="70.82022471910112"/>
        <n v="40.998484082870135"/>
        <n v="28.063492063492063"/>
        <n v="88.05442176870748"/>
        <n v="31.0"/>
        <n v="90.3375"/>
        <n v="63.77777777777778"/>
        <n v="53.99551569506726"/>
        <n v="48.99395604395605"/>
        <n v="63.857142857142854"/>
        <n v="82.99639314697926"/>
        <n v="55.08230452674897"/>
        <n v="62.04455445544554"/>
        <n v="104.97857142857143"/>
        <n v="94.04467680608364"/>
        <n v="44.007716049382715"/>
        <n v="92.46753246753246"/>
        <n v="57.072874493927124"/>
        <n v="109.07848101265823"/>
        <n v="39.38775510204081"/>
        <n v="77.02222222222223"/>
        <n v="92.16666666666667"/>
        <n v="61.00706319702602"/>
        <n v="78.06818181818181"/>
        <n v="80.75"/>
        <n v="59.99128978224456"/>
        <n v="110.03018372703411"/>
        <n v="37.99856063332134"/>
        <n v="96.3695652173913"/>
        <n v="72.97859922178988"/>
        <n v="26.0072202166065"/>
        <n v="104.36296296296297"/>
        <n v="102.18852459016394"/>
        <n v="54.11764705882353"/>
        <n v="63.22222222222222"/>
        <n v="104.03228962818004"/>
        <n v="49.994334277620396"/>
        <n v="56.015151515151516"/>
        <n v="48.80769230769231"/>
        <n v="60.082352941176474"/>
        <n v="78.99050279329609"/>
        <n v="53.99499443826474"/>
        <n v="111.45945945945945"/>
        <n v="60.92213114754098"/>
        <n v="26.0015444015444"/>
        <n v="80.99320882852292"/>
        <n v="34.995963302752294"/>
        <n v="94.14285714285714"/>
        <n v="52.08510638297872"/>
        <n v="24.986666666666668"/>
        <n v="69.21527777777777"/>
        <n v="93.94444444444444"/>
        <n v="98.40625"/>
        <n v="41.78378378378378"/>
        <n v="65.99183673469388"/>
        <n v="72.05747126436782"/>
        <n v="48.003209242618745"/>
        <n v="54.098591549295776"/>
        <n v="107.88095238095238"/>
        <n v="67.03410341034103"/>
        <n v="64.01425914445133"/>
        <n v="96.06617647058823"/>
        <n v="51.184615384615384"/>
        <n v="43.92307692307692"/>
        <n v="91.02119883040936"/>
        <n v="50.127450980392155"/>
        <n v="67.72093023255815"/>
        <n v="61.03921568627451"/>
        <n v="80.01185770750988"/>
        <n v="47.00149775336995"/>
        <n v="71.12738853503184"/>
        <n v="89.99079189686924"/>
        <n v="43.032786885245905"/>
        <n v="67.99771480804388"/>
        <n v="73.00456621004567"/>
        <n v="62.34146341463415"/>
        <n v="67.10309278350516"/>
        <n v="79.97894736842105"/>
        <n v="62.1764705882353"/>
        <n v="53.00595029751488"/>
        <n v="57.73831775700935"/>
        <n v="40.03125"/>
        <n v="81.01659192825112"/>
        <n v="35.04746835443038"/>
        <n v="102.92307692307692"/>
        <n v="27.998126756166094"/>
        <n v="75.73333333333333"/>
        <n v="45.026041666666664"/>
        <n v="73.61538461538461"/>
        <n v="56.99170124481328"/>
        <n v="85.2235294117647"/>
        <n v="50.96218487394958"/>
        <n v="63.56363636363636"/>
        <n v="80.99916527545909"/>
        <n v="86.04475308641975"/>
        <n v="90.0390625"/>
        <n v="74.00606343283582"/>
        <n v="92.4375"/>
        <n v="55.999257333828446"/>
        <n v="32.9837962962963"/>
        <n v="93.59677419354838"/>
        <n v="69.86772486772487"/>
        <n v="72.12987012987013"/>
        <n v="30.041666666666668"/>
        <n v="73.968"/>
        <n v="68.65517241379311"/>
        <n v="59.992164544564154"/>
        <n v="111.15827338129496"/>
        <n v="53.03809523809524"/>
        <n v="55.98552472858866"/>
        <n v="69.98676081200352"/>
        <n v="48.99807987711213"/>
        <n v="103.84615384615384"/>
        <n v="99.12765957446808"/>
        <n v="107.37777777777778"/>
        <n v="76.92217898832685"/>
        <n v="58.128865979381445"/>
        <n v="103.73643410852713"/>
        <n v="87.96266666666666"/>
        <n v="28.0"/>
        <n v="37.99936129444326"/>
        <n v="29.999313893653515"/>
        <n v="103.5"/>
        <n v="85.99446749654219"/>
        <n v="98.01162790697674"/>
        <n v="44.99457083764219"/>
        <n v="31.012224938875306"/>
        <n v="59.97008547008547"/>
        <n v="58.9973474801061"/>
        <n v="50.04545454545455"/>
        <n v="98.96626984126983"/>
        <n v="58.857142857142854"/>
        <n v="81.01025641025642"/>
        <n v="76.01333333333334"/>
        <n v="96.59740259740259"/>
        <n v="76.95744680851064"/>
        <n v="67.98473282442748"/>
        <n v="88.7816091954023"/>
        <n v="24.99623706491063"/>
        <n v="44.92279411764706"/>
        <n v="79.4"/>
        <n v="29.009546539379475"/>
        <n v="73.59210526315789"/>
        <n v="107.97038864898211"/>
        <n v="68.9872842870118"/>
        <n v="111.02236719478098"/>
        <n v="24.997515808491418"/>
        <n v="42.1551724137931"/>
        <n v="47.00328407224959"/>
        <n v="36.0392749244713"/>
        <n v="101.03760683760684"/>
        <n v="39.927927927927925"/>
        <n v="83.15813953488372"/>
        <n v="39.97520661157025"/>
        <n v="47.99390862944163"/>
        <n v="95.97887748943874"/>
        <n v="78.72815533980582"/>
        <n v="56.08163265306123"/>
        <n v="69.0909090909091"/>
        <n v="102.05291576673866"/>
        <n v="107.32089552238806"/>
        <n v="51.97026022304833"/>
        <n v="71.13714285714286"/>
        <n v="106.4927536231884"/>
        <n v="42.93684210526316"/>
        <n v="30.037974683544302"/>
        <n v="70.62337662337663"/>
        <n v="66.01601830663616"/>
        <n v="96.9113924050633"/>
        <n v="62.86734693877551"/>
        <n v="108.98537682789652"/>
        <n v="26.99931459904044"/>
        <n v="65.00414794331144"/>
        <n v="111.51785714285714"/>
        <n v="110.99268292682927"/>
        <n v="56.74698795180723"/>
        <n v="97.02060843964671"/>
        <n v="92.08620689655173"/>
        <n v="82.98666666666666"/>
        <n v="103.03791821561339"/>
        <n v="68.92261904761905"/>
        <n v="87.73722627737226"/>
        <n v="75.02150537634408"/>
        <n v="50.864"/>
        <n v="90.0"/>
        <n v="72.89603960396039"/>
        <n v="108.48543689320388"/>
        <n v="101.98095238095237"/>
        <n v="44.00914634146341"/>
        <n v="65.94267515923566"/>
        <n v="24.987387387387386"/>
        <n v="28.003367003367003"/>
        <n v="85.82926829268293"/>
        <n v="84.92105263157895"/>
        <n v="90.48333333333333"/>
        <n v="25.00197628458498"/>
        <n v="92.01388888888889"/>
        <n v="93.06611570247934"/>
        <n v="61.008145363408524"/>
        <n v="92.03625954198473"/>
        <n v="81.13259668508287"/>
        <n v="73.5"/>
        <n v="85.22131147540983"/>
        <n v="110.96825396825396"/>
        <n v="32.96803652968037"/>
        <n v="96.00535236396075"/>
        <n v="84.96632653061225"/>
        <n v="25.007462686567163"/>
        <n v="65.99899547965846"/>
        <n v="87.34482758620689"/>
        <n v="27.933333333333334"/>
        <n v="103.8"/>
        <n v="31.93717277486911"/>
        <n v="99.5"/>
        <n v="108.84615384615384"/>
        <n v="110.76229508196721"/>
        <n v="29.647058823529413"/>
        <n v="101.71428571428571"/>
        <n v="61.5"/>
        <n v="40.05"/>
        <n v="110.97231270358306"/>
        <n v="36.959016393442624"/>
        <n v="30.974074074074075"/>
        <n v="47.03508771929825"/>
        <n v="88.06569343065694"/>
        <n v="37.00561622464899"/>
        <n v="26.02777777777778"/>
        <n v="67.81756756756756"/>
        <n v="49.96491228070175"/>
        <n v="110.01646903820817"/>
        <n v="89.9646781789639"/>
        <n v="79.00952380952381"/>
        <n v="86.86746987951807"/>
        <n v="62.04"/>
        <n v="26.970212765957445"/>
        <n v="54.12162162162162"/>
        <n v="41.035353535353536"/>
        <n v="55.05241935483871"/>
        <n v="107.93762183235867"/>
        <n v="73.92"/>
        <n v="31.995894428152493"/>
        <n v="53.898148148148145"/>
        <n v="106.5"/>
        <n v="32.99980540961276"/>
        <n v="43.00254993625159"/>
        <n v="86.85897435897436"/>
        <n v="96.8"/>
        <n v="32.99545661063153"/>
        <n v="68.02810650887574"/>
        <n v="58.867816091954026"/>
        <n v="105.04572803850782"/>
        <n v="33.05487804878049"/>
        <n v="78.82142857142857"/>
        <n v="68.20496894409938"/>
        <n v="75.73188405797102"/>
        <n v="30.996070133010882"/>
        <n v="101.88188976377953"/>
        <n v="52.8792270531401"/>
        <n v="71.0058207217695"/>
        <n v="102.38709677419355"/>
        <n v="74.46666666666667"/>
        <n v="51.00988319856244"/>
        <n v="97.14285714285714"/>
        <n v="72.07182320441989"/>
        <n v="75.23636363636363"/>
        <n v="32.96774193548387"/>
        <n v="54.80769230769231"/>
        <n v="45.037837837837834"/>
        <n v="52.95867768595041"/>
        <n v="60.01795918367347"/>
        <n v="44.028301886792455"/>
        <n v="86.02816901408451"/>
        <n v="28.012875536480685"/>
        <n v="32.05045871559633"/>
        <n v="73.61194029850746"/>
        <n v="108.71052631578948"/>
        <n v="42.97674418604651"/>
        <n v="83.3157894736842"/>
        <n v="42.0"/>
        <n v="55.92760180995475"/>
        <n v="105.03681885125184"/>
        <n v="48.0"/>
        <n v="112.66176470588235"/>
        <n v="81.94444444444444"/>
        <n v="64.04918032786885"/>
        <n v="106.39097744360902"/>
        <n v="76.01124949779027"/>
        <n v="111.07246376811594"/>
        <n v="95.93617021276596"/>
        <n v="43.043010752688176"/>
        <n v="67.96666666666667"/>
        <n v="89.99142857142857"/>
        <n v="58.095238095238095"/>
        <n v="83.996875"/>
        <n v="88.85350318471338"/>
        <n v="65.9639175257732"/>
        <n v="74.8048780487805"/>
        <n v="69.98571428571428"/>
        <n v="32.006493506493506"/>
        <n v="64.72727272727273"/>
        <n v="24.998110087408456"/>
        <n v="104.97764070932922"/>
        <n v="64.98787878787878"/>
        <n v="94.3529411764706"/>
        <n v="44.00170648464164"/>
        <n v="64.74468085106383"/>
        <n v="84.00667779632721"/>
        <n v="34.06130268199234"/>
        <n v="93.27388535031847"/>
        <n v="32.99830172657798"/>
        <n v="83.81290322580645"/>
        <n v="63.99242424242424"/>
        <n v="81.9090909090909"/>
        <n v="93.05319148936171"/>
        <n v="101.98449039881831"/>
        <n v="105.9375"/>
        <n v="101.58181818181818"/>
        <n v="62.97093023255814"/>
        <n v="29.04560260586319"/>
        <n v="77.925"/>
        <n v="80.80645161290323"/>
        <n v="76.00681663258351"/>
        <n v="72.99361382419234"/>
        <n v="53.0"/>
        <n v="54.164556962025316"/>
        <n v="32.946666666666665"/>
        <n v="79.37142857142857"/>
        <n v="41.17460317460318"/>
        <n v="77.43076923076923"/>
        <n v="57.15950920245399"/>
        <n v="77.17647058823529"/>
        <n v="24.953917050691246"/>
        <n v="97.18"/>
        <n v="46.00091687041565"/>
        <n v="88.02338530066815"/>
        <n v="25.99"/>
        <n v="102.69047619047619"/>
        <n v="72.95817490494296"/>
        <n v="57.1900826446281"/>
        <n v="84.01379310344828"/>
        <n v="98.66666666666667"/>
        <n v="42.00741918388977"/>
        <n v="32.002753556677376"/>
        <n v="81.56716417910448"/>
        <n v="37.03508771929825"/>
        <n v="103.033360455655"/>
        <n v="84.33333333333333"/>
        <n v="102.60377358490567"/>
        <n v="79.99212924606462"/>
        <n v="70.05530973451327"/>
        <n v="37.0"/>
        <n v="41.9119170984456"/>
        <n v="57.992576882290564"/>
        <n v="40.94230769230769"/>
        <n v="69.9972602739726"/>
        <n v="73.83870967741936"/>
        <n v="41.97931034482759"/>
        <n v="77.93442622950819"/>
        <n v="106.01972789115646"/>
        <n v="47.018181818181816"/>
        <n v="76.01648351648352"/>
        <n v="54.120603015075375"/>
        <n v="57.285714285714285"/>
        <n v="103.81308411214954"/>
        <n v="105.02602739726028"/>
        <n v="90.25925925925925"/>
        <n v="76.97870597870597"/>
        <n v="102.60162601626017"/>
        <n v="55.0062893081761"/>
        <n v="32.127272727272725"/>
        <n v="50.642857142857146"/>
        <n v="49.6875"/>
        <n v="54.894067796610166"/>
        <n v="46.931937172774866"/>
        <n v="44.951219512195124"/>
        <n v="30.99898322318251"/>
        <n v="107.7625"/>
        <n v="102.07770270270271"/>
        <n v="24.976190476190474"/>
        <n v="79.94413407821229"/>
        <n v="67.94646271510516"/>
        <n v="26.070921985815602"/>
        <n v="105.0032154340836"/>
        <n v="25.826923076923077"/>
        <n v="77.66666666666667"/>
        <n v="57.82692307692308"/>
        <n v="92.95555555555555"/>
        <n v="37.94509803921569"/>
        <n v="31.842105263157894"/>
        <n v="40.0"/>
        <n v="101.1"/>
        <n v="84.00698995194408"/>
        <n v="103.41538461538461"/>
        <n v="105.13333333333334"/>
        <n v="89.21621621621621"/>
        <n v="51.995234312946785"/>
        <n v="64.95652173913044"/>
        <n v="46.23529411764706"/>
        <n v="51.151785714285715"/>
        <n v="33.90972222222222"/>
        <n v="92.01629863301788"/>
        <n v="107.42857142857143"/>
        <n v="75.84848484848484"/>
        <n v="80.47619047619048"/>
        <n v="86.97848360655738"/>
        <n v="105.13541666666667"/>
        <n v="57.298507462686565"/>
        <n v="93.34848484848484"/>
        <n v="71.98717948717949"/>
        <n v="92.61194029850746"/>
        <n v="104.99122807017544"/>
        <n v="30.958174904942965"/>
        <n v="33.001182732111175"/>
        <n v="84.1878453038674"/>
        <n v="73.92307692307692"/>
        <n v="36.9875"/>
        <n v="46.89655172413793"/>
        <n v="102.02437459910199"/>
        <n v="45.007502206531335"/>
        <n v="94.28571428571429"/>
        <n v="101.02325581395348"/>
        <n v="97.0375"/>
        <n v="43.00963855421687"/>
        <n v="94.91603053435115"/>
        <n v="72.15178571428571"/>
        <n v="51.00769230769231"/>
        <n v="85.05454545454545"/>
        <n v="43.87096774193548"/>
        <n v="40.06390977443609"/>
        <n v="43.833333333333336"/>
        <n v="84.92903225806451"/>
        <n v="41.067632850241544"/>
        <n v="54.97142857142857"/>
        <n v="77.01080737444374"/>
        <n v="71.20175438596492"/>
        <n v="91.93548387096774"/>
        <n v="97.06902356902357"/>
        <n v="58.916666666666664"/>
        <n v="58.01546698393813"/>
        <n v="103.87301587301587"/>
        <n v="93.46875"/>
        <n v="61.97037037037037"/>
        <n v="92.04285714285714"/>
        <n v="77.26865671641791"/>
        <n v="93.92391304347827"/>
        <n v="84.96945812807881"/>
        <n v="105.97035040431267"/>
        <n v="36.969040247678016"/>
        <n v="81.53333333333333"/>
        <n v="80.99914015477214"/>
        <n v="26.010498687664043"/>
        <n v="25.998410896708286"/>
        <n v="34.17391304347826"/>
        <n v="28.002083333333335"/>
        <n v="76.546875"/>
        <n v="53.05309734513274"/>
        <n v="106.859375"/>
        <n v="46.02074688796681"/>
        <n v="100.17424242424242"/>
        <n v="101.44"/>
        <n v="87.97268408551069"/>
        <n v="74.99559471365639"/>
        <n v="42.982142857142854"/>
        <n v="33.115107913669064"/>
        <n v="101.13101604278074"/>
        <n v="55.98841354723708"/>
      </sharedItems>
    </cacheField>
    <cacheField name="country" numFmtId="0">
      <sharedItems>
        <s v="CA"/>
        <s v="US"/>
        <s v="AU"/>
        <s v="DK"/>
        <s v="GB"/>
        <s v="CH"/>
        <s v="IT"/>
      </sharedItems>
    </cacheField>
    <cacheField name="currency" numFmtId="0">
      <sharedItems>
        <s v="CAD"/>
        <s v="USD"/>
        <s v="AUD"/>
        <s v="DKK"/>
        <s v="GBP"/>
        <s v="CHF"/>
        <s v="EUR"/>
      </sharedItems>
    </cacheField>
    <cacheField name="launched_at" numFmtId="0">
      <sharedItems containsSemiMixedTypes="0" containsString="0" containsNumber="1" containsInteger="1">
        <n v="1.4486904E9"/>
        <n v="1.4084244E9"/>
        <n v="1.384668E9"/>
        <n v="1.5654996E9"/>
        <n v="1.547964E9"/>
        <n v="1.34613E9"/>
        <n v="1.5052788E9"/>
        <n v="1.439442E9"/>
        <n v="1.28133E9"/>
        <n v="1.3795668E9"/>
        <n v="1.281762E9"/>
        <n v="1.2850452E9"/>
        <n v="1.5717204E9"/>
        <n v="1.4656212E9"/>
        <n v="1.3310136E9"/>
        <n v="1.5759576E9"/>
        <n v="1.3903704E9"/>
        <n v="1.294812E9"/>
        <n v="1.5363828E9"/>
        <n v="1.5516792E9"/>
        <n v="1.4065236E9"/>
        <n v="1.3133844E9"/>
        <n v="1.5227316E9"/>
        <n v="1.550124E9"/>
        <n v="1.4033268E9"/>
        <n v="1.3056948E9"/>
        <n v="1.5330132E9"/>
        <n v="1.4438484E9"/>
        <n v="1.2656952E9"/>
        <n v="1.5320628E9"/>
        <n v="1.558674E9"/>
        <n v="1.4519736E9"/>
        <n v="1.515564E9"/>
        <n v="1.4124852E9"/>
        <n v="1.4902452E9"/>
        <n v="1.5478776E9"/>
        <n v="1.2987E9"/>
        <n v="1.570338E9"/>
        <n v="1.287378E9"/>
        <n v="1.361772E9"/>
        <n v="1.275714E9"/>
        <n v="1.3467348E9"/>
        <n v="1.3097556E9"/>
        <n v="1.406178E9"/>
        <n v="1.5527988E9"/>
        <n v="1.4780628E9"/>
        <n v="1.2785652E9"/>
        <n v="1.3960692E9"/>
        <n v="1.4352084E9"/>
        <n v="1.5715476E9"/>
        <n v="1.3753332E9"/>
        <n v="1.3328244E9"/>
        <n v="1.2845268E9"/>
        <n v="1.400562E9"/>
        <n v="1.520748E9"/>
        <n v="1.5329268E9"/>
        <n v="1.4208696E9"/>
        <n v="1.504242E9"/>
        <n v="1.4428116E9"/>
        <n v="1.4972436E9"/>
        <n v="1.3425012E9"/>
        <n v="1.298268E9"/>
        <n v="1.4334804E9"/>
        <n v="1.4933556E9"/>
        <n v="1.5305076E9"/>
        <n v="1.296108E9"/>
        <n v="1.4284692E9"/>
        <n v="1.2643992E9"/>
        <n v="1.5011316E9"/>
        <n v="1.2927384E9"/>
        <n v="1.288674E9"/>
        <n v="1.5750936E9"/>
        <n v="1.4357268E9"/>
        <n v="1.4802264E9"/>
        <n v="1.4590548E9"/>
        <n v="1.5316308E9"/>
        <n v="1.4219928E9"/>
        <n v="1.2855636E9"/>
        <n v="1.5238548E9"/>
        <n v="1.5291252E9"/>
        <n v="1.5039828E9"/>
        <n v="1.5114168E9"/>
        <n v="1.5477048E9"/>
        <n v="1.469682E9"/>
        <n v="1.3434516E9"/>
        <n v="1.3157172E9"/>
        <n v="1.4307156E9"/>
        <n v="1.299564E9"/>
        <n v="1.4291604E9"/>
        <n v="1.2713076E9"/>
        <n v="1.45638E9"/>
        <n v="1.4704596E9"/>
        <n v="1.2772692E9"/>
        <n v="1.3507092E9"/>
        <n v="1.5546132E9"/>
        <n v="1.5710292E9"/>
        <n v="1.2997368E9"/>
        <n v="1.4379732E9"/>
        <n v="1.4168952E9"/>
        <n v="1.3190004E9"/>
        <n v="1.4244984E9"/>
        <n v="1.526274E9"/>
        <n v="1.2878964E9"/>
        <n v="1.4955156E9"/>
        <n v="1.3648788E9"/>
        <n v="1.5679188E9"/>
        <n v="1.5244596E9"/>
        <n v="1.3336884E9"/>
        <n v="1.3895064E9"/>
        <n v="1.536642E9"/>
        <n v="1.34829E9"/>
        <n v="1.4088564E9"/>
        <n v="1.5051924E9"/>
        <n v="1.554786E9"/>
        <n v="1.5108984E9"/>
        <n v="1.4425524E9"/>
        <n v="1.3166676E9"/>
        <n v="1.390716E9"/>
        <n v="1.4028948E9"/>
        <n v="1.4292468E9"/>
        <n v="1.417068E9"/>
        <n v="1.4483448E9"/>
        <n v="1.5577236E9"/>
        <n v="1.5373332E9"/>
        <n v="1.4711508E9"/>
        <n v="1.2736404E9"/>
        <n v="1.2828852E9"/>
        <n v="1.4229432E9"/>
        <n v="1.3196052E9"/>
        <n v="1.3857048E9"/>
        <n v="1.5157368E9"/>
        <n v="1.3131252E9"/>
        <n v="1.3084596E9"/>
        <n v="1.362636E9"/>
        <n v="1.4021172E9"/>
        <n v="1.2863412E9"/>
        <n v="1.3488084E9"/>
        <n v="1.4295924E9"/>
        <n v="1.5195384E9"/>
        <n v="1.4340852E9"/>
        <n v="1.2777012E9"/>
        <n v="1.5607476E9"/>
        <n v="1.410066E9"/>
        <n v="1.320732E9"/>
        <n v="1.465794E9"/>
        <n v="1.5009588E9"/>
        <n v="1.35702E9"/>
        <n v="1.54494E9"/>
        <n v="1.40229E9"/>
        <n v="1.4873112E9"/>
        <n v="1.3506228E9"/>
        <n v="1.4630292E9"/>
        <n v="1.2694932E9"/>
        <n v="1.5702516E9"/>
        <n v="1.3883832E9"/>
        <n v="1.4495544E9"/>
        <n v="1.5536628E9"/>
        <n v="1.5563412E9"/>
        <n v="1.4429844E9"/>
        <n v="1.5442488E9"/>
        <n v="1.5084756E9"/>
        <n v="1.5074388E9"/>
        <n v="1.5015636E9"/>
        <n v="1.2929976E9"/>
        <n v="1.3708404E9"/>
        <n v="1.5508152E9"/>
        <n v="1.3399092E9"/>
        <n v="1.5017364E9"/>
        <n v="1.3952916E9"/>
        <n v="1.405746E9"/>
        <n v="1.3688532E9"/>
        <n v="1.4440212E9"/>
        <n v="1.4726196E9"/>
        <n v="1.4728788E9"/>
        <n v="1.2898008E9"/>
        <n v="1.50597E9"/>
        <n v="1.3634964E9"/>
        <n v="1.269234E9"/>
        <n v="1.5070932E9"/>
        <n v="1.5605748E9"/>
        <n v="1.2840084E9"/>
        <n v="1.5568596E9"/>
        <n v="1.5261876E9"/>
        <n v="1.4008212E9"/>
        <n v="1.3615992E9"/>
        <n v="1.4175E9"/>
        <n v="1.4570712E9"/>
        <n v="1.370322E9"/>
        <n v="1.5523668E9"/>
        <n v="1.4038452E9"/>
        <n v="1.5231636E9"/>
        <n v="1.4422068E9"/>
        <n v="1.5328404E9"/>
        <n v="1.498194E9"/>
        <n v="1.2810708E9"/>
        <n v="1.4362452E9"/>
        <n v="1.4062644E9"/>
        <n v="1.3175316E9"/>
        <n v="1.4846328E9"/>
        <n v="1.3018068E9"/>
        <n v="1.5397524E9"/>
        <n v="1.2672504E9"/>
        <n v="1.5354324E9"/>
        <n v="1.5102072E9"/>
        <n v="1.4625108E9"/>
        <n v="1.4885208E9"/>
        <n v="1.3775796E9"/>
        <n v="1.5763896E9"/>
        <n v="1.2890196E9"/>
        <n v="1.282194E9"/>
        <n v="1.5500376E9"/>
        <n v="1.3219416E9"/>
        <n v="1.5564276E9"/>
        <n v="1.3209912E9"/>
        <n v="1.3450932E9"/>
        <n v="1.3094964E9"/>
        <n v="1.3402548E9"/>
        <n v="1.412226E9"/>
        <n v="1.4581044E9"/>
        <n v="1.4115348E9"/>
        <n v="1.3990932E9"/>
        <n v="1.2707028E9"/>
        <n v="1.431666E9"/>
        <n v="1.4962932E9"/>
        <n v="1.575612E9"/>
        <n v="1.3691124E9"/>
        <n v="1.4694228E9"/>
        <n v="1.3078548E9"/>
        <n v="1.503378E9"/>
        <n v="1.4869656E9"/>
        <n v="1.5614388E9"/>
        <n v="1.398402E9"/>
        <n v="1.5132312E9"/>
        <n v="1.4408244E9"/>
        <n v="1.3973652E9"/>
        <n v="1.4943924E9"/>
        <n v="1.5201432E9"/>
        <n v="1.405314E9"/>
        <n v="1.3968468E9"/>
        <n v="1.3756788E9"/>
        <n v="1.4823864E9"/>
        <n v="1.4200056E9"/>
        <n v="1.4201784E9"/>
        <n v="1.3550328E9"/>
        <n v="1.3826772E9"/>
        <n v="1.3022388E9"/>
        <n v="1.4876568E9"/>
        <n v="1.297836E9"/>
        <n v="1.4536152E9"/>
        <n v="1.3624632E9"/>
        <n v="1.4811768E9"/>
        <n v="1.3549464E9"/>
        <n v="1.2827124E9"/>
        <n v="1.3019796E9"/>
        <n v="1.2630168E9"/>
        <n v="1.3606488E9"/>
        <n v="1.4518008E9"/>
        <n v="1.41534E9"/>
        <n v="1.3510548E9"/>
        <n v="1.3493268E9"/>
        <n v="1.5489144E9"/>
        <n v="1.2912696E9"/>
        <n v="1.449468E9"/>
        <n v="1.5627348E9"/>
        <n v="1.5056244E9"/>
        <n v="1.509948E9"/>
        <n v="1.5545268E9"/>
        <n v="1.3348116E9"/>
        <n v="1.2795156E9"/>
        <n v="1.3539096E9"/>
        <n v="1.5359508E9"/>
        <n v="1.511244E9"/>
        <n v="1.3314456E9"/>
        <n v="1.4645844E9"/>
        <n v="1.3358484E9"/>
        <n v="1.4734836E9"/>
        <n v="1.4798808E9"/>
        <n v="1.4301972E9"/>
        <n v="1.3317012E9"/>
        <n v="1.438578E9"/>
        <n v="1.368162E9"/>
        <n v="1.3186548E9"/>
        <n v="1.331874E9"/>
        <n v="1.2862548E9"/>
        <n v="1.54053E9"/>
        <n v="1.3818132E9"/>
        <n v="1.5486552E9"/>
        <n v="1.3896792E9"/>
        <n v="1.4564664E9"/>
        <n v="1.4569848E9"/>
        <n v="1.5040692E9"/>
        <n v="1.4249304E9"/>
        <n v="1.5358644E9"/>
        <n v="1.4521464E9"/>
        <n v="1.470546E9"/>
        <n v="1.4583636E9"/>
        <n v="1.5000084E9"/>
        <n v="1.3389588E9"/>
        <n v="1.3031028E9"/>
        <n v="1.3165812E9"/>
        <n v="1.2707892E9"/>
        <n v="1.3303224E9"/>
        <n v="1.4009076E9"/>
        <n v="1.5741432E9"/>
        <n v="1.494738E9"/>
        <n v="1.3923576E9"/>
        <n v="1.2815892E9"/>
        <n v="1.3050036E9"/>
        <n v="1.301634E9"/>
        <n v="1.2906648E9"/>
        <n v="1.3958964E9"/>
        <n v="1.4348628E9"/>
        <n v="1.4511096E9"/>
        <n v="1.5669684E9"/>
        <n v="1.5435576E9"/>
        <n v="1.4815224E9"/>
        <n v="1.5127128E9"/>
        <n v="1.3242744E9"/>
        <n v="1.3644468E9"/>
        <n v="1.5426936E9"/>
        <n v="1.5737976E9"/>
        <n v="1.2923928E9"/>
        <n v="1.573452E9"/>
        <n v="1.3177908E9"/>
        <n v="1.50165E9"/>
        <n v="1.3236696E9"/>
        <n v="1.440738E9"/>
        <n v="1.3742964E9"/>
        <n v="1.3848408E9"/>
        <n v="1.5166008E9"/>
        <n v="1.436418E9"/>
        <n v="1.5035508E9"/>
        <n v="1.4236344E9"/>
        <n v="1.4872248E9"/>
        <n v="1.432098E9"/>
        <n v="1.4403924E9"/>
        <n v="1.446876E9"/>
        <n v="1.5623028E9"/>
        <n v="1.3781844E9"/>
        <n v="1.4850648E9"/>
        <n v="1.3265208E9"/>
        <n v="1.4412564E9"/>
        <n v="1.5338772E9"/>
        <n v="1.3144212E9"/>
        <n v="1.2938616E9"/>
        <n v="1.5073524E9"/>
        <n v="1.3249656E9"/>
        <n v="1.5202296E9"/>
        <n v="1.4829912E9"/>
        <n v="1.2940344E9"/>
        <n v="1.4136084E9"/>
        <n v="1.286946E9"/>
        <n v="1.3598712E9"/>
        <n v="1.5553044E9"/>
        <n v="1.4233752E9"/>
        <n v="1.4206968E9"/>
        <n v="1.502946E9"/>
        <n v="1.5471864E9"/>
        <n v="1.4449716E9"/>
        <n v="1.4046228E9"/>
        <n v="1.5268788E9"/>
        <n v="1.3196916E9"/>
        <n v="1.3719636E9"/>
        <n v="1.4337396E9"/>
        <n v="1.50813E9"/>
        <n v="1.4867064E9"/>
        <n v="1.5538356E9"/>
        <n v="1.2775284E9"/>
        <n v="1.3394772E9"/>
        <n v="1.3256568E9"/>
        <n v="1.288242E9"/>
        <n v="1.3790484E9"/>
        <n v="1.2942936E9"/>
        <n v="1.5002676E9"/>
        <n v="1.375074E9"/>
        <n v="1.323324E9"/>
        <n v="1.5387156E9"/>
        <n v="1.3692852E9"/>
        <n v="1.5257556E9"/>
        <n v="1.2966264E9"/>
        <n v="1.3766292E9"/>
        <n v="1.5721524E9"/>
        <n v="1.3258296E9"/>
        <n v="1.5106392E9"/>
        <n v="1.5280884E9"/>
        <n v="1.3595256E9"/>
        <n v="1.5709428E9"/>
        <n v="1.4663988E9"/>
        <n v="1.4924916E9"/>
        <n v="1.496034E9"/>
        <n v="1.3887288E9"/>
        <n v="1.5432984E9"/>
        <n v="1.2717396E9"/>
        <n v="1.3264344E9"/>
        <n v="1.295244E9"/>
        <n v="1.5412212E9"/>
        <n v="1.3362804E9"/>
        <n v="1.3245336E9"/>
        <n v="1.4983668E9"/>
        <n v="1.4987124E9"/>
        <n v="1.2714804E9"/>
        <n v="1.5240276E9"/>
        <n v="1.4380596E9"/>
        <n v="1.3619448E9"/>
        <n v="1.4105844E9"/>
        <n v="1.297404E9"/>
        <n v="1.392012E9"/>
        <n v="1.5697332E9"/>
        <n v="1.5296436E9"/>
        <n v="1.3990068E9"/>
        <n v="1.3853592E9"/>
        <n v="1.480572E9"/>
        <n v="1.4186232E9"/>
        <n v="1.5557364E9"/>
        <n v="1.4421204E9"/>
        <n v="1.3623768E9"/>
        <n v="1.4784084E9"/>
        <n v="1.4987988E9"/>
        <n v="1.3354164E9"/>
        <n v="1.5043284E9"/>
        <n v="1.2858228E9"/>
        <n v="1.3114836E9"/>
        <n v="1.291356E9"/>
        <n v="1.3558104E9"/>
        <n v="1.5136632E9"/>
        <n v="1.3659156E9"/>
        <n v="1.551852E9"/>
        <n v="1.540098E9"/>
        <n v="1.5004404E9"/>
        <n v="1.2783924E9"/>
        <n v="1.3823316E9"/>
        <n v="1.316754E9"/>
        <n v="1.5182424E9"/>
        <n v="1.4764212E9"/>
        <n v="1.2697524E9"/>
        <n v="1.4197464E9"/>
        <n v="1.3986612E9"/>
        <n v="1.3884696E9"/>
        <n v="1.5183288E9"/>
        <n v="1.5170328E9"/>
        <n v="1.368594E9"/>
        <n v="1.4482584E9"/>
        <n v="1.555218E9"/>
        <n v="1.4319252E9"/>
        <n v="1.3359348E9"/>
        <n v="1.5522804E9"/>
        <n v="1.5299892E9"/>
        <n v="1.4187096E9"/>
        <n v="1.3721364E9"/>
        <n v="1.3090644E9"/>
        <n v="1.4258772E9"/>
        <n v="1.5013044E9"/>
        <n v="1.2682872E9"/>
        <n v="1.4121396E9"/>
        <n v="1.3300632E9"/>
        <n v="1.5761304E9"/>
        <n v="1.4071284E9"/>
        <n v="1.5601428E9"/>
        <n v="1.5205752E9"/>
        <n v="1.4926644E9"/>
        <n v="1.4544792E9"/>
        <n v="1.2819348E9"/>
        <n v="1.5739704E9"/>
        <n v="1.3726548E9"/>
        <n v="1.2758868E9"/>
        <n v="1.5617844E9"/>
        <n v="1.3323924E9"/>
        <n v="1.4023764E9"/>
        <n v="1.4953428E9"/>
        <n v="1.4822136E9"/>
        <n v="1.420092E9"/>
        <n v="1.458018E9"/>
        <n v="1.3673844E9"/>
        <n v="1.3630644E9"/>
        <n v="1.3433652E9"/>
        <n v="1.3627224E9"/>
        <n v="1.3654836E9"/>
        <n v="1.336194E9"/>
        <n v="1.5277428E9"/>
        <n v="1.5640308E9"/>
        <n v="1.4045364E9"/>
        <n v="1.3863096E9"/>
        <n v="1.32462E9"/>
        <n v="1.4939604E9"/>
        <n v="1.5193656E9"/>
        <n v="1.55565E9"/>
        <n v="1.4719284E9"/>
        <n v="1.3412916E9"/>
        <n v="1.2676824E9"/>
        <n v="1.272258E9"/>
        <n v="1.290492E9"/>
        <n v="1.454652E9"/>
        <n v="1.3851864E9"/>
        <n v="1.399698E9"/>
        <n v="1.2832308E9"/>
        <n v="1.3841496E9"/>
        <n v="1.51686E9"/>
        <n v="1.374642E9"/>
        <n v="1.534482E9"/>
        <n v="1.528434E9"/>
        <n v="1.282626E9"/>
        <n v="1.5356052E9"/>
        <n v="1.379826E9"/>
        <n v="1.5619572E9"/>
        <n v="1.5254964E9"/>
        <n v="1.4339124E9"/>
        <n v="1.4534424E9"/>
        <n v="1.3788756E9"/>
        <n v="1.4522328E9"/>
        <n v="1.5772536E9"/>
        <n v="1.5371604E9"/>
        <n v="1.4221656E9"/>
        <n v="1.4594868E9"/>
        <n v="1.3697172E9"/>
        <n v="1.3304952E9"/>
        <n v="1.4190552E9"/>
        <n v="1.48014E9"/>
        <n v="1.293948E9"/>
        <n v="1.4821272E9"/>
        <n v="1.3964148E9"/>
        <n v="1.3152852E9"/>
        <n v="1.443762E9"/>
        <n v="1.4562936E9"/>
        <n v="1.470114E9"/>
        <n v="1.321596E9"/>
        <n v="1.3188276E9"/>
        <n v="1.5420888E9"/>
        <n v="1.4263956E9"/>
        <n v="1.3213368E9"/>
        <n v="1.4049684E9"/>
        <n v="1.27917E9"/>
        <n v="1.2947256E9"/>
        <n v="1.43469E9"/>
        <n v="1.4434164E9"/>
        <n v="1.5756984E9"/>
        <n v="1.5095124E9"/>
        <n v="1.2998232E9"/>
        <n v="1.3227192E9"/>
        <n v="1.3126932E9"/>
        <n v="1.3933944E9"/>
        <n v="1.3040532E9"/>
        <n v="1.3297176E9"/>
        <n v="1.33533E9"/>
        <n v="1.2688884E9"/>
        <n v="1.2899736E9"/>
        <n v="1.4360724E9"/>
        <n v="1.4191416E9"/>
        <n v="1.2790836E9"/>
        <n v="1.401426E9"/>
        <n v="1.39581E9"/>
        <n v="1.4670036E9"/>
        <n v="1.2687156E9"/>
        <n v="1.4571576E9"/>
        <n v="1.276578E9"/>
        <n v="1.4237208E9"/>
        <n v="1.3751604E9"/>
        <n v="1.5555636E9"/>
        <n v="1.295676E9"/>
        <n v="1.4573304E9"/>
        <n v="1.3955508E9"/>
        <n v="1.5476184E9"/>
        <n v="1.3556376E9"/>
        <n v="1.3747284E9"/>
        <n v="1.28781E9"/>
        <n v="1.5037236E9"/>
        <n v="1.4841144E9"/>
        <n v="1.461906E9"/>
        <n v="1.3796532E9"/>
        <n v="1.401858E9"/>
        <n v="1.3674708E9"/>
        <n v="1.304658E9"/>
        <n v="1.467954E9"/>
        <n v="1.4737428E9"/>
        <n v="1.5237684E9"/>
        <n v="1.4370228E9"/>
        <n v="1.5801048E9"/>
        <n v="1.28565E9"/>
        <n v="1.2766644E9"/>
        <n v="1.2861684E9"/>
        <n v="1.4677812E9"/>
        <n v="1.5566868E9"/>
        <n v="1.5535764E9"/>
        <n v="1.4149044E9"/>
        <n v="1.490418E9"/>
        <n v="1.3603896E9"/>
        <n v="1.3268664E9"/>
        <n v="1.4791032E9"/>
        <n v="1.2802068E9"/>
        <n v="1.532754E9"/>
        <n v="1.4530968E9"/>
        <n v="1.4875704E9"/>
        <n v="1.5450264E9"/>
        <n v="1.488348E9"/>
        <n v="1.5451128E9"/>
        <n v="1.537938E9"/>
        <n v="1.3631508E9"/>
        <n v="1.52325E9"/>
        <n v="1.4993172E9"/>
        <n v="1.2875508E9"/>
        <n v="1.4047956E9"/>
        <n v="1.3930488E9"/>
        <n v="1.4703732E9"/>
        <n v="1.4600916E9"/>
        <n v="1.4884344E9"/>
        <n v="1.5144408E9"/>
        <n v="1.5143544E9"/>
        <n v="1.4409108E9"/>
        <n v="1.4401332E9"/>
        <n v="1.3329108E9"/>
        <n v="1.5443352E9"/>
        <n v="1.2864276E9"/>
        <n v="1.3101876E9"/>
        <n v="1.3778388E9"/>
        <n v="1.4103252E9"/>
        <n v="1.3437972E9"/>
        <n v="1.4984532E9"/>
        <n v="1.2805524E9"/>
        <n v="1.5216084E9"/>
        <n v="1.4606964E9"/>
        <n v="1.31373E9"/>
        <n v="1.568178E9"/>
        <n v="1.3486356E9"/>
        <n v="1.4681268E9"/>
        <n v="1.5713748E9"/>
        <n v="1.5763032E9"/>
        <n v="1.3244472E9"/>
        <n v="1.3867416E9"/>
        <n v="1.537074E9"/>
        <n v="1.2777876E9"/>
        <n v="1.440306E9"/>
        <n v="1.5221268E9"/>
        <n v="1.4892984E9"/>
        <n v="1.5471E9"/>
        <n v="1.3830228E9"/>
        <n v="1.3223736E9"/>
        <n v="1.3492404E9"/>
        <n v="1.5626484E9"/>
        <n v="1.5082164E9"/>
        <n v="1.5117624E9"/>
        <n v="1.4474808E9"/>
        <n v="1.429506E9"/>
        <n v="1.5224724E9"/>
        <n v="1.3221144E9"/>
        <n v="1.301202E9"/>
        <n v="1.3744692E9"/>
        <n v="1.3349844E9"/>
        <n v="1.4676084E9"/>
        <n v="1.5467544E9"/>
        <n v="1.4954292E9"/>
        <n v="1.5315444E9"/>
        <n v="1.471842E9"/>
        <n v="1.2811572E9"/>
        <n v="1.3734324E9"/>
        <n v="1.3139892E9"/>
        <n v="1.3714452E9"/>
        <n v="1.3382676E9"/>
        <n v="1.5191928E9"/>
        <n v="1.522818E9"/>
        <n v="1.4568984E9"/>
        <n v="1.413954E9"/>
        <n v="1.4160312E9"/>
        <n v="1.2879828E9"/>
        <n v="1.4641524E9"/>
        <n v="1.3599576E9"/>
        <n v="1.4323572E9"/>
        <n v="1.500786E9"/>
        <n v="1.4901588E9"/>
        <n v="1.4855832E9"/>
        <n v="1.459314E9"/>
        <n v="1.424412E9"/>
        <n v="1.478844E9"/>
        <n v="1.4161176E9"/>
        <n v="1.340946E9"/>
        <n v="1.4861016E9"/>
        <n v="1.2745908E9"/>
        <n v="1.2638808E9"/>
        <n v="1.4454036E9"/>
        <n v="1.2751956E9"/>
        <n v="1.3181364E9"/>
        <n v="1.2834036E9"/>
        <n v="1.2674232E9"/>
        <n v="1.4127444E9"/>
        <n v="1.2779604E9"/>
        <n v="1.4581908E9"/>
        <n v="1.2809844E9"/>
        <n v="1.3514004E9"/>
        <n v="1.4217336E9"/>
        <n v="1.3051764E9"/>
        <n v="1.4141268E9"/>
        <n v="1.5178104E9"/>
        <n v="1.5646356E9"/>
        <n v="1.5006996E9"/>
        <n v="1.3540824E9"/>
        <n v="1.3364532E9"/>
        <n v="1.3052628E9"/>
        <n v="1.4922324E9"/>
        <n v="1.4441076E9"/>
        <n v="1.3765428E9"/>
        <n v="1.3974516E9"/>
        <n v="1.5484824E9"/>
        <n v="1.549692E9"/>
        <n v="1.4920596E9"/>
        <n v="1.4639796E9"/>
        <n v="1.4152536E9"/>
        <n v="1.5622164E9"/>
        <n v="1.3132116E9"/>
        <n v="1.4395284E9"/>
        <n v="1.4691636E9"/>
        <n v="1.2885012E9"/>
        <n v="1.2989592E9"/>
        <n v="1.38726E9"/>
        <n v="1.457244E9"/>
        <n v="1.305954E9"/>
        <n v="1.4011668E9"/>
        <n v="1.2661272E9"/>
        <n v="1.481436E9"/>
        <n v="1.3722228E9"/>
        <n v="1.5139224E9"/>
        <n v="1.4779764E9"/>
        <n v="1.407474E9"/>
        <n v="1.5461496E9"/>
        <n v="1.3384404E9"/>
        <n v="1.4541336E9"/>
        <n v="1.577772E9"/>
        <n v="1.5485688E9"/>
        <n v="1.5148728E9"/>
        <n v="1.3309272E9"/>
        <n v="1.5711156E9"/>
        <n v="1.4634612E9"/>
        <n v="1.3449204E9"/>
        <n v="1.5118488E9"/>
        <n v="1.4523192E9"/>
        <n v="1.3460436E9"/>
        <n v="1.4643252E9"/>
        <n v="1.5119352E9"/>
        <n v="1.556946E9"/>
        <n v="1.5480504E9"/>
        <n v="1.3537368E9"/>
        <n v="1.4882616E9"/>
        <n v="1.3935672E9"/>
        <n v="1.2769236E9"/>
        <n v="1.29222E9"/>
        <n v="1.3043988E9"/>
        <n v="1.433826E9"/>
        <n v="1.5149592E9"/>
        <n v="1.332738E9"/>
        <n v="1.44549E9"/>
        <n v="1.2976632E9"/>
        <n v="1.4251032E9"/>
        <n v="1.2653496E9"/>
        <n v="1.5380244E9"/>
        <n v="1.3950324E9"/>
        <n v="1.4054868E9"/>
        <n v="1.4558616E9"/>
        <n v="1.5290388E9"/>
        <n v="1.5352596E9"/>
        <n v="1.327212E9"/>
        <n v="1.5263604E9"/>
        <n v="1.5321492E9"/>
        <n v="1.5153048E9"/>
        <n v="1.2763188E9"/>
        <n v="1.3287672E9"/>
        <n v="1.3216824E9"/>
        <n v="1.3107924E9"/>
        <n v="1.308546E9"/>
        <n v="1.5740568E9"/>
        <n v="1.3083732E9"/>
        <n v="1.3352436E9"/>
        <n v="1.3284216E9"/>
        <n v="1.5242868E9"/>
        <n v="1.3621176E9"/>
        <n v="1.550556E9"/>
        <n v="1.2691476E9"/>
        <n v="1.3121748E9"/>
        <n v="1.4345172E9"/>
        <n v="1.4715828E9"/>
        <n v="1.4107572E9"/>
        <n v="1.3048308E9"/>
        <n v="1.5390612E9"/>
        <n v="1.381554E9"/>
        <n v="1.2770964E9"/>
        <n v="1.3891608E9"/>
        <n v="1.2719988E9"/>
        <n v="1.2948984E9"/>
        <n v="1.55997E9"/>
        <n v="1.4695092E9"/>
        <n v="1.579068E9"/>
        <n v="1.4877432E9"/>
        <n v="1.5636852E9"/>
        <n v="1.42182E9"/>
        <n v="1.2747636E9"/>
        <n v="1.3991796E9"/>
        <n v="1.2758004E9"/>
        <n v="1.2827988E9"/>
        <n v="1.4371092E9"/>
        <n v="1.4918868E9"/>
        <n v="1.3946004E9"/>
        <n v="1.5613524E9"/>
        <n v="1.322892E9"/>
        <n v="1.274418E9"/>
        <n v="1.4343444E9"/>
        <n v="1.3735188E9"/>
        <n v="1.5176376E9"/>
        <n v="1.3106196E9"/>
        <n v="1.576476E9"/>
        <n v="1.381122E9"/>
        <n v="1.4111028E9"/>
        <n v="1.5318036E9"/>
        <n v="1.4946516E9"/>
        <n v="1.3038804E9"/>
        <n v="1.4219064E9"/>
        <n v="1.5680052E9"/>
        <n v="1.3468212E9"/>
        <n v="1.5576372E9"/>
        <n v="1.3755924E9"/>
        <n v="1.4188824E9"/>
        <n v="1.3092372E9"/>
        <n v="1.5079572E9"/>
        <n v="1.5495192E9"/>
        <n v="1.3290264E9"/>
        <n v="1.572498E9"/>
        <n v="1.5060564E9"/>
        <n v="1.3420692E9"/>
        <n v="1.3882968E9"/>
        <n v="1.4937876E9"/>
        <n v="1.424844E9"/>
        <n v="1.4039316E9"/>
        <n v="1.394514E9"/>
        <n v="1.3653972E9"/>
        <n v="1.4561208E9"/>
        <n v="1.437714E9"/>
        <n v="1.5637716E9"/>
        <n v="1.4485176E9"/>
        <n v="1.5287796E9"/>
        <n v="1.3047444E9"/>
        <n v="1.3543416E9"/>
        <n v="1.2945528E9"/>
        <n v="1.2959352E9"/>
        <n v="1.333602E9"/>
        <n v="1.3082004E9"/>
        <n v="1.4117076E9"/>
        <n v="1.418364E9"/>
        <n v="1.4293332E9"/>
        <n v="1.5553908E9"/>
        <n v="1.482732E9"/>
        <n v="1.4707188E9"/>
        <n v="1.4505912E9"/>
        <n v="1.3538232E9"/>
        <n v="1.450764E9"/>
        <n v="1.329372E9"/>
        <n v="1.4549112E9"/>
        <n v="1.2979224E9"/>
        <n v="1.3844088E9"/>
        <n v="1.2993048E9"/>
        <n v="1.4313204E9"/>
        <n v="1.4975028E9"/>
        <n v="1.5769944E9"/>
        <n v="1.3049172E9"/>
        <n v="1.3812084E9"/>
        <n v="1.4016852E9"/>
        <n v="1.2919608E9"/>
        <n v="1.4487768E9"/>
        <n v="1.2961944E9"/>
        <n v="1.5179832E9"/>
        <n v="1.4789304E9"/>
        <n v="1.4461812E9"/>
        <n v="1.5141816E9"/>
        <n v="1.3110516E9"/>
        <n v="1.5648948E9"/>
        <n v="1.4932692E9"/>
        <n v="1.4116212E9"/>
        <n v="1.5256692E9"/>
        <n v="1.4509368E9"/>
        <n v="1.413522E9"/>
        <n v="1.5413076E9"/>
        <n v="1.3571064E9"/>
        <n v="1.3901976E9"/>
        <n v="1.265868E9"/>
        <n v="1.4671764E9"/>
      </sharedItems>
    </cacheField>
    <cacheField name="deadline" numFmtId="0">
      <sharedItems containsSemiMixedTypes="0" containsString="0" containsNumber="1" containsInteger="1">
        <n v="1.4501592E9"/>
        <n v="1.4085972E9"/>
        <n v="1.3848408E9"/>
        <n v="1.5689556E9"/>
        <n v="1.5483096E9"/>
        <n v="1.3470804E9"/>
        <n v="1.5053652E9"/>
        <n v="1.4396148E9"/>
        <n v="1.2815028E9"/>
        <n v="1.383804E9"/>
        <n v="1.2859092E9"/>
        <n v="1.2855636E9"/>
        <n v="1.5724116E9"/>
        <n v="1.466658E9"/>
        <n v="1.3333428E9"/>
        <n v="1.5763032E9"/>
        <n v="1.3922712E9"/>
        <n v="1.2948984E9"/>
        <n v="1.537074E9"/>
        <n v="1.55349E9"/>
        <n v="1.4065236E9"/>
        <n v="1.316322E9"/>
        <n v="1.5240276E9"/>
        <n v="1.5546996E9"/>
        <n v="1.4034996E9"/>
        <n v="1.3074228E9"/>
        <n v="1.535346E9"/>
        <n v="1.4445396E9"/>
        <n v="1.2676824E9"/>
        <n v="1.5355188E9"/>
        <n v="1.559106E9"/>
        <n v="1.4543928E9"/>
        <n v="1.5178968E9"/>
        <n v="1.4156856E9"/>
        <n v="1.4906772E9"/>
        <n v="1.5515064E9"/>
        <n v="1.3008564E9"/>
        <n v="1.5731928E9"/>
        <n v="1.28781E9"/>
        <n v="1.362978E9"/>
        <n v="1.2773556E9"/>
        <n v="1.3489812E9"/>
        <n v="1.3105332E9"/>
        <n v="1.4075604E9"/>
        <n v="1.5528852E9"/>
        <n v="1.4793624E9"/>
        <n v="1.2805524E9"/>
        <n v="1.3986612E9"/>
        <n v="1.4362452E9"/>
        <n v="1.5754392E9"/>
        <n v="1.3777524E9"/>
        <n v="1.3342068E9"/>
        <n v="1.2848724E9"/>
        <n v="1.4039316E9"/>
        <n v="1.5212628E9"/>
        <n v="1.5333588E9"/>
        <n v="1.4214744E9"/>
        <n v="1.5052788E9"/>
        <n v="1.4439348E9"/>
        <n v="1.4985396E9"/>
        <n v="1.3427604E9"/>
        <n v="1.3017204E9"/>
        <n v="1.4335668E9"/>
        <n v="1.493874E9"/>
        <n v="1.5318036E9"/>
        <n v="1.2967128E9"/>
        <n v="1.4289012E9"/>
        <n v="1.2648312E9"/>
        <n v="1.5051924E9"/>
        <n v="1.295676E9"/>
        <n v="1.2929112E9"/>
        <n v="1.4388372E9"/>
        <n v="1.4804856E9"/>
        <n v="1.4591412E9"/>
        <n v="1.532322E9"/>
        <n v="1.4262228E9"/>
        <n v="1.2867732E9"/>
        <n v="1.5239412E9"/>
        <n v="1.5295572E9"/>
        <n v="1.5065748E9"/>
        <n v="1.5135768E9"/>
        <n v="1.4715828E9"/>
        <n v="1.3443156E9"/>
        <n v="1.3164084E9"/>
        <n v="1.4318388E9"/>
        <n v="1.3005108E9"/>
        <n v="1.4310612E9"/>
        <n v="1.2714804E9"/>
        <n v="1.45638E9"/>
        <n v="1.4728788E9"/>
        <n v="1.3510548E9"/>
        <n v="1.5555636E9"/>
        <n v="1.571634E9"/>
        <n v="1.439874E9"/>
        <n v="1.4383188E9"/>
        <n v="1.4194008E9"/>
        <n v="1.3205556E9"/>
        <n v="1.4251032E9"/>
        <n v="1.5268788E9"/>
        <n v="1.288674E9"/>
        <n v="1.495602E9"/>
        <n v="1.366434E9"/>
        <n v="1.5683508E9"/>
        <n v="1.5259284E9"/>
        <n v="1.3368852E9"/>
        <n v="1.3896792E9"/>
        <n v="1.5382836E9"/>
        <n v="1.3488084E9"/>
        <n v="1.4101524E9"/>
        <n v="1.5057972E9"/>
        <n v="1.5548724E9"/>
        <n v="1.5139224E9"/>
        <n v="1.4426388E9"/>
        <n v="1.317186E9"/>
        <n v="1.3912344E9"/>
        <n v="1.4043636E9"/>
        <n v="1.4295924E9"/>
        <n v="1.4136084E9"/>
        <n v="1.448604E9"/>
        <n v="1.5623028E9"/>
        <n v="1.5376788E9"/>
        <n v="1.47357E9"/>
        <n v="1.2738996E9"/>
        <n v="1.2840084E9"/>
        <n v="1.3209912E9"/>
        <n v="1.386828E9"/>
        <n v="1.5171192E9"/>
        <n v="1.315026E9"/>
        <n v="1.3126932E9"/>
        <n v="1.3630644E9"/>
        <n v="1.403154E9"/>
        <n v="1.2868596E9"/>
        <n v="1.3493268E9"/>
        <n v="1.4309748E9"/>
        <n v="1.5199704E9"/>
        <n v="1.4346036E9"/>
        <n v="1.3372308E9"/>
        <n v="1.2794292E9"/>
        <n v="1.5614388E9"/>
        <n v="1.410498E9"/>
        <n v="1.32246E9"/>
        <n v="1.4663124E9"/>
        <n v="1.5017364E9"/>
        <n v="1.3615128E9"/>
        <n v="1.5450264E9"/>
        <n v="1.4066964E9"/>
        <n v="1.487916E9"/>
        <n v="1.3511412E9"/>
        <n v="1.4650164E9"/>
        <n v="1.2707892E9"/>
        <n v="1.5723252E9"/>
        <n v="1.38942E9"/>
        <n v="1.4496408E9"/>
        <n v="1.555218E9"/>
        <n v="1.5577236E9"/>
        <n v="1.4435028E9"/>
        <n v="1.5468408E9"/>
        <n v="1.5127128E9"/>
        <n v="1.5075252E9"/>
        <n v="1.5043284E9"/>
        <n v="1.2933432E9"/>
        <n v="1.3717044E9"/>
        <n v="1.5527988E9"/>
        <n v="1.3423284E9"/>
        <n v="1.5023412E9"/>
        <n v="1.3971924E9"/>
        <n v="1.407042E9"/>
        <n v="1.3693716E9"/>
        <n v="1.4441076E9"/>
        <n v="1.4742612E9"/>
        <n v="1.4736564E9"/>
        <n v="1.2919608E9"/>
        <n v="1.5067476E9"/>
        <n v="1.3635828E9"/>
        <n v="1.269666E9"/>
        <n v="1.5086484E9"/>
        <n v="1.5619572E9"/>
        <n v="1.2851316E9"/>
        <n v="1.556946E9"/>
        <n v="1.527138E9"/>
        <n v="1.4021172E9"/>
        <n v="1.3640148E9"/>
        <n v="1.4175864E9"/>
        <n v="1.4570712E9"/>
        <n v="1.3704084E9"/>
        <n v="1.552626E9"/>
        <n v="1.4041908E9"/>
        <n v="1.5235092E9"/>
        <n v="1.4435892E9"/>
        <n v="1.5334452E9"/>
        <n v="1.4745204E9"/>
        <n v="1.4994036E9"/>
        <n v="1.2835764E9"/>
        <n v="1.4365908E9"/>
        <n v="1.2704436E9"/>
        <n v="1.4078196E9"/>
        <n v="1.3178772E9"/>
        <n v="1.4848056E9"/>
        <n v="1.3026708E9"/>
        <n v="1.5407892E9"/>
        <n v="1.268028E9"/>
        <n v="1.5371604E9"/>
        <n v="1.5122808E9"/>
        <n v="1.4631156E9"/>
        <n v="1.49085E9"/>
        <n v="1.3796532E9"/>
        <n v="1.580364E9"/>
        <n v="1.2897144E9"/>
        <n v="1.2827124E9"/>
        <n v="1.5502104E9"/>
        <n v="1.3221144E9"/>
        <n v="1.5572052E9"/>
        <n v="1.3239288E9"/>
        <n v="1.34613E9"/>
        <n v="1.3110516E9"/>
        <n v="1.3404276E9"/>
        <n v="1.4123124E9"/>
        <n v="1.459314E9"/>
        <n v="1.4154264E9"/>
        <n v="1.3990932E9"/>
        <n v="1.4321844E9"/>
        <n v="1.4747796E9"/>
        <n v="1.5004404E9"/>
        <n v="1.575612E9"/>
        <n v="1.3741236E9"/>
        <n v="1.4695092E9"/>
        <n v="1.3092372E9"/>
        <n v="1.5039828E9"/>
        <n v="1.4873976E9"/>
        <n v="1.5620436E9"/>
        <n v="1.3985748E9"/>
        <n v="1.5153912E9"/>
        <n v="1.44117E9"/>
        <n v="1.2811572E9"/>
        <n v="1.3982292E9"/>
        <n v="1.4952564E9"/>
        <n v="1.5204024E9"/>
        <n v="1.4098068E9"/>
        <n v="1.3969332E9"/>
        <n v="1.3760244E9"/>
        <n v="1.4836824E9"/>
        <n v="1.4204376E9"/>
        <n v="1.4207832E9"/>
        <n v="1.2674232E9"/>
        <n v="1.3552056E9"/>
        <n v="1.3831092E9"/>
        <n v="1.3032756E9"/>
        <n v="1.4878296E9"/>
        <n v="1.298268E9"/>
        <n v="1.456812E9"/>
        <n v="1.3636692E9"/>
        <n v="1.4829048E9"/>
        <n v="1.356588E9"/>
        <n v="1.3498452E9"/>
        <n v="1.283058E9"/>
        <n v="1.304226E9"/>
        <n v="1.2630168E9"/>
        <n v="1.3620312E9"/>
        <n v="1.4556024E9"/>
        <n v="1.4181912E9"/>
        <n v="1.3524408E9"/>
        <n v="1.3533048E9"/>
        <n v="1.5507288E9"/>
        <n v="1.2914424E9"/>
        <n v="1.4521464E9"/>
        <n v="1.5648948E9"/>
        <n v="1.5058836E9"/>
        <n v="1.51038E9"/>
        <n v="1.3352436E9"/>
        <n v="1.2796884E9"/>
        <n v="1.3560696E9"/>
        <n v="1.53621E9"/>
        <n v="1.5117624E9"/>
        <n v="1.3332564E9"/>
        <n v="1.4807448E9"/>
        <n v="1.3362804E9"/>
        <n v="1.4767668E9"/>
        <n v="1.4301972E9"/>
        <n v="1.3317876E9"/>
        <n v="1.3709268E9"/>
        <n v="1.3190004E9"/>
        <n v="1.3334292E9"/>
        <n v="1.2870324E9"/>
        <n v="1.5415704E9"/>
        <n v="1.3839768E9"/>
        <n v="1.550556E9"/>
        <n v="1.3904568E9"/>
        <n v="1.458018E9"/>
        <n v="1.4618196E9"/>
        <n v="1.5041556E9"/>
        <n v="1.4263956E9"/>
        <n v="1.4525784E9"/>
        <n v="1.4740884E9"/>
        <n v="1.461906E9"/>
        <n v="1.5002676E9"/>
        <n v="1.3406868E9"/>
        <n v="1.3031892E9"/>
        <n v="1.3183092E9"/>
        <n v="1.2721716E9"/>
        <n v="1.2988728E9"/>
        <n v="1.383282E9"/>
        <n v="1.3304952E9"/>
        <n v="1.4034132E9"/>
        <n v="1.5742296E9"/>
        <n v="1.4958612E9"/>
        <n v="1.3925304E9"/>
        <n v="1.2836628E9"/>
        <n v="1.3057812E9"/>
        <n v="1.3023252E9"/>
        <n v="1.291788E9"/>
        <n v="1.3960692E9"/>
        <n v="1.4358996E9"/>
        <n v="1.5311124E9"/>
        <n v="1.451628E9"/>
        <n v="1.567314E9"/>
        <n v="1.544508E9"/>
        <n v="1.4824728E9"/>
        <n v="1.5127992E9"/>
        <n v="1.3243608E9"/>
        <n v="1.3645332E9"/>
        <n v="1.5451128E9"/>
        <n v="1.5161688E9"/>
        <n v="1.5749208E9"/>
        <n v="1.2924792E9"/>
        <n v="1.5735384E9"/>
        <n v="1.3203828E9"/>
        <n v="1.5028596E9"/>
        <n v="1.323756E9"/>
        <n v="1.4413428E9"/>
        <n v="1.3753332E9"/>
        <n v="1.5200568E9"/>
        <n v="1.4365044E9"/>
        <n v="1.5083028E9"/>
        <n v="1.425708E9"/>
        <n v="1.488348E9"/>
        <n v="1.5026004E9"/>
        <n v="1.4336532E9"/>
        <n v="1.441602E9"/>
        <n v="1.4475672E9"/>
        <n v="1.5623892E9"/>
        <n v="1.3787892E9"/>
        <n v="1.4885208E9"/>
        <n v="1.3272984E9"/>
        <n v="1.4434164E9"/>
        <n v="1.5341364E9"/>
        <n v="1.2950712E9"/>
        <n v="1.509426E9"/>
        <n v="1.2993912E9"/>
        <n v="1.325052E9"/>
        <n v="1.522818E9"/>
        <n v="1.485324E9"/>
        <n v="1.2941208E9"/>
        <n v="1.2889332E9"/>
        <n v="1.3632372E9"/>
        <n v="1.5558228E9"/>
        <n v="1.427778E9"/>
        <n v="1.4224248E9"/>
        <n v="1.5036372E9"/>
        <n v="1.5476184E9"/>
        <n v="1.4499E9"/>
        <n v="1.4051412E9"/>
        <n v="1.5729336E9"/>
        <n v="1.530162E9"/>
        <n v="1.3209048E9"/>
        <n v="1.3723956E9"/>
        <n v="1.437714E9"/>
        <n v="1.5097716E9"/>
        <n v="1.4890392E9"/>
        <n v="1.5566004E9"/>
        <n v="1.2785652E9"/>
        <n v="1.3399092E9"/>
        <n v="1.3258296E9"/>
        <n v="1.2905784E9"/>
        <n v="1.3803444E9"/>
        <n v="1.389852E9"/>
        <n v="1.2944664E9"/>
        <n v="1.500354E9"/>
        <n v="1.375938E9"/>
        <n v="1.3234104E9"/>
        <n v="1.5394068E9"/>
        <n v="1.3698036E9"/>
        <n v="1.2972312E9"/>
        <n v="1.37853E9"/>
        <n v="1.5721524E9"/>
        <n v="1.3298904E9"/>
        <n v="1.2767508E9"/>
        <n v="1.5108984E9"/>
        <n v="1.5324084E9"/>
        <n v="1.3605624E9"/>
        <n v="1.5715476E9"/>
        <n v="1.4681268E9"/>
        <n v="1.4928372E9"/>
        <n v="1.4962068E9"/>
        <n v="1.3895928E9"/>
        <n v="1.5456312E9"/>
        <n v="1.2724308E9"/>
        <n v="1.3279032E9"/>
        <n v="1.2960216E9"/>
        <n v="1.5432984E9"/>
        <n v="1.3363668E9"/>
        <n v="1.4995764E9"/>
        <n v="1.5013044E9"/>
        <n v="1.2732084E9"/>
        <n v="1.3168404E9"/>
        <n v="1.524546E9"/>
        <n v="1.438578E9"/>
        <n v="1.3625496E9"/>
        <n v="1.4133492E9"/>
        <n v="1.2980088E9"/>
        <n v="1.3944276E9"/>
        <n v="1.5726708E9"/>
        <n v="1.4007348E9"/>
        <n v="1.3867416E9"/>
        <n v="1.4817816E9"/>
        <n v="1.41966E9"/>
        <n v="1.4423796E9"/>
        <n v="1.3649652E9"/>
        <n v="1.4790168E9"/>
        <n v="1.4996628E9"/>
        <n v="1.3378356E9"/>
        <n v="1.5057108E9"/>
        <n v="1.2874644E9"/>
        <n v="1.3116564E9"/>
        <n v="1.2931704E9"/>
        <n v="1.3559832E9"/>
        <n v="1.5150456E9"/>
        <n v="1.3660884E9"/>
        <n v="1.5533172E9"/>
        <n v="1.5420888E9"/>
        <n v="1.5031188E9"/>
        <n v="1.2784788E9"/>
        <n v="1.4841144E9"/>
        <n v="1.3854456E9"/>
        <n v="1.3187412E9"/>
        <n v="1.5182424E9"/>
        <n v="1.476594E9"/>
        <n v="1.273554E9"/>
        <n v="1.4219064E9"/>
        <n v="1.2815892E9"/>
        <n v="1.4003892E9"/>
        <n v="1.3628088E9"/>
        <n v="1.3888152E9"/>
        <n v="1.5195384E9"/>
        <n v="1.5178104E9"/>
        <n v="1.3705812E9"/>
        <n v="1.4488632E9"/>
        <n v="1.432098E9"/>
        <n v="1.4821272E9"/>
        <n v="1.3359348E9"/>
        <n v="1.5300756E9"/>
        <n v="1.418796E9"/>
        <n v="1.372482E9"/>
        <n v="1.5343956E9"/>
        <n v="1.3113972E9"/>
        <n v="1.426914E9"/>
        <n v="1.5014772E9"/>
        <n v="1.2690612E9"/>
        <n v="1.415772E9"/>
        <n v="1.3310136E9"/>
        <n v="1.5767352E9"/>
        <n v="1.411362E9"/>
        <n v="1.5636852E9"/>
        <n v="1.5218676E9"/>
        <n v="1.4955156E9"/>
        <n v="1.455948E9"/>
        <n v="1.2823668E9"/>
        <n v="1.5745752E9"/>
        <n v="1.3749012E9"/>
        <n v="1.2789108E9"/>
        <n v="1.5629076E9"/>
        <n v="1.3324788E9"/>
        <n v="1.402722E9"/>
        <n v="1.4968116E9"/>
        <n v="1.4822136E9"/>
        <n v="1.4202648E9"/>
        <n v="1.45845E9"/>
        <n v="1.3458708E9"/>
        <n v="1.4374548E9"/>
        <n v="1.4320116E9"/>
        <n v="1.3663476E9"/>
        <n v="1.5128856E9"/>
        <n v="1.3697172E9"/>
        <n v="1.5346548E9"/>
        <n v="1.337058E9"/>
        <n v="1.5298164E9"/>
        <n v="1.4046228E9"/>
        <n v="1.2841812E9"/>
        <n v="1.3247928E9"/>
        <n v="1.284354E9"/>
        <n v="1.4943924E9"/>
        <n v="1.5559092E9"/>
        <n v="1.4724468E9"/>
        <n v="1.2681144E9"/>
        <n v="1.2733812E9"/>
        <n v="1.2908376E9"/>
        <n v="1.4543064E9"/>
        <n v="1.4577624E9"/>
        <n v="1.3890744E9"/>
        <n v="1.2844404E9"/>
        <n v="1.388988E9"/>
        <n v="1.5169464E9"/>
        <n v="1.5345684E9"/>
        <n v="1.5286068E9"/>
        <n v="1.5375924E9"/>
        <n v="1.3812084E9"/>
        <n v="1.5624756E9"/>
        <n v="1.5273972E9"/>
        <n v="1.4361588E9"/>
        <n v="1.4560344E9"/>
        <n v="1.3801716E9"/>
        <n v="1.453356E9"/>
        <n v="1.5789816E9"/>
        <n v="1.5374196E9"/>
        <n v="1.4232024E9"/>
        <n v="1.46061E9"/>
        <n v="1.3704948E9"/>
        <n v="1.332306E9"/>
        <n v="1.4225112E9"/>
        <n v="1.4803128E9"/>
        <n v="1.2940344E9"/>
        <n v="1.4826456E9"/>
        <n v="1.31589E9"/>
        <n v="1.4440212E9"/>
        <n v="1.4600052E9"/>
        <n v="1.4707188E9"/>
        <n v="1.5525396E9"/>
        <n v="1.5438168E9"/>
        <n v="1.4270868E9"/>
        <n v="1.3230648E9"/>
        <n v="1.4582772E9"/>
        <n v="1.2957624E9"/>
        <n v="1.4195736E9"/>
        <n v="1.4387508E9"/>
        <n v="1.4447988E9"/>
        <n v="1.3991796E9"/>
        <n v="1.5765624E9"/>
        <n v="1.4008212E9"/>
        <n v="1.5109848E9"/>
        <n v="1.302066E9"/>
        <n v="1.3229784E9"/>
        <n v="1.31373E9"/>
        <n v="1.3940856E9"/>
        <n v="1.3053492E9"/>
        <n v="1.4343444E9"/>
        <n v="1.3311864E9"/>
        <n v="1.3365396E9"/>
        <n v="1.2697524E9"/>
        <n v="1.2916152E9"/>
        <n v="1.5523668E9"/>
        <n v="1.4366772E9"/>
        <n v="1.420092E9"/>
        <n v="1.2799476E9"/>
        <n v="1.4022036E9"/>
        <n v="1.4672628E9"/>
        <n v="1.27053E9"/>
        <n v="1.5755256E9"/>
        <n v="1.2790836E9"/>
        <n v="1.424412E9"/>
        <n v="1.3761972E9"/>
        <n v="1.4028948E9"/>
        <n v="1.4344308E9"/>
        <n v="1.5578964E9"/>
        <n v="1.2974904E9"/>
        <n v="1.4473944E9"/>
        <n v="1.3957236E9"/>
        <n v="1.5521976E9"/>
        <n v="1.5490872E9"/>
        <n v="1.3568472E9"/>
        <n v="1.3757652E9"/>
        <n v="1.2898008E9"/>
        <n v="1.5045012E9"/>
        <n v="1.4856696E9"/>
        <n v="1.46277E9"/>
        <n v="1.3797396E9"/>
        <n v="1.3692852E9"/>
        <n v="1.3047444E9"/>
        <n v="1.4682996E9"/>
        <n v="1.4741748E9"/>
        <n v="1.5260148E9"/>
        <n v="1.422684E9"/>
        <n v="1.5813144E9"/>
        <n v="1.2864276E9"/>
        <n v="1.278738E9"/>
        <n v="1.467954E9"/>
        <n v="1.5576372E9"/>
        <n v="1.553922E9"/>
        <n v="1.4164632E9"/>
        <n v="1.4472216E9"/>
        <n v="1.4916276E9"/>
        <n v="1.3631508E9"/>
        <n v="1.3307544E9"/>
        <n v="1.4797944E9"/>
        <n v="1.2812436E9"/>
        <n v="1.532754E9"/>
        <n v="1.489986E9"/>
        <n v="1.545804E9"/>
        <n v="1.4898996E9"/>
        <n v="1.5464952E9"/>
        <n v="1.5397524E9"/>
        <n v="1.3641012E9"/>
        <n v="1.5253236E9"/>
        <n v="1.5008724E9"/>
        <n v="1.2885012E9"/>
        <n v="1.4071284E9"/>
        <n v="1.3943448E9"/>
        <n v="1.4602644E9"/>
        <n v="1.4408244E9"/>
        <n v="1.489554E9"/>
        <n v="1.5148728E9"/>
        <n v="1.5157368E9"/>
        <n v="1.442898E9"/>
        <n v="1.2961944E9"/>
        <n v="1.4409108E9"/>
        <n v="1.3355028E9"/>
        <n v="1.5446808E9"/>
        <n v="1.2884148E9"/>
        <n v="1.3305816E9"/>
        <n v="1.3783572E9"/>
        <n v="1.4111028E9"/>
        <n v="1.344834E9"/>
        <n v="1.4992308E9"/>
        <n v="1.4574168E9"/>
        <n v="1.280898E9"/>
        <n v="1.5224724E9"/>
        <n v="1.4625108E9"/>
        <n v="1.3177908E9"/>
        <n v="1.5687828E9"/>
        <n v="1.3494132E9"/>
        <n v="1.5480504E9"/>
        <n v="1.5718068E9"/>
        <n v="1.576476E9"/>
        <n v="1.3249656E9"/>
        <n v="1.3875192E9"/>
        <n v="1.5372468E9"/>
        <n v="1.2795156E9"/>
        <n v="1.5230772E9"/>
        <n v="1.5484824E9"/>
        <n v="1.3840632E9"/>
        <n v="1.322892E9"/>
        <n v="1.3507092E9"/>
        <n v="1.5642036E9"/>
        <n v="1.5096852E9"/>
        <n v="1.5149592E9"/>
        <n v="1.5226452E9"/>
        <n v="1.323324E9"/>
        <n v="1.5615252E9"/>
        <n v="1.2656952E9"/>
        <n v="1.3018068E9"/>
        <n v="1.3364532E9"/>
        <n v="1.4689044E9"/>
        <n v="1.3870872E9"/>
        <n v="1.5474456E9"/>
        <n v="1.5473592E9"/>
        <n v="1.4962932E9"/>
        <n v="1.3354164E9"/>
        <n v="1.5321492E9"/>
        <n v="1.453788E9"/>
        <n v="1.4714964E9"/>
        <n v="1.4085108E9"/>
        <n v="1.3758516E9"/>
        <n v="1.3158036E9"/>
        <n v="1.3736916E9"/>
        <n v="1.339218E9"/>
        <n v="1.5233364E9"/>
        <n v="1.4587092E9"/>
        <n v="1.4141268E9"/>
        <n v="1.416204E9"/>
        <n v="1.5529716E9"/>
        <n v="1.4651028E9"/>
        <n v="1.3601304E9"/>
        <n v="1.4328756E9"/>
        <n v="1.492146E9"/>
        <n v="1.4073012E9"/>
        <n v="1.48662E9"/>
        <n v="1.4599188E9"/>
        <n v="1.4247576E9"/>
        <n v="1.4798808E9"/>
        <n v="1.4180184E9"/>
        <n v="1.3410324E9"/>
        <n v="1.4863608E9"/>
        <n v="1.2746772E9"/>
        <n v="1.2675096E9"/>
        <n v="1.445922E9"/>
        <n v="1.53405E9"/>
        <n v="1.2775284E9"/>
        <n v="1.3185684E9"/>
        <n v="1.2695796E9"/>
        <n v="1.4137812E9"/>
        <n v="1.2801204E9"/>
        <n v="1.4594868E9"/>
        <n v="1.2825396E9"/>
        <n v="1.2758868E9"/>
        <n v="1.422252E9"/>
        <n v="1.305522E9"/>
        <n v="1.4149044E9"/>
        <n v="1.5671412E9"/>
        <n v="1.5011316E9"/>
        <n v="1.3550328E9"/>
        <n v="1.3394772E9"/>
        <n v="1.305954E9"/>
        <n v="1.4479992E9"/>
        <n v="1.3880376E9"/>
        <n v="1.3980564E9"/>
        <n v="1.5508152E9"/>
        <n v="1.5500376E9"/>
        <n v="1.4929236E9"/>
        <n v="1.467522E9"/>
        <n v="1.4161176E9"/>
        <n v="1.5637716E9"/>
        <n v="1.3192596E9"/>
        <n v="1.3136436E9"/>
        <n v="1.440306E9"/>
        <n v="1.4708052E9"/>
        <n v="1.3013748E9"/>
        <n v="1.3878648E9"/>
        <n v="1.4581908E9"/>
        <n v="1.5592788E9"/>
        <n v="1.5227316E9"/>
        <n v="1.3067316E9"/>
        <n v="1.3525272E9"/>
        <n v="1.2666456E9"/>
        <n v="1.4828184E9"/>
        <n v="1.374642E9"/>
        <n v="1.4782356E9"/>
        <n v="1.4080788E9"/>
        <n v="1.5481368E9"/>
        <n v="1.3408596E9"/>
        <n v="1.4544792E9"/>
        <n v="1.5796728E9"/>
        <n v="1.5166008E9"/>
        <n v="1.3329972E9"/>
        <n v="1.46493E9"/>
        <n v="1.3450068E9"/>
        <n v="1.452492E9"/>
        <n v="1.5242868E9"/>
        <n v="1.3469076E9"/>
        <n v="1.464498E9"/>
        <n v="1.5141816E9"/>
        <n v="1.3921848E9"/>
        <n v="1.5593652E9"/>
        <n v="1.5491736E9"/>
        <n v="1.5339636E9"/>
        <n v="1.4893812E9"/>
        <n v="1.3950324E9"/>
        <n v="1.4124852E9"/>
        <n v="1.5019956E9"/>
        <n v="1.2946392E9"/>
        <n v="1.3054356E9"/>
        <n v="1.435122E9"/>
        <n v="1.3356756E9"/>
        <n v="1.4484312E9"/>
        <n v="1.2986136E9"/>
        <n v="1.4256216E9"/>
        <n v="1.2663E9"/>
        <n v="1.3058676E9"/>
        <n v="1.538802E9"/>
        <n v="1.3989204E9"/>
        <n v="1.4056596E9"/>
        <n v="1.457244E9"/>
        <n v="1.529298E9"/>
        <n v="1.535778E9"/>
        <n v="1.3274712E9"/>
        <n v="1.5352596E9"/>
        <n v="1.515564E9"/>
        <n v="1.2770964E9"/>
        <n v="1.3290264E9"/>
        <n v="1.338786E9"/>
        <n v="1.308978E9"/>
        <n v="1.5763896E9"/>
        <n v="1.3367124E9"/>
        <n v="1.3304088E9"/>
        <n v="1.5248916E9"/>
        <n v="1.55142E9"/>
        <n v="1.2698388E9"/>
        <n v="1.3125204E9"/>
        <n v="1.4720148E9"/>
        <n v="1.4115348E9"/>
        <n v="1.3049172E9"/>
        <n v="1.5395796E9"/>
        <n v="1.3825044E9"/>
        <n v="1.278306E9"/>
        <n v="1.4425524E9"/>
        <n v="1.5110712E9"/>
        <n v="1.5363828E9"/>
        <n v="1.275282E9"/>
        <n v="1.2949848E9"/>
        <n v="1.4695956E9"/>
        <n v="1.5811416E9"/>
        <n v="1.563858E9"/>
        <n v="1.4389236E9"/>
        <n v="1.4221656E9"/>
        <n v="1.277874E9"/>
        <n v="1.3993524E9"/>
        <n v="1.4935284E9"/>
        <n v="1.3952052E9"/>
        <n v="1.3266936E9"/>
        <n v="1.2779604E9"/>
        <n v="1.43469E9"/>
        <n v="1.3761108E9"/>
        <n v="1.5184152E9"/>
        <n v="1.3108788E9"/>
        <n v="1.5769944E9"/>
        <n v="1.3826772E9"/>
        <n v="1.4111892E9"/>
        <n v="1.33749E9"/>
        <n v="1.3496724E9"/>
        <n v="1.379826E9"/>
        <n v="1.497762E9"/>
        <n v="1.3044852E9"/>
        <n v="1.5304212E9"/>
        <n v="1.4219928E9"/>
        <n v="1.568178E9"/>
        <n v="1.3479444E9"/>
        <n v="1.5587604E9"/>
        <n v="1.3766292E9"/>
        <n v="1.5047604E9"/>
        <n v="1.3113108E9"/>
        <n v="1.5107256E9"/>
        <n v="1.5512472E9"/>
        <n v="1.330236E9"/>
        <n v="1.27917E9"/>
        <n v="1.573452E9"/>
        <n v="1.5070932E9"/>
        <n v="1.4633748E9"/>
        <n v="1.3445748E9"/>
        <n v="1.4949972E9"/>
        <n v="1.4254488E9"/>
        <n v="1.4041044E9"/>
        <n v="1.3947732E9"/>
        <n v="1.3665204E9"/>
        <n v="1.4566392E9"/>
        <n v="1.5640308E9"/>
        <n v="1.4492952E9"/>
        <n v="1.53189E9"/>
        <n v="1.3062132E9"/>
        <n v="1.3562424E9"/>
        <n v="1.2975768E9"/>
        <n v="1.4145588E9"/>
        <n v="1.334898E9"/>
        <n v="1.3083732E9"/>
        <n v="1.419228E9"/>
        <n v="1.4719284E9"/>
        <n v="1.4537016E9"/>
        <n v="1.3503636E9"/>
        <n v="1.353996E9"/>
        <n v="1.4511096E9"/>
        <n v="1.3296312E9"/>
        <n v="1.2789972E9"/>
        <n v="1.4581044E9"/>
        <n v="1.3862232E9"/>
        <n v="1.2998232E9"/>
        <n v="1.4317524E9"/>
        <n v="1.2678552E9"/>
        <n v="1.4976756E9"/>
        <n v="1.2951576E9"/>
        <n v="1.5775992E9"/>
        <n v="1.3050036E9"/>
        <n v="1.3817268E9"/>
        <n v="1.4024628E9"/>
        <n v="1.2921336E9"/>
        <n v="1.3689396E9"/>
        <n v="1.520748E9"/>
        <n v="1.4808312E9"/>
        <n v="1.4466168E9"/>
        <n v="1.5170328E9"/>
        <n v="1.3112244E9"/>
        <n v="1.5661908E9"/>
        <n v="1.5701652E9"/>
        <n v="1.388556E9"/>
        <n v="1.4944788E9"/>
        <n v="1.458882E9"/>
        <n v="1.4119668E9"/>
        <n v="1.4524056E9"/>
        <n v="1.4140404E9"/>
        <n v="1.3596984E9"/>
        <n v="1.3906296E9"/>
        <n v="1.2670776E9"/>
        <n v="1.4677812E9"/>
      </sharedItems>
    </cacheField>
    <cacheField name="data created conversion" numFmtId="164">
      <sharedItems containsSemiMixedTypes="0" containsNonDate="0" containsDate="1" containsString="0" minDate="2010-01-09T06:00:00Z" maxDate="2020-01-28T06:00:00Z">
        <d v="2015-11-28T06:00:00Z"/>
        <d v="2014-08-19T05:00:00Z"/>
        <d v="2013-11-17T06:00:00Z"/>
        <d v="2019-08-11T05:00:00Z"/>
        <d v="2019-01-20T06:00:00Z"/>
        <d v="2012-08-28T05:00:00Z"/>
        <d v="2017-09-13T05:00:00Z"/>
        <d v="2015-08-13T05:00:00Z"/>
        <d v="2010-08-09T05:00:00Z"/>
        <d v="2013-09-19T05:00:00Z"/>
        <d v="2010-08-14T05:00:00Z"/>
        <d v="2010-09-21T05:00:00Z"/>
        <d v="2019-10-22T05:00:00Z"/>
        <d v="2016-06-11T05:00:00Z"/>
        <d v="2012-03-06T06:00:00Z"/>
        <d v="2019-12-10T06:00:00Z"/>
        <d v="2014-01-22T06:00:00Z"/>
        <d v="2011-01-12T06:00:00Z"/>
        <d v="2018-09-08T05:00:00Z"/>
        <d v="2019-03-04T06:00:00Z"/>
        <d v="2014-07-28T05:00:00Z"/>
        <d v="2011-08-15T05:00:00Z"/>
        <d v="2018-04-03T05:00:00Z"/>
        <d v="2019-02-14T06:00:00Z"/>
        <d v="2014-06-21T05:00:00Z"/>
        <d v="2011-05-18T05:00:00Z"/>
        <d v="2018-07-31T05:00:00Z"/>
        <d v="2015-10-03T05:00:00Z"/>
        <d v="2010-02-09T06:00:00Z"/>
        <d v="2018-07-20T05:00:00Z"/>
        <d v="2019-05-24T05:00:00Z"/>
        <d v="2016-01-05T06:00:00Z"/>
        <d v="2018-01-10T06:00:00Z"/>
        <d v="2014-10-05T05:00:00Z"/>
        <d v="2017-03-23T05:00:00Z"/>
        <d v="2019-01-19T06:00:00Z"/>
        <d v="2011-02-26T06:00:00Z"/>
        <d v="2019-10-06T05:00:00Z"/>
        <d v="2010-10-18T05:00:00Z"/>
        <d v="2013-02-25T06:00:00Z"/>
        <d v="2010-06-05T05:00:00Z"/>
        <d v="2012-09-04T05:00:00Z"/>
        <d v="2011-07-04T05:00:00Z"/>
        <d v="2014-07-24T05:00:00Z"/>
        <d v="2019-03-17T05:00:00Z"/>
        <d v="2016-11-02T05:00:00Z"/>
        <d v="2010-07-08T05:00:00Z"/>
        <d v="2014-03-29T05:00:00Z"/>
        <d v="2015-06-25T05:00:00Z"/>
        <d v="2019-10-20T05:00:00Z"/>
        <d v="2013-08-01T05:00:00Z"/>
        <d v="2012-03-27T05:00:00Z"/>
        <d v="2010-09-15T05:00:00Z"/>
        <d v="2014-05-20T05:00:00Z"/>
        <d v="2018-03-11T06:00:00Z"/>
        <d v="2018-07-30T05:00:00Z"/>
        <d v="2015-01-10T06:00:00Z"/>
        <d v="2017-09-01T05:00:00Z"/>
        <d v="2015-09-21T05:00:00Z"/>
        <d v="2017-06-12T05:00:00Z"/>
        <d v="2012-07-17T05:00:00Z"/>
        <d v="2011-02-21T06:00:00Z"/>
        <d v="2015-06-05T05:00:00Z"/>
        <d v="2017-04-28T05:00:00Z"/>
        <d v="2018-07-02T05:00:00Z"/>
        <d v="2011-01-27T06:00:00Z"/>
        <d v="2015-04-08T05:00:00Z"/>
        <d v="2010-01-25T06:00:00Z"/>
        <d v="2017-07-27T05:00:00Z"/>
        <d v="2010-12-19T06:00:00Z"/>
        <d v="2010-11-02T05:00:00Z"/>
        <d v="2019-11-30T06:00:00Z"/>
        <d v="2015-07-01T05:00:00Z"/>
        <d v="2016-11-27T06:00:00Z"/>
        <d v="2016-03-27T05:00:00Z"/>
        <d v="2018-07-15T05:00:00Z"/>
        <d v="2015-01-23T06:00:00Z"/>
        <d v="2010-09-27T05:00:00Z"/>
        <d v="2018-04-16T05:00:00Z"/>
        <d v="2018-06-16T05:00:00Z"/>
        <d v="2017-08-29T05:00:00Z"/>
        <d v="2017-11-23T06:00:00Z"/>
        <d v="2019-01-17T06:00:00Z"/>
        <d v="2016-07-28T05:00:00Z"/>
        <d v="2012-07-28T05:00:00Z"/>
        <d v="2011-09-11T05:00:00Z"/>
        <d v="2015-05-04T05:00:00Z"/>
        <d v="2011-03-08T06:00:00Z"/>
        <d v="2015-04-16T05:00:00Z"/>
        <d v="2010-04-15T05:00:00Z"/>
        <d v="2016-02-25T06:00:00Z"/>
        <d v="2016-08-06T05:00:00Z"/>
        <d v="2010-06-23T05:00:00Z"/>
        <d v="2012-10-20T05:00:00Z"/>
        <d v="2019-04-07T05:00:00Z"/>
        <d v="2019-10-14T05:00:00Z"/>
        <d v="2011-03-10T06:00:00Z"/>
        <d v="2015-07-27T05:00:00Z"/>
        <d v="2014-11-25T06:00:00Z"/>
        <d v="2011-10-19T05:00:00Z"/>
        <d v="2015-02-21T06:00:00Z"/>
        <d v="2018-05-14T05:00:00Z"/>
        <d v="2010-10-24T05:00:00Z"/>
        <d v="2017-05-23T05:00:00Z"/>
        <d v="2013-04-02T05:00:00Z"/>
        <d v="2019-09-08T05:00:00Z"/>
        <d v="2018-04-23T05:00:00Z"/>
        <d v="2012-04-06T05:00:00Z"/>
        <d v="2014-01-12T06:00:00Z"/>
        <d v="2018-09-11T05:00:00Z"/>
        <d v="2012-09-22T05:00:00Z"/>
        <d v="2014-08-24T05:00:00Z"/>
        <d v="2017-09-12T05:00:00Z"/>
        <d v="2019-04-09T05:00:00Z"/>
        <d v="2017-11-17T06:00:00Z"/>
        <d v="2015-09-18T05:00:00Z"/>
        <d v="2011-09-22T05:00:00Z"/>
        <d v="2014-01-26T06:00:00Z"/>
        <d v="2014-06-16T05:00:00Z"/>
        <d v="2015-04-17T05:00:00Z"/>
        <d v="2014-11-27T06:00:00Z"/>
        <d v="2015-11-24T06:00:00Z"/>
        <d v="2019-05-13T05:00:00Z"/>
        <d v="2018-09-19T05:00:00Z"/>
        <d v="2016-08-14T05:00:00Z"/>
        <d v="2010-05-12T05:00:00Z"/>
        <d v="2010-08-27T05:00:00Z"/>
        <d v="2015-02-03T06:00:00Z"/>
        <d v="2011-10-26T05:00:00Z"/>
        <d v="2013-11-29T06:00:00Z"/>
        <d v="2018-01-12T06:00:00Z"/>
        <d v="2011-08-12T05:00:00Z"/>
        <d v="2011-06-19T05:00:00Z"/>
        <d v="2013-03-07T06:00:00Z"/>
        <d v="2014-06-07T05:00:00Z"/>
        <d v="2010-10-06T05:00:00Z"/>
        <d v="2012-09-28T05:00:00Z"/>
        <d v="2015-04-21T05:00:00Z"/>
        <d v="2018-02-25T06:00:00Z"/>
        <d v="2015-06-12T05:00:00Z"/>
        <d v="2010-06-28T05:00:00Z"/>
        <d v="2019-06-17T05:00:00Z"/>
        <d v="2014-09-07T05:00:00Z"/>
        <d v="2011-11-08T06:00:00Z"/>
        <d v="2016-06-13T05:00:00Z"/>
        <d v="2017-07-25T05:00:00Z"/>
        <d v="2013-01-01T06:00:00Z"/>
        <d v="2018-12-16T06:00:00Z"/>
        <d v="2014-06-09T05:00:00Z"/>
        <d v="2017-02-17T06:00:00Z"/>
        <d v="2012-10-19T05:00:00Z"/>
        <d v="2016-05-12T05:00:00Z"/>
        <d v="2010-03-25T05:00:00Z"/>
        <d v="2019-10-05T05:00:00Z"/>
        <d v="2013-12-30T06:00:00Z"/>
        <d v="2015-12-08T06:00:00Z"/>
        <d v="2019-03-27T05:00:00Z"/>
        <d v="2019-04-27T05:00:00Z"/>
        <d v="2015-09-23T05:00:00Z"/>
        <d v="2018-12-08T06:00:00Z"/>
        <d v="2017-10-20T05:00:00Z"/>
        <d v="2017-10-08T05:00:00Z"/>
        <d v="2017-08-01T05:00:00Z"/>
        <d v="2010-12-22T06:00:00Z"/>
        <d v="2013-06-10T05:00:00Z"/>
        <d v="2019-02-22T06:00:00Z"/>
        <d v="2012-06-17T05:00:00Z"/>
        <d v="2017-08-03T05:00:00Z"/>
        <d v="2014-03-20T05:00:00Z"/>
        <d v="2014-07-19T05:00:00Z"/>
        <d v="2013-05-18T05:00:00Z"/>
        <d v="2015-10-05T05:00:00Z"/>
        <d v="2016-08-31T05:00:00Z"/>
        <d v="2016-09-03T05:00:00Z"/>
        <d v="2010-11-15T06:00:00Z"/>
        <d v="2017-09-21T05:00:00Z"/>
        <d v="2013-03-17T05:00:00Z"/>
        <d v="2010-03-22T05:00:00Z"/>
        <d v="2017-10-04T05:00:00Z"/>
        <d v="2019-06-15T05:00:00Z"/>
        <d v="2010-09-09T05:00:00Z"/>
        <d v="2019-05-03T05:00:00Z"/>
        <d v="2018-05-13T05:00:00Z"/>
        <d v="2014-05-23T05:00:00Z"/>
        <d v="2013-02-23T06:00:00Z"/>
        <d v="2014-12-02T06:00:00Z"/>
        <d v="2016-03-04T06:00:00Z"/>
        <d v="2013-06-04T05:00:00Z"/>
        <d v="2019-03-12T05:00:00Z"/>
        <d v="2014-06-27T05:00:00Z"/>
        <d v="2018-04-08T05:00:00Z"/>
        <d v="2015-09-14T05:00:00Z"/>
        <d v="2018-07-29T05:00:00Z"/>
        <d v="2017-06-23T05:00:00Z"/>
        <d v="2010-08-06T05:00:00Z"/>
        <d v="2015-07-07T05:00:00Z"/>
        <d v="2014-07-25T05:00:00Z"/>
        <d v="2011-10-02T05:00:00Z"/>
        <d v="2017-01-17T06:00:00Z"/>
        <d v="2011-04-03T05:00:00Z"/>
        <d v="2018-10-17T05:00:00Z"/>
        <d v="2010-02-27T06:00:00Z"/>
        <d v="2018-08-28T05:00:00Z"/>
        <d v="2017-11-09T06:00:00Z"/>
        <d v="2016-05-06T05:00:00Z"/>
        <d v="2017-03-03T06:00:00Z"/>
        <d v="2013-08-27T05:00:00Z"/>
        <d v="2019-12-15T06:00:00Z"/>
        <d v="2010-11-06T05:00:00Z"/>
        <d v="2010-08-19T05:00:00Z"/>
        <d v="2019-02-13T06:00:00Z"/>
        <d v="2011-11-22T06:00:00Z"/>
        <d v="2019-04-28T05:00:00Z"/>
        <d v="2011-11-11T06:00:00Z"/>
        <d v="2012-08-16T05:00:00Z"/>
        <d v="2011-07-01T05:00:00Z"/>
        <d v="2012-06-21T05:00:00Z"/>
        <d v="2014-10-02T05:00:00Z"/>
        <d v="2016-03-16T05:00:00Z"/>
        <d v="2014-09-24T05:00:00Z"/>
        <d v="2014-05-03T05:00:00Z"/>
        <d v="2010-04-08T05:00:00Z"/>
        <d v="2015-05-15T05:00:00Z"/>
        <d v="2017-06-01T05:00:00Z"/>
        <d v="2019-12-06T06:00:00Z"/>
        <d v="2013-05-21T05:00:00Z"/>
        <d v="2016-07-25T05:00:00Z"/>
        <d v="2011-06-12T05:00:00Z"/>
        <d v="2017-08-22T05:00:00Z"/>
        <d v="2017-02-13T06:00:00Z"/>
        <d v="2019-06-25T05:00:00Z"/>
        <d v="2014-04-25T05:00:00Z"/>
        <d v="2017-12-14T06:00:00Z"/>
        <d v="2015-08-29T05:00:00Z"/>
        <d v="2014-04-13T05:00:00Z"/>
        <d v="2017-05-10T05:00:00Z"/>
        <d v="2018-03-04T06:00:00Z"/>
        <d v="2014-07-14T05:00:00Z"/>
        <d v="2014-04-07T05:00:00Z"/>
        <d v="2013-08-05T05:00:00Z"/>
        <d v="2016-12-22T06:00:00Z"/>
        <d v="2014-12-31T06:00:00Z"/>
        <d v="2015-01-02T06:00:00Z"/>
        <d v="2012-12-09T06:00:00Z"/>
        <d v="2013-10-25T05:00:00Z"/>
        <d v="2011-04-08T05:00:00Z"/>
        <d v="2017-02-21T06:00:00Z"/>
        <d v="2011-02-16T06:00:00Z"/>
        <d v="2016-01-24T06:00:00Z"/>
        <d v="2013-03-05T06:00:00Z"/>
        <d v="2016-12-08T06:00:00Z"/>
        <d v="2012-12-08T06:00:00Z"/>
        <d v="2010-08-25T05:00:00Z"/>
        <d v="2011-04-05T05:00:00Z"/>
        <d v="2010-01-09T06:00:00Z"/>
        <d v="2013-02-12T06:00:00Z"/>
        <d v="2016-01-03T06:00:00Z"/>
        <d v="2014-11-07T06:00:00Z"/>
        <d v="2012-10-24T05:00:00Z"/>
        <d v="2012-10-04T05:00:00Z"/>
        <d v="2019-01-31T06:00:00Z"/>
        <d v="2010-12-02T06:00:00Z"/>
        <d v="2015-12-07T06:00:00Z"/>
        <d v="2019-07-10T05:00:00Z"/>
        <d v="2017-09-17T05:00:00Z"/>
        <d v="2017-11-06T06:00:00Z"/>
        <d v="2019-04-06T05:00:00Z"/>
        <d v="2012-04-19T05:00:00Z"/>
        <d v="2010-07-19T05:00:00Z"/>
        <d v="2012-11-26T06:00:00Z"/>
        <d v="2018-09-03T05:00:00Z"/>
        <d v="2017-11-21T06:00:00Z"/>
        <d v="2012-03-11T06:00:00Z"/>
        <d v="2016-05-30T05:00:00Z"/>
        <d v="2012-05-01T05:00:00Z"/>
        <d v="2016-09-10T05:00:00Z"/>
        <d v="2016-11-23T06:00:00Z"/>
        <d v="2015-04-28T05:00:00Z"/>
        <d v="2012-03-14T05:00:00Z"/>
        <d v="2015-08-03T05:00:00Z"/>
        <d v="2013-05-10T05:00:00Z"/>
        <d v="2011-10-15T05:00:00Z"/>
        <d v="2012-03-16T05:00:00Z"/>
        <d v="2010-10-05T05:00:00Z"/>
        <d v="2018-10-26T05:00:00Z"/>
        <d v="2013-10-15T05:00:00Z"/>
        <d v="2019-01-28T06:00:00Z"/>
        <d v="2014-01-14T06:00:00Z"/>
        <d v="2016-02-26T06:00:00Z"/>
        <d v="2016-03-03T06:00:00Z"/>
        <d v="2017-08-30T05:00:00Z"/>
        <d v="2015-02-26T06:00:00Z"/>
        <d v="2018-09-02T05:00:00Z"/>
        <d v="2016-01-07T06:00:00Z"/>
        <d v="2016-08-07T05:00:00Z"/>
        <d v="2016-03-19T05:00:00Z"/>
        <d v="2017-07-14T05:00:00Z"/>
        <d v="2012-06-06T05:00:00Z"/>
        <d v="2011-04-18T05:00:00Z"/>
        <d v="2011-09-21T05:00:00Z"/>
        <d v="2010-04-09T05:00:00Z"/>
        <d v="2012-02-27T06:00:00Z"/>
        <d v="2014-05-24T05:00:00Z"/>
        <d v="2019-11-19T06:00:00Z"/>
        <d v="2017-05-14T05:00:00Z"/>
        <d v="2014-02-14T06:00:00Z"/>
        <d v="2010-08-12T05:00:00Z"/>
        <d v="2011-05-10T05:00:00Z"/>
        <d v="2011-04-01T05:00:00Z"/>
        <d v="2010-11-25T06:00:00Z"/>
        <d v="2014-03-27T05:00:00Z"/>
        <d v="2015-06-21T05:00:00Z"/>
        <d v="2015-12-26T06:00:00Z"/>
        <d v="2019-08-28T05:00:00Z"/>
        <d v="2018-11-30T06:00:00Z"/>
        <d v="2016-12-12T06:00:00Z"/>
        <d v="2017-12-08T06:00:00Z"/>
        <d v="2011-12-19T06:00:00Z"/>
        <d v="2013-03-28T05:00:00Z"/>
        <d v="2018-11-20T06:00:00Z"/>
        <d v="2019-11-15T06:00:00Z"/>
        <d v="2010-12-15T06:00:00Z"/>
        <d v="2019-11-11T06:00:00Z"/>
        <d v="2011-10-05T05:00:00Z"/>
        <d v="2017-08-02T05:00:00Z"/>
        <d v="2011-12-12T06:00:00Z"/>
        <d v="2015-08-28T05:00:00Z"/>
        <d v="2013-07-20T05:00:00Z"/>
        <d v="2013-11-19T06:00:00Z"/>
        <d v="2018-01-22T06:00:00Z"/>
        <d v="2015-07-09T05:00:00Z"/>
        <d v="2017-08-24T05:00:00Z"/>
        <d v="2015-02-11T06:00:00Z"/>
        <d v="2017-02-16T06:00:00Z"/>
        <d v="2015-05-20T05:00:00Z"/>
        <d v="2015-08-24T05:00:00Z"/>
        <d v="2015-11-07T06:00:00Z"/>
        <d v="2019-07-05T05:00:00Z"/>
        <d v="2013-09-03T05:00:00Z"/>
        <d v="2017-01-22T06:00:00Z"/>
        <d v="2012-01-14T06:00:00Z"/>
        <d v="2015-09-03T05:00:00Z"/>
        <d v="2018-08-10T05:00:00Z"/>
        <d v="2011-08-27T05:00:00Z"/>
        <d v="2011-01-01T06:00:00Z"/>
        <d v="2017-10-07T05:00:00Z"/>
        <d v="2011-12-27T06:00:00Z"/>
        <d v="2018-03-05T06:00:00Z"/>
        <d v="2016-12-29T06:00:00Z"/>
        <d v="2011-01-03T06:00:00Z"/>
        <d v="2014-10-18T05:00:00Z"/>
        <d v="2010-10-13T05:00:00Z"/>
        <d v="2013-02-03T06:00:00Z"/>
        <d v="2019-04-15T05:00:00Z"/>
        <d v="2015-02-08T06:00:00Z"/>
        <d v="2015-01-08T06:00:00Z"/>
        <d v="2017-08-17T05:00:00Z"/>
        <d v="2019-01-11T06:00:00Z"/>
        <d v="2015-10-16T05:00:00Z"/>
        <d v="2014-07-06T05:00:00Z"/>
        <d v="2018-05-21T05:00:00Z"/>
        <d v="2011-10-27T05:00:00Z"/>
        <d v="2013-06-23T05:00:00Z"/>
        <d v="2015-06-08T05:00:00Z"/>
        <d v="2017-10-16T05:00:00Z"/>
        <d v="2017-02-10T06:00:00Z"/>
        <d v="2019-03-29T05:00:00Z"/>
        <d v="2010-06-26T05:00:00Z"/>
        <d v="2012-06-12T05:00:00Z"/>
        <d v="2012-01-04T06:00:00Z"/>
        <d v="2010-10-28T05:00:00Z"/>
        <d v="2013-09-13T05:00:00Z"/>
        <d v="2011-01-06T06:00:00Z"/>
        <d v="2017-07-17T05:00:00Z"/>
        <d v="2013-07-29T05:00:00Z"/>
        <d v="2011-12-08T06:00:00Z"/>
        <d v="2018-10-05T05:00:00Z"/>
        <d v="2013-05-23T05:00:00Z"/>
        <d v="2018-05-08T05:00:00Z"/>
        <d v="2011-02-02T06:00:00Z"/>
        <d v="2013-08-16T05:00:00Z"/>
        <d v="2019-10-27T05:00:00Z"/>
        <d v="2012-01-06T06:00:00Z"/>
        <d v="2017-11-14T06:00:00Z"/>
        <d v="2018-06-04T05:00:00Z"/>
        <d v="2013-01-30T06:00:00Z"/>
        <d v="2019-10-13T05:00:00Z"/>
        <d v="2016-06-20T05:00:00Z"/>
        <d v="2017-04-18T05:00:00Z"/>
        <d v="2017-05-29T05:00:00Z"/>
        <d v="2014-01-03T06:00:00Z"/>
        <d v="2018-11-27T06:00:00Z"/>
        <d v="2010-04-20T05:00:00Z"/>
        <d v="2012-01-13T06:00:00Z"/>
        <d v="2011-01-17T06:00:00Z"/>
        <d v="2018-11-03T05:00:00Z"/>
        <d v="2012-05-06T05:00:00Z"/>
        <d v="2011-12-22T06:00:00Z"/>
        <d v="2017-06-25T05:00:00Z"/>
        <d v="2017-06-29T05:00:00Z"/>
        <d v="2010-04-17T05:00:00Z"/>
        <d v="2018-04-18T05:00:00Z"/>
        <d v="2015-07-28T05:00:00Z"/>
        <d v="2013-02-27T06:00:00Z"/>
        <d v="2014-09-13T05:00:00Z"/>
        <d v="2011-02-11T06:00:00Z"/>
        <d v="2014-02-10T06:00:00Z"/>
        <d v="2019-09-29T05:00:00Z"/>
        <d v="2018-06-22T05:00:00Z"/>
        <d v="2014-05-02T05:00:00Z"/>
        <d v="2013-11-25T06:00:00Z"/>
        <d v="2016-12-01T06:00:00Z"/>
        <d v="2014-12-15T06:00:00Z"/>
        <d v="2019-04-20T05:00:00Z"/>
        <d v="2015-09-13T05:00:00Z"/>
        <d v="2013-03-04T06:00:00Z"/>
        <d v="2016-11-06T05:00:00Z"/>
        <d v="2017-06-30T05:00:00Z"/>
        <d v="2012-04-26T05:00:00Z"/>
        <d v="2017-09-02T05:00:00Z"/>
        <d v="2010-09-30T05:00:00Z"/>
        <d v="2011-07-24T05:00:00Z"/>
        <d v="2010-12-03T06:00:00Z"/>
        <d v="2012-12-18T06:00:00Z"/>
        <d v="2017-12-19T06:00:00Z"/>
        <d v="2013-04-14T05:00:00Z"/>
        <d v="2019-03-06T06:00:00Z"/>
        <d v="2018-10-21T05:00:00Z"/>
        <d v="2017-07-19T05:00:00Z"/>
        <d v="2010-07-06T05:00:00Z"/>
        <d v="2013-10-21T05:00:00Z"/>
        <d v="2011-09-23T05:00:00Z"/>
        <d v="2018-02-10T06:00:00Z"/>
        <d v="2016-10-14T05:00:00Z"/>
        <d v="2010-03-28T05:00:00Z"/>
        <d v="2014-12-28T06:00:00Z"/>
        <d v="2014-04-28T05:00:00Z"/>
        <d v="2013-12-31T06:00:00Z"/>
        <d v="2018-02-11T06:00:00Z"/>
        <d v="2018-01-27T06:00:00Z"/>
        <d v="2013-05-15T05:00:00Z"/>
        <d v="2015-11-23T06:00:00Z"/>
        <d v="2019-04-14T05:00:00Z"/>
        <d v="2015-05-18T05:00:00Z"/>
        <d v="2012-05-02T05:00:00Z"/>
        <d v="2019-03-11T05:00:00Z"/>
        <d v="2018-06-26T05:00:00Z"/>
        <d v="2014-12-16T06:00:00Z"/>
        <d v="2013-06-25T05:00:00Z"/>
        <d v="2011-06-26T05:00:00Z"/>
        <d v="2015-03-09T05:00:00Z"/>
        <d v="2017-07-29T05:00:00Z"/>
        <d v="2010-03-11T06:00:00Z"/>
        <d v="2014-10-01T05:00:00Z"/>
        <d v="2012-02-24T06:00:00Z"/>
        <d v="2019-12-12T06:00:00Z"/>
        <d v="2014-08-04T05:00:00Z"/>
        <d v="2019-06-10T05:00:00Z"/>
        <d v="2018-03-09T06:00:00Z"/>
        <d v="2017-04-20T05:00:00Z"/>
        <d v="2016-02-03T06:00:00Z"/>
        <d v="2010-08-16T05:00:00Z"/>
        <d v="2019-11-17T06:00:00Z"/>
        <d v="2013-07-01T05:00:00Z"/>
        <d v="2010-06-07T05:00:00Z"/>
        <d v="2019-06-29T05:00:00Z"/>
        <d v="2012-03-22T05:00:00Z"/>
        <d v="2014-06-10T05:00:00Z"/>
        <d v="2017-05-21T05:00:00Z"/>
        <d v="2016-12-20T06:00:00Z"/>
        <d v="2015-01-01T06:00:00Z"/>
        <d v="2016-03-15T05:00:00Z"/>
        <d v="2013-05-01T05:00:00Z"/>
        <d v="2013-03-12T05:00:00Z"/>
        <d v="2012-07-27T05:00:00Z"/>
        <d v="2013-03-08T06:00:00Z"/>
        <d v="2013-04-09T05:00:00Z"/>
        <d v="2012-05-05T05:00:00Z"/>
        <d v="2018-05-31T05:00:00Z"/>
        <d v="2019-07-25T05:00:00Z"/>
        <d v="2014-07-05T05:00:00Z"/>
        <d v="2013-12-06T06:00:00Z"/>
        <d v="2011-12-23T06:00:00Z"/>
        <d v="2017-05-05T05:00:00Z"/>
        <d v="2018-02-23T06:00:00Z"/>
        <d v="2019-04-19T05:00:00Z"/>
        <d v="2016-08-23T05:00:00Z"/>
        <d v="2012-07-03T05:00:00Z"/>
        <d v="2010-03-04T06:00:00Z"/>
        <d v="2010-04-26T05:00:00Z"/>
        <d v="2010-11-23T06:00:00Z"/>
        <d v="2016-02-05T06:00:00Z"/>
        <d v="2013-11-23T06:00:00Z"/>
        <d v="2014-05-10T05:00:00Z"/>
        <d v="2010-08-31T05:00:00Z"/>
        <d v="2013-11-11T06:00:00Z"/>
        <d v="2018-01-25T06:00:00Z"/>
        <d v="2013-07-24T05:00:00Z"/>
        <d v="2018-08-17T05:00:00Z"/>
        <d v="2018-06-08T05:00:00Z"/>
        <d v="2010-08-24T05:00:00Z"/>
        <d v="2018-08-30T05:00:00Z"/>
        <d v="2013-09-22T05:00:00Z"/>
        <d v="2019-07-01T05:00:00Z"/>
        <d v="2018-05-05T05:00:00Z"/>
        <d v="2015-06-10T05:00:00Z"/>
        <d v="2016-01-22T06:00:00Z"/>
        <d v="2013-09-11T05:00:00Z"/>
        <d v="2016-01-08T06:00:00Z"/>
        <d v="2019-12-25T06:00:00Z"/>
        <d v="2018-09-17T05:00:00Z"/>
        <d v="2015-01-25T06:00:00Z"/>
        <d v="2016-04-01T05:00:00Z"/>
        <d v="2013-05-28T05:00:00Z"/>
        <d v="2012-02-29T06:00:00Z"/>
        <d v="2014-12-20T06:00:00Z"/>
        <d v="2016-11-26T06:00:00Z"/>
        <d v="2011-01-02T06:00:00Z"/>
        <d v="2016-12-19T06:00:00Z"/>
        <d v="2014-04-02T05:00:00Z"/>
        <d v="2011-09-06T05:00:00Z"/>
        <d v="2015-10-02T05:00:00Z"/>
        <d v="2016-02-24T06:00:00Z"/>
        <d v="2016-08-02T05:00:00Z"/>
        <d v="2011-11-18T06:00:00Z"/>
        <d v="2011-10-17T05:00:00Z"/>
        <d v="2018-11-13T06:00:00Z"/>
        <d v="2015-03-15T05:00:00Z"/>
        <d v="2011-11-15T06:00:00Z"/>
        <d v="2014-07-10T05:00:00Z"/>
        <d v="2010-07-15T05:00:00Z"/>
        <d v="2011-01-11T06:00:00Z"/>
        <d v="2015-06-19T05:00:00Z"/>
        <d v="2015-09-28T05:00:00Z"/>
        <d v="2019-12-07T06:00:00Z"/>
        <d v="2017-11-01T05:00:00Z"/>
        <d v="2011-03-11T06:00:00Z"/>
        <d v="2011-12-01T06:00:00Z"/>
        <d v="2011-08-07T05:00:00Z"/>
        <d v="2014-02-26T06:00:00Z"/>
        <d v="2011-04-29T05:00:00Z"/>
        <d v="2012-02-20T06:00:00Z"/>
        <d v="2012-04-25T05:00:00Z"/>
        <d v="2010-03-18T05:00:00Z"/>
        <d v="2010-11-17T06:00:00Z"/>
        <d v="2015-07-05T05:00:00Z"/>
        <d v="2014-12-21T06:00:00Z"/>
        <d v="2010-07-14T05:00:00Z"/>
        <d v="2014-05-30T05:00:00Z"/>
        <d v="2014-03-26T05:00:00Z"/>
        <d v="2016-06-27T05:00:00Z"/>
        <d v="2010-03-16T05:00:00Z"/>
        <d v="2016-03-05T06:00:00Z"/>
        <d v="2010-06-15T05:00:00Z"/>
        <d v="2015-02-12T06:00:00Z"/>
        <d v="2013-07-30T05:00:00Z"/>
        <d v="2019-04-18T05:00:00Z"/>
        <d v="2011-01-22T06:00:00Z"/>
        <d v="2016-03-07T06:00:00Z"/>
        <d v="2014-03-23T05:00:00Z"/>
        <d v="2019-01-16T06:00:00Z"/>
        <d v="2012-12-16T06:00:00Z"/>
        <d v="2013-07-25T05:00:00Z"/>
        <d v="2010-10-23T05:00:00Z"/>
        <d v="2017-08-26T05:00:00Z"/>
        <d v="2017-01-11T06:00:00Z"/>
        <d v="2016-04-29T05:00:00Z"/>
        <d v="2013-09-20T05:00:00Z"/>
        <d v="2014-06-04T05:00:00Z"/>
        <d v="2013-05-02T05:00:00Z"/>
        <d v="2011-05-06T05:00:00Z"/>
        <d v="2016-07-08T05:00:00Z"/>
        <d v="2016-09-13T05:00:00Z"/>
        <d v="2018-04-15T05:00:00Z"/>
        <d v="2015-07-16T05:00:00Z"/>
        <d v="2020-01-27T06:00:00Z"/>
        <d v="2010-09-28T05:00:00Z"/>
        <d v="2010-06-16T05:00:00Z"/>
        <d v="2010-10-04T05:00:00Z"/>
        <d v="2016-07-06T05:00:00Z"/>
        <d v="2019-05-01T05:00:00Z"/>
        <d v="2019-03-26T05:00:00Z"/>
        <d v="2014-11-02T05:00:00Z"/>
        <d v="2017-03-25T05:00:00Z"/>
        <d v="2013-02-09T06:00:00Z"/>
        <d v="2012-01-18T06:00:00Z"/>
        <d v="2016-11-14T06:00:00Z"/>
        <d v="2010-07-27T05:00:00Z"/>
        <d v="2018-07-28T05:00:00Z"/>
        <d v="2016-01-18T06:00:00Z"/>
        <d v="2017-02-20T06:00:00Z"/>
        <d v="2018-12-17T06:00:00Z"/>
        <d v="2017-03-01T06:00:00Z"/>
        <d v="2018-12-18T06:00:00Z"/>
        <d v="2018-09-26T05:00:00Z"/>
        <d v="2013-03-13T05:00:00Z"/>
        <d v="2018-04-09T05:00:00Z"/>
        <d v="2017-07-06T05:00:00Z"/>
        <d v="2010-10-20T05:00:00Z"/>
        <d v="2014-07-08T05:00:00Z"/>
        <d v="2014-02-22T06:00:00Z"/>
        <d v="2016-08-05T05:00:00Z"/>
        <d v="2016-04-08T05:00:00Z"/>
        <d v="2017-03-02T06:00:00Z"/>
        <d v="2017-12-28T06:00:00Z"/>
        <d v="2017-12-27T06:00:00Z"/>
        <d v="2015-08-30T05:00:00Z"/>
        <d v="2015-08-21T05:00:00Z"/>
        <d v="2012-03-28T05:00:00Z"/>
        <d v="2018-12-09T06:00:00Z"/>
        <d v="2010-10-07T05:00:00Z"/>
        <d v="2011-07-09T05:00:00Z"/>
        <d v="2013-08-30T05:00:00Z"/>
        <d v="2014-09-10T05:00:00Z"/>
        <d v="2012-08-01T05:00:00Z"/>
        <d v="2017-06-26T05:00:00Z"/>
        <d v="2010-07-31T05:00:00Z"/>
        <d v="2018-03-21T05:00:00Z"/>
        <d v="2016-04-15T05:00:00Z"/>
        <d v="2011-08-19T05:00:00Z"/>
        <d v="2019-09-11T05:00:00Z"/>
        <d v="2012-09-26T05:00:00Z"/>
        <d v="2016-07-10T05:00:00Z"/>
        <d v="2019-10-18T05:00:00Z"/>
        <d v="2019-12-14T06:00:00Z"/>
        <d v="2011-12-21T06:00:00Z"/>
        <d v="2013-12-11T06:00:00Z"/>
        <d v="2018-09-16T05:00:00Z"/>
        <d v="2010-06-29T05:00:00Z"/>
        <d v="2015-08-23T05:00:00Z"/>
        <d v="2018-03-27T05:00:00Z"/>
        <d v="2017-03-12T06:00:00Z"/>
        <d v="2019-01-10T06:00:00Z"/>
        <d v="2013-10-29T05:00:00Z"/>
        <d v="2011-11-27T06:00:00Z"/>
        <d v="2012-10-03T05:00:00Z"/>
        <d v="2019-07-09T05:00:00Z"/>
        <d v="2017-10-17T05:00:00Z"/>
        <d v="2017-11-27T06:00:00Z"/>
        <d v="2015-11-14T06:00:00Z"/>
        <d v="2015-04-20T05:00:00Z"/>
        <d v="2018-03-31T05:00:00Z"/>
        <d v="2011-11-24T06:00:00Z"/>
        <d v="2011-03-27T05:00:00Z"/>
        <d v="2013-07-22T05:00:00Z"/>
        <d v="2012-04-21T05:00:00Z"/>
        <d v="2016-07-04T05:00:00Z"/>
        <d v="2019-01-06T06:00:00Z"/>
        <d v="2017-05-22T05:00:00Z"/>
        <d v="2018-07-14T05:00:00Z"/>
        <d v="2016-08-22T05:00:00Z"/>
        <d v="2010-08-07T05:00:00Z"/>
        <d v="2013-07-10T05:00:00Z"/>
        <d v="2011-08-22T05:00:00Z"/>
        <d v="2013-06-17T05:00:00Z"/>
        <d v="2012-05-29T05:00:00Z"/>
        <d v="2018-02-21T06:00:00Z"/>
        <d v="2018-04-04T05:00:00Z"/>
        <d v="2016-03-02T06:00:00Z"/>
        <d v="2014-10-22T05:00:00Z"/>
        <d v="2014-11-15T06:00:00Z"/>
        <d v="2010-10-25T05:00:00Z"/>
        <d v="2016-05-25T05:00:00Z"/>
        <d v="2013-02-04T06:00:00Z"/>
        <d v="2015-05-23T05:00:00Z"/>
        <d v="2017-07-23T05:00:00Z"/>
        <d v="2017-03-22T05:00:00Z"/>
        <d v="2017-01-28T06:00:00Z"/>
        <d v="2016-03-30T05:00:00Z"/>
        <d v="2015-02-20T06:00:00Z"/>
        <d v="2016-11-11T06:00:00Z"/>
        <d v="2014-11-16T06:00:00Z"/>
        <d v="2012-06-29T05:00:00Z"/>
        <d v="2017-02-03T06:00:00Z"/>
        <d v="2010-05-23T05:00:00Z"/>
        <d v="2010-01-19T06:00:00Z"/>
        <d v="2015-10-21T05:00:00Z"/>
        <d v="2010-05-30T05:00:00Z"/>
        <d v="2011-10-09T05:00:00Z"/>
        <d v="2010-09-02T05:00:00Z"/>
        <d v="2010-03-01T06:00:00Z"/>
        <d v="2014-10-08T05:00:00Z"/>
        <d v="2010-07-01T05:00:00Z"/>
        <d v="2016-03-17T05:00:00Z"/>
        <d v="2010-08-05T05:00:00Z"/>
        <d v="2012-10-28T05:00:00Z"/>
        <d v="2015-01-20T06:00:00Z"/>
        <d v="2011-05-12T05:00:00Z"/>
        <d v="2014-10-24T05:00:00Z"/>
        <d v="2018-02-05T06:00:00Z"/>
        <d v="2019-08-01T05:00:00Z"/>
        <d v="2017-07-22T05:00:00Z"/>
        <d v="2012-11-28T06:00:00Z"/>
        <d v="2012-05-08T05:00:00Z"/>
        <d v="2011-05-13T05:00:00Z"/>
        <d v="2017-04-15T05:00:00Z"/>
        <d v="2015-10-06T05:00:00Z"/>
        <d v="2013-08-15T05:00:00Z"/>
        <d v="2014-04-14T05:00:00Z"/>
        <d v="2019-01-26T06:00:00Z"/>
        <d v="2019-02-09T06:00:00Z"/>
        <d v="2017-04-13T05:00:00Z"/>
        <d v="2016-05-23T05:00:00Z"/>
        <d v="2014-11-06T06:00:00Z"/>
        <d v="2019-07-04T05:00:00Z"/>
        <d v="2011-08-13T05:00:00Z"/>
        <d v="2015-08-14T05:00:00Z"/>
        <d v="2016-07-22T05:00:00Z"/>
        <d v="2010-10-31T05:00:00Z"/>
        <d v="2011-03-01T06:00:00Z"/>
        <d v="2013-12-17T06:00:00Z"/>
        <d v="2016-03-06T06:00:00Z"/>
        <d v="2011-05-21T05:00:00Z"/>
        <d v="2014-05-27T05:00:00Z"/>
        <d v="2010-02-14T06:00:00Z"/>
        <d v="2016-12-11T06:00:00Z"/>
        <d v="2013-06-26T05:00:00Z"/>
        <d v="2017-12-22T06:00:00Z"/>
        <d v="2016-11-01T05:00:00Z"/>
        <d v="2014-08-08T05:00:00Z"/>
        <d v="2018-12-30T06:00:00Z"/>
        <d v="2012-05-31T05:00:00Z"/>
        <d v="2016-01-30T06:00:00Z"/>
        <d v="2019-12-31T06:00:00Z"/>
        <d v="2019-01-27T06:00:00Z"/>
        <d v="2018-01-02T06:00:00Z"/>
        <d v="2012-03-05T06:00:00Z"/>
        <d v="2019-10-15T05:00:00Z"/>
        <d v="2016-05-17T05:00:00Z"/>
        <d v="2012-08-14T05:00:00Z"/>
        <d v="2017-11-28T06:00:00Z"/>
        <d v="2016-01-09T06:00:00Z"/>
        <d v="2012-08-27T05:00:00Z"/>
        <d v="2016-05-27T05:00:00Z"/>
        <d v="2017-11-29T06:00:00Z"/>
        <d v="2019-05-04T05:00:00Z"/>
        <d v="2019-01-21T06:00:00Z"/>
        <d v="2012-11-24T06:00:00Z"/>
        <d v="2017-02-28T06:00:00Z"/>
        <d v="2014-02-28T06:00:00Z"/>
        <d v="2010-06-19T05:00:00Z"/>
        <d v="2010-12-13T06:00:00Z"/>
        <d v="2011-05-03T05:00:00Z"/>
        <d v="2015-06-09T05:00:00Z"/>
        <d v="2018-01-03T06:00:00Z"/>
        <d v="2012-03-26T05:00:00Z"/>
        <d v="2015-10-22T05:00:00Z"/>
        <d v="2011-02-14T06:00:00Z"/>
        <d v="2015-02-28T06:00:00Z"/>
        <d v="2010-02-05T06:00:00Z"/>
        <d v="2018-09-27T05:00:00Z"/>
        <d v="2014-03-17T05:00:00Z"/>
        <d v="2014-07-16T05:00:00Z"/>
        <d v="2016-02-19T06:00:00Z"/>
        <d v="2018-06-15T05:00:00Z"/>
        <d v="2018-08-26T05:00:00Z"/>
        <d v="2012-01-22T06:00:00Z"/>
        <d v="2018-05-15T05:00:00Z"/>
        <d v="2018-07-21T05:00:00Z"/>
        <d v="2018-01-07T06:00:00Z"/>
        <d v="2010-06-12T05:00:00Z"/>
        <d v="2012-02-09T06:00:00Z"/>
        <d v="2011-11-19T06:00:00Z"/>
        <d v="2011-07-16T05:00:00Z"/>
        <d v="2011-06-20T05:00:00Z"/>
        <d v="2019-11-18T06:00:00Z"/>
        <d v="2011-06-18T05:00:00Z"/>
        <d v="2012-04-24T05:00:00Z"/>
        <d v="2012-02-05T06:00:00Z"/>
        <d v="2018-04-21T05:00:00Z"/>
        <d v="2013-03-01T06:00:00Z"/>
        <d v="2019-02-19T06:00:00Z"/>
        <d v="2010-03-21T05:00:00Z"/>
        <d v="2011-08-01T05:00:00Z"/>
        <d v="2015-06-17T05:00:00Z"/>
        <d v="2016-08-19T05:00:00Z"/>
        <d v="2014-09-15T05:00:00Z"/>
        <d v="2011-05-08T05:00:00Z"/>
        <d v="2018-10-09T05:00:00Z"/>
        <d v="2013-10-12T05:00:00Z"/>
        <d v="2010-06-21T05:00:00Z"/>
        <d v="2014-01-08T06:00:00Z"/>
        <d v="2010-04-23T05:00:00Z"/>
        <d v="2011-01-13T06:00:00Z"/>
        <d v="2019-06-08T05:00:00Z"/>
        <d v="2016-07-26T05:00:00Z"/>
        <d v="2020-01-15T06:00:00Z"/>
        <d v="2017-02-22T06:00:00Z"/>
        <d v="2019-07-21T05:00:00Z"/>
        <d v="2015-01-21T06:00:00Z"/>
        <d v="2010-05-25T05:00:00Z"/>
        <d v="2014-05-04T05:00:00Z"/>
        <d v="2010-06-06T05:00:00Z"/>
        <d v="2010-08-26T05:00:00Z"/>
        <d v="2015-07-17T05:00:00Z"/>
        <d v="2017-04-11T05:00:00Z"/>
        <d v="2014-03-12T05:00:00Z"/>
        <d v="2019-06-24T05:00:00Z"/>
        <d v="2011-12-03T06:00:00Z"/>
        <d v="2010-05-21T05:00:00Z"/>
        <d v="2015-06-15T05:00:00Z"/>
        <d v="2013-07-11T05:00:00Z"/>
        <d v="2018-02-03T06:00:00Z"/>
        <d v="2011-07-14T05:00:00Z"/>
        <d v="2019-12-16T06:00:00Z"/>
        <d v="2013-10-07T05:00:00Z"/>
        <d v="2014-09-19T05:00:00Z"/>
        <d v="2018-07-17T05:00:00Z"/>
        <d v="2017-05-13T05:00:00Z"/>
        <d v="2011-04-27T05:00:00Z"/>
        <d v="2015-01-22T06:00:00Z"/>
        <d v="2019-09-09T05:00:00Z"/>
        <d v="2012-09-05T05:00:00Z"/>
        <d v="2019-05-12T05:00:00Z"/>
        <d v="2013-08-04T05:00:00Z"/>
        <d v="2014-12-18T06:00:00Z"/>
        <d v="2011-06-28T05:00:00Z"/>
        <d v="2017-10-14T05:00:00Z"/>
        <d v="2019-02-07T06:00:00Z"/>
        <d v="2012-02-12T06:00:00Z"/>
        <d v="2019-10-31T05:00:00Z"/>
        <d v="2017-09-22T05:00:00Z"/>
        <d v="2012-07-12T05:00:00Z"/>
        <d v="2013-12-29T06:00:00Z"/>
        <d v="2017-05-03T05:00:00Z"/>
        <d v="2015-02-25T06:00:00Z"/>
        <d v="2014-06-28T05:00:00Z"/>
        <d v="2014-03-11T05:00:00Z"/>
        <d v="2013-04-08T05:00:00Z"/>
        <d v="2016-02-22T06:00:00Z"/>
        <d v="2015-07-24T05:00:00Z"/>
        <d v="2019-07-22T05:00:00Z"/>
        <d v="2015-11-26T06:00:00Z"/>
        <d v="2018-06-12T05:00:00Z"/>
        <d v="2011-05-07T05:00:00Z"/>
        <d v="2012-12-01T06:00:00Z"/>
        <d v="2011-01-09T06:00:00Z"/>
        <d v="2011-01-25T06:00:00Z"/>
        <d v="2012-04-05T05:00:00Z"/>
        <d v="2011-06-16T05:00:00Z"/>
        <d v="2014-09-26T05:00:00Z"/>
        <d v="2014-12-12T06:00:00Z"/>
        <d v="2015-04-18T05:00:00Z"/>
        <d v="2019-04-16T05:00:00Z"/>
        <d v="2016-12-26T06:00:00Z"/>
        <d v="2016-08-09T05:00:00Z"/>
        <d v="2015-12-20T06:00:00Z"/>
        <d v="2012-11-25T06:00:00Z"/>
        <d v="2015-12-22T06:00:00Z"/>
        <d v="2012-02-16T06:00:00Z"/>
        <d v="2016-02-08T06:00:00Z"/>
        <d v="2011-02-17T06:00:00Z"/>
        <d v="2013-11-14T06:00:00Z"/>
        <d v="2011-03-05T06:00:00Z"/>
        <d v="2015-05-11T05:00:00Z"/>
        <d v="2017-06-15T05:00:00Z"/>
        <d v="2019-12-22T06:00:00Z"/>
        <d v="2011-05-09T05:00:00Z"/>
        <d v="2013-10-08T05:00:00Z"/>
        <d v="2014-06-02T05:00:00Z"/>
        <d v="2010-12-10T06:00:00Z"/>
        <d v="2015-11-29T06:00:00Z"/>
        <d v="2011-01-28T06:00:00Z"/>
        <d v="2018-02-07T06:00:00Z"/>
        <d v="2016-11-12T06:00:00Z"/>
        <d v="2015-10-30T05:00:00Z"/>
        <d v="2017-12-25T06:00:00Z"/>
        <d v="2011-07-19T05:00:00Z"/>
        <d v="2019-08-04T05:00:00Z"/>
        <d v="2017-04-27T05:00:00Z"/>
        <d v="2014-09-25T05:00:00Z"/>
        <d v="2018-05-07T05:00:00Z"/>
        <d v="2015-12-24T06:00:00Z"/>
        <d v="2014-10-17T05:00:00Z"/>
        <d v="2018-11-04T05:00:00Z"/>
        <d v="2013-01-02T06:00:00Z"/>
        <d v="2014-01-20T06:00:00Z"/>
        <d v="2010-02-11T06:00:00Z"/>
        <d v="2016-06-29T05:00:00Z"/>
      </sharedItems>
      <fieldGroup base="13">
        <rangePr autoStart="0" autoEnd="0" groupBy="months" startDate="2010-01-09T06:00:00Z" endDate="2020-01-28T06:00:00Z"/>
        <groupItems>
          <s v="&lt;01/09/10"/>
          <s v="Jan"/>
          <s v="Feb"/>
          <s v="Mar"/>
          <s v="Apr"/>
          <s v="May"/>
          <s v="Jun"/>
          <s v="Jul"/>
          <s v="Aug"/>
          <s v="Sep"/>
          <s v="Oct"/>
          <s v="Nov"/>
          <s v="Dec"/>
          <s v="&gt;01/28/20"/>
        </groupItems>
      </fieldGroup>
    </cacheField>
    <cacheField name="data ended conversion" numFmtId="164">
      <sharedItems containsSemiMixedTypes="0" containsDate="1" containsString="0">
        <d v="2015-12-15T06:00:00Z"/>
        <d v="2014-08-21T05:00:00Z"/>
        <d v="2013-11-19T06:00:00Z"/>
        <d v="2019-09-20T05:00:00Z"/>
        <d v="2019-01-24T06:00:00Z"/>
        <d v="2012-09-08T05:00:00Z"/>
        <d v="2017-09-14T05:00:00Z"/>
        <d v="2015-08-15T05:00:00Z"/>
        <d v="2010-08-11T05:00:00Z"/>
        <d v="2013-11-07T06:00:00Z"/>
        <d v="2010-10-01T05:00:00Z"/>
        <d v="2010-09-27T05:00:00Z"/>
        <d v="2019-10-30T05:00:00Z"/>
        <d v="2016-06-23T05:00:00Z"/>
        <d v="2012-04-02T05:00:00Z"/>
        <d v="2019-12-14T06:00:00Z"/>
        <d v="2014-02-13T06:00:00Z"/>
        <d v="2011-01-13T06:00:00Z"/>
        <d v="2018-09-16T05:00:00Z"/>
        <d v="2019-03-25T05:00:00Z"/>
        <d v="2014-07-28T05:00:00Z"/>
        <d v="2011-09-18T05:00:00Z"/>
        <d v="2018-04-18T05:00:00Z"/>
        <d v="2019-04-08T05:00:00Z"/>
        <d v="2014-06-23T05:00:00Z"/>
        <d v="2011-06-07T05:00:00Z"/>
        <d v="2018-08-27T05:00:00Z"/>
        <d v="2015-10-11T05:00:00Z"/>
        <d v="2010-03-04T06:00:00Z"/>
        <d v="2018-08-29T05:00:00Z"/>
        <d v="2019-05-29T05:00:00Z"/>
        <d v="2016-02-02T06:00:00Z"/>
        <d v="2018-02-06T06:00:00Z"/>
        <d v="2014-11-11T06:00:00Z"/>
        <d v="2017-03-28T05:00:00Z"/>
        <d v="2019-03-02T06:00:00Z"/>
        <d v="2011-03-23T05:00:00Z"/>
        <d v="2019-11-08T06:00:00Z"/>
        <d v="2010-10-23T05:00:00Z"/>
        <d v="2013-03-11T05:00:00Z"/>
        <d v="2010-06-24T05:00:00Z"/>
        <d v="2012-09-30T05:00:00Z"/>
        <d v="2011-07-13T05:00:00Z"/>
        <d v="2014-08-09T05:00:00Z"/>
        <d v="2019-03-18T05:00:00Z"/>
        <d v="2016-11-17T06:00:00Z"/>
        <d v="2010-07-31T05:00:00Z"/>
        <d v="2014-04-28T05:00:00Z"/>
        <d v="2015-07-07T05:00:00Z"/>
        <d v="2019-12-04T06:00:00Z"/>
        <d v="2013-08-29T05:00:00Z"/>
        <d v="2012-04-12T05:00:00Z"/>
        <d v="2010-09-19T05:00:00Z"/>
        <d v="2014-06-28T05:00:00Z"/>
        <d v="2018-03-17T05:00:00Z"/>
        <d v="2018-08-04T05:00:00Z"/>
        <d v="2015-01-17T06:00:00Z"/>
        <d v="2017-09-13T05:00:00Z"/>
        <d v="2015-10-04T05:00:00Z"/>
        <d v="2017-06-27T05:00:00Z"/>
        <d v="2012-07-20T05:00:00Z"/>
        <d v="2011-04-02T05:00:00Z"/>
        <d v="2015-06-06T05:00:00Z"/>
        <d v="2017-05-04T05:00:00Z"/>
        <d v="2018-07-17T05:00:00Z"/>
        <d v="2011-02-03T06:00:00Z"/>
        <d v="2015-04-13T05:00:00Z"/>
        <d v="2010-01-30T06:00:00Z"/>
        <d v="2017-09-12T05:00:00Z"/>
        <d v="2011-01-22T06:00:00Z"/>
        <d v="2010-12-21T06:00:00Z"/>
        <d v="2015-08-06T05:00:00Z"/>
        <d v="2016-11-30T06:00:00Z"/>
        <d v="2016-03-28T05:00:00Z"/>
        <d v="2018-07-23T05:00:00Z"/>
        <d v="2015-03-13T05:00:00Z"/>
        <d v="2010-10-11T05:00:00Z"/>
        <d v="2018-04-17T05:00:00Z"/>
        <d v="2018-06-21T05:00:00Z"/>
        <d v="2017-09-28T05:00:00Z"/>
        <d v="2017-12-18T06:00:00Z"/>
        <d v="2016-08-19T05:00:00Z"/>
        <d v="2012-08-07T05:00:00Z"/>
        <d v="2011-09-19T05:00:00Z"/>
        <d v="2015-05-17T05:00:00Z"/>
        <d v="2011-03-19T05:00:00Z"/>
        <d v="2015-05-08T05:00:00Z"/>
        <d v="2010-04-17T05:00:00Z"/>
        <d v="2016-02-25T06:00:00Z"/>
        <d v="2016-09-03T05:00:00Z"/>
        <d v="2012-10-24T05:00:00Z"/>
        <d v="2019-04-18T05:00:00Z"/>
        <d v="2019-10-21T05:00:00Z"/>
        <d v="2015-08-18T05:00:00Z"/>
        <d v="2015-07-31T05:00:00Z"/>
        <d v="2014-12-24T06:00:00Z"/>
        <d v="2011-11-06T05:00:00Z"/>
        <d v="2015-02-28T06:00:00Z"/>
        <d v="2018-05-21T05:00:00Z"/>
        <d v="2010-11-02T05:00:00Z"/>
        <d v="2017-05-24T05:00:00Z"/>
        <d v="2013-04-20T05:00:00Z"/>
        <d v="2019-09-13T05:00:00Z"/>
        <d v="2018-05-10T05:00:00Z"/>
        <d v="2012-05-13T05:00:00Z"/>
        <d v="2014-01-14T06:00:00Z"/>
        <d v="2018-09-30T05:00:00Z"/>
        <d v="2012-09-28T05:00:00Z"/>
        <d v="2014-09-08T05:00:00Z"/>
        <d v="2017-09-19T05:00:00Z"/>
        <d v="2019-04-10T05:00:00Z"/>
        <d v="2017-12-22T06:00:00Z"/>
        <d v="2015-09-19T05:00:00Z"/>
        <d v="2011-09-28T05:00:00Z"/>
        <d v="2014-02-01T06:00:00Z"/>
        <d v="2014-07-03T05:00:00Z"/>
        <d v="2015-04-21T05:00:00Z"/>
        <d v="2014-10-18T05:00:00Z"/>
        <d v="2015-11-27T06:00:00Z"/>
        <d v="2019-07-05T05:00:00Z"/>
        <d v="2018-09-23T05:00:00Z"/>
        <d v="2016-09-11T05:00:00Z"/>
        <d v="2010-05-15T05:00:00Z"/>
        <d v="2010-09-09T05:00:00Z"/>
        <d v="2011-11-11T06:00:00Z"/>
        <d v="2013-12-12T06:00:00Z"/>
        <d v="2018-01-28T06:00:00Z"/>
        <d v="2011-09-03T05:00:00Z"/>
        <d v="2011-08-07T05:00:00Z"/>
        <d v="2013-03-12T05:00:00Z"/>
        <d v="2014-06-19T05:00:00Z"/>
        <d v="2010-10-12T05:00:00Z"/>
        <d v="2012-10-04T05:00:00Z"/>
        <d v="2015-05-07T05:00:00Z"/>
        <d v="2018-03-02T06:00:00Z"/>
        <d v="2015-06-18T05:00:00Z"/>
        <d v="2012-05-17T05:00:00Z"/>
        <d v="2010-07-18T05:00:00Z"/>
        <d v="2019-06-25T05:00:00Z"/>
        <d v="2014-09-12T05:00:00Z"/>
        <d v="2011-11-28T06:00:00Z"/>
        <d v="2016-06-19T05:00:00Z"/>
        <d v="2017-08-03T05:00:00Z"/>
        <d v="2013-02-22T06:00:00Z"/>
        <d v="2018-12-17T06:00:00Z"/>
        <d v="2014-07-30T05:00:00Z"/>
        <d v="2017-02-24T06:00:00Z"/>
        <d v="2012-10-25T05:00:00Z"/>
        <d v="2016-06-04T05:00:00Z"/>
        <d v="2010-04-09T05:00:00Z"/>
        <d v="2019-10-29T05:00:00Z"/>
        <d v="2014-01-11T06:00:00Z"/>
        <d v="2015-12-09T06:00:00Z"/>
        <d v="2019-04-14T05:00:00Z"/>
        <d v="2019-05-13T05:00:00Z"/>
        <d v="2015-09-29T05:00:00Z"/>
        <d v="2019-01-07T06:00:00Z"/>
        <d v="2017-12-08T06:00:00Z"/>
        <d v="2017-10-09T05:00:00Z"/>
        <d v="2017-09-02T05:00:00Z"/>
        <d v="2010-12-26T06:00:00Z"/>
        <d v="2013-06-20T05:00:00Z"/>
        <d v="2019-03-17T05:00:00Z"/>
        <d v="2012-07-15T05:00:00Z"/>
        <d v="2017-08-10T05:00:00Z"/>
        <d v="2014-04-11T05:00:00Z"/>
        <d v="2014-08-03T05:00:00Z"/>
        <d v="2013-05-24T05:00:00Z"/>
        <d v="2015-10-06T05:00:00Z"/>
        <d v="2016-09-19T05:00:00Z"/>
        <d v="2016-09-12T05:00:00Z"/>
        <d v="2010-12-10T06:00:00Z"/>
        <d v="2017-09-30T05:00:00Z"/>
        <d v="2013-03-18T05:00:00Z"/>
        <d v="2010-03-27T05:00:00Z"/>
        <d v="2017-10-22T05:00:00Z"/>
        <d v="2019-07-01T05:00:00Z"/>
        <d v="2010-09-22T05:00:00Z"/>
        <d v="2019-05-04T05:00:00Z"/>
        <d v="2018-05-24T05:00:00Z"/>
        <d v="2014-06-07T05:00:00Z"/>
        <d v="2013-03-23T05:00:00Z"/>
        <d v="2014-12-03T06:00:00Z"/>
        <d v="2016-03-04T06:00:00Z"/>
        <d v="2013-06-05T05:00:00Z"/>
        <d v="2019-03-15T05:00:00Z"/>
        <d v="2014-07-01T05:00:00Z"/>
        <d v="2018-04-12T05:00:00Z"/>
        <d v="2015-09-30T05:00:00Z"/>
        <d v="2018-08-05T05:00:00Z"/>
        <d v="2016-09-22T05:00:00Z"/>
        <d v="2017-07-07T05:00:00Z"/>
        <d v="2010-09-04T05:00:00Z"/>
        <d v="2015-07-11T05:00:00Z"/>
        <d v="2010-04-05T05:00:00Z"/>
        <d v="2014-08-12T05:00:00Z"/>
        <d v="2011-10-06T05:00:00Z"/>
        <d v="2017-01-19T06:00:00Z"/>
        <d v="2011-04-13T05:00:00Z"/>
        <d v="2018-10-29T05:00:00Z"/>
        <d v="2010-03-08T06:00:00Z"/>
        <d v="2018-09-17T05:00:00Z"/>
        <d v="2017-12-03T06:00:00Z"/>
        <d v="2016-05-13T05:00:00Z"/>
        <d v="2017-03-30T05:00:00Z"/>
        <d v="2013-09-20T05:00:00Z"/>
        <d v="2020-01-30T06:00:00Z"/>
        <d v="2010-11-14T06:00:00Z"/>
        <d v="2010-08-25T05:00:00Z"/>
        <d v="2019-02-15T06:00:00Z"/>
        <d v="2011-11-24T06:00:00Z"/>
        <d v="2019-05-07T05:00:00Z"/>
        <d v="2011-12-15T06:00:00Z"/>
        <d v="2012-08-28T05:00:00Z"/>
        <d v="2011-07-19T05:00:00Z"/>
        <d v="2012-06-23T05:00:00Z"/>
        <d v="2014-10-03T05:00:00Z"/>
        <d v="2016-03-30T05:00:00Z"/>
        <d v="2014-11-08T06:00:00Z"/>
        <d v="2014-05-03T05:00:00Z"/>
        <d v="2015-05-21T05:00:00Z"/>
        <d v="2016-09-25T05:00:00Z"/>
        <d v="2017-07-19T05:00:00Z"/>
        <d v="2019-12-06T06:00:00Z"/>
        <d v="2013-07-18T05:00:00Z"/>
        <d v="2016-07-26T05:00:00Z"/>
        <d v="2011-06-28T05:00:00Z"/>
        <d v="2017-08-29T05:00:00Z"/>
        <d v="2017-02-18T06:00:00Z"/>
        <d v="2019-07-02T05:00:00Z"/>
        <d v="2014-04-27T05:00:00Z"/>
        <d v="2018-01-08T06:00:00Z"/>
        <d v="2015-09-02T05:00:00Z"/>
        <d v="2010-08-07T05:00:00Z"/>
        <d v="2014-04-23T05:00:00Z"/>
        <d v="2017-05-20T05:00:00Z"/>
        <d v="2018-03-07T06:00:00Z"/>
        <d v="2014-09-04T05:00:00Z"/>
        <d v="2014-04-08T05:00:00Z"/>
        <d v="2013-08-09T05:00:00Z"/>
        <d v="2017-01-06T06:00:00Z"/>
        <d v="2015-01-05T06:00:00Z"/>
        <d v="2015-01-09T06:00:00Z"/>
        <d v="2010-03-01T06:00:00Z"/>
        <d v="2012-12-11T06:00:00Z"/>
        <d v="2013-10-30T05:00:00Z"/>
        <d v="2011-04-20T05:00:00Z"/>
        <d v="2017-02-23T06:00:00Z"/>
        <d v="2011-02-21T06:00:00Z"/>
        <d v="2016-03-01T06:00:00Z"/>
        <d v="2013-03-19T05:00:00Z"/>
        <d v="2016-12-28T06:00:00Z"/>
        <d v="2012-12-27T06:00:00Z"/>
        <d v="2012-10-10T05:00:00Z"/>
        <d v="2010-08-29T05:00:00Z"/>
        <d v="2011-05-01T05:00:00Z"/>
        <d v="2010-01-09T06:00:00Z"/>
        <d v="2013-02-28T06:00:00Z"/>
        <d v="2016-02-16T06:00:00Z"/>
        <d v="2014-12-10T06:00:00Z"/>
        <d v="2012-11-09T06:00:00Z"/>
        <d v="2012-11-19T06:00:00Z"/>
        <d v="2019-02-21T06:00:00Z"/>
        <d v="2010-12-04T06:00:00Z"/>
        <d v="2016-01-07T06:00:00Z"/>
        <d v="2019-08-04T05:00:00Z"/>
        <d v="2017-09-20T05:00:00Z"/>
        <d v="2017-11-11T06:00:00Z"/>
        <d v="2012-04-24T05:00:00Z"/>
        <d v="2010-07-21T05:00:00Z"/>
        <d v="2012-12-21T06:00:00Z"/>
        <d v="2018-09-06T05:00:00Z"/>
        <d v="2017-11-27T06:00:00Z"/>
        <d v="2012-04-01T05:00:00Z"/>
        <d v="2016-12-03T06:00:00Z"/>
        <d v="2012-05-06T05:00:00Z"/>
        <d v="2016-10-18T05:00:00Z"/>
        <d v="2015-04-28T05:00:00Z"/>
        <d v="2012-03-15T05:00:00Z"/>
        <d v="2013-06-11T05:00:00Z"/>
        <d v="2011-10-19T05:00:00Z"/>
        <d v="2012-04-03T05:00:00Z"/>
        <d v="2010-10-14T05:00:00Z"/>
        <d v="2018-11-07T06:00:00Z"/>
        <d v="2013-11-09T06:00:00Z"/>
        <d v="2019-02-19T06:00:00Z"/>
        <d v="2014-01-23T06:00:00Z"/>
        <d v="2016-03-15T05:00:00Z"/>
        <d v="2016-04-28T05:00:00Z"/>
        <d v="2017-08-31T05:00:00Z"/>
        <d v="2015-03-15T05:00:00Z"/>
        <d v="2016-01-12T06:00:00Z"/>
        <d v="2016-09-17T05:00:00Z"/>
        <d v="2016-04-29T05:00:00Z"/>
        <d v="2017-07-17T05:00:00Z"/>
        <d v="2012-06-26T05:00:00Z"/>
        <d v="2011-04-19T05:00:00Z"/>
        <d v="2011-10-11T05:00:00Z"/>
        <d v="2010-04-25T05:00:00Z"/>
        <d v="2011-02-28T06:00:00Z"/>
        <d v="2013-11-01T05:00:00Z"/>
        <d v="2012-02-29T06:00:00Z"/>
        <d v="2014-06-22T05:00:00Z"/>
        <d v="2019-11-20T06:00:00Z"/>
        <d v="2017-05-27T05:00:00Z"/>
        <d v="2014-02-16T06:00:00Z"/>
        <d v="2010-09-05T05:00:00Z"/>
        <d v="2011-05-19T05:00:00Z"/>
        <d v="2011-04-09T05:00:00Z"/>
        <d v="2010-12-08T06:00:00Z"/>
        <d v="2014-03-29T05:00:00Z"/>
        <d v="2015-07-03T05:00:00Z"/>
        <d v="2018-07-09T05:00:00Z"/>
        <d v="2016-01-01T06:00:00Z"/>
        <d v="2019-09-01T05:00:00Z"/>
        <d v="2018-12-11T06:00:00Z"/>
        <d v="2016-12-23T06:00:00Z"/>
        <d v="2017-12-09T06:00:00Z"/>
        <d v="2011-12-20T06:00:00Z"/>
        <d v="2013-03-29T05:00:00Z"/>
        <d v="2018-12-18T06:00:00Z"/>
        <d v="2018-01-17T06:00:00Z"/>
        <d v="2019-11-28T06:00:00Z"/>
        <d v="2010-12-16T06:00:00Z"/>
        <d v="2019-11-12T06:00:00Z"/>
        <d v="2011-11-04T05:00:00Z"/>
        <d v="2017-08-16T05:00:00Z"/>
        <d v="2011-12-13T06:00:00Z"/>
        <d v="2015-09-04T05:00:00Z"/>
        <d v="2013-08-01T05:00:00Z"/>
        <d v="2018-03-03T06:00:00Z"/>
        <d v="2015-07-10T05:00:00Z"/>
        <d v="2017-10-18T05:00:00Z"/>
        <d v="2015-03-07T06:00:00Z"/>
        <d v="2017-03-01T06:00:00Z"/>
        <d v="2017-08-13T05:00:00Z"/>
        <d v="2015-06-07T05:00:00Z"/>
        <d v="2015-09-07T05:00:00Z"/>
        <d v="2015-11-15T06:00:00Z"/>
        <d v="2019-07-06T05:00:00Z"/>
        <d v="2013-09-10T05:00:00Z"/>
        <d v="2017-03-03T06:00:00Z"/>
        <d v="2012-01-23T06:00:00Z"/>
        <d v="2015-09-28T05:00:00Z"/>
        <d v="2018-08-13T05:00:00Z"/>
        <d v="2011-01-15T06:00:00Z"/>
        <d v="2017-10-31T05:00:00Z"/>
        <d v="2011-03-06T06:00:00Z"/>
        <d v="2011-12-28T06:00:00Z"/>
        <d v="2018-04-04T05:00:00Z"/>
        <d v="2017-01-25T06:00:00Z"/>
        <d v="2011-01-04T06:00:00Z"/>
        <d v="2010-11-05T05:00:00Z"/>
        <d v="2013-03-14T05:00:00Z"/>
        <d v="2019-04-21T05:00:00Z"/>
        <d v="2015-03-31T05:00:00Z"/>
        <d v="2015-01-28T06:00:00Z"/>
        <d v="2017-08-25T05:00:00Z"/>
        <d v="2019-01-16T06:00:00Z"/>
        <d v="2015-12-12T06:00:00Z"/>
        <d v="2014-07-12T05:00:00Z"/>
        <d v="2019-11-05T06:00:00Z"/>
        <d v="2018-06-28T05:00:00Z"/>
        <d v="2011-11-10T06:00:00Z"/>
        <d v="2013-06-28T05:00:00Z"/>
        <d v="2015-07-24T05:00:00Z"/>
        <d v="2017-11-04T05:00:00Z"/>
        <d v="2017-03-09T06:00:00Z"/>
        <d v="2019-04-30T05:00:00Z"/>
        <d v="2010-07-08T05:00:00Z"/>
        <d v="2012-06-17T05:00:00Z"/>
        <d v="2012-01-06T06:00:00Z"/>
        <d v="2010-11-24T06:00:00Z"/>
        <d v="2013-09-28T05:00:00Z"/>
        <d v="2014-01-16T06:00:00Z"/>
        <d v="2011-01-08T06:00:00Z"/>
        <d v="2017-07-18T05:00:00Z"/>
        <d v="2013-08-08T05:00:00Z"/>
        <d v="2011-12-09T06:00:00Z"/>
        <d v="2018-10-13T05:00:00Z"/>
        <d v="2013-05-29T05:00:00Z"/>
        <d v="2011-02-09T06:00:00Z"/>
        <d v="2013-09-07T05:00:00Z"/>
        <d v="2019-10-27T05:00:00Z"/>
        <d v="2012-02-22T06:00:00Z"/>
        <d v="2010-06-17T05:00:00Z"/>
        <d v="2017-11-17T06:00:00Z"/>
        <d v="2018-07-24T05:00:00Z"/>
        <d v="2013-02-11T06:00:00Z"/>
        <d v="2019-10-20T05:00:00Z"/>
        <d v="2016-07-10T05:00:00Z"/>
        <d v="2017-04-22T05:00:00Z"/>
        <d v="2017-05-31T05:00:00Z"/>
        <d v="2014-01-13T06:00:00Z"/>
        <d v="2018-12-24T06:00:00Z"/>
        <d v="2010-04-28T05:00:00Z"/>
        <d v="2012-01-30T06:00:00Z"/>
        <d v="2011-01-26T06:00:00Z"/>
        <d v="2018-11-27T06:00:00Z"/>
        <d v="2012-05-07T05:00:00Z"/>
        <d v="2017-07-09T05:00:00Z"/>
        <d v="2017-07-29T05:00:00Z"/>
        <d v="2010-05-07T05:00:00Z"/>
        <d v="2011-09-24T05:00:00Z"/>
        <d v="2018-04-24T05:00:00Z"/>
        <d v="2015-08-03T05:00:00Z"/>
        <d v="2013-03-06T06:00:00Z"/>
        <d v="2014-10-15T05:00:00Z"/>
        <d v="2011-02-18T06:00:00Z"/>
        <d v="2014-03-10T05:00:00Z"/>
        <d v="2019-11-02T05:00:00Z"/>
        <d v="2014-05-22T05:00:00Z"/>
        <d v="2013-12-11T06:00:00Z"/>
        <d v="2016-12-15T06:00:00Z"/>
        <d v="2014-12-27T06:00:00Z"/>
        <d v="2015-09-16T05:00:00Z"/>
        <d v="2013-04-03T05:00:00Z"/>
        <d v="2016-11-13T06:00:00Z"/>
        <d v="2017-07-10T05:00:00Z"/>
        <d v="2012-05-24T05:00:00Z"/>
        <d v="2017-09-18T05:00:00Z"/>
        <d v="2010-10-19T05:00:00Z"/>
        <d v="2011-07-26T05:00:00Z"/>
        <d v="2010-12-24T06:00:00Z"/>
        <d v="2012-12-20T06:00:00Z"/>
        <d v="2018-01-04T06:00:00Z"/>
        <d v="2013-04-16T05:00:00Z"/>
        <d v="2019-03-23T05:00:00Z"/>
        <d v="2018-11-13T06:00:00Z"/>
        <d v="2017-08-19T05:00:00Z"/>
        <d v="2010-07-07T05:00:00Z"/>
        <d v="2017-01-11T06:00:00Z"/>
        <d v="2013-11-26T06:00:00Z"/>
        <d v="2011-10-16T05:00:00Z"/>
        <d v="2018-02-10T06:00:00Z"/>
        <d v="2016-10-16T05:00:00Z"/>
        <d v="2010-05-11T05:00:00Z"/>
        <d v="2015-01-22T06:00:00Z"/>
        <d v="2010-08-12T05:00:00Z"/>
        <d v="2014-05-18T05:00:00Z"/>
        <d v="2013-03-09T06:00:00Z"/>
        <d v="2014-01-04T06:00:00Z"/>
        <d v="2018-02-25T06:00:00Z"/>
        <d v="2018-02-05T06:00:00Z"/>
        <d v="2013-06-07T05:00:00Z"/>
        <d v="2015-11-30T06:00:00Z"/>
        <d v="2015-05-20T05:00:00Z"/>
        <d v="2016-12-19T06:00:00Z"/>
        <d v="2012-05-02T05:00:00Z"/>
        <d v="2018-06-27T05:00:00Z"/>
        <d v="2014-12-17T06:00:00Z"/>
        <d v="2013-06-29T05:00:00Z"/>
        <d v="2018-08-16T05:00:00Z"/>
        <d v="2011-07-23T05:00:00Z"/>
        <d v="2015-03-21T05:00:00Z"/>
        <d v="2017-07-31T05:00:00Z"/>
        <d v="2010-03-20T05:00:00Z"/>
        <d v="2014-11-12T06:00:00Z"/>
        <d v="2012-03-06T06:00:00Z"/>
        <d v="2019-12-19T06:00:00Z"/>
        <d v="2014-09-22T05:00:00Z"/>
        <d v="2019-07-21T05:00:00Z"/>
        <d v="2018-03-24T05:00:00Z"/>
        <d v="2017-05-23T05:00:00Z"/>
        <d v="2016-02-20T06:00:00Z"/>
        <d v="2010-08-21T05:00:00Z"/>
        <d v="2019-11-24T06:00:00Z"/>
        <d v="2013-07-27T05:00:00Z"/>
        <d v="2010-07-12T05:00:00Z"/>
        <d v="2019-07-12T05:00:00Z"/>
        <d v="2012-03-23T05:00:00Z"/>
        <d v="2014-06-14T05:00:00Z"/>
        <d v="2017-06-07T05:00:00Z"/>
        <d v="2016-12-20T06:00:00Z"/>
        <d v="2015-01-03T06:00:00Z"/>
        <d v="2016-03-20T05:00:00Z"/>
        <d v="2012-08-25T05:00:00Z"/>
        <d v="2015-07-21T05:00:00Z"/>
        <d v="2015-05-19T05:00:00Z"/>
        <d v="2013-04-19T05:00:00Z"/>
        <d v="2017-12-10T06:00:00Z"/>
        <d v="2013-05-28T05:00:00Z"/>
        <d v="2018-08-19T05:00:00Z"/>
        <d v="2012-05-15T05:00:00Z"/>
        <d v="2018-06-24T05:00:00Z"/>
        <d v="2014-07-06T05:00:00Z"/>
        <d v="2010-09-11T05:00:00Z"/>
        <d v="2011-12-25T06:00:00Z"/>
        <d v="2010-09-13T05:00:00Z"/>
        <d v="2017-05-10T05:00:00Z"/>
        <d v="2019-04-22T05:00:00Z"/>
        <d v="2016-08-29T05:00:00Z"/>
        <d v="2010-03-09T06:00:00Z"/>
        <d v="2010-05-09T05:00:00Z"/>
        <d v="2010-11-27T06:00:00Z"/>
        <d v="2016-02-01T06:00:00Z"/>
        <d v="2016-03-12T06:00:00Z"/>
        <d v="2014-01-07T06:00:00Z"/>
        <d v="2010-09-14T05:00:00Z"/>
        <d v="2014-01-06T06:00:00Z"/>
        <d v="2018-01-26T06:00:00Z"/>
        <d v="2018-08-18T05:00:00Z"/>
        <d v="2018-06-10T05:00:00Z"/>
        <d v="2018-09-22T05:00:00Z"/>
        <d v="2013-10-08T05:00:00Z"/>
        <d v="2019-07-07T05:00:00Z"/>
        <d v="2018-05-27T05:00:00Z"/>
        <d v="2015-07-06T05:00:00Z"/>
        <d v="2016-02-21T06:00:00Z"/>
        <d v="2013-09-26T05:00:00Z"/>
        <d v="2016-01-21T06:00:00Z"/>
        <d v="2020-01-14T06:00:00Z"/>
        <d v="2018-09-20T05:00:00Z"/>
        <d v="2015-02-06T06:00:00Z"/>
        <d v="2016-04-14T05:00:00Z"/>
        <d v="2013-06-06T05:00:00Z"/>
        <d v="2012-03-21T05:00:00Z"/>
        <d v="2015-01-29T06:00:00Z"/>
        <d v="2016-11-28T06:00:00Z"/>
        <d v="2011-01-03T06:00:00Z"/>
        <d v="2016-12-25T06:00:00Z"/>
        <d v="2011-09-13T05:00:00Z"/>
        <d v="2015-10-05T05:00:00Z"/>
        <d v="2016-04-07T05:00:00Z"/>
        <d v="2016-08-09T05:00:00Z"/>
        <d v="2019-03-14T05:00:00Z"/>
        <d v="2018-12-03T06:00:00Z"/>
        <d v="2015-03-23T05:00:00Z"/>
        <d v="2011-12-05T06:00:00Z"/>
        <d v="2016-03-18T05:00:00Z"/>
        <d v="2011-01-23T06:00:00Z"/>
        <d v="2014-12-26T06:00:00Z"/>
        <d v="2015-08-05T05:00:00Z"/>
        <d v="2015-10-14T05:00:00Z"/>
        <d v="2014-05-04T05:00:00Z"/>
        <d v="2019-12-17T06:00:00Z"/>
        <d v="2014-05-23T05:00:00Z"/>
        <d v="2017-11-18T06:00:00Z"/>
        <d v="2011-04-06T05:00:00Z"/>
        <d v="2011-12-04T06:00:00Z"/>
        <d v="2011-08-19T05:00:00Z"/>
        <d v="2014-03-06T06:00:00Z"/>
        <d v="2011-05-14T05:00:00Z"/>
        <d v="2015-06-15T05:00:00Z"/>
        <d v="2012-03-08T06:00:00Z"/>
        <d v="2012-05-09T05:00:00Z"/>
        <d v="2010-03-28T05:00:00Z"/>
        <d v="2010-12-06T06:00:00Z"/>
        <d v="2019-03-12T05:00:00Z"/>
        <d v="2015-07-12T05:00:00Z"/>
        <d v="2015-01-01T06:00:00Z"/>
        <d v="2010-07-24T05:00:00Z"/>
        <d v="2014-06-08T05:00:00Z"/>
        <d v="2016-06-30T05:00:00Z"/>
        <d v="2010-04-06T05:00:00Z"/>
        <d v="2019-12-05T06:00:00Z"/>
        <d v="2010-07-14T05:00:00Z"/>
        <d v="2015-02-20T06:00:00Z"/>
        <d v="2013-08-11T05:00:00Z"/>
        <d v="2014-06-16T05:00:00Z"/>
        <d v="2015-06-16T05:00:00Z"/>
        <d v="2019-05-15T05:00:00Z"/>
        <d v="2011-02-12T06:00:00Z"/>
        <d v="2015-11-13T06:00:00Z"/>
        <d v="2014-03-25T05:00:00Z"/>
        <d v="2019-03-10T06:00:00Z"/>
        <d v="2019-02-02T06:00:00Z"/>
        <d v="2012-12-30T06:00:00Z"/>
        <d v="2013-08-06T05:00:00Z"/>
        <d v="2010-11-15T06:00:00Z"/>
        <d v="2017-09-04T05:00:00Z"/>
        <d v="2017-01-29T06:00:00Z"/>
        <d v="2016-05-09T05:00:00Z"/>
        <d v="2013-09-21T05:00:00Z"/>
        <d v="2013-05-23T05:00:00Z"/>
        <d v="2011-05-07T05:00:00Z"/>
        <d v="2016-07-12T05:00:00Z"/>
        <d v="2016-09-18T05:00:00Z"/>
        <d v="2018-05-11T05:00:00Z"/>
        <d v="2015-01-31T06:00:00Z"/>
        <d v="2020-02-10T06:00:00Z"/>
        <d v="2010-10-07T05:00:00Z"/>
        <d v="2010-07-10T05:00:00Z"/>
        <d v="2016-07-08T05:00:00Z"/>
        <d v="2019-05-12T05:00:00Z"/>
        <d v="2019-03-30T05:00:00Z"/>
        <d v="2014-11-20T06:00:00Z"/>
        <d v="2015-11-11T06:00:00Z"/>
        <d v="2017-04-08T05:00:00Z"/>
        <d v="2013-03-13T05:00:00Z"/>
        <d v="2012-03-03T06:00:00Z"/>
        <d v="2016-11-22T06:00:00Z"/>
        <d v="2010-08-08T05:00:00Z"/>
        <d v="2018-07-28T05:00:00Z"/>
        <d v="2017-03-20T05:00:00Z"/>
        <d v="2018-12-26T06:00:00Z"/>
        <d v="2017-03-19T05:00:00Z"/>
        <d v="2019-01-03T06:00:00Z"/>
        <d v="2018-10-17T05:00:00Z"/>
        <d v="2013-03-24T05:00:00Z"/>
        <d v="2018-05-03T05:00:00Z"/>
        <d v="2017-07-24T05:00:00Z"/>
        <d v="2010-10-31T05:00:00Z"/>
        <d v="2014-08-04T05:00:00Z"/>
        <d v="2014-03-09T06:00:00Z"/>
        <d v="2016-04-10T05:00:00Z"/>
        <d v="2015-08-29T05:00:00Z"/>
        <d v="2017-03-15T05:00:00Z"/>
        <d v="2018-01-02T06:00:00Z"/>
        <d v="2018-01-12T06:00:00Z"/>
        <d v="2015-09-22T05:00:00Z"/>
        <d v="2011-01-28T06:00:00Z"/>
        <d v="2015-08-30T05:00:00Z"/>
        <d v="2012-04-27T05:00:00Z"/>
        <d v="2018-12-13T06:00:00Z"/>
        <d v="2010-10-30T05:00:00Z"/>
        <d v="2012-03-01T06:00:00Z"/>
        <d v="2013-09-05T05:00:00Z"/>
        <d v="2014-09-19T05:00:00Z"/>
        <d v="2012-08-13T05:00:00Z"/>
        <d v="2017-07-05T05:00:00Z"/>
        <d v="2016-03-08T06:00:00Z"/>
        <d v="2010-08-04T05:00:00Z"/>
        <d v="2018-03-31T05:00:00Z"/>
        <d v="2016-05-06T05:00:00Z"/>
        <d v="2011-10-05T05:00:00Z"/>
        <d v="2019-09-18T05:00:00Z"/>
        <d v="2012-10-05T05:00:00Z"/>
        <d v="2019-01-21T06:00:00Z"/>
        <d v="2019-10-23T05:00:00Z"/>
        <d v="2019-12-16T06:00:00Z"/>
        <d v="2011-12-27T06:00:00Z"/>
        <d v="2013-12-20T06:00:00Z"/>
        <d v="2018-09-18T05:00:00Z"/>
        <d v="2010-07-19T05:00:00Z"/>
        <d v="2018-04-07T05:00:00Z"/>
        <d v="2019-01-26T06:00:00Z"/>
        <d v="2013-11-10T06:00:00Z"/>
        <d v="2011-12-03T06:00:00Z"/>
        <d v="2012-10-20T05:00:00Z"/>
        <d v="2019-07-27T05:00:00Z"/>
        <d v="2017-11-03T05:00:00Z"/>
        <d v="2018-01-03T06:00:00Z"/>
        <d v="2018-04-02T05:00:00Z"/>
        <d v="2011-12-08T06:00:00Z"/>
        <d v="2019-06-26T05:00:00Z"/>
        <d v="2010-02-09T06:00:00Z"/>
        <d v="2011-04-03T05:00:00Z"/>
        <d v="2012-05-08T05:00:00Z"/>
        <d v="2016-07-19T05:00:00Z"/>
        <d v="2013-12-15T06:00:00Z"/>
        <d v="2019-01-14T06:00:00Z"/>
        <d v="2019-01-13T06:00:00Z"/>
        <d v="2017-06-01T05:00:00Z"/>
        <d v="2012-04-26T05:00:00Z"/>
        <d v="2018-07-21T05:00:00Z"/>
        <d v="2016-01-26T06:00:00Z"/>
        <d v="2016-08-18T05:00:00Z"/>
        <d v="2014-08-20T05:00:00Z"/>
        <d v="2013-08-07T05:00:00Z"/>
        <d v="2011-09-12T05:00:00Z"/>
        <d v="2013-07-13T05:00:00Z"/>
        <d v="2012-06-09T05:00:00Z"/>
        <d v="2018-04-10T05:00:00Z"/>
        <d v="2016-03-23T05:00:00Z"/>
        <d v="2014-10-24T05:00:00Z"/>
        <d v="2014-11-17T06:00:00Z"/>
        <d v="2019-03-19T05:00:00Z"/>
        <d v="2016-06-05T05:00:00Z"/>
        <d v="2013-02-06T06:00:00Z"/>
        <d v="2015-05-29T05:00:00Z"/>
        <d v="2017-04-14T05:00:00Z"/>
        <d v="2014-08-06T05:00:00Z"/>
        <d v="2017-02-09T06:00:00Z"/>
        <d v="2016-04-06T05:00:00Z"/>
        <d v="2015-02-24T06:00:00Z"/>
        <d v="2016-11-23T06:00:00Z"/>
        <d v="2014-12-08T06:00:00Z"/>
        <d v="2012-06-30T05:00:00Z"/>
        <d v="2017-02-06T06:00:00Z"/>
        <d v="2010-05-24T05:00:00Z"/>
        <d v="2010-03-02T06:00:00Z"/>
        <d v="2015-10-27T05:00:00Z"/>
        <d v="2018-08-12T05:00:00Z"/>
        <d v="2010-06-26T05:00:00Z"/>
        <d v="2011-10-14T05:00:00Z"/>
        <d v="2010-03-26T05:00:00Z"/>
        <d v="2014-10-20T05:00:00Z"/>
        <d v="2010-07-26T05:00:00Z"/>
        <d v="2016-04-01T05:00:00Z"/>
        <d v="2010-08-23T05:00:00Z"/>
        <d v="2010-06-07T05:00:00Z"/>
        <d v="2015-01-26T06:00:00Z"/>
        <d v="2011-05-16T05:00:00Z"/>
        <d v="2014-11-02T05:00:00Z"/>
        <d v="2019-08-30T05:00:00Z"/>
        <d v="2017-07-27T05:00:00Z"/>
        <d v="2012-12-09T06:00:00Z"/>
        <d v="2012-06-12T05:00:00Z"/>
        <d v="2011-05-21T05:00:00Z"/>
        <d v="2015-11-20T06:00:00Z"/>
        <d v="2013-12-26T06:00:00Z"/>
        <d v="2014-04-21T05:00:00Z"/>
        <d v="2019-02-22T06:00:00Z"/>
        <d v="2019-02-13T06:00:00Z"/>
        <d v="2017-04-23T05:00:00Z"/>
        <d v="2016-07-03T05:00:00Z"/>
        <d v="2014-11-16T06:00:00Z"/>
        <d v="2019-07-22T05:00:00Z"/>
        <d v="2011-10-22T05:00:00Z"/>
        <d v="2011-08-18T05:00:00Z"/>
        <d v="2015-08-23T05:00:00Z"/>
        <d v="2016-08-10T05:00:00Z"/>
        <d v="2011-03-29T05:00:00Z"/>
        <d v="2013-12-24T06:00:00Z"/>
        <d v="2016-03-17T05:00:00Z"/>
        <d v="2019-05-31T05:00:00Z"/>
        <d v="2018-04-03T05:00:00Z"/>
        <d v="2011-05-30T05:00:00Z"/>
        <d v="2012-11-10T06:00:00Z"/>
        <d v="2010-02-20T06:00:00Z"/>
        <d v="2016-12-27T06:00:00Z"/>
        <d v="2013-07-24T05:00:00Z"/>
        <d v="2016-11-04T05:00:00Z"/>
        <d v="2014-08-15T05:00:00Z"/>
        <d v="2019-01-22T06:00:00Z"/>
        <d v="2012-06-28T05:00:00Z"/>
        <d v="2016-02-03T06:00:00Z"/>
        <d v="2020-01-22T06:00:00Z"/>
        <d v="2018-01-22T06:00:00Z"/>
        <d v="2012-03-29T05:00:00Z"/>
        <d v="2016-06-03T05:00:00Z"/>
        <d v="2012-08-15T05:00:00Z"/>
        <d v="2016-01-11T06:00:00Z"/>
        <d v="2018-04-21T05:00:00Z"/>
        <d v="2012-09-06T05:00:00Z"/>
        <d v="2016-05-29T05:00:00Z"/>
        <d v="2017-12-25T06:00:00Z"/>
        <d v="2014-02-12T06:00:00Z"/>
        <d v="2019-06-01T05:00:00Z"/>
        <d v="2019-02-03T06:00:00Z"/>
        <d v="2018-08-11T05:00:00Z"/>
        <d v="2017-03-13T05:00:00Z"/>
        <d v="2014-03-17T05:00:00Z"/>
        <d v="2014-10-05T05:00:00Z"/>
        <d v="2017-08-06T05:00:00Z"/>
        <d v="2011-01-10T06:00:00Z"/>
        <d v="2011-05-15T05:00:00Z"/>
        <d v="2015-06-24T05:00:00Z"/>
        <d v="2012-04-29T05:00:00Z"/>
        <d v="2015-11-25T06:00:00Z"/>
        <d v="2011-02-25T06:00:00Z"/>
        <d v="2015-03-06T06:00:00Z"/>
        <d v="2010-02-16T06:00:00Z"/>
        <d v="2011-05-20T05:00:00Z"/>
        <d v="2018-10-06T05:00:00Z"/>
        <d v="2014-05-01T05:00:00Z"/>
        <d v="2014-07-18T05:00:00Z"/>
        <d v="2016-03-06T06:00:00Z"/>
        <d v="2018-06-18T05:00:00Z"/>
        <d v="2018-09-01T05:00:00Z"/>
        <d v="2012-01-25T06:00:00Z"/>
        <d v="2018-08-26T05:00:00Z"/>
        <d v="2018-01-10T06:00:00Z"/>
        <d v="2010-06-21T05:00:00Z"/>
        <d v="2012-02-12T06:00:00Z"/>
        <d v="2012-06-04T05:00:00Z"/>
        <d v="2011-06-25T05:00:00Z"/>
        <d v="2019-12-15T06:00:00Z"/>
        <d v="2012-05-11T05:00:00Z"/>
        <d v="2012-02-28T06:00:00Z"/>
        <d v="2018-04-28T05:00:00Z"/>
        <d v="2019-03-01T06:00:00Z"/>
        <d v="2010-03-29T05:00:00Z"/>
        <d v="2011-08-05T05:00:00Z"/>
        <d v="2016-08-24T05:00:00Z"/>
        <d v="2014-09-24T05:00:00Z"/>
        <d v="2011-05-09T05:00:00Z"/>
        <d v="2018-10-15T05:00:00Z"/>
        <d v="2013-10-23T05:00:00Z"/>
        <d v="2010-07-05T05:00:00Z"/>
        <d v="2015-09-18T05:00:00Z"/>
        <d v="2017-11-19T06:00:00Z"/>
        <d v="2018-09-08T05:00:00Z"/>
        <d v="2010-05-31T05:00:00Z"/>
        <d v="2011-01-14T06:00:00Z"/>
        <d v="2016-07-27T05:00:00Z"/>
        <d v="2020-02-08T06:00:00Z"/>
        <d v="2019-07-23T05:00:00Z"/>
        <d v="2015-08-07T05:00:00Z"/>
        <d v="2015-01-25T06:00:00Z"/>
        <d v="2010-06-30T05:00:00Z"/>
        <d v="2014-05-06T05:00:00Z"/>
        <d v="2017-04-30T05:00:00Z"/>
        <d v="2014-03-19T05:00:00Z"/>
        <d v="2012-01-16T06:00:00Z"/>
        <d v="2010-07-01T05:00:00Z"/>
        <d v="2015-06-19T05:00:00Z"/>
        <d v="2013-08-10T05:00:00Z"/>
        <d v="2018-02-12T06:00:00Z"/>
        <d v="2011-07-17T05:00:00Z"/>
        <d v="2019-12-22T06:00:00Z"/>
        <d v="2013-10-25T05:00:00Z"/>
        <d v="2014-09-20T05:00:00Z"/>
        <d v="2012-05-20T05:00:00Z"/>
        <d v="2012-10-08T05:00:00Z"/>
        <d v="2013-09-22T05:00:00Z"/>
        <d v="2017-06-18T05:00:00Z"/>
        <d v="2011-05-04T05:00:00Z"/>
        <d v="2018-07-01T05:00:00Z"/>
        <d v="2015-01-23T06:00:00Z"/>
        <d v="2019-09-11T05:00:00Z"/>
        <d v="2012-09-18T05:00:00Z"/>
        <d v="2019-05-25T05:00:00Z"/>
        <d v="2013-08-16T05:00:00Z"/>
        <d v="2017-09-07T05:00:00Z"/>
        <d v="2011-07-22T05:00:00Z"/>
        <d v="2017-11-15T06:00:00Z"/>
        <d v="2019-02-27T06:00:00Z"/>
        <d v="2012-02-26T06:00:00Z"/>
        <d v="2010-07-15T05:00:00Z"/>
        <d v="2019-11-11T06:00:00Z"/>
        <d v="2017-10-04T05:00:00Z"/>
        <d v="2016-05-16T05:00:00Z"/>
        <d v="2012-08-10T05:00:00Z"/>
        <d v="2017-05-17T05:00:00Z"/>
        <d v="2015-03-04T06:00:00Z"/>
        <d v="2014-06-30T05:00:00Z"/>
        <d v="2014-03-14T05:00:00Z"/>
        <d v="2013-04-21T05:00:00Z"/>
        <d v="2016-02-28T06:00:00Z"/>
        <d v="2019-07-25T05:00:00Z"/>
        <d v="2015-12-05T06:00:00Z"/>
        <d v="2018-07-18T05:00:00Z"/>
        <d v="2011-05-24T05:00:00Z"/>
        <d v="2012-12-23T06:00:00Z"/>
        <d v="2011-02-13T06:00:00Z"/>
        <d v="2014-10-29T05:00:00Z"/>
        <d v="2012-04-20T05:00:00Z"/>
        <d v="2011-06-18T05:00:00Z"/>
        <d v="2014-12-22T06:00:00Z"/>
        <d v="2016-08-23T05:00:00Z"/>
        <d v="2016-01-25T06:00:00Z"/>
        <d v="2012-10-16T05:00:00Z"/>
        <d v="2012-11-27T06:00:00Z"/>
        <d v="2015-12-26T06:00:00Z"/>
        <d v="2012-02-19T06:00:00Z"/>
        <d v="2010-07-13T05:00:00Z"/>
        <d v="2016-03-16T05:00:00Z"/>
        <d v="2013-12-05T06:00:00Z"/>
        <d v="2011-03-11T06:00:00Z"/>
        <d v="2015-05-16T05:00:00Z"/>
        <d v="2010-03-06T06:00:00Z"/>
        <d v="2017-06-17T05:00:00Z"/>
        <d v="2011-01-16T06:00:00Z"/>
        <d v="2019-12-29T06:00:00Z"/>
        <d v="2011-05-10T05:00:00Z"/>
        <d v="2013-10-14T05:00:00Z"/>
        <d v="2014-06-11T05:00:00Z"/>
        <d v="2010-12-12T06:00:00Z"/>
        <d v="2013-05-19T05:00:00Z"/>
        <d v="2018-03-11T06:00:00Z"/>
        <d v="2016-12-04T06:00:00Z"/>
        <d v="2015-11-04T06:00:00Z"/>
        <d v="2018-01-27T06:00:00Z"/>
        <d v="2011-07-21T05:00:00Z"/>
        <d v="2019-08-19T05:00:00Z"/>
        <d v="2019-10-04T05:00:00Z"/>
        <d v="2014-01-01T06:00:00Z"/>
        <d v="2017-05-11T05:00:00Z"/>
        <d v="2016-03-25T05:00:00Z"/>
        <d v="2014-09-29T05:00:00Z"/>
        <d v="2016-01-10T06:00:00Z"/>
        <d v="2014-10-23T05:00:00Z"/>
        <d v="2013-02-01T06:00:00Z"/>
        <d v="2014-01-25T06:00:00Z"/>
        <d v="2010-02-25T06:00:00Z"/>
        <d v="2016-07-06T05:00:00Z"/>
      </sharedItems>
    </cacheField>
    <cacheField name="staff_pick" numFmtId="0">
      <sharedItems>
        <b v="0"/>
        <b v="1"/>
      </sharedItems>
    </cacheField>
    <cacheField name="spotlight" numFmtId="0">
      <sharedItems>
        <b v="0"/>
        <b v="1"/>
      </sharedItems>
    </cacheField>
    <cacheField name="category &amp; sub-category" numFmtId="0">
      <sharedItems>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s v="food"/>
        <s v="music"/>
        <s v="technology"/>
        <s v="theater"/>
        <s v="film &amp; video"/>
        <s v="publishing"/>
        <s v="games"/>
        <s v="photography"/>
        <s v="journalism"/>
      </sharedItems>
    </cacheField>
    <cacheField name="sub category" numFmtId="0">
      <sharedItems>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T1001" sheet="Crowdfunding"/>
  </cacheSource>
  <cacheFields>
    <cacheField name="id"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sharedItems>
    </cacheField>
    <cacheField name="name" numFmtId="0">
      <sharedItems>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n v="100.0"/>
        <n v="1400.0"/>
        <n v="108400.0"/>
        <n v="4200.0"/>
        <n v="7600.0"/>
        <n v="5200.0"/>
        <n v="4500.0"/>
        <n v="110100.0"/>
        <n v="6200.0"/>
        <n v="6300.0"/>
        <n v="28200.0"/>
        <n v="81200.0"/>
        <n v="1700.0"/>
        <n v="84600.0"/>
        <n v="9100.0"/>
        <n v="62500.0"/>
        <n v="131800.0"/>
        <n v="94000.0"/>
        <n v="59100.0"/>
        <n v="92400.0"/>
        <n v="5500.0"/>
        <n v="107500.0"/>
        <n v="2000.0"/>
        <n v="130800.0"/>
        <n v="45900.0"/>
        <n v="9000.0"/>
        <n v="3500.0"/>
        <n v="101000.0"/>
        <n v="50200.0"/>
        <n v="9300.0"/>
        <n v="125500.0"/>
        <n v="700.0"/>
        <n v="8100.0"/>
        <n v="3100.0"/>
        <n v="9900.0"/>
        <n v="8800.0"/>
        <n v="5600.0"/>
        <n v="1800.0"/>
        <n v="90200.0"/>
        <n v="1600.0"/>
        <n v="9500.0"/>
        <n v="3700.0"/>
        <n v="1500.0"/>
        <n v="33300.0"/>
        <n v="7200.0"/>
        <n v="158100.0"/>
        <n v="6000.0"/>
        <n v="6600.0"/>
        <n v="8000.0"/>
        <n v="2900.0"/>
        <n v="2700.0"/>
        <n v="94200.0"/>
        <n v="199200.0"/>
        <n v="4700.0"/>
        <n v="2800.0"/>
        <n v="6100.0"/>
        <n v="72600.0"/>
        <n v="5700.0"/>
        <n v="7900.0"/>
        <n v="128000.0"/>
        <n v="600.0"/>
        <n v="3900.0"/>
        <n v="9700.0"/>
        <n v="122900.0"/>
        <n v="57800.0"/>
        <n v="1100.0"/>
        <n v="16800.0"/>
        <n v="1000.0"/>
        <n v="106400.0"/>
        <n v="31400.0"/>
        <n v="4900.0"/>
        <n v="7400.0"/>
        <n v="198500.0"/>
        <n v="4800.0"/>
        <n v="3400.0"/>
        <n v="7800.0"/>
        <n v="154300.0"/>
        <n v="20000.0"/>
        <n v="108800.0"/>
        <n v="900.0"/>
        <n v="69700.0"/>
        <n v="1300.0"/>
        <n v="97800.0"/>
        <n v="10000.0"/>
        <n v="119200.0"/>
        <n v="6800.0"/>
        <n v="142400.0"/>
        <n v="61400.0"/>
        <n v="3300.0"/>
        <n v="1900.0"/>
        <n v="166700.0"/>
        <n v="5400.0"/>
        <n v="5000.0"/>
        <n v="75100.0"/>
        <n v="45300.0"/>
        <n v="136800.0"/>
        <n v="177700.0"/>
        <n v="2600.0"/>
        <n v="5300.0"/>
        <n v="180200.0"/>
        <n v="103200.0"/>
        <n v="70600.0"/>
        <n v="148500.0"/>
        <n v="9600.0"/>
        <n v="164700.0"/>
        <n v="99500.0"/>
        <n v="7700.0"/>
        <n v="82800.0"/>
        <n v="92100.0"/>
        <n v="64300.0"/>
        <n v="25000.0"/>
        <n v="8300.0"/>
        <n v="137200.0"/>
        <n v="41500.0"/>
        <n v="189400.0"/>
        <n v="171300.0"/>
        <n v="139500.0"/>
        <n v="36400.0"/>
        <n v="2100.0"/>
        <n v="191200.0"/>
        <n v="150500.0"/>
        <n v="90400.0"/>
        <n v="9800.0"/>
        <n v="128100.0"/>
        <n v="23300.0"/>
        <n v="188100.0"/>
        <n v="800.0"/>
        <n v="96700.0"/>
        <n v="181200.0"/>
        <n v="115000.0"/>
        <n v="38800.0"/>
        <n v="44500.0"/>
        <n v="56000.0"/>
        <n v="8600.0"/>
        <n v="27100.0"/>
        <n v="5100.0"/>
        <n v="3600.0"/>
        <n v="88800.0"/>
        <n v="60200.0"/>
        <n v="8200.0"/>
        <n v="191300.0"/>
        <n v="8400.0"/>
        <n v="42600.0"/>
        <n v="7100.0"/>
        <n v="15800.0"/>
        <n v="54700.0"/>
        <n v="63200.0"/>
        <n v="143900.0"/>
        <n v="75000.0"/>
        <n v="196900.0"/>
        <n v="194500.0"/>
        <n v="9400.0"/>
        <n v="104400.0"/>
        <n v="87900.0"/>
        <n v="156800.0"/>
        <n v="121700.0"/>
        <n v="129400.0"/>
        <n v="41700.0"/>
        <n v="121500.0"/>
        <n v="87300.0"/>
        <n v="46300.0"/>
        <n v="67800.0"/>
        <n v="3000.0"/>
        <n v="60900.0"/>
        <n v="137900.0"/>
        <n v="85600.0"/>
        <n v="2400.0"/>
        <n v="3800.0"/>
        <n v="7500.0"/>
        <n v="39500.0"/>
        <n v="3200.0"/>
        <n v="29400.0"/>
        <n v="168500.0"/>
        <n v="2300.0"/>
        <n v="19800.0"/>
        <n v="61500.0"/>
        <n v="4600.0"/>
        <n v="80500.0"/>
        <n v="4100.0"/>
        <n v="84300.0"/>
        <n v="45600.0"/>
        <n v="111900.0"/>
        <n v="61600.0"/>
        <n v="173900.0"/>
        <n v="153700.0"/>
        <n v="51100.0"/>
        <n v="2500.0"/>
        <n v="164500.0"/>
        <n v="112100.0"/>
        <n v="168600.0"/>
        <n v="7300.0"/>
        <n v="6500.0"/>
        <n v="192900.0"/>
        <n v="76100.0"/>
        <n v="32900.0"/>
        <n v="118200.0"/>
        <n v="2200.0"/>
        <n v="84400.0"/>
        <n v="170400.0"/>
        <n v="117900.0"/>
        <n v="8900.0"/>
        <n v="98700.0"/>
        <n v="93800.0"/>
        <n v="33700.0"/>
        <n v="20700.0"/>
        <n v="66200.0"/>
        <n v="173800.0"/>
        <n v="70700.0"/>
        <n v="94500.0"/>
        <n v="69800.0"/>
        <n v="136300.0"/>
        <n v="37100.0"/>
        <n v="114300.0"/>
        <n v="47900.0"/>
        <n v="197600.0"/>
        <n v="157600.0"/>
        <n v="199000.0"/>
        <n v="180800.0"/>
        <n v="74100.0"/>
        <n v="33600.0"/>
        <n v="4000.0"/>
        <n v="59700.0"/>
        <n v="112300.0"/>
        <n v="189200.0"/>
        <n v="22500.0"/>
        <n v="167400.0"/>
        <n v="49700.0"/>
        <n v="178200.0"/>
        <n v="114400.0"/>
        <n v="38900.0"/>
        <n v="135500.0"/>
        <n v="109000.0"/>
        <n v="114800.0"/>
        <n v="83000.0"/>
        <n v="60400.0"/>
        <n v="102900.0"/>
        <n v="62800.0"/>
        <n v="46100.0"/>
        <n v="97300.0"/>
        <n v="195800.0"/>
        <n v="48900.0"/>
        <n v="29600.0"/>
        <n v="39300.0"/>
        <n v="9200.0"/>
        <n v="135600.0"/>
        <n v="189500.0"/>
        <n v="188200.0"/>
        <n v="113500.0"/>
        <n v="134600.0"/>
        <n v="163700.0"/>
        <n v="113800.0"/>
        <n v="8700.0"/>
        <n v="147800.0"/>
        <n v="174500.0"/>
        <n v="101400.0"/>
        <n v="191000.0"/>
        <n v="121400.0"/>
        <n v="152400.0"/>
        <n v="28400.0"/>
        <n v="102500.0"/>
        <n v="7000.0"/>
        <n v="155200.0"/>
        <n v="89900.0"/>
        <n v="148400.0"/>
        <n v="182400.0"/>
        <n v="116500.0"/>
        <n v="146400.0"/>
        <n v="33800.0"/>
        <n v="98800.0"/>
        <n v="188800.0"/>
        <n v="134300.0"/>
        <n v="71200.0"/>
        <n v="1200.0"/>
        <n v="153800.0"/>
        <n v="191500.0"/>
        <n v="8500.0"/>
        <n v="68800.0"/>
        <n v="196600.0"/>
        <n v="91400.0"/>
        <n v="90600.0"/>
        <n v="110300.0"/>
        <n v="56800.0"/>
        <n v="183800.0"/>
        <n v="193400.0"/>
        <n v="163800.0"/>
        <n v="153600.0"/>
        <n v="25500.0"/>
        <n v="18000.0"/>
        <n v="172700.0"/>
        <n v="138700.0"/>
        <n v="125400.0"/>
        <n v="5900.0"/>
        <n v="50500.0"/>
        <n v="105000.0"/>
        <n v="186700.0"/>
        <n v="115600.0"/>
        <n v="89100.0"/>
        <n v="151300.0"/>
        <n v="178000.0"/>
        <n v="77000.0"/>
        <n v="84900.0"/>
        <n v="184800.0"/>
        <n v="66100.0"/>
        <n v="29500.0"/>
        <n v="180100.0"/>
        <n v="170600.0"/>
        <n v="5800.0"/>
        <n v="105300.0"/>
        <n v="168700.0"/>
        <n v="94900.0"/>
        <n v="72400.0"/>
        <n v="20100.0"/>
        <n v="31200.0"/>
        <n v="6700.0"/>
        <n v="83300.0"/>
        <n v="96500.0"/>
        <n v="43800.0"/>
        <n v="18900.0"/>
        <n v="86400.0"/>
        <n v="121600.0"/>
        <n v="157300.0"/>
        <n v="70300.0"/>
        <n v="73800.0"/>
        <n v="108500.0"/>
        <n v="140300.0"/>
        <n v="71100.0"/>
        <n v="88700.0"/>
        <n v="137600.0"/>
        <n v="42800.0"/>
        <n v="26500.0"/>
        <n v="6400.0"/>
        <n v="198600.0"/>
        <n v="195900.0"/>
        <n v="4300.0"/>
        <n v="25600.0"/>
        <n v="189000.0"/>
        <n v="94300.0"/>
        <n v="85900.0"/>
        <n v="59200.0"/>
        <n v="72100.0"/>
        <n v="139000.0"/>
        <n v="197700.0"/>
        <n v="81600.0"/>
        <n v="119800.0"/>
        <n v="14900.0"/>
        <n v="169400.0"/>
        <n v="192100.0"/>
        <n v="98600.0"/>
        <n v="196700.0"/>
        <n v="35000.0"/>
        <n v="6900.0"/>
        <n v="118400.0"/>
        <n v="52600.0"/>
        <n v="120700.0"/>
        <n v="106800.0"/>
        <n v="79400.0"/>
        <n v="27500.0"/>
        <n v="48800.0"/>
        <n v="16200.0"/>
        <n v="97600.0"/>
        <n v="197900.0"/>
        <n v="170700.0"/>
        <n v="62300.0"/>
        <n v="145600.0"/>
        <n v="184100.0"/>
        <n v="140000.0"/>
        <n v="180400.0"/>
        <n v="164100.0"/>
        <n v="128900.0"/>
        <n v="42100.0"/>
        <n v="52000.0"/>
        <n v="63400.0"/>
        <n v="169700.0"/>
        <n v="38500.0"/>
        <n v="118000.0"/>
        <n v="123600.0"/>
        <n v="48500.0"/>
        <n v="193200.0"/>
        <n v="54300.0"/>
        <n v="28800.0"/>
        <n v="117000.0"/>
        <n v="74700.0"/>
        <n v="55800.0"/>
        <n v="194900.0"/>
        <n v="70400.0"/>
        <n v="167500.0"/>
        <n v="48300.0"/>
        <n v="97200.0"/>
        <n v="125600.0"/>
        <n v="149600.0"/>
        <n v="53100.0"/>
        <n v="110800.0"/>
        <n v="108700.0"/>
        <n v="88900.0"/>
        <n v="61200.0"/>
        <n v="185900.0"/>
        <n v="84500.0"/>
        <n v="140800.0"/>
        <n v="92500.0"/>
        <n v="51300.0"/>
        <n v="54000.0"/>
        <n v="85000.0"/>
        <n v="97100.0"/>
        <n v="43200.0"/>
        <n v="86200.0"/>
        <n v="17700.0"/>
        <n v="116300.0"/>
        <n v="69900.0"/>
        <n v="17100.0"/>
        <n v="171000.0"/>
        <n v="23400.0"/>
        <n v="81000.0"/>
        <n v="182800.0"/>
        <n v="161900.0"/>
        <n v="71500.0"/>
        <n v="40200.0"/>
        <n v="163600.0"/>
        <n v="81300.0"/>
        <n v="170800.0"/>
        <n v="150600.0"/>
        <n v="134400.0"/>
        <n v="159800.0"/>
        <n v="179100.0"/>
        <n v="41000.0"/>
        <n v="38200.0"/>
        <n v="154500.0"/>
        <n v="70200.0"/>
        <n v="125900.0"/>
        <n v="35600.0"/>
        <n v="160400.0"/>
        <n v="51400.0"/>
        <n v="39400.0"/>
        <n v="73000.0"/>
        <n v="43000.0"/>
        <n v="172000.0"/>
        <n v="14500.0"/>
        <n v="145500.0"/>
        <n v="187600.0"/>
        <n v="145000.0"/>
        <n v="88400.0"/>
        <n v="42700.0"/>
        <n v="121100.0"/>
        <n v="195200.0"/>
        <n v="129100.0"/>
        <n v="141100.0"/>
        <n v="66600.0"/>
        <n v="111100.0"/>
      </sharedItems>
    </cacheField>
    <cacheField name="pledged" numFmtId="0">
      <sharedItems containsSemiMixedTypes="0" containsString="0" containsNumber="1" containsInteger="1">
        <n v="0.0"/>
        <n v="14560.0"/>
        <n v="142523.0"/>
        <n v="2477.0"/>
        <n v="5265.0"/>
        <n v="13195.0"/>
        <n v="1090.0"/>
        <n v="14741.0"/>
        <n v="21946.0"/>
        <n v="3208.0"/>
        <n v="13838.0"/>
        <n v="3030.0"/>
        <n v="5629.0"/>
        <n v="10295.0"/>
        <n v="18829.0"/>
        <n v="38414.0"/>
        <n v="11041.0"/>
        <n v="134845.0"/>
        <n v="6089.0"/>
        <n v="30331.0"/>
        <n v="147936.0"/>
        <n v="38533.0"/>
        <n v="75690.0"/>
        <n v="14942.0"/>
        <n v="104257.0"/>
        <n v="11904.0"/>
        <n v="51814.0"/>
        <n v="1599.0"/>
        <n v="137635.0"/>
        <n v="150965.0"/>
        <n v="14455.0"/>
        <n v="10850.0"/>
        <n v="87676.0"/>
        <n v="189666.0"/>
        <n v="14025.0"/>
        <n v="188628.0"/>
        <n v="1101.0"/>
        <n v="11339.0"/>
        <n v="10085.0"/>
        <n v="5027.0"/>
        <n v="14878.0"/>
        <n v="11924.0"/>
        <n v="7991.0"/>
        <n v="167717.0"/>
        <n v="10541.0"/>
        <n v="4530.0"/>
        <n v="4247.0"/>
        <n v="7129.0"/>
        <n v="128862.0"/>
        <n v="13653.0"/>
        <n v="2.0"/>
        <n v="145243.0"/>
        <n v="2459.0"/>
        <n v="12356.0"/>
        <n v="5392.0"/>
        <n v="11746.0"/>
        <n v="11493.0"/>
        <n v="6243.0"/>
        <n v="6132.0"/>
        <n v="3851.0"/>
        <n v="135997.0"/>
        <n v="184750.0"/>
        <n v="14452.0"/>
        <n v="557.0"/>
        <n v="2734.0"/>
        <n v="14405.0"/>
        <n v="1307.0"/>
        <n v="117892.0"/>
        <n v="14508.0"/>
        <n v="1901.0"/>
        <n v="158389.0"/>
        <n v="6484.0"/>
        <n v="4022.0"/>
        <n v="9253.0"/>
        <n v="4776.0"/>
        <n v="14606.0"/>
        <n v="95993.0"/>
        <n v="4460.0"/>
        <n v="13536.0"/>
        <n v="40228.0"/>
        <n v="7012.0"/>
        <n v="37857.0"/>
        <n v="14973.0"/>
        <n v="39996.0"/>
        <n v="41564.0"/>
        <n v="6430.0"/>
        <n v="12405.0"/>
        <n v="123040.0"/>
        <n v="12516.0"/>
        <n v="8588.0"/>
        <n v="74688.0"/>
        <n v="51775.0"/>
        <n v="65877.0"/>
        <n v="8807.0"/>
        <n v="1017.0"/>
        <n v="151513.0"/>
        <n v="12047.0"/>
        <n v="32951.0"/>
        <n v="14951.0"/>
        <n v="1.0"/>
        <n v="9193.0"/>
        <n v="10422.0"/>
        <n v="2461.0"/>
        <n v="170623.0"/>
        <n v="9829.0"/>
        <n v="14006.0"/>
        <n v="6527.0"/>
        <n v="8929.0"/>
        <n v="3079.0"/>
        <n v="21307.0"/>
        <n v="73653.0"/>
        <n v="12635.0"/>
        <n v="12437.0"/>
        <n v="13816.0"/>
        <n v="145382.0"/>
        <n v="6336.0"/>
        <n v="8523.0"/>
        <n v="6351.0"/>
        <n v="10748.0"/>
        <n v="112272.0"/>
        <n v="99361.0"/>
        <n v="88055.0"/>
        <n v="33092.0"/>
        <n v="9562.0"/>
        <n v="8475.0"/>
        <n v="69617.0"/>
        <n v="53067.0"/>
        <n v="42596.0"/>
        <n v="4756.0"/>
        <n v="14925.0"/>
        <n v="166116.0"/>
        <n v="3834.0"/>
        <n v="13985.0"/>
        <n v="89288.0"/>
        <n v="5488.0"/>
        <n v="2721.0"/>
        <n v="4712.0"/>
        <n v="9216.0"/>
        <n v="19246.0"/>
        <n v="12274.0"/>
        <n v="65323.0"/>
        <n v="11502.0"/>
        <n v="7322.0"/>
        <n v="11619.0"/>
        <n v="59128.0"/>
        <n v="1518.0"/>
        <n v="9337.0"/>
        <n v="11255.0"/>
        <n v="13632.0"/>
        <n v="88037.0"/>
        <n v="175573.0"/>
        <n v="176112.0"/>
        <n v="100650.0"/>
        <n v="90706.0"/>
        <n v="26914.0"/>
        <n v="2212.0"/>
        <n v="4640.0"/>
        <n v="191222.0"/>
        <n v="12985.0"/>
        <n v="4300.0"/>
        <n v="9134.0"/>
        <n v="8864.0"/>
        <n v="150755.0"/>
        <n v="110279.0"/>
        <n v="13439.0"/>
        <n v="10804.0"/>
        <n v="40107.0"/>
        <n v="98811.0"/>
        <n v="5528.0"/>
        <n v="521.0"/>
        <n v="663.0"/>
        <n v="157635.0"/>
        <n v="5368.0"/>
        <n v="47459.0"/>
        <n v="86060.0"/>
        <n v="161593.0"/>
        <n v="6927.0"/>
        <n v="159185.0"/>
        <n v="172736.0"/>
        <n v="5315.0"/>
        <n v="195750.0"/>
        <n v="3525.0"/>
        <n v="10550.0"/>
        <n v="718.0"/>
        <n v="28358.0"/>
        <n v="138384.0"/>
        <n v="2625.0"/>
        <n v="45004.0"/>
        <n v="2538.0"/>
        <n v="3188.0"/>
        <n v="8517.0"/>
        <n v="3012.0"/>
        <n v="8716.0"/>
        <n v="57157.0"/>
        <n v="5178.0"/>
        <n v="163118.0"/>
        <n v="6041.0"/>
        <n v="968.0"/>
        <n v="14305.0"/>
        <n v="6543.0"/>
        <n v="193413.0"/>
        <n v="2529.0"/>
        <n v="5614.0"/>
        <n v="3496.0"/>
        <n v="4257.0"/>
        <n v="199110.0"/>
        <n v="41212.0"/>
        <n v="6338.0"/>
        <n v="99100.0"/>
        <n v="12300.0"/>
        <n v="171549.0"/>
        <n v="14324.0"/>
        <n v="6024.0"/>
        <n v="188721.0"/>
        <n v="57911.0"/>
        <n v="12309.0"/>
        <n v="138497.0"/>
        <n v="667.0"/>
        <n v="119830.0"/>
        <n v="6623.0"/>
        <n v="81897.0"/>
        <n v="186885.0"/>
        <n v="176398.0"/>
        <n v="10999.0"/>
        <n v="102751.0"/>
        <n v="165352.0"/>
        <n v="165798.0"/>
        <n v="10084.0"/>
        <n v="5523.0"/>
        <n v="5823.0"/>
        <n v="6000.0"/>
        <n v="8181.0"/>
        <n v="3589.0"/>
        <n v="4323.0"/>
        <n v="14822.0"/>
        <n v="10138.0"/>
        <n v="3127.0"/>
        <n v="123124.0"/>
        <n v="171729.0"/>
        <n v="10729.0"/>
        <n v="10240.0"/>
        <n v="3988.0"/>
        <n v="14771.0"/>
        <n v="14649.0"/>
        <n v="184658.0"/>
        <n v="13103.0"/>
        <n v="168095.0"/>
        <n v="3.0"/>
        <n v="3840.0"/>
        <n v="6263.0"/>
        <n v="108161.0"/>
        <n v="8505.0"/>
        <n v="96735.0"/>
        <n v="959.0"/>
        <n v="8322.0"/>
        <n v="13424.0"/>
        <n v="10755.0"/>
        <n v="9935.0"/>
        <n v="26303.0"/>
        <n v="5328.0"/>
        <n v="10756.0"/>
        <n v="165375.0"/>
        <n v="6031.0"/>
        <n v="85902.0"/>
        <n v="143910.0"/>
        <n v="2708.0"/>
        <n v="8842.0"/>
        <n v="47260.0"/>
        <n v="1953.0"/>
        <n v="155349.0"/>
        <n v="10704.0"/>
        <n v="773.0"/>
        <n v="9419.0"/>
        <n v="5324.0"/>
        <n v="7465.0"/>
        <n v="8799.0"/>
        <n v="13656.0"/>
        <n v="14536.0"/>
        <n v="150552.0"/>
        <n v="9076.0"/>
        <n v="1517.0"/>
        <n v="8153.0"/>
        <n v="6357.0"/>
        <n v="19557.0"/>
        <n v="13213.0"/>
        <n v="5476.0"/>
        <n v="13474.0"/>
        <n v="91722.0"/>
        <n v="8219.0"/>
        <n v="717.0"/>
        <n v="1065.0"/>
        <n v="8038.0"/>
        <n v="68769.0"/>
        <n v="3352.0"/>
        <n v="6785.0"/>
        <n v="5037.0"/>
        <n v="1954.0"/>
        <n v="5.0"/>
        <n v="12102.0"/>
        <n v="24234.0"/>
        <n v="2809.0"/>
        <n v="11469.0"/>
        <n v="8014.0"/>
        <n v="514.0"/>
        <n v="43473.0"/>
        <n v="87560.0"/>
        <n v="3087.0"/>
        <n v="1586.0"/>
        <n v="12812.0"/>
        <n v="183345.0"/>
        <n v="8697.0"/>
        <n v="4126.0"/>
        <n v="3220.0"/>
        <n v="6401.0"/>
        <n v="1269.0"/>
        <n v="903.0"/>
        <n v="3251.0"/>
        <n v="8092.0"/>
        <n v="160422.0"/>
        <n v="196377.0"/>
        <n v="2148.0"/>
        <n v="11648.0"/>
        <n v="5897.0"/>
        <n v="3326.0"/>
        <n v="1002.0"/>
        <n v="131826.0"/>
        <n v="21477.0"/>
        <n v="62330.0"/>
        <n v="14643.0"/>
        <n v="41396.0"/>
        <n v="11900.0"/>
        <n v="123538.0"/>
        <n v="198628.0"/>
        <n v="68602.0"/>
        <n v="116064.0"/>
        <n v="125042.0"/>
        <n v="108974.0"/>
        <n v="34964.0"/>
        <n v="96777.0"/>
        <n v="31864.0"/>
        <n v="4853.0"/>
        <n v="82959.0"/>
        <n v="23159.0"/>
        <n v="2758.0"/>
        <n v="12607.0"/>
        <n v="142823.0"/>
        <n v="95958.0"/>
        <n v="94631.0"/>
        <n v="977.0"/>
        <n v="137961.0"/>
        <n v="7548.0"/>
        <n v="2241.0"/>
        <n v="3431.0"/>
        <n v="4253.0"/>
        <n v="1146.0"/>
        <n v="11948.0"/>
        <n v="135132.0"/>
        <n v="9546.0"/>
        <n v="13755.0"/>
        <n v="8330.0"/>
        <n v="14547.0"/>
        <n v="11735.0"/>
        <n v="10658.0"/>
        <n v="1870.0"/>
        <n v="14394.0"/>
        <n v="14743.0"/>
        <n v="178965.0"/>
        <n v="128410.0"/>
        <n v="164291.0"/>
        <n v="22073.0"/>
        <n v="1479.0"/>
        <n v="12275.0"/>
        <n v="5098.0"/>
        <n v="24882.0"/>
        <n v="2912.0"/>
        <n v="4008.0"/>
        <n v="9749.0"/>
        <n v="5803.0"/>
        <n v="14199.0"/>
        <n v="196779.0"/>
        <n v="56859.0"/>
        <n v="103554.0"/>
        <n v="42795.0"/>
        <n v="12938.0"/>
        <n v="101352.0"/>
        <n v="4477.0"/>
        <n v="4393.0"/>
        <n v="67546.0"/>
        <n v="143788.0"/>
        <n v="3755.0"/>
        <n v="9238.0"/>
        <n v="77012.0"/>
        <n v="14083.0"/>
        <n v="12202.0"/>
        <n v="62127.0"/>
        <n v="13772.0"/>
        <n v="2946.0"/>
        <n v="168820.0"/>
        <n v="154321.0"/>
        <n v="26527.0"/>
        <n v="71583.0"/>
        <n v="12100.0"/>
        <n v="12129.0"/>
        <n v="62804.0"/>
        <n v="55536.0"/>
        <n v="8161.0"/>
        <n v="14046.0"/>
        <n v="117628.0"/>
        <n v="159405.0"/>
        <n v="12552.0"/>
        <n v="59007.0"/>
        <n v="943.0"/>
        <n v="93963.0"/>
        <n v="140469.0"/>
        <n v="6423.0"/>
        <n v="6015.0"/>
        <n v="11075.0"/>
        <n v="15723.0"/>
        <n v="2064.0"/>
        <n v="7767.0"/>
        <n v="10313.0"/>
        <n v="197018.0"/>
        <n v="47037.0"/>
        <n v="173191.0"/>
        <n v="5487.0"/>
        <n v="9817.0"/>
        <n v="6369.0"/>
        <n v="65755.0"/>
        <n v="178120.0"/>
        <n v="13678.0"/>
        <n v="9969.0"/>
        <n v="14827.0"/>
        <n v="100900.0"/>
        <n v="165954.0"/>
        <n v="1744.0"/>
        <n v="10731.0"/>
        <n v="3232.0"/>
        <n v="10938.0"/>
        <n v="10739.0"/>
        <n v="5579.0"/>
        <n v="37754.0"/>
        <n v="45384.0"/>
        <n v="8703.0"/>
        <n v="4.0"/>
        <n v="182302.0"/>
        <n v="3045.0"/>
        <n v="102749.0"/>
        <n v="1763.0"/>
        <n v="137904.0"/>
        <n v="152438.0"/>
        <n v="1332.0"/>
        <n v="118706.0"/>
        <n v="5674.0"/>
        <n v="4119.0"/>
        <n v="139354.0"/>
        <n v="57734.0"/>
        <n v="145265.0"/>
        <n v="95020.0"/>
        <n v="8829.0"/>
        <n v="3984.0"/>
        <n v="8053.0"/>
        <n v="1620.0"/>
        <n v="10328.0"/>
        <n v="10289.0"/>
        <n v="9889.0"/>
        <n v="60342.0"/>
        <n v="8907.0"/>
        <n v="8432.0"/>
        <n v="57122.0"/>
        <n v="4613.0"/>
        <n v="162603.0"/>
        <n v="12310.0"/>
        <n v="8656.0"/>
        <n v="159931.0"/>
        <n v="689.0"/>
        <n v="48236.0"/>
        <n v="77021.0"/>
        <n v="27844.0"/>
        <n v="702.0"/>
        <n v="197024.0"/>
        <n v="11663.0"/>
        <n v="9339.0"/>
        <n v="4596.0"/>
        <n v="173437.0"/>
        <n v="45831.0"/>
        <n v="6514.0"/>
        <n v="13684.0"/>
        <n v="13264.0"/>
        <n v="1667.0"/>
        <n v="3349.0"/>
        <n v="46317.0"/>
        <n v="78743.0"/>
        <n v="107743.0"/>
        <n v="6889.0"/>
        <n v="45983.0"/>
        <n v="6924.0"/>
        <n v="12497.0"/>
        <n v="166874.0"/>
        <n v="837.0"/>
        <n v="193820.0"/>
        <n v="119510.0"/>
        <n v="9289.0"/>
        <n v="35498.0"/>
        <n v="12678.0"/>
        <n v="3260.0"/>
        <n v="31123.0"/>
        <n v="4797.0"/>
        <n v="53324.0"/>
        <n v="6608.0"/>
        <n v="622.0"/>
        <n v="180802.0"/>
        <n v="3406.0"/>
        <n v="11061.0"/>
        <n v="16389.0"/>
        <n v="6303.0"/>
        <n v="81136.0"/>
        <n v="1768.0"/>
        <n v="12944.0"/>
        <n v="188480.0"/>
        <n v="7227.0"/>
        <n v="574.0"/>
        <n v="96328.0"/>
        <n v="178338.0"/>
        <n v="8046.0"/>
        <n v="184086.0"/>
        <n v="13385.0"/>
        <n v="12533.0"/>
        <n v="14697.0"/>
        <n v="98935.0"/>
        <n v="57034.0"/>
        <n v="7120.0"/>
        <n v="14097.0"/>
        <n v="43086.0"/>
        <n v="1930.0"/>
        <n v="13864.0"/>
        <n v="7742.0"/>
        <n v="164109.0"/>
        <n v="6870.0"/>
        <n v="12597.0"/>
        <n v="179074.0"/>
        <n v="83843.0"/>
        <n v="105598.0"/>
        <n v="8866.0"/>
        <n v="75022.0"/>
        <n v="14408.0"/>
        <n v="14089.0"/>
        <n v="12467.0"/>
        <n v="11960.0"/>
        <n v="7966.0"/>
        <n v="106321.0"/>
        <n v="158832.0"/>
        <n v="11091.0"/>
        <n v="5107.0"/>
        <n v="141393.0"/>
        <n v="194166.0"/>
        <n v="4124.0"/>
        <n v="14865.0"/>
        <n v="134688.0"/>
        <n v="47705.0"/>
        <n v="95364.0"/>
        <n v="3295.0"/>
        <n v="4896.0"/>
        <n v="7496.0"/>
        <n v="9967.0"/>
        <n v="52421.0"/>
        <n v="6298.0"/>
        <n v="1546.0"/>
        <n v="16168.0"/>
        <n v="6269.0"/>
        <n v="149578.0"/>
        <n v="3841.0"/>
        <n v="4531.0"/>
        <n v="60934.0"/>
        <n v="103255.0"/>
        <n v="13065.0"/>
        <n v="6654.0"/>
        <n v="6852.0"/>
        <n v="124517.0"/>
        <n v="5113.0"/>
        <n v="5824.0"/>
        <n v="6226.0"/>
        <n v="20243.0"/>
        <n v="188288.0"/>
        <n v="11167.0"/>
        <n v="146595.0"/>
        <n v="7875.0"/>
        <n v="148779.0"/>
        <n v="175868.0"/>
        <n v="5112.0"/>
        <n v="13018.0"/>
        <n v="91176.0"/>
        <n v="6342.0"/>
        <n v="151438.0"/>
        <n v="6178.0"/>
        <n v="6405.0"/>
        <n v="180667.0"/>
        <n v="12042.0"/>
        <n v="179356.0"/>
        <n v="1136.0"/>
        <n v="8645.0"/>
        <n v="1914.0"/>
        <n v="41205.0"/>
        <n v="14488.0"/>
        <n v="97037.0"/>
        <n v="55757.0"/>
        <n v="11525.0"/>
        <n v="158669.0"/>
        <n v="5916.0"/>
        <n v="150806.0"/>
        <n v="14249.0"/>
        <n v="13205.0"/>
        <n v="11108.0"/>
        <n v="2884.0"/>
        <n v="55476.0"/>
        <n v="5973.0"/>
        <n v="183756.0"/>
        <n v="30902.0"/>
        <n v="5569.0"/>
        <n v="92824.0"/>
        <n v="158590.0"/>
        <n v="127591.0"/>
        <n v="6750.0"/>
        <n v="9318.0"/>
        <n v="4832.0"/>
        <n v="19769.0"/>
        <n v="11277.0"/>
        <n v="13382.0"/>
        <n v="32986.0"/>
        <n v="81984.0"/>
        <n v="178483.0"/>
        <n v="87448.0"/>
        <n v="1863.0"/>
        <n v="62174.0"/>
        <n v="59003.0"/>
        <n v="174039.0"/>
        <n v="12684.0"/>
        <n v="14033.0"/>
        <n v="177936.0"/>
        <n v="13212.0"/>
        <n v="49879.0"/>
        <n v="824.0"/>
        <n v="31594.0"/>
        <n v="57010.0"/>
        <n v="7438.0"/>
        <n v="57872.0"/>
        <n v="8906.0"/>
        <n v="7724.0"/>
        <n v="26571.0"/>
        <n v="12219.0"/>
        <n v="1985.0"/>
        <n v="12155.0"/>
        <n v="5593.0"/>
        <n v="175020.0"/>
        <n v="75955.0"/>
        <n v="119127.0"/>
        <n v="110689.0"/>
        <n v="2445.0"/>
        <n v="57250.0"/>
        <n v="11929.0"/>
        <n v="118214.0"/>
        <n v="4432.0"/>
        <n v="17879.0"/>
        <n v="14511.0"/>
        <n v="141822.0"/>
        <n v="159037.0"/>
        <n v="8109.0"/>
        <n v="8244.0"/>
        <n v="7600.0"/>
        <n v="94501.0"/>
        <n v="14381.0"/>
        <n v="13980.0"/>
        <n v="12449.0"/>
        <n v="7348.0"/>
        <n v="8158.0"/>
        <n v="7119.0"/>
        <n v="5438.0"/>
        <n v="115396.0"/>
        <n v="7656.0"/>
        <n v="12322.0"/>
        <n v="96888.0"/>
        <n v="196960.0"/>
        <n v="188057.0"/>
        <n v="6245.0"/>
        <n v="91014.0"/>
        <n v="4710.0"/>
        <n v="197728.0"/>
        <n v="10682.0"/>
        <n v="168048.0"/>
        <n v="138586.0"/>
        <n v="11579.0"/>
        <n v="12020.0"/>
        <n v="13954.0"/>
        <n v="6358.0"/>
        <n v="1260.0"/>
        <n v="14725.0"/>
        <n v="11174.0"/>
        <n v="182036.0"/>
        <n v="28870.0"/>
        <n v="10353.0"/>
        <n v="13868.0"/>
        <n v="8317.0"/>
        <n v="10557.0"/>
        <n v="3227.0"/>
        <n v="5429.0"/>
        <n v="75906.0"/>
        <n v="13250.0"/>
        <n v="11261.0"/>
        <n v="97369.0"/>
        <n v="48227.0"/>
        <n v="14685.0"/>
        <n v="735.0"/>
        <n v="10397.0"/>
        <n v="118847.0"/>
        <n v="7220.0"/>
        <n v="107622.0"/>
        <n v="83267.0"/>
        <n v="13404.0"/>
        <n v="131404.0"/>
        <n v="2533.0"/>
        <n v="5028.0"/>
        <n v="1557.0"/>
        <n v="6100.0"/>
        <n v="1592.0"/>
        <n v="14150.0"/>
        <n v="13513.0"/>
        <n v="504.0"/>
        <n v="14240.0"/>
        <n v="2091.0"/>
        <n v="118580.0"/>
        <n v="11214.0"/>
        <n v="68137.0"/>
        <n v="13527.0"/>
        <n v="8363.0"/>
        <n v="5362.0"/>
        <n v="12065.0"/>
        <n v="118603.0"/>
        <n v="10037.0"/>
        <n v="5696.0"/>
        <n v="167005.0"/>
        <n v="114615.0"/>
        <n v="16592.0"/>
        <n v="14420.0"/>
        <n v="6204.0"/>
        <n v="8010.0"/>
        <n v="8125.0"/>
        <n v="55372.0"/>
        <n v="11088.0"/>
        <n v="109106.0"/>
        <n v="11642.0"/>
        <n v="2769.0"/>
        <n v="169586.0"/>
        <n v="101185.0"/>
        <n v="6775.0"/>
        <n v="72623.0"/>
        <n v="45987.0"/>
        <n v="10243.0"/>
        <n v="87293.0"/>
        <n v="5421.0"/>
        <n v="4414.0"/>
        <n v="10981.0"/>
        <n v="10451.0"/>
        <n v="102535.0"/>
        <n v="12939.0"/>
        <n v="10946.0"/>
        <n v="60994.0"/>
        <n v="3174.0"/>
        <n v="3351.0"/>
        <n v="56774.0"/>
        <n v="540.0"/>
        <n v="680.0"/>
        <n v="13045.0"/>
        <n v="8276.0"/>
        <n v="1022.0"/>
        <n v="4275.0"/>
        <n v="8332.0"/>
        <n v="6408.0"/>
        <n v="73522.0"/>
        <n v="4667.0"/>
        <n v="12216.0"/>
        <n v="6987.0"/>
        <n v="4932.0"/>
        <n v="8262.0"/>
        <n v="1848.0"/>
        <n v="1583.0"/>
        <n v="88536.0"/>
        <n v="12360.0"/>
        <n v="71320.0"/>
        <n v="134640.0"/>
        <n v="7661.0"/>
        <n v="2950.0"/>
        <n v="11721.0"/>
        <n v="189192.0"/>
        <n v="7664.0"/>
        <n v="4509.0"/>
        <n v="12009.0"/>
        <n v="14273.0"/>
        <n v="188982.0"/>
        <n v="14640.0"/>
        <n v="107516.0"/>
        <n v="13950.0"/>
        <n v="12797.0"/>
        <n v="6134.0"/>
        <n v="4899.0"/>
        <n v="4929.0"/>
        <n v="1424.0"/>
        <n v="105817.0"/>
        <n v="136156.0"/>
        <n v="10723.0"/>
        <n v="11228.0"/>
        <n v="77355.0"/>
        <n v="6086.0"/>
        <n v="150960.0"/>
        <n v="8890.0"/>
        <n v="14644.0"/>
        <n v="116583.0"/>
        <n v="12991.0"/>
        <n v="8447.0"/>
        <n v="2703.0"/>
        <n v="8747.0"/>
        <n v="138087.0"/>
        <n v="5085.0"/>
        <n v="10831.0"/>
        <n v="8917.0"/>
        <n v="12468.0"/>
        <n v="2505.0"/>
        <n v="111502.0"/>
        <n v="194309.0"/>
        <n v="23956.0"/>
        <n v="8558.0"/>
        <n v="7413.0"/>
        <n v="2778.0"/>
        <n v="2594.0"/>
        <n v="5033.0"/>
        <n v="9317.0"/>
        <n v="6560.0"/>
        <n v="5415.0"/>
        <n v="14577.0"/>
        <n v="150515.0"/>
        <n v="79045.0"/>
        <n v="7797.0"/>
        <n v="38376.0"/>
        <n v="6920.0"/>
        <n v="194912.0"/>
        <n v="7992.0"/>
        <n v="79268.0"/>
        <n v="139468.0"/>
        <n v="5465.0"/>
        <n v="2111.0"/>
        <n v="126628.0"/>
        <n v="1012.0"/>
        <n v="193101.0"/>
        <n v="31665.0"/>
        <n v="2960.0"/>
        <n v="8089.0"/>
        <n v="109374.0"/>
        <n v="2129.0"/>
        <n v="127745.0"/>
        <n v="2289.0"/>
        <n v="12174.0"/>
        <n v="9508.0"/>
        <n v="155849.0"/>
        <n v="7758.0"/>
        <n v="13835.0"/>
        <n v="10770.0"/>
        <n v="153338.0"/>
        <n v="2437.0"/>
        <n v="93991.0"/>
        <n v="12620.0"/>
        <n v="8746.0"/>
        <n v="3534.0"/>
        <n v="709.0"/>
        <n v="795.0"/>
        <n v="12955.0"/>
        <n v="8964.0"/>
        <n v="1843.0"/>
        <n v="121950.0"/>
        <n v="8621.0"/>
        <n v="30215.0"/>
        <n v="11539.0"/>
        <n v="14310.0"/>
        <n v="35536.0"/>
        <n v="3676.0"/>
        <n v="195936.0"/>
        <n v="1343.0"/>
        <n v="2097.0"/>
        <n v="9021.0"/>
        <n v="20915.0"/>
        <n v="9676.0"/>
        <n v="1210.0"/>
        <n v="90440.0"/>
        <n v="4044.0"/>
        <n v="192292.0"/>
        <n v="6722.0"/>
        <n v="1577.0"/>
        <n v="3301.0"/>
        <n v="196386.0"/>
        <n v="11952.0"/>
        <n v="3930.0"/>
        <n v="5729.0"/>
        <n v="4883.0"/>
        <n v="175015.0"/>
        <n v="11280.0"/>
        <n v="10012.0"/>
        <n v="1690.0"/>
        <n v="84891.0"/>
        <n v="10093.0"/>
        <n v="3839.0"/>
        <n v="6161.0"/>
        <n v="5615.0"/>
        <n v="6205.0"/>
        <n v="11969.0"/>
        <n v="8142.0"/>
        <n v="55805.0"/>
        <n v="15238.0"/>
        <n v="961.0"/>
        <n v="5918.0"/>
        <n v="9520.0"/>
        <n v="159056.0"/>
        <n v="101987.0"/>
        <n v="1980.0"/>
        <n v="156384.0"/>
        <n v="7763.0"/>
        <n v="35698.0"/>
        <n v="12434.0"/>
        <n v="8081.0"/>
        <n v="6631.0"/>
        <n v="4678.0"/>
        <n v="6800.0"/>
        <n v="10657.0"/>
        <n v="4997.0"/>
        <n v="13164.0"/>
        <n v="8501.0"/>
        <n v="13468.0"/>
        <n v="121138.0"/>
        <n v="8117.0"/>
        <n v="8550.0"/>
        <n v="57659.0"/>
        <n v="1414.0"/>
        <n v="97524.0"/>
        <n v="26176.0"/>
        <n v="2991.0"/>
        <n v="8366.0"/>
        <n v="12886.0"/>
        <n v="5177.0"/>
        <n v="8641.0"/>
        <n v="86244.0"/>
        <n v="78630.0"/>
        <n v="11941.0"/>
        <n v="6115.0"/>
        <n v="188404.0"/>
        <n v="9910.0"/>
        <n v="114523.0"/>
        <n v="3144.0"/>
        <n v="13441.0"/>
        <n v="11990.0"/>
        <n v="6839.0"/>
        <n v="13223.0"/>
        <n v="7608.0"/>
        <n v="74073.0"/>
        <n v="153216.0"/>
        <n v="4814.0"/>
        <n v="4603.0"/>
        <n v="37823.0"/>
        <n v="62819.0"/>
      </sharedItems>
    </cacheField>
    <cacheField name="percent funded" numFmtId="1">
      <sharedItems containsSemiMixedTypes="0" containsString="0" containsNumber="1">
        <n v="0.0"/>
        <n v="1040.0"/>
        <n v="131.4787822878229"/>
        <n v="58.97619047619047"/>
        <n v="69.27631578947368"/>
        <n v="173.6184210526316"/>
        <n v="20.961538461538463"/>
        <n v="327.5777777777778"/>
        <n v="19.932788374205266"/>
        <n v="51.74193548387097"/>
        <n v="266.11538461538464"/>
        <n v="48.095238095238095"/>
        <n v="89.34920634920634"/>
        <n v="245.11904761904765"/>
        <n v="66.7695035460993"/>
        <n v="47.30788177339901"/>
        <n v="649.4705882352941"/>
        <n v="159.39125295508273"/>
        <n v="66.91208791208791"/>
        <n v="48.5296"/>
        <n v="112.24279210925646"/>
        <n v="40.992553191489364"/>
        <n v="128.0710659898477"/>
        <n v="332.0444444444445"/>
        <n v="112.83225108225108"/>
        <n v="216.43636363636364"/>
        <n v="48.19906976744186"/>
        <n v="79.95"/>
        <n v="105.22553516819573"/>
        <n v="328.8997821350763"/>
        <n v="160.61111111111111"/>
        <n v="310.0"/>
        <n v="86.8079207920792"/>
        <n v="377.8207171314741"/>
        <n v="150.80645161290323"/>
        <n v="150.3011952191235"/>
        <n v="157.2857142857143"/>
        <n v="139.98765432098764"/>
        <n v="325.3225806451613"/>
        <n v="50.77777777777778"/>
        <n v="169.0681818181818"/>
        <n v="212.92857142857144"/>
        <n v="443.94444444444446"/>
        <n v="185.9390243902439"/>
        <n v="658.8125"/>
        <n v="47.68421052631579"/>
        <n v="114.78378378378378"/>
        <n v="475.26666666666665"/>
        <n v="386.97297297297297"/>
        <n v="189.625"/>
        <n v="2.0"/>
        <n v="91.86780518659077"/>
        <n v="34.15277777777778"/>
        <n v="140.4090909090909"/>
        <n v="89.86666666666666"/>
        <n v="177.96969696969697"/>
        <n v="143.6625"/>
        <n v="215.27586206896552"/>
        <n v="227.11111111111114"/>
        <n v="275.0714285714286"/>
        <n v="144.37048832271762"/>
        <n v="92.74598393574297"/>
        <n v="722.6"/>
        <n v="11.851063829787234"/>
        <n v="97.64285714285714"/>
        <n v="236.14754098360655"/>
        <n v="45.06896551724138"/>
        <n v="162.38567493112947"/>
        <n v="254.52631578947367"/>
        <n v="24.063291139240505"/>
        <n v="123.74140625000001"/>
        <n v="108.06666666666666"/>
        <n v="670.3333333333333"/>
        <n v="660.9285714285714"/>
        <n v="122.46153846153847"/>
        <n v="150.57731958762886"/>
        <n v="78.106590724166"/>
        <n v="46.94736842105263"/>
        <n v="300.8"/>
        <n v="69.59861591695503"/>
        <n v="637.4545454545455"/>
        <n v="225.3392857142857"/>
        <n v="1497.3000000000002"/>
        <n v="37.590225563909776"/>
        <n v="132.36942675159236"/>
        <n v="131.22448979591837"/>
        <n v="167.63513513513513"/>
        <n v="61.98488664987406"/>
        <n v="260.75"/>
        <n v="252.58823529411765"/>
        <n v="78.61538461538461"/>
        <n v="48.40440699935191"/>
        <n v="258.875"/>
        <n v="60.548713235294116"/>
        <n v="303.6896551724138"/>
        <n v="112.99999999999999"/>
        <n v="217.37876614060258"/>
        <n v="926.6923076923076"/>
        <n v="33.692229038854805"/>
        <n v="196.7236842105263"/>
        <n v="1.0"/>
        <n v="1021.4444444444445"/>
        <n v="281.6756756756757"/>
        <n v="24.610000000000003"/>
        <n v="143.14010067114094"/>
        <n v="144.54411764705884"/>
        <n v="359.12820512820514"/>
        <n v="186.48571428571427"/>
        <n v="595.2666666666667"/>
        <n v="59.21153846153846"/>
        <n v="14.962780898876405"/>
        <n v="119.95602605863192"/>
        <n v="268.82978723404256"/>
        <n v="376.8787878787879"/>
        <n v="727.1578947368421"/>
        <n v="87.2117576484703"/>
        <n v="88.0"/>
        <n v="173.9387755102041"/>
        <n v="117.61111111111111"/>
        <n v="214.96"/>
        <n v="149.49667110519306"/>
        <n v="219.33995584988963"/>
        <n v="64.36769005847952"/>
        <n v="18.622397298818232"/>
        <n v="367.7692307692308"/>
        <n v="159.9056603773585"/>
        <n v="38.633185349611544"/>
        <n v="51.42151162790698"/>
        <n v="60.334277620396605"/>
        <n v="3.202693602693603"/>
        <n v="155.46875"/>
        <n v="100.85974499089254"/>
        <n v="116.18181818181819"/>
        <n v="310.77777777777777"/>
        <n v="89.73668341708543"/>
        <n v="71.27272727272728"/>
        <n v="3.286231884057971"/>
        <n v="261.77777777777777"/>
        <n v="96.0"/>
        <n v="20.89685124864278"/>
        <n v="223.16363636363636"/>
        <n v="101.59097978227061"/>
        <n v="230.03999999999996"/>
        <n v="135.5925925925926"/>
        <n v="129.1"/>
        <n v="236.512"/>
        <n v="17.25"/>
        <n v="112.49397590361446"/>
        <n v="121.02150537634408"/>
        <n v="219.8709677419355"/>
        <n v="64.16690962099125"/>
        <n v="423.06746987951806"/>
        <n v="92.98416050686377"/>
        <n v="58.75656742556917"/>
        <n v="65.02222222222223"/>
        <n v="73.93956043956044"/>
        <n v="52.666666666666664"/>
        <n v="220.95238095238096"/>
        <n v="100.01150627615063"/>
        <n v="162.3125"/>
        <n v="78.18181818181819"/>
        <n v="149.7377049180328"/>
        <n v="253.25714285714284"/>
        <n v="100.16943521594683"/>
        <n v="121.99004424778761"/>
        <n v="137.1326530612245"/>
        <n v="415.5384615384615"/>
        <n v="31.30913348946136"/>
        <n v="424.0815450643777"/>
        <n v="2.93886230728336"/>
        <n v="10.63265306122449"/>
        <n v="82.875"/>
        <n v="163.01447776628748"/>
        <n v="894.6666666666667"/>
        <n v="26.191501103752756"/>
        <n v="74.83478260869565"/>
        <n v="416.47680412371136"/>
        <n v="96.20833333333333"/>
        <n v="357.71910112359546"/>
        <n v="308.45714285714286"/>
        <n v="61.802325581395344"/>
        <n v="722.3247232472324"/>
        <n v="69.11764705882352"/>
        <n v="293.05555555555554"/>
        <n v="71.8"/>
        <n v="31.934684684684683"/>
        <n v="229.87375415282392"/>
        <n v="32.01219512195122"/>
        <n v="23.525352848928385"/>
        <n v="68.5945945945946"/>
        <n v="37.952380952380956"/>
        <n v="19.992957746478872"/>
        <n v="45.63636363636363"/>
        <n v="122.7605633802817"/>
        <n v="361.753164556962"/>
        <n v="63.146341463414636"/>
        <n v="298.20475319926874"/>
        <n v="9.558544303797468"/>
        <n v="53.77777777777778"/>
        <n v="681.1904761904761"/>
        <n v="78.83132530120483"/>
        <n v="134.40792216817235"/>
        <n v="3.372"/>
        <n v="431.84615384615387"/>
        <n v="38.84444444444444"/>
        <n v="425.7"/>
        <n v="101.12239715591672"/>
        <n v="21.188688946015425"/>
        <n v="67.42553191489363"/>
        <n v="94.92337164750958"/>
        <n v="151.85185185185185"/>
        <n v="195.16382252559728"/>
        <n v="1023.1428571428571"/>
        <n v="3.841836734693878"/>
        <n v="155.07066557107643"/>
        <n v="44.75347758887172"/>
        <n v="215.94736842105263"/>
        <n v="332.1270983213429"/>
        <n v="8.443037974683545"/>
        <n v="98.62551440329219"/>
        <n v="137.97916666666669"/>
        <n v="93.81099656357388"/>
        <n v="403.6393088552916"/>
        <n v="260.1740412979351"/>
        <n v="366.6333333333333"/>
        <n v="168.7208538587849"/>
        <n v="119.90717911530093"/>
        <n v="193.6892523364486"/>
        <n v="420.1666666666667"/>
        <n v="76.70833333333333"/>
        <n v="171.26470588235293"/>
        <n v="157.89473684210526"/>
        <n v="109.08"/>
        <n v="41.73255813953488"/>
        <n v="10.944303797468354"/>
        <n v="159.3763440860215"/>
        <n v="422.4166666666667"/>
        <n v="97.71875"/>
        <n v="418.7891156462585"/>
        <n v="101.91632047477745"/>
        <n v="127.72619047619047"/>
        <n v="445.2173913043478"/>
        <n v="569.7142857142858"/>
        <n v="509.34482758620686"/>
        <n v="325.5333333333333"/>
        <n v="932.6161616161617"/>
        <n v="211.33870967741933"/>
        <n v="273.3252032520325"/>
        <n v="3.0"/>
        <n v="54.08450704225351"/>
        <n v="626.3"/>
        <n v="89.02139917695473"/>
        <n v="184.8913043478261"/>
        <n v="120.16770186335404"/>
        <n v="23.390243902439025"/>
        <n v="146.0"/>
        <n v="268.48"/>
        <n v="597.5"/>
        <n v="157.69841269841268"/>
        <n v="31.201660735468568"/>
        <n v="313.4117647058824"/>
        <n v="370.8965517241379"/>
        <n v="362.6644736842105"/>
        <n v="123.08163265306122"/>
        <n v="76.76675603217159"/>
        <n v="233.6201298701299"/>
        <n v="180.53333333333333"/>
        <n v="252.62857142857143"/>
        <n v="27.176538240368025"/>
        <n v="1.2706571242680547"/>
        <n v="304.0097847358121"/>
        <n v="137.23076923076923"/>
        <n v="32.208333333333336"/>
        <n v="241.51282051282053"/>
        <n v="96.8"/>
        <n v="1066.4285714285716"/>
        <n v="325.8888888888889"/>
        <n v="170.70000000000002"/>
        <n v="581.44"/>
        <n v="91.5209726443769"/>
        <n v="108.04761904761904"/>
        <n v="18.728395061728396"/>
        <n v="83.1938775510204"/>
        <n v="706.3333333333334"/>
        <n v="17.446030330062445"/>
        <n v="209.73015873015873"/>
        <n v="97.78571428571429"/>
        <n v="1684.25"/>
        <n v="54.40213523131673"/>
        <n v="456.6111111111111"/>
        <n v="9.821917808219178"/>
        <n v="16.384615384615383"/>
        <n v="1339.6666666666667"/>
        <n v="35.650077760497666"/>
        <n v="54.950819672131146"/>
        <n v="94.23611111111111"/>
        <n v="143.9142857142857"/>
        <n v="51.421052631578945"/>
        <n v="5.0"/>
        <n v="1344.6666666666667"/>
        <n v="31.8449408672799"/>
        <n v="82.61764705882354"/>
        <n v="546.1428571428572"/>
        <n v="286.2142857142857"/>
        <n v="7.907692307692307"/>
        <n v="132.13677811550153"/>
        <n v="74.07783417935703"/>
        <n v="75.29268292682927"/>
        <n v="20.333333333333332"/>
        <n v="203.36507936507937"/>
        <n v="310.2284263959391"/>
        <n v="395.3181818181818"/>
        <n v="294.7142857142857"/>
        <n v="33.89473684210526"/>
        <n v="66.67708333333333"/>
        <n v="19.227272727272727"/>
        <n v="15.842105263157894"/>
        <n v="38.702380952380956"/>
        <n v="9.587677725118484"/>
        <n v="94.14436619718309"/>
        <n v="166.56234096692114"/>
        <n v="24.134831460674157"/>
        <n v="164.05633802816902"/>
        <n v="90.72307692307693"/>
        <n v="46.19444444444444"/>
        <n v="38.53846153846154"/>
        <n v="133.56231003039514"/>
        <n v="22.896588486140725"/>
        <n v="184.95548961424333"/>
        <n v="443.72727272727275"/>
        <n v="199.9806763285024"/>
        <n v="123.95833333333333"/>
        <n v="186.6132930513595"/>
        <n v="114.28538550057536"/>
        <n v="97.03253182461104"/>
        <n v="122.81904761904762"/>
        <n v="179.14326647564468"/>
        <n v="79.95157740278796"/>
        <n v="94.24258760107817"/>
        <n v="84.66929133858268"/>
        <n v="66.52192066805846"/>
        <n v="53.922222222222224"/>
        <n v="41.9832995951417"/>
        <n v="14.69479695431472"/>
        <n v="34.475"/>
        <n v="1400.7777777777778"/>
        <n v="71.77035175879396"/>
        <n v="53.07411504424778"/>
        <n v="127.70715249662618"/>
        <n v="34.89285714285714"/>
        <n v="410.5982142857143"/>
        <n v="123.73770491803278"/>
        <n v="58.973684210526315"/>
        <n v="36.89247311827957"/>
        <n v="184.91304347826087"/>
        <n v="11.814432989690722"/>
        <n v="298.7"/>
        <n v="226.35175879396985"/>
        <n v="173.56363636363636"/>
        <n v="371.7567567567568"/>
        <n v="160.1923076923077"/>
        <n v="1616.3333333333335"/>
        <n v="733.4375"/>
        <n v="592.1111111111111"/>
        <n v="18.88888888888889"/>
        <n v="276.8076923076923"/>
        <n v="273.0185185185185"/>
        <n v="159.3633125556545"/>
        <n v="67.86997885835095"/>
        <n v="1591.5555555555554"/>
        <n v="730.1822222222222"/>
        <n v="13.185782556750297"/>
        <n v="54.77777777777778"/>
        <n v="361.0294117647059"/>
        <n v="10.257545271629779"/>
        <n v="13.962962962962964"/>
        <n v="40.44444444444444"/>
        <n v="160.32"/>
        <n v="183.9433962264151"/>
        <n v="63.76923076923077"/>
        <n v="225.38095238095238"/>
        <n v="172.0096153846154"/>
        <n v="146.16709511568124"/>
        <n v="76.42361623616236"/>
        <n v="39.26146788990826"/>
        <n v="11.270034843205574"/>
        <n v="122.11084337349398"/>
        <n v="186.54166666666669"/>
        <n v="7.27317880794702"/>
        <n v="65.64237123420796"/>
        <n v="228.96178343949046"/>
        <n v="469.37499999999994"/>
        <n v="130.11267605633802"/>
        <n v="167.05422993492408"/>
        <n v="173.8641975308642"/>
        <n v="717.7647058823529"/>
        <n v="63.85097636176773"/>
        <n v="1530.2222222222222"/>
        <n v="40.35616438356164"/>
        <n v="86.22063329928498"/>
        <n v="315.58486707566465"/>
        <n v="89.61824324324324"/>
        <n v="182.14503816793894"/>
        <n v="355.88235294117646"/>
        <n v="131.83695652173913"/>
        <n v="46.315634218289084"/>
        <n v="36.132726089785294"/>
        <n v="104.62820512820512"/>
        <n v="668.8571428571429"/>
        <n v="62.072823218997364"/>
        <n v="84.69978746014878"/>
        <n v="11.059030837004405"/>
        <n v="43.838781575037146"/>
        <n v="55.470588235294116"/>
        <n v="57.39951130116066"/>
        <n v="123.43497363796135"/>
        <n v="128.46"/>
        <n v="63.98936170212765"/>
        <n v="127.29885057471265"/>
        <n v="10.638024357239512"/>
        <n v="40.470588235294116"/>
        <n v="287.66666666666663"/>
        <n v="572.9444444444445"/>
        <n v="112.90429799426933"/>
        <n v="46.387573964497044"/>
        <n v="90.6759162303665"/>
        <n v="67.74074074074075"/>
        <n v="192.49019607843135"/>
        <n v="82.71428571428572"/>
        <n v="54.16392092257002"/>
        <n v="16.72222222222222"/>
        <n v="116.87664041994749"/>
        <n v="1052.1538461538462"/>
        <n v="123.07407407407408"/>
        <n v="178.63855421686748"/>
        <n v="355.28169014084506"/>
        <n v="161.90634146341463"/>
        <n v="24.914285714285715"/>
        <n v="198.72222222222223"/>
        <n v="34.75268817204301"/>
        <n v="176.41935483870967"/>
        <n v="511.38095238095235"/>
        <n v="82.04411764705883"/>
        <n v="24.326030927835053"/>
        <n v="50.48275862068966"/>
        <n v="967.0"/>
        <n v="4.0"/>
        <n v="122.84501347708894"/>
        <n v="63.4375"/>
        <n v="56.331688596491226"/>
        <n v="44.074999999999996"/>
        <n v="118.3725321888412"/>
        <n v="104.1243169398907"/>
        <n v="26.640000000000004"/>
        <n v="351.20118343195264"/>
        <n v="90.06349206349206"/>
        <n v="171.625"/>
        <n v="141.04655870445345"/>
        <n v="30.57944915254237"/>
        <n v="108.16455696202532"/>
        <n v="133.45505617977528"/>
        <n v="187.85106382978722"/>
        <n v="332.0"/>
        <n v="575.2142857142858"/>
        <n v="40.5"/>
        <n v="184.42857142857144"/>
        <n v="285.80555555555554"/>
        <n v="319.0"/>
        <n v="39.23407022106632"/>
        <n v="178.14000000000001"/>
        <n v="365.15"/>
        <n v="113.94594594594594"/>
        <n v="29.828720626631856"/>
        <n v="54.27058823529411"/>
        <n v="236.34156976744185"/>
        <n v="512.9166666666666"/>
        <n v="100.65116279069768"/>
        <n v="81.34842319430315"/>
        <n v="16.404761904761905"/>
        <n v="52.774617067833695"/>
        <n v="260.2060810810811"/>
        <n v="30.73289183222958"/>
        <n v="13.5"/>
        <n v="178.62556663644605"/>
        <n v="220.0566037735849"/>
        <n v="101.5108695652174"/>
        <n v="191.5"/>
        <n v="305.34683098591546"/>
        <n v="23.99528795811518"/>
        <n v="723.7777777777777"/>
        <n v="547.36"/>
        <n v="414.49999999999994"/>
        <n v="0.9069640914036997"/>
        <n v="34.1734693877551"/>
        <n v="23.9488107549121"/>
        <n v="48.072649572649574"/>
        <n v="70.14518229166666"/>
        <n v="529.9230769230769"/>
        <n v="180.32549019607845"/>
        <n v="92.32000000000001"/>
        <n v="13.901001112347053"/>
        <n v="927.0777777777777"/>
        <n v="39.85714285714286"/>
        <n v="112.22929936305732"/>
        <n v="70.92581602373888"/>
        <n v="119.08974358974358"/>
        <n v="24.017591339648174"/>
        <n v="139.3186813186813"/>
        <n v="39.277108433734945"/>
        <n v="22.43907714491709"/>
        <n v="55.77906976744186"/>
        <n v="42.52312599681021"/>
        <n v="112.00000000000001"/>
        <n v="7.068181818181818"/>
        <n v="101.74563871693867"/>
        <n v="425.75"/>
        <n v="145.53947368421052"/>
        <n v="32.45346534653466"/>
        <n v="700.3333333333333"/>
        <n v="83.90486039296793"/>
        <n v="84.19047619047619"/>
        <n v="155.95180722891567"/>
        <n v="99.61945031712473"/>
        <n v="80.30000000000001"/>
        <n v="11.254901960784313"/>
        <n v="91.74095238095238"/>
        <n v="95.52115693626139"/>
        <n v="502.87499999999994"/>
        <n v="159.24394463667818"/>
        <n v="15.022446689113355"/>
        <n v="482.0384615384615"/>
        <n v="149.96938775510205"/>
        <n v="117.22156398104266"/>
        <n v="37.69596827495043"/>
        <n v="72.6530612244898"/>
        <n v="265.9811320754717"/>
        <n v="24.20561797752809"/>
        <n v="2.5064935064935066"/>
        <n v="16.32979976442874"/>
        <n v="276.5"/>
        <n v="88.80357142857143"/>
        <n v="163.57142857142856"/>
        <n v="969.0"/>
        <n v="270.91376701966715"/>
        <n v="284.2135593220339"/>
        <n v="58.6329816768462"/>
        <n v="98.51111111111112"/>
        <n v="43.975381008206334"/>
        <n v="151.66315789473683"/>
        <n v="223.63492063492063"/>
        <n v="239.75"/>
        <n v="199.33333333333334"/>
        <n v="137.3448275862069"/>
        <n v="100.9696106362773"/>
        <n v="794.16"/>
        <n v="369.7"/>
        <n v="12.818181818181817"/>
        <n v="138.02702702702703"/>
        <n v="83.81327800829875"/>
        <n v="204.60063224446787"/>
        <n v="44.344086021505376"/>
        <n v="218.60294117647058"/>
        <n v="186.0331491712707"/>
        <n v="237.33830845771143"/>
        <n v="305.65384615384613"/>
        <n v="94.14285714285714"/>
        <n v="54.400000000000006"/>
        <n v="111.88059701492537"/>
        <n v="369.14814814814815"/>
        <n v="62.93037214885955"/>
        <n v="64.9278350515464"/>
        <n v="18.853658536585368"/>
        <n v="16.75440414507772"/>
        <n v="101.11290322580646"/>
        <n v="341.5022831050228"/>
        <n v="64.01666666666667"/>
        <n v="52.08045977011494"/>
        <n v="322.4021164021164"/>
        <n v="119.50810185185186"/>
        <n v="146.79775280898878"/>
        <n v="950.5714285714286"/>
        <n v="72.8936170212766"/>
        <n v="79.00824873096447"/>
        <n v="64.72151898734178"/>
        <n v="82.02816901408451"/>
        <n v="1037.6666666666667"/>
        <n v="12.910076530612244"/>
        <n v="154.8421052631579"/>
        <n v="7.099173553719009"/>
        <n v="208.52773826458036"/>
        <n v="99.68354430379746"/>
        <n v="201.59756097560978"/>
        <n v="162.09032258064516"/>
        <n v="3.643620812544547"/>
        <n v="206.63492063492063"/>
        <n v="128.23628691983123"/>
        <n v="119.66037735849055"/>
        <n v="170.73055242390078"/>
        <n v="187.21212121212122"/>
        <n v="188.38235294117646"/>
        <n v="131.2986918604651"/>
        <n v="283.974358974359"/>
        <n v="120.41999999999999"/>
        <n v="419.0560747663551"/>
        <n v="13.853658536585368"/>
        <n v="139.43548387096774"/>
        <n v="174.0"/>
        <n v="155.49056603773585"/>
        <n v="170.44705882352943"/>
        <n v="189.515625"/>
        <n v="249.71428571428572"/>
        <n v="48.86052366565961"/>
        <n v="28.461970393057683"/>
        <n v="268.0232558139535"/>
        <n v="619.80078125"/>
        <n v="3.13015873015873"/>
        <n v="159.9215270413574"/>
        <n v="279.3921568627451"/>
        <n v="77.37333333333333"/>
        <n v="206.32812500000003"/>
        <n v="694.25"/>
        <n v="151.78947368421052"/>
        <n v="64.58207217694995"/>
        <n v="62.873684210526314"/>
        <n v="310.39864864864865"/>
        <n v="42.859916782246884"/>
        <n v="83.11940298507463"/>
        <n v="78.53130287648055"/>
        <n v="114.09352517985612"/>
        <n v="64.53768335862418"/>
        <n v="79.41176470588235"/>
        <n v="11.419117647058824"/>
        <n v="56.18604651162791"/>
        <n v="16.501669449081803"/>
        <n v="119.96808510638297"/>
        <n v="145.45652173913044"/>
        <n v="221.38255033557047"/>
        <n v="48.396694214876035"/>
        <n v="92.91150442477876"/>
        <n v="88.59979736575482"/>
        <n v="41.4"/>
        <n v="63.056795131845846"/>
        <n v="48.48233360723089"/>
        <n v="88.47941026944585"/>
        <n v="126.84"/>
        <n v="2338.833333333333"/>
        <n v="508.3885714285715"/>
        <n v="191.47826086956522"/>
        <n v="42.12753378378378"/>
        <n v="8.24"/>
        <n v="60.06463878326996"/>
        <n v="47.23280861640431"/>
        <n v="81.73626373626374"/>
        <n v="54.187265917603"/>
        <n v="97.86813186813187"/>
        <n v="77.24"/>
        <n v="33.4647355163728"/>
        <n v="239.58823529411765"/>
        <n v="64.03225806451613"/>
        <n v="176.15942028985506"/>
        <n v="20.33818181818182"/>
        <n v="358.6475409836066"/>
        <n v="468.858024691358"/>
        <n v="122.05635245901641"/>
        <n v="55.93178372915614"/>
        <n v="43.660714285714285"/>
        <n v="33.53837141183363"/>
        <n v="122.97938144329896"/>
        <n v="189.74959871589084"/>
        <n v="83.62264150943396"/>
        <n v="17.968844221105527"/>
        <n v="1036.5"/>
        <n v="97.40521978021978"/>
        <n v="86.38620315046171"/>
        <n v="150.16666666666666"/>
        <n v="358.4347826086956"/>
        <n v="542.8571428571429"/>
        <n v="67.50071428571428"/>
        <n v="191.74666666666667"/>
        <n v="932.0"/>
        <n v="429.2758620689655"/>
        <n v="100.65753424657535"/>
        <n v="226.6111111111111"/>
        <n v="142.38"/>
        <n v="90.63333333333333"/>
        <n v="63.966740576496676"/>
        <n v="84.13186813186813"/>
        <n v="133.93478260869566"/>
        <n v="59.042047531992694"/>
        <n v="152.80062063615205"/>
        <n v="446.6912114014252"/>
        <n v="84.39189189189189"/>
        <n v="175.02692307692308"/>
        <n v="54.137931034482754"/>
        <n v="311.8738170347003"/>
        <n v="122.78160919540231"/>
        <n v="99.02651738361816"/>
        <n v="127.8468634686347"/>
        <n v="158.6164383561644"/>
        <n v="707.0588235294117"/>
        <n v="142.3877551020408"/>
        <n v="147.86046511627907"/>
        <n v="20.32258064516129"/>
        <n v="1840.625"/>
        <n v="161.94202898550725"/>
        <n v="472.82077922077923"/>
        <n v="24.466101694915253"/>
        <n v="517.65"/>
        <n v="247.64285714285714"/>
        <n v="100.20481927710843"/>
        <n v="153.0"/>
        <n v="37.0919540229885"/>
        <n v="4.392394822006473"/>
        <n v="156.50721649484535"/>
        <n v="270.4081632653061"/>
        <n v="134.05952380952382"/>
        <n v="50.398033126293996"/>
        <n v="88.8158379373849"/>
        <n v="165.0"/>
        <n v="17.5"/>
        <n v="185.66071428571428"/>
        <n v="412.6631944444444"/>
        <n v="90.25"/>
        <n v="91.98461538461538"/>
        <n v="527.006329113924"/>
        <n v="319.1428571428571"/>
        <n v="354.188679245283"/>
        <n v="32.896103896103895"/>
        <n v="135.8918918918919"/>
        <n v="2.0843373493975905"/>
        <n v="61.0"/>
        <n v="30.037735849056602"/>
        <n v="1179.1666666666665"/>
        <n v="1126.0833333333335"/>
        <n v="12.923076923076923"/>
        <n v="712.0"/>
        <n v="30.304347826086957"/>
        <n v="212.5089605734767"/>
        <n v="228.85714285714286"/>
        <n v="34.959979476654695"/>
        <n v="157.29069767441862"/>
        <n v="232.30555555555554"/>
        <n v="92.44827586206897"/>
        <n v="256.70212765957444"/>
        <n v="168.47017045454547"/>
        <n v="166.57777777777778"/>
        <n v="772.0769230769231"/>
        <n v="406.85714285714283"/>
        <n v="564.2060810810812"/>
        <n v="68.42686567164179"/>
        <n v="34.351966873706004"/>
        <n v="655.4545454545455"/>
        <n v="177.25714285714284"/>
        <n v="113.17857142857144"/>
        <n v="728.1818181818182"/>
        <n v="208.33333333333334"/>
        <n v="31.17123287671233"/>
        <n v="56.967078189300416"/>
        <n v="231.0"/>
        <n v="86.86783439490446"/>
        <n v="270.74418604651163"/>
        <n v="49.44642857142857"/>
        <n v="113.3596256684492"/>
        <n v="190.55555555555554"/>
        <n v="135.5"/>
        <n v="10.297872340425531"/>
        <n v="65.5442238267148"/>
        <n v="49.02665245202559"/>
        <n v="787.9230769230769"/>
        <n v="80.30634774609015"/>
        <n v="106.29411764705883"/>
        <n v="50.73563218390804"/>
        <n v="215.3137254901961"/>
        <n v="141.22972972972974"/>
        <n v="115.33745781777279"/>
        <n v="193.11940298507463"/>
        <n v="729.7333333333333"/>
        <n v="99.66339869281046"/>
        <n v="88.16666666666667"/>
        <n v="37.233333333333334"/>
        <n v="30.54007530930608"/>
        <n v="25.71428571428571"/>
        <n v="34.0"/>
        <n v="1185.909090909091"/>
        <n v="125.39393939393939"/>
        <n v="14.394366197183098"/>
        <n v="54.807692307692314"/>
        <n v="109.63157894736841"/>
        <n v="188.47058823529412"/>
        <n v="87.00828402366864"/>
        <n v="202.9130434782609"/>
        <n v="197.03225806451613"/>
        <n v="107.0"/>
        <n v="268.7307692307692"/>
        <n v="50.84536082474227"/>
        <n v="1180.2857142857142"/>
        <n v="264.0"/>
        <n v="30.44230769230769"/>
        <n v="62.88068181818181"/>
        <n v="193.125"/>
        <n v="77.10270270270271"/>
        <n v="225.52763819095478"/>
        <n v="239.40625"/>
        <n v="92.1875"/>
        <n v="130.23333333333335"/>
        <n v="615.2173913043479"/>
        <n v="368.7953216374269"/>
        <n v="1094.857142857143"/>
        <n v="50.662921348314605"/>
        <n v="800.6"/>
        <n v="291.2857142857143"/>
        <n v="349.9666666666667"/>
        <n v="357.0731707317073"/>
        <n v="126.48941176470588"/>
        <n v="387.5"/>
        <n v="457.0357142857143"/>
        <n v="266.69565217391306"/>
        <n v="69.0"/>
        <n v="51.34375"/>
        <n v="1.1710526315789473"/>
        <n v="108.97734294541709"/>
        <n v="315.1759259259259"/>
        <n v="157.69117647058823"/>
        <n v="153.8082191780822"/>
        <n v="89.73897911832947"/>
        <n v="75.1358024691358"/>
        <n v="852.8813559322034"/>
        <n v="138.90625"/>
        <n v="190.1818181818182"/>
        <n v="100.24333619948409"/>
        <n v="142.75824175824175"/>
        <n v="563.1333333333333"/>
        <n v="30.715909090909086"/>
        <n v="99.39772727272728"/>
        <n v="197.54935622317598"/>
        <n v="508.5"/>
        <n v="237.74468085106383"/>
        <n v="338.46875"/>
        <n v="133.08955223880596"/>
        <n v="207.79999999999998"/>
        <n v="51.12244897959184"/>
        <n v="652.0584795321637"/>
        <n v="113.63099415204678"/>
        <n v="102.37606837606839"/>
        <n v="356.5833333333333"/>
        <n v="139.86792452830187"/>
        <n v="69.45"/>
        <n v="35.534246575342465"/>
        <n v="251.65"/>
        <n v="105.87500000000001"/>
        <n v="187.42857142857144"/>
        <n v="386.7857142857143"/>
        <n v="347.07142857142856"/>
        <n v="185.820987654321"/>
        <n v="43.24124726477024"/>
        <n v="162.4375"/>
        <n v="184.84285714285716"/>
        <n v="23.70352069178505"/>
        <n v="89.87012987012987"/>
        <n v="272.6041958041958"/>
        <n v="170.04255319148936"/>
        <n v="188.2850356294537"/>
        <n v="346.93532338308455"/>
        <n v="69.17721518987342"/>
        <n v="25.433734939759034"/>
        <n v="77.40097799511003"/>
        <n v="37.48148148148148"/>
        <n v="543.8"/>
        <n v="228.52189349112427"/>
        <n v="38.94833948339483"/>
        <n v="370.0"/>
        <n v="237.91176470588232"/>
        <n v="64.03629976580795"/>
        <n v="118.27777777777777"/>
        <n v="84.82403718459496"/>
        <n v="29.346153846153843"/>
        <n v="209.89655172413794"/>
        <n v="169.7857142857143"/>
        <n v="115.9590773809524"/>
        <n v="258.59999999999997"/>
        <n v="230.58333333333331"/>
        <n v="128.21428571428572"/>
        <n v="188.70588235294116"/>
        <n v="6.951188986232791"/>
        <n v="774.4343434343434"/>
        <n v="27.693181818181817"/>
        <n v="52.479620323841424"/>
        <n v="407.0967741935484"/>
        <n v="156.17857142857144"/>
        <n v="252.42857142857144"/>
        <n v="1.729268292682927"/>
        <n v="12.230769230769232"/>
        <n v="163.9873417721519"/>
        <n v="162.98181818181817"/>
        <n v="20.252747252747252"/>
        <n v="319.24083769633506"/>
        <n v="478.94444444444446"/>
        <n v="19.556634304207122"/>
        <n v="198.94827586206895"/>
        <n v="795.0"/>
        <n v="50.62108262108262"/>
        <n v="57.4375"/>
        <n v="155.6282764098491"/>
        <n v="36.2972972972973"/>
        <n v="58.25"/>
        <n v="237.39473684210526"/>
        <n v="58.75"/>
        <n v="182.56603773584905"/>
        <n v="0.7543640897755611"/>
        <n v="175.9533073929961"/>
        <n v="237.88235294117646"/>
        <n v="488.0507614213198"/>
        <n v="224.0666666666667"/>
        <n v="18.126436781609197"/>
        <n v="45.84722222222222"/>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
        <n v="159.58666666666667"/>
        <n v="81.42"/>
        <n v="32.44476744186046"/>
        <n v="9.914118412491867"/>
        <n v="26.694444444444443"/>
        <n v="62.95744680851064"/>
        <n v="161.35593220338984"/>
        <n v="1096.9379310344827"/>
        <n v="70.09415807560137"/>
        <n v="60.0"/>
        <n v="367.0985915492958"/>
        <n v="1109.0"/>
        <n v="19.02878464818763"/>
        <n v="126.87755102040816"/>
        <n v="734.6363636363636"/>
        <n v="4.573103448275862"/>
        <n v="85.05454545454545"/>
        <n v="119.29824561403508"/>
        <n v="296.02777777777777"/>
        <n v="84.69491525423729"/>
        <n v="355.7837837837838"/>
        <n v="386.40909090909093"/>
        <n v="792.2352941176471"/>
        <n v="137.03393665158373"/>
        <n v="338.20833333333337"/>
        <n v="108.22784810126582"/>
        <n v="60.757639620653315"/>
        <n v="27.725490196078432"/>
        <n v="228.3934426229508"/>
        <n v="21.615194054500414"/>
        <n v="373.875"/>
        <n v="154.92592592592592"/>
        <n v="322.15"/>
        <n v="73.95714285714286"/>
        <n v="864.1"/>
        <n v="143.2624584717608"/>
        <n v="40.28176229508197"/>
        <n v="178.22388059701493"/>
        <n v="84.93055555555556"/>
        <n v="145.93648334624322"/>
        <n v="152.46153846153848"/>
        <n v="67.12954279015241"/>
        <n v="40.30769230769231"/>
        <n v="216.79032258064518"/>
        <n v="52.11702127659574"/>
        <n v="499.58333333333337"/>
        <n v="87.67948717948718"/>
        <n v="113.1734693877551"/>
        <n v="426.5483870967742"/>
        <n v="77.63265306122449"/>
        <n v="52.49681077250177"/>
        <n v="157.4676258992806"/>
        <n v="72.93939393939394"/>
        <n v="60.565789473684205"/>
        <n v="56.79129129129129"/>
        <n v="56.54275427542754"/>
      </sharedItems>
    </cacheField>
    <cacheField name="outcome" numFmtId="0">
      <sharedItems>
        <s v="failed"/>
        <s v="successful"/>
        <s v="live"/>
        <s v="canceled"/>
      </sharedItems>
    </cacheField>
    <cacheField name="backers_count" numFmtId="0">
      <sharedItems containsSemiMixedTypes="0" containsString="0" containsNumber="1" containsInteger="1">
        <n v="0.0"/>
        <n v="158.0"/>
        <n v="1425.0"/>
        <n v="24.0"/>
        <n v="53.0"/>
        <n v="174.0"/>
        <n v="18.0"/>
        <n v="227.0"/>
        <n v="708.0"/>
        <n v="44.0"/>
        <n v="220.0"/>
        <n v="27.0"/>
        <n v="55.0"/>
        <n v="98.0"/>
        <n v="200.0"/>
        <n v="452.0"/>
        <n v="100.0"/>
        <n v="1249.0"/>
        <n v="135.0"/>
        <n v="674.0"/>
        <n v="1396.0"/>
        <n v="558.0"/>
        <n v="890.0"/>
        <n v="142.0"/>
        <n v="2673.0"/>
        <n v="163.0"/>
        <n v="1480.0"/>
        <n v="15.0"/>
        <n v="2220.0"/>
        <n v="1606.0"/>
        <n v="129.0"/>
        <n v="226.0"/>
        <n v="2307.0"/>
        <n v="5419.0"/>
        <n v="165.0"/>
        <n v="1965.0"/>
        <n v="16.0"/>
        <n v="107.0"/>
        <n v="134.0"/>
        <n v="88.0"/>
        <n v="198.0"/>
        <n v="111.0"/>
        <n v="222.0"/>
        <n v="6212.0"/>
        <n v="48.0"/>
        <n v="92.0"/>
        <n v="149.0"/>
        <n v="2431.0"/>
        <n v="303.0"/>
        <n v="1.0"/>
        <n v="1467.0"/>
        <n v="75.0"/>
        <n v="209.0"/>
        <n v="120.0"/>
        <n v="131.0"/>
        <n v="164.0"/>
        <n v="201.0"/>
        <n v="211.0"/>
        <n v="128.0"/>
        <n v="1600.0"/>
        <n v="2253.0"/>
        <n v="249.0"/>
        <n v="5.0"/>
        <n v="38.0"/>
        <n v="236.0"/>
        <n v="12.0"/>
        <n v="4065.0"/>
        <n v="246.0"/>
        <n v="17.0"/>
        <n v="2475.0"/>
        <n v="76.0"/>
        <n v="54.0"/>
        <n v="85.0"/>
        <n v="170.0"/>
        <n v="1684.0"/>
        <n v="56.0"/>
        <n v="330.0"/>
        <n v="838.0"/>
        <n v="127.0"/>
        <n v="411.0"/>
        <n v="180.0"/>
        <n v="1000.0"/>
        <n v="374.0"/>
        <n v="71.0"/>
        <n v="203.0"/>
        <n v="1482.0"/>
        <n v="113.0"/>
        <n v="96.0"/>
        <n v="106.0"/>
        <n v="679.0"/>
        <n v="498.0"/>
        <n v="610.0"/>
        <n v="2331.0"/>
        <n v="1220.0"/>
        <n v="336.0"/>
        <n v="37.0"/>
        <n v="1917.0"/>
        <n v="95.0"/>
        <n v="147.0"/>
        <n v="86.0"/>
        <n v="83.0"/>
        <n v="60.0"/>
        <n v="296.0"/>
        <n v="676.0"/>
        <n v="361.0"/>
        <n v="126.0"/>
        <n v="3304.0"/>
        <n v="73.0"/>
        <n v="275.0"/>
        <n v="67.0"/>
        <n v="154.0"/>
        <n v="1782.0"/>
        <n v="903.0"/>
        <n v="3387.0"/>
        <n v="662.0"/>
        <n v="94.0"/>
        <n v="774.0"/>
        <n v="672.0"/>
        <n v="532.0"/>
        <n v="533.0"/>
        <n v="2443.0"/>
        <n v="89.0"/>
        <n v="159.0"/>
        <n v="940.0"/>
        <n v="117.0"/>
        <n v="58.0"/>
        <n v="50.0"/>
        <n v="115.0"/>
        <n v="326.0"/>
        <n v="186.0"/>
        <n v="1071.0"/>
        <n v="70.0"/>
        <n v="768.0"/>
        <n v="51.0"/>
        <n v="199.0"/>
        <n v="195.0"/>
        <n v="3376.0"/>
        <n v="5681.0"/>
        <n v="1059.0"/>
        <n v="1194.0"/>
        <n v="379.0"/>
        <n v="30.0"/>
        <n v="41.0"/>
        <n v="1821.0"/>
        <n v="157.0"/>
        <n v="2506.0"/>
        <n v="244.0"/>
        <n v="146.0"/>
        <n v="955.0"/>
        <n v="1267.0"/>
        <n v="26.0"/>
        <n v="1561.0"/>
        <n v="1130.0"/>
        <n v="782.0"/>
        <n v="2739.0"/>
        <n v="210.0"/>
        <n v="3537.0"/>
        <n v="2107.0"/>
        <n v="136.0"/>
        <n v="3318.0"/>
        <n v="340.0"/>
        <n v="19.0"/>
        <n v="886.0"/>
        <n v="1442.0"/>
        <n v="35.0"/>
        <n v="441.0"/>
        <n v="243.0"/>
        <n v="65.0"/>
        <n v="524.0"/>
        <n v="1989.0"/>
        <n v="168.0"/>
        <n v="13.0"/>
        <n v="82.0"/>
        <n v="4498.0"/>
        <n v="40.0"/>
        <n v="80.0"/>
        <n v="57.0"/>
        <n v="43.0"/>
        <n v="2053.0"/>
        <n v="808.0"/>
        <n v="1625.0"/>
        <n v="4289.0"/>
        <n v="143.0"/>
        <n v="1815.0"/>
        <n v="934.0"/>
        <n v="397.0"/>
        <n v="1539.0"/>
        <n v="2179.0"/>
        <n v="138.0"/>
        <n v="931.0"/>
        <n v="3594.0"/>
        <n v="5880.0"/>
        <n v="112.0"/>
        <n v="943.0"/>
        <n v="2468.0"/>
        <n v="2551.0"/>
        <n v="101.0"/>
        <n v="62.0"/>
        <n v="329.0"/>
        <n v="97.0"/>
        <n v="1784.0"/>
        <n v="250.0"/>
        <n v="238.0"/>
        <n v="214.0"/>
        <n v="1884.0"/>
        <n v="218.0"/>
        <n v="6465.0"/>
        <n v="59.0"/>
        <n v="1335.0"/>
        <n v="1697.0"/>
        <n v="261.0"/>
        <n v="454.0"/>
        <n v="5512.0"/>
        <n v="3182.0"/>
        <n v="2768.0"/>
        <n v="87.0"/>
        <n v="1890.0"/>
        <n v="61.0"/>
        <n v="1894.0"/>
        <n v="282.0"/>
        <n v="116.0"/>
        <n v="133.0"/>
        <n v="91.0"/>
        <n v="546.0"/>
        <n v="393.0"/>
        <n v="2062.0"/>
        <n v="29.0"/>
        <n v="132.0"/>
        <n v="254.0"/>
        <n v="184.0"/>
        <n v="176.0"/>
        <n v="137.0"/>
        <n v="337.0"/>
        <n v="908.0"/>
        <n v="10.0"/>
        <n v="32.0"/>
        <n v="183.0"/>
        <n v="1910.0"/>
        <n v="104.0"/>
        <n v="72.0"/>
        <n v="49.0"/>
        <n v="295.0"/>
        <n v="245.0"/>
        <n v="7.0"/>
        <n v="659.0"/>
        <n v="803.0"/>
        <n v="121.0"/>
        <n v="3742.0"/>
        <n v="223.0"/>
        <n v="31.0"/>
        <n v="108.0"/>
        <n v="64.0"/>
        <n v="5168.0"/>
        <n v="307.0"/>
        <n v="33.0"/>
        <n v="2441.0"/>
        <n v="1385.0"/>
        <n v="190.0"/>
        <n v="470.0"/>
        <n v="253.0"/>
        <n v="1113.0"/>
        <n v="2283.0"/>
        <n v="1072.0"/>
        <n v="1095.0"/>
        <n v="1690.0"/>
        <n v="1297.0"/>
        <n v="1257.0"/>
        <n v="328.0"/>
        <n v="830.0"/>
        <n v="331.0"/>
        <n v="25.0"/>
        <n v="191.0"/>
        <n v="3483.0"/>
        <n v="923.0"/>
        <n v="2013.0"/>
        <n v="1703.0"/>
        <n v="23.0"/>
        <n v="187.0"/>
        <n v="2875.0"/>
        <n v="139.0"/>
        <n v="206.0"/>
        <n v="5966.0"/>
        <n v="2176.0"/>
        <n v="169.0"/>
        <n v="2106.0"/>
        <n v="355.0"/>
        <n v="84.0"/>
        <n v="155.0"/>
        <n v="189.0"/>
        <n v="4799.0"/>
        <n v="1137.0"/>
        <n v="1068.0"/>
        <n v="424.0"/>
        <n v="145.0"/>
        <n v="1152.0"/>
        <n v="151.0"/>
        <n v="1608.0"/>
        <n v="3059.0"/>
        <n v="34.0"/>
        <n v="1604.0"/>
        <n v="123.0"/>
        <n v="941.0"/>
        <n v="299.0"/>
        <n v="3015.0"/>
        <n v="2237.0"/>
        <n v="435.0"/>
        <n v="645.0"/>
        <n v="484.0"/>
        <n v="714.0"/>
        <n v="1111.0"/>
        <n v="1089.0"/>
        <n v="5497.0"/>
        <n v="418.0"/>
        <n v="1439.0"/>
        <n v="1999.0"/>
        <n v="5203.0"/>
        <n v="118.0"/>
        <n v="205.0"/>
        <n v="162.0"/>
        <n v="219.0"/>
        <n v="2526.0"/>
        <n v="747.0"/>
        <n v="2138.0"/>
        <n v="792.0"/>
        <n v="1713.0"/>
        <n v="192.0"/>
        <n v="247.0"/>
        <n v="2293.0"/>
        <n v="3131.0"/>
        <n v="90.0"/>
        <n v="439.0"/>
        <n v="605.0"/>
        <n v="6286.0"/>
        <n v="1181.0"/>
        <n v="39.0"/>
        <n v="3727.0"/>
        <n v="1605.0"/>
        <n v="46.0"/>
        <n v="2120.0"/>
        <n v="105.0"/>
        <n v="2080.0"/>
        <n v="535.0"/>
        <n v="2105.0"/>
        <n v="2436.0"/>
        <n v="42.0"/>
        <n v="381.0"/>
        <n v="194.0"/>
        <n v="575.0"/>
        <n v="1120.0"/>
        <n v="2756.0"/>
        <n v="173.0"/>
        <n v="1538.0"/>
        <n v="9.0"/>
        <n v="554.0"/>
        <n v="1572.0"/>
        <n v="648.0"/>
        <n v="21.0"/>
        <n v="2346.0"/>
        <n v="144.0"/>
        <n v="595.0"/>
        <n v="268.0"/>
        <n v="579.0"/>
        <n v="2072.0"/>
        <n v="1796.0"/>
        <n v="460.0"/>
        <n v="347.0"/>
        <n v="2528.0"/>
        <n v="3657.0"/>
        <n v="1258.0"/>
        <n v="362.0"/>
        <n v="239.0"/>
        <n v="528.0"/>
        <n v="846.0"/>
        <n v="78.0"/>
        <n v="1773.0"/>
        <n v="369.0"/>
        <n v="1979.0"/>
        <n v="63.0"/>
        <n v="6080.0"/>
        <n v="3640.0"/>
        <n v="2218.0"/>
        <n v="202.0"/>
        <n v="140.0"/>
        <n v="1052.0"/>
        <n v="1296.0"/>
        <n v="77.0"/>
        <n v="395.0"/>
        <n v="2690.0"/>
        <n v="156.0"/>
        <n v="2985.0"/>
        <n v="762.0"/>
        <n v="2779.0"/>
        <n v="1028.0"/>
        <n v="122.0"/>
        <n v="221.0"/>
        <n v="1022.0"/>
        <n v="3177.0"/>
        <n v="1790.0"/>
        <n v="3596.0"/>
        <n v="5180.0"/>
        <n v="589.0"/>
        <n v="2725.0"/>
        <n v="300.0"/>
        <n v="3116.0"/>
        <n v="909.0"/>
        <n v="1613.0"/>
        <n v="130.0"/>
        <n v="1368.0"/>
        <n v="102.0"/>
        <n v="4006.0"/>
        <n v="1629.0"/>
        <n v="2188.0"/>
        <n v="2409.0"/>
        <n v="1140.0"/>
        <n v="2857.0"/>
        <n v="160.0"/>
        <n v="2230.0"/>
        <n v="316.0"/>
        <n v="6406.0"/>
        <n v="723.0"/>
        <n v="1198.0"/>
        <n v="2144.0"/>
        <n v="2693.0"/>
        <n v="432.0"/>
        <n v="750.0"/>
        <n v="3063.0"/>
        <n v="278.0"/>
        <n v="1658.0"/>
        <n v="2266.0"/>
        <n v="2604.0"/>
        <n v="45.0"/>
        <n v="257.0"/>
        <n v="375.0"/>
        <n v="2928.0"/>
        <n v="4697.0"/>
        <n v="2915.0"/>
        <n v="602.0"/>
        <n v="3868.0"/>
        <n v="409.0"/>
        <n v="234.0"/>
        <n v="3016.0"/>
        <n v="264.0"/>
        <n v="504.0"/>
        <n v="14.0"/>
        <n v="390.0"/>
        <n v="752.0"/>
        <n v="1063.0"/>
        <n v="272.0"/>
        <n v="419.0"/>
        <n v="1621.0"/>
        <n v="1101.0"/>
        <n v="1073.0"/>
        <n v="4428.0"/>
        <n v="1218.0"/>
        <n v="1170.0"/>
        <n v="215.0"/>
        <n v="363.0"/>
        <n v="2955.0"/>
        <n v="1657.0"/>
        <n v="103.0"/>
        <n v="110.0"/>
        <n v="926.0"/>
        <n v="269.0"/>
        <n v="175.0"/>
        <n v="69.0"/>
        <n v="237.0"/>
        <n v="1748.0"/>
        <n v="79.0"/>
        <n v="196.0"/>
        <n v="889.0"/>
        <n v="7295.0"/>
        <n v="2893.0"/>
        <n v="820.0"/>
        <n v="2038.0"/>
        <n v="2025.0"/>
        <n v="1345.0"/>
        <n v="125.0"/>
        <n v="1785.0"/>
        <n v="656.0"/>
        <n v="555.0"/>
        <n v="297.0"/>
        <n v="3036.0"/>
        <n v="1596.0"/>
        <n v="181.0"/>
        <n v="1121.0"/>
        <n v="980.0"/>
        <n v="536.0"/>
        <n v="1991.0"/>
        <n v="3388.0"/>
        <n v="280.0"/>
        <n v="614.0"/>
        <n v="366.0"/>
        <n v="270.0"/>
        <n v="114.0"/>
        <n v="3205.0"/>
        <n v="288.0"/>
        <n v="148.0"/>
        <n v="1518.0"/>
        <n v="1274.0"/>
        <n v="166.0"/>
        <n v="235.0"/>
        <n v="248.0"/>
        <n v="513.0"/>
        <n v="150.0"/>
        <n v="3410.0"/>
        <n v="216.0"/>
        <n v="5139.0"/>
        <n v="2353.0"/>
        <n v="2201.0"/>
        <n v="831.0"/>
        <n v="161.0"/>
        <n v="3308.0"/>
        <n v="207.0"/>
        <n v="859.0"/>
        <n v="6.0"/>
        <n v="185.0"/>
        <n v="1225.0"/>
        <n v="233.0"/>
        <n v="2108.0"/>
        <n v="2805.0"/>
        <n v="68.0"/>
        <n v="36.0"/>
        <n v="2489.0"/>
        <n v="47.0"/>
        <n v="279.0"/>
        <n v="2100.0"/>
        <n v="252.0"/>
        <n v="1280.0"/>
        <n v="22.0"/>
        <n v="4233.0"/>
        <n v="119.0"/>
        <n v="1758.0"/>
        <n v="1797.0"/>
        <n v="3533.0"/>
        <n v="1354.0"/>
        <n v="172.0"/>
        <n v="2662.0"/>
        <n v="225.0"/>
        <n v="217.0"/>
        <n v="3272.0"/>
        <n v="898.0"/>
        <n v="526.0"/>
        <n v="2320.0"/>
        <n v="81.0"/>
        <n v="1887.0"/>
        <n v="4358.0"/>
        <n v="1229.0"/>
        <n v="2414.0"/>
        <n v="193.0"/>
        <n v="1886.0"/>
        <n v="52.0"/>
        <n v="1825.0"/>
        <n v="290.0"/>
        <n v="1470.0"/>
        <n v="182.0"/>
        <n v="1460.0"/>
        <n v="1221.0"/>
        <n v="3934.0"/>
        <n v="462.0"/>
        <n v="179.0"/>
        <n v="523.0"/>
        <n v="141.0"/>
        <n v="1866.0"/>
        <n v="255.0"/>
        <n v="2261.0"/>
        <n v="2289.0"/>
        <n v="3777.0"/>
        <n v="1902.0"/>
        <n v="976.0"/>
        <n v="66.0"/>
        <n v="263.0"/>
        <n v="1691.0"/>
        <n v="1559.0"/>
        <n v="1548.0"/>
        <n v="266.0"/>
        <n v="1573.0"/>
        <n v="93.0"/>
        <n v="594.0"/>
        <n v="1681.0"/>
        <n v="1015.0"/>
        <n v="742.0"/>
        <n v="323.0"/>
        <n v="2326.0"/>
        <n v="4405.0"/>
        <n v="480.0"/>
        <n v="241.0"/>
        <n v="842.0"/>
        <n v="2043.0"/>
        <n v="1122.0"/>
      </sharedItems>
    </cacheField>
    <cacheField name="Avg donation">
      <sharedItems containsMixedTypes="1" containsNumber="1">
        <s v="0"/>
        <n v="92.15189873417721"/>
        <n v="100.0161403508772"/>
        <n v="103.20833333333333"/>
        <n v="99.33962264150944"/>
        <n v="75.83333333333333"/>
        <n v="60.55555555555556"/>
        <n v="64.93832599118943"/>
        <n v="30.997175141242938"/>
        <n v="72.9090909090909"/>
        <n v="62.9"/>
        <n v="112.22222222222223"/>
        <n v="102.34545454545454"/>
        <n v="105.05102040816327"/>
        <n v="94.145"/>
        <n v="84.98672566371681"/>
        <n v="110.41"/>
        <n v="107.96236989591674"/>
        <n v="45.1037037037037"/>
        <n v="45.00148367952522"/>
        <n v="105.97134670487107"/>
        <n v="69.05555555555556"/>
        <n v="85.04494382022472"/>
        <n v="105.22535211267606"/>
        <n v="39.003741114852225"/>
        <n v="73.03067484662577"/>
        <n v="35.00945945945946"/>
        <n v="106.6"/>
        <n v="61.997747747747745"/>
        <n v="94.00062266500623"/>
        <n v="112.05426356589147"/>
        <n v="48.008849557522126"/>
        <n v="38.00433463372345"/>
        <n v="35.00018453589223"/>
        <n v="85.0"/>
        <n v="95.993893129771"/>
        <n v="68.8125"/>
        <n v="105.97196261682242"/>
        <n v="75.26119402985074"/>
        <n v="57.125"/>
        <n v="75.14141414141415"/>
        <n v="107.42342342342343"/>
        <n v="35.9954954954955"/>
        <n v="26.998873148744366"/>
        <n v="107.56122448979592"/>
        <n v="94.375"/>
        <n v="46.16304347826087"/>
        <n v="47.84563758389262"/>
        <n v="53.007815713698065"/>
        <n v="45.05940594059406"/>
        <n v="2.0"/>
        <n v="99.00681663258351"/>
        <n v="32.78666666666667"/>
        <n v="59.119617224880386"/>
        <n v="44.93333333333333"/>
        <n v="89.66412213740458"/>
        <n v="70.07926829268293"/>
        <n v="31.059701492537314"/>
        <n v="29.061611374407583"/>
        <n v="30.0859375"/>
        <n v="84.998125"/>
        <n v="82.0017754105637"/>
        <n v="58.04016064257028"/>
        <n v="111.4"/>
        <n v="71.94736842105263"/>
        <n v="61.03813559322034"/>
        <n v="108.91666666666667"/>
        <n v="29.00172201722017"/>
        <n v="58.97560975609756"/>
        <n v="111.82352941176471"/>
        <n v="63.995555555555555"/>
        <n v="85.3157894736842"/>
        <n v="74.48148148148148"/>
        <n v="105.14772727272727"/>
        <n v="56.188235294117646"/>
        <n v="85.91764705882353"/>
        <n v="57.00296912114014"/>
        <n v="79.64285714285714"/>
        <n v="41.018181818181816"/>
        <n v="48.004773269689736"/>
        <n v="55.21259842519685"/>
        <n v="92.1094890510949"/>
        <n v="83.18333333333334"/>
        <n v="39.996"/>
        <n v="111.1336898395722"/>
        <n v="90.56338028169014"/>
        <n v="61.108374384236456"/>
        <n v="83.02294197031038"/>
        <n v="110.76106194690266"/>
        <n v="89.45833333333333"/>
        <n v="57.84905660377358"/>
        <n v="109.99705449189985"/>
        <n v="103.96586345381526"/>
        <n v="107.99508196721311"/>
        <n v="48.92777777777778"/>
        <n v="37.666666666666664"/>
        <n v="64.999141999142"/>
        <n v="106.61061946902655"/>
        <n v="27.00901639344262"/>
        <n v="91.16463414634147"/>
        <n v="1.0"/>
        <n v="56.05487804878049"/>
        <n v="31.017857142857142"/>
        <n v="66.51351351351352"/>
        <n v="89.00521648408973"/>
        <n v="103.46315789473684"/>
        <n v="95.27891156462584"/>
        <n v="75.8953488372093"/>
        <n v="107.57831325301204"/>
        <n v="51.31666666666667"/>
        <n v="71.98310810810811"/>
        <n v="108.95414201183432"/>
        <n v="35.0"/>
        <n v="94.93893129770993"/>
        <n v="109.65079365079364"/>
        <n v="44.00181598062954"/>
        <n v="86.79452054794521"/>
        <n v="30.992727272727272"/>
        <n v="94.7910447761194"/>
        <n v="69.79220779220779"/>
        <n v="63.003367003367"/>
        <n v="110.0343300110742"/>
        <n v="25.997933274284026"/>
        <n v="49.987915407854985"/>
        <n v="101.72340425531915"/>
        <n v="47.083333333333336"/>
        <n v="89.94444444444444"/>
        <n v="78.96875"/>
        <n v="80.06766917293233"/>
        <n v="86.47272727272727"/>
        <n v="28.00187617260788"/>
        <n v="67.99672533769954"/>
        <n v="43.07865168539326"/>
        <n v="87.95597484276729"/>
        <n v="94.9872340425532"/>
        <n v="46.9059829059829"/>
        <n v="46.91379310344828"/>
        <n v="94.24"/>
        <n v="80.13913043478261"/>
        <n v="59.03680981595092"/>
        <n v="65.98924731182795"/>
        <n v="60.99253034547152"/>
        <n v="98.3076923076923"/>
        <n v="104.6"/>
        <n v="86.06666666666666"/>
        <n v="76.98958333333333"/>
        <n v="29.764705882352942"/>
        <n v="46.91959798994975"/>
        <n v="105.18691588785046"/>
        <n v="69.9076923076923"/>
        <n v="60.01158827539196"/>
        <n v="52.00622037914692"/>
        <n v="31.00017602534765"/>
        <n v="95.04249291784703"/>
        <n v="75.96817420435511"/>
        <n v="71.0131926121372"/>
        <n v="73.73333333333333"/>
        <n v="113.17073170731707"/>
        <n v="105.0093355299286"/>
        <n v="79.17682926829268"/>
        <n v="57.333333333333336"/>
        <n v="58.17834394904459"/>
        <n v="36.03252032520325"/>
        <n v="107.9906876790831"/>
        <n v="44.005985634477256"/>
        <n v="55.07786885245902"/>
        <n v="74.0"/>
        <n v="41.996858638743454"/>
        <n v="77.98816101026046"/>
        <n v="82.50746268656717"/>
        <n v="104.2"/>
        <n v="25.5"/>
        <n v="100.98334401024984"/>
        <n v="111.83333333333333"/>
        <n v="41.99911504424779"/>
        <n v="110.05115089514067"/>
        <n v="58.99707922599489"/>
        <n v="32.98571428571429"/>
        <n v="45.005654509471306"/>
        <n v="81.98196487897485"/>
        <n v="39.080882352941174"/>
        <n v="58.99638336347197"/>
        <n v="40.98837209302326"/>
        <n v="31.029411764705884"/>
        <n v="37.78947368421053"/>
        <n v="32.00677200902935"/>
        <n v="95.96671289875174"/>
        <n v="75.0"/>
        <n v="102.0498866213152"/>
        <n v="105.75"/>
        <n v="37.06976744186046"/>
        <n v="35.04938271604938"/>
        <n v="46.33846153846154"/>
        <n v="69.17460317460318"/>
        <n v="109.07824427480917"/>
        <n v="51.78"/>
        <n v="82.01005530417295"/>
        <n v="35.958333333333336"/>
        <n v="74.46153846153847"/>
        <n v="91.11464968152866"/>
        <n v="79.79268292682927"/>
        <n v="42.99977767896843"/>
        <n v="63.225"/>
        <n v="70.175"/>
        <n v="61.333333333333336"/>
        <n v="99.0"/>
        <n v="96.98490014612761"/>
        <n v="51.004950495049506"/>
        <n v="28.04424778761062"/>
        <n v="60.98461538461538"/>
        <n v="73.21428571428571"/>
        <n v="39.99743529960364"/>
        <n v="86.81212121212121"/>
        <n v="42.12587412587413"/>
        <n v="103.97851239669421"/>
        <n v="62.00321199143469"/>
        <n v="31.005037783375315"/>
        <n v="89.99155295646524"/>
        <n v="39.23529411764706"/>
        <n v="54.993116108306566"/>
        <n v="47.992753623188406"/>
        <n v="87.96670247046187"/>
        <n v="51.9991652754591"/>
        <n v="29.999659863945578"/>
        <n v="98.20535714285714"/>
        <n v="108.96182396606575"/>
        <n v="66.99837925445705"/>
        <n v="64.99333594668758"/>
        <n v="99.84158415841584"/>
        <n v="82.43283582089552"/>
        <n v="63.29347826086956"/>
        <n v="96.7741935483871"/>
        <n v="54.90604026845637"/>
        <n v="39.01086956521739"/>
        <n v="75.84210526315789"/>
        <n v="45.0516717325228"/>
        <n v="104.51546391752578"/>
        <n v="76.26829268292683"/>
        <n v="69.01569506726457"/>
        <n v="101.97684085510689"/>
        <n v="42.916"/>
        <n v="43.02521008403362"/>
        <n v="75.24528301886792"/>
        <n v="69.0233644859813"/>
        <n v="65.98648648648648"/>
        <n v="98.01380042462846"/>
        <n v="60.10550458715596"/>
        <n v="26.00077339520495"/>
        <n v="3.0"/>
        <n v="38.01980198019802"/>
        <n v="106.15254237288136"/>
        <n v="81.01947565543071"/>
        <n v="96.64772727272727"/>
        <n v="57.003535651149086"/>
        <n v="63.93333333333333"/>
        <n v="90.45652173913044"/>
        <n v="72.17204301075269"/>
        <n v="77.93478260869566"/>
        <n v="38.065134099616856"/>
        <n v="57.936123348017624"/>
        <n v="49.794392523364486"/>
        <n v="54.050251256281406"/>
        <n v="30.002721335268504"/>
        <n v="70.12790697674419"/>
        <n v="26.996228786926462"/>
        <n v="51.990606936416185"/>
        <n v="56.416666666666664"/>
        <n v="101.63218390804597"/>
        <n v="25.005291005291006"/>
        <n v="32.01639344262295"/>
        <n v="82.02164730728617"/>
        <n v="37.95744680851064"/>
        <n v="51.53333333333333"/>
        <n v="81.19827586206897"/>
        <n v="40.03007518796993"/>
        <n v="89.93975903614458"/>
        <n v="96.6923076923077"/>
        <n v="25.01098901098901"/>
        <n v="36.98727735368957"/>
        <n v="73.01260911736179"/>
        <n v="68.2406015037594"/>
        <n v="52.310344827586206"/>
        <n v="61.765151515151516"/>
        <n v="25.02755905511811"/>
        <n v="106.28804347826087"/>
        <n v="75.07386363636364"/>
        <n v="39.97080291970803"/>
        <n v="39.982195845697326"/>
        <n v="101.01541850220265"/>
        <n v="76.81308411214954"/>
        <n v="71.7"/>
        <n v="33.28125"/>
        <n v="43.923497267759565"/>
        <n v="36.004712041884815"/>
        <n v="88.21052631578948"/>
        <n v="65.24038461538461"/>
        <n v="69.95833333333333"/>
        <n v="39.87755102040816"/>
        <n v="5.0"/>
        <n v="41.02372881355932"/>
        <n v="98.91428571428571"/>
        <n v="87.78125"/>
        <n v="80.76760563380282"/>
        <n v="94.28235294117647"/>
        <n v="73.42857142857143"/>
        <n v="65.96813353566009"/>
        <n v="109.04109589041096"/>
        <n v="41.16"/>
        <n v="99.125"/>
        <n v="105.88429752066116"/>
        <n v="48.996525921966864"/>
        <n v="39.0"/>
        <n v="31.022556390977442"/>
        <n v="103.87096774193549"/>
        <n v="59.26851851851852"/>
        <n v="42.3"/>
        <n v="53.11764705882353"/>
        <n v="50.796875"/>
        <n v="101.15"/>
        <n v="65.00081037277147"/>
        <n v="37.998645510835914"/>
        <n v="82.61538461538461"/>
        <n v="37.9413680781759"/>
        <n v="80.78082191780823"/>
        <n v="25.984375"/>
        <n v="30.363636363636363"/>
        <n v="54.0049160180254"/>
        <n v="101.7867298578199"/>
        <n v="45.00361010830325"/>
        <n v="77.06842105263158"/>
        <n v="88.07659574468084"/>
        <n v="47.03557312252964"/>
        <n v="110.99550763701707"/>
        <n v="87.00306614104248"/>
        <n v="63.99440298507463"/>
        <n v="105.9945205479452"/>
        <n v="73.98934911242604"/>
        <n v="84.02004626060139"/>
        <n v="88.96692111959288"/>
        <n v="76.99045346062053"/>
        <n v="97.14634146341463"/>
        <n v="33.01360544217687"/>
        <n v="99.95060240963855"/>
        <n v="69.96676737160121"/>
        <n v="110.32"/>
        <n v="66.00523560209425"/>
        <n v="41.00574217628481"/>
        <n v="103.96316359696641"/>
        <n v="47.00993541977149"/>
        <n v="29.606060606060606"/>
        <n v="81.01056958308867"/>
        <n v="94.35"/>
        <n v="26.058139534883722"/>
        <n v="85.775"/>
        <n v="103.73170731707317"/>
        <n v="49.82608695652174"/>
        <n v="63.893048128342244"/>
        <n v="47.002434782608695"/>
        <n v="108.47727272727273"/>
        <n v="72.01570680628272"/>
        <n v="59.92805755395683"/>
        <n v="78.20967741935483"/>
        <n v="104.77678571428571"/>
        <n v="105.52475247524752"/>
        <n v="24.933333333333334"/>
        <n v="69.87378640776699"/>
        <n v="95.73376623376623"/>
        <n v="29.997485752598056"/>
        <n v="59.01194852941177"/>
        <n v="84.75739644970415"/>
        <n v="78.01092117758785"/>
        <n v="50.05215419501134"/>
        <n v="59.16"/>
        <n v="93.70229007633588"/>
        <n v="40.14173228346457"/>
        <n v="70.09014084507042"/>
        <n v="66.18181818181819"/>
        <n v="47.714285714285715"/>
        <n v="62.89677419354839"/>
        <n v="86.61194029850746"/>
        <n v="75.12698412698413"/>
        <n v="41.004167534903104"/>
        <n v="50.007915567282325"/>
        <n v="96.96067415730337"/>
        <n v="100.93160377358491"/>
        <n v="89.22758620689655"/>
        <n v="87.97916666666667"/>
        <n v="89.54"/>
        <n v="29.09271523178808"/>
        <n v="42.006218905472636"/>
        <n v="47.004903563255965"/>
        <n v="110.44117647058823"/>
        <n v="41.99090909090909"/>
        <n v="48.01246882793018"/>
        <n v="31.019823788546255"/>
        <n v="99.20325203252033"/>
        <n v="66.02231668437832"/>
        <n v="46.06020066889632"/>
        <n v="73.65"/>
        <n v="55.99336650082919"/>
        <n v="68.98569512740278"/>
        <n v="60.9816091954023"/>
        <n v="110.98139534883721"/>
        <n v="25.0"/>
        <n v="78.75974025974025"/>
        <n v="87.96078431372548"/>
        <n v="49.98739873987399"/>
        <n v="99.52439024390245"/>
        <n v="104.82089552238806"/>
        <n v="108.01469237832875"/>
        <n v="28.998544660724033"/>
        <n v="30.028708133971293"/>
        <n v="41.00555941626129"/>
        <n v="62.86666666666667"/>
        <n v="47.00500250125062"/>
        <n v="26.997693638285604"/>
        <n v="68.32978723404256"/>
        <n v="50.97457627118644"/>
        <n v="54.02439024390244"/>
        <n v="97.05555555555556"/>
        <n v="24.867469879518072"/>
        <n v="84.42391304347827"/>
        <n v="47.09132420091324"/>
        <n v="77.99604117181315"/>
        <n v="62.967871485943775"/>
        <n v="81.00608044901777"/>
        <n v="65.32142857142857"/>
        <n v="104.43617021276596"/>
        <n v="69.98901098901099"/>
        <n v="83.0239898989899"/>
        <n v="90.3"/>
        <n v="103.98131932282546"/>
        <n v="54.93172690763052"/>
        <n v="51.921875"/>
        <n v="60.02834008097166"/>
        <n v="44.003488879197555"/>
        <n v="53.00351325455126"/>
        <n v="54.5"/>
        <n v="75.04195804195804"/>
        <n v="35.91111111111111"/>
        <n v="36.9527027027027"/>
        <n v="63.17058823529412"/>
        <n v="29.99462365591398"/>
        <n v="86.0"/>
        <n v="75.01487603305785"/>
        <n v="101.19767441860465"/>
        <n v="4.0"/>
        <n v="29.001272669424118"/>
        <n v="98.2258064516129"/>
        <n v="87.00169348010161"/>
        <n v="45.205128205128204"/>
        <n v="37.001341561577675"/>
        <n v="94.97694704049844"/>
        <n v="28.956521739130434"/>
        <n v="55.99339622641509"/>
        <n v="54.03809523809524"/>
        <n v="82.38"/>
        <n v="66.99711538461538"/>
        <n v="107.91401869158878"/>
        <n v="69.00950118764845"/>
        <n v="39.00656814449918"/>
        <n v="110.3625"/>
        <n v="94.85714285714286"/>
        <n v="57.935251798561154"/>
        <n v="101.25"/>
        <n v="64.95597484276729"/>
        <n v="27.00524934383202"/>
        <n v="50.97422680412371"/>
        <n v="104.94260869565217"/>
        <n v="84.02830188679245"/>
        <n v="102.85915492957747"/>
        <n v="39.96208530805687"/>
        <n v="51.00178571428572"/>
        <n v="40.823008849557525"/>
        <n v="58.999637155297535"/>
        <n v="71.15606936416185"/>
        <n v="99.49425287356321"/>
        <n v="103.98634590377114"/>
        <n v="76.55555555555556"/>
        <n v="87.06859205776173"/>
        <n v="48.99554707379135"/>
        <n v="42.96913580246913"/>
        <n v="33.42857142857143"/>
        <n v="83.98294970161977"/>
        <n v="101.41739130434783"/>
        <n v="109.87058823529412"/>
        <n v="31.916666666666668"/>
        <n v="70.9934506753991"/>
        <n v="77.02689075630252"/>
        <n v="101.78125"/>
        <n v="51.059701492537314"/>
        <n v="68.02051282051282"/>
        <n v="30.87037037037037"/>
        <n v="27.908333333333335"/>
        <n v="79.99481865284974"/>
        <n v="38.00337837837838"/>
        <n v="59.99053452115813"/>
        <n v="37.03763440860215"/>
        <n v="99.96304347826087"/>
        <n v="111.6774193548387"/>
        <n v="36.014409221902014"/>
        <n v="66.01028481012658"/>
        <n v="44.05263157894737"/>
        <n v="52.99972655181843"/>
        <n v="95.0"/>
        <n v="70.90839694656489"/>
        <n v="98.06077348066299"/>
        <n v="53.04602510460251"/>
        <n v="93.14285714285714"/>
        <n v="58.94507575757576"/>
        <n v="36.067669172932334"/>
        <n v="63.0307328605201"/>
        <n v="84.71794871794872"/>
        <n v="62.2"/>
        <n v="101.97518330513255"/>
        <n v="106.4375"/>
        <n v="29.975609756097562"/>
        <n v="85.80628272251309"/>
        <n v="70.82022471910112"/>
        <n v="40.998484082870135"/>
        <n v="28.063492063492063"/>
        <n v="88.05442176870748"/>
        <n v="31.0"/>
        <n v="90.3375"/>
        <n v="63.77777777777778"/>
        <n v="53.99551569506726"/>
        <n v="48.99395604395605"/>
        <n v="63.857142857142854"/>
        <n v="82.99639314697926"/>
        <n v="55.08230452674897"/>
        <n v="62.04455445544554"/>
        <n v="104.97857142857143"/>
        <n v="94.04467680608364"/>
        <n v="44.007716049382715"/>
        <n v="92.46753246753246"/>
        <n v="57.072874493927124"/>
        <n v="109.07848101265823"/>
        <n v="39.38775510204081"/>
        <n v="77.02222222222223"/>
        <n v="92.16666666666667"/>
        <n v="61.00706319702602"/>
        <n v="78.06818181818181"/>
        <n v="80.75"/>
        <n v="59.99128978224456"/>
        <n v="110.03018372703411"/>
        <n v="37.99856063332134"/>
        <n v="96.3695652173913"/>
        <n v="72.97859922178988"/>
        <n v="26.0072202166065"/>
        <n v="104.36296296296297"/>
        <n v="102.18852459016394"/>
        <n v="54.11764705882353"/>
        <n v="63.22222222222222"/>
        <n v="104.03228962818004"/>
        <n v="49.994334277620396"/>
        <n v="56.015151515151516"/>
        <n v="48.80769230769231"/>
        <n v="60.082352941176474"/>
        <n v="78.99050279329609"/>
        <n v="53.99499443826474"/>
        <n v="111.45945945945945"/>
        <n v="60.92213114754098"/>
        <n v="26.0015444015444"/>
        <n v="80.99320882852292"/>
        <n v="34.995963302752294"/>
        <n v="94.14285714285714"/>
        <n v="52.08510638297872"/>
        <n v="24.986666666666668"/>
        <n v="69.21527777777777"/>
        <n v="93.94444444444444"/>
        <n v="98.40625"/>
        <n v="41.78378378378378"/>
        <n v="65.99183673469388"/>
        <n v="72.05747126436782"/>
        <n v="48.003209242618745"/>
        <n v="54.098591549295776"/>
        <n v="107.88095238095238"/>
        <n v="67.03410341034103"/>
        <n v="64.01425914445133"/>
        <n v="96.06617647058823"/>
        <n v="51.184615384615384"/>
        <n v="43.92307692307692"/>
        <n v="91.02119883040936"/>
        <n v="50.127450980392155"/>
        <n v="67.72093023255815"/>
        <n v="61.03921568627451"/>
        <n v="80.01185770750988"/>
        <n v="47.00149775336995"/>
        <n v="71.12738853503184"/>
        <n v="89.99079189686924"/>
        <n v="43.032786885245905"/>
        <n v="67.99771480804388"/>
        <n v="73.00456621004567"/>
        <n v="62.34146341463415"/>
        <n v="67.10309278350516"/>
        <n v="79.97894736842105"/>
        <n v="62.1764705882353"/>
        <n v="53.00595029751488"/>
        <n v="57.73831775700935"/>
        <n v="40.03125"/>
        <n v="81.01659192825112"/>
        <n v="35.04746835443038"/>
        <n v="102.92307692307692"/>
        <n v="27.998126756166094"/>
        <n v="75.73333333333333"/>
        <n v="45.026041666666664"/>
        <n v="73.61538461538461"/>
        <n v="56.99170124481328"/>
        <n v="85.2235294117647"/>
        <n v="50.96218487394958"/>
        <n v="63.56363636363636"/>
        <n v="80.99916527545909"/>
        <n v="86.04475308641975"/>
        <n v="90.0390625"/>
        <n v="74.00606343283582"/>
        <n v="92.4375"/>
        <n v="55.999257333828446"/>
        <n v="32.9837962962963"/>
        <n v="93.59677419354838"/>
        <n v="69.86772486772487"/>
        <n v="72.12987012987013"/>
        <n v="30.041666666666668"/>
        <n v="73.968"/>
        <n v="68.65517241379311"/>
        <n v="59.992164544564154"/>
        <n v="111.15827338129496"/>
        <n v="53.03809523809524"/>
        <n v="55.98552472858866"/>
        <n v="69.98676081200352"/>
        <n v="48.99807987711213"/>
        <n v="103.84615384615384"/>
        <n v="99.12765957446808"/>
        <n v="107.37777777777778"/>
        <n v="76.92217898832685"/>
        <n v="58.128865979381445"/>
        <n v="103.73643410852713"/>
        <n v="87.96266666666666"/>
        <n v="28.0"/>
        <n v="37.99936129444326"/>
        <n v="29.999313893653515"/>
        <n v="103.5"/>
        <n v="85.99446749654219"/>
        <n v="98.01162790697674"/>
        <n v="44.99457083764219"/>
        <n v="31.012224938875306"/>
        <n v="59.97008547008547"/>
        <n v="58.9973474801061"/>
        <n v="50.04545454545455"/>
        <n v="98.96626984126983"/>
        <n v="58.857142857142854"/>
        <n v="81.01025641025642"/>
        <n v="76.01333333333334"/>
        <n v="96.59740259740259"/>
        <n v="76.95744680851064"/>
        <n v="67.98473282442748"/>
        <n v="88.7816091954023"/>
        <n v="24.99623706491063"/>
        <n v="44.92279411764706"/>
        <n v="79.4"/>
        <n v="29.009546539379475"/>
        <n v="73.59210526315789"/>
        <n v="107.97038864898211"/>
        <n v="68.9872842870118"/>
        <n v="111.02236719478098"/>
        <n v="24.997515808491418"/>
        <n v="42.1551724137931"/>
        <n v="47.00328407224959"/>
        <n v="36.0392749244713"/>
        <n v="101.03760683760684"/>
        <n v="39.927927927927925"/>
        <n v="83.15813953488372"/>
        <n v="39.97520661157025"/>
        <n v="47.99390862944163"/>
        <n v="95.97887748943874"/>
        <n v="78.72815533980582"/>
        <n v="56.08163265306123"/>
        <n v="69.0909090909091"/>
        <n v="102.05291576673866"/>
        <n v="107.32089552238806"/>
        <n v="51.97026022304833"/>
        <n v="71.13714285714286"/>
        <n v="106.4927536231884"/>
        <n v="42.93684210526316"/>
        <n v="30.037974683544302"/>
        <n v="70.62337662337663"/>
        <n v="66.01601830663616"/>
        <n v="96.9113924050633"/>
        <n v="62.86734693877551"/>
        <n v="108.98537682789652"/>
        <n v="26.99931459904044"/>
        <n v="65.00414794331144"/>
        <n v="111.51785714285714"/>
        <n v="110.99268292682927"/>
        <n v="56.74698795180723"/>
        <n v="97.02060843964671"/>
        <n v="92.08620689655173"/>
        <n v="82.98666666666666"/>
        <n v="103.03791821561339"/>
        <n v="68.92261904761905"/>
        <n v="87.73722627737226"/>
        <n v="75.02150537634408"/>
        <n v="50.864"/>
        <n v="90.0"/>
        <n v="72.89603960396039"/>
        <n v="108.48543689320388"/>
        <n v="101.98095238095237"/>
        <n v="44.00914634146341"/>
        <n v="65.94267515923566"/>
        <n v="24.987387387387386"/>
        <n v="28.003367003367003"/>
        <n v="85.82926829268293"/>
        <n v="84.92105263157895"/>
        <n v="90.48333333333333"/>
        <n v="25.00197628458498"/>
        <n v="92.01388888888889"/>
        <n v="93.06611570247934"/>
        <n v="61.008145363408524"/>
        <n v="92.03625954198473"/>
        <n v="81.13259668508287"/>
        <n v="73.5"/>
        <n v="85.22131147540983"/>
        <n v="110.96825396825396"/>
        <n v="32.96803652968037"/>
        <n v="96.00535236396075"/>
        <n v="84.96632653061225"/>
        <n v="25.007462686567163"/>
        <n v="65.99899547965846"/>
        <n v="87.34482758620689"/>
        <n v="27.933333333333334"/>
        <n v="103.8"/>
        <n v="31.93717277486911"/>
        <n v="99.5"/>
        <n v="108.84615384615384"/>
        <n v="110.76229508196721"/>
        <n v="29.647058823529413"/>
        <n v="101.71428571428571"/>
        <n v="61.5"/>
        <n v="40.05"/>
        <n v="110.97231270358306"/>
        <n v="36.959016393442624"/>
        <n v="30.974074074074075"/>
        <n v="47.03508771929825"/>
        <n v="88.06569343065694"/>
        <n v="37.00561622464899"/>
        <n v="26.02777777777778"/>
        <n v="67.81756756756756"/>
        <n v="49.96491228070175"/>
        <n v="110.01646903820817"/>
        <n v="89.9646781789639"/>
        <n v="79.00952380952381"/>
        <n v="86.86746987951807"/>
        <n v="62.04"/>
        <n v="26.970212765957445"/>
        <n v="54.12162162162162"/>
        <n v="41.035353535353536"/>
        <n v="55.05241935483871"/>
        <n v="107.93762183235867"/>
        <n v="73.92"/>
        <n v="31.995894428152493"/>
        <n v="53.898148148148145"/>
        <n v="106.5"/>
        <n v="32.99980540961276"/>
        <n v="43.00254993625159"/>
        <n v="86.85897435897436"/>
        <n v="96.8"/>
        <n v="32.99545661063153"/>
        <n v="68.02810650887574"/>
        <n v="58.867816091954026"/>
        <n v="105.04572803850782"/>
        <n v="33.05487804878049"/>
        <n v="78.82142857142857"/>
        <n v="68.20496894409938"/>
        <n v="75.73188405797102"/>
        <n v="30.996070133010882"/>
        <n v="101.88188976377953"/>
        <n v="52.8792270531401"/>
        <n v="71.0058207217695"/>
        <n v="102.38709677419355"/>
        <n v="74.46666666666667"/>
        <n v="51.00988319856244"/>
        <n v="97.14285714285714"/>
        <n v="72.07182320441989"/>
        <n v="75.23636363636363"/>
        <n v="32.96774193548387"/>
        <n v="54.80769230769231"/>
        <n v="45.037837837837834"/>
        <n v="52.95867768595041"/>
        <n v="60.01795918367347"/>
        <n v="44.028301886792455"/>
        <n v="86.02816901408451"/>
        <n v="28.012875536480685"/>
        <n v="32.05045871559633"/>
        <n v="73.61194029850746"/>
        <n v="108.71052631578948"/>
        <n v="42.97674418604651"/>
        <n v="83.3157894736842"/>
        <n v="42.0"/>
        <n v="55.92760180995475"/>
        <n v="105.03681885125184"/>
        <n v="48.0"/>
        <n v="112.66176470588235"/>
        <n v="81.94444444444444"/>
        <n v="64.04918032786885"/>
        <n v="106.39097744360902"/>
        <n v="76.01124949779027"/>
        <n v="111.07246376811594"/>
        <n v="95.93617021276596"/>
        <n v="43.043010752688176"/>
        <n v="67.96666666666667"/>
        <n v="89.99142857142857"/>
        <n v="58.095238095238095"/>
        <n v="83.996875"/>
        <n v="88.85350318471338"/>
        <n v="65.9639175257732"/>
        <n v="74.8048780487805"/>
        <n v="69.98571428571428"/>
        <n v="32.006493506493506"/>
        <n v="64.72727272727273"/>
        <n v="24.998110087408456"/>
        <n v="104.97764070932922"/>
        <n v="64.98787878787878"/>
        <n v="94.3529411764706"/>
        <n v="44.00170648464164"/>
        <n v="64.74468085106383"/>
        <n v="84.00667779632721"/>
        <n v="34.06130268199234"/>
        <n v="93.27388535031847"/>
        <n v="32.99830172657798"/>
        <n v="83.81290322580645"/>
        <n v="63.99242424242424"/>
        <n v="81.9090909090909"/>
        <n v="93.05319148936171"/>
        <n v="101.98449039881831"/>
        <n v="105.9375"/>
        <n v="101.58181818181818"/>
        <n v="62.97093023255814"/>
        <n v="29.04560260586319"/>
        <n v="77.925"/>
        <n v="80.80645161290323"/>
        <n v="76.00681663258351"/>
        <n v="72.99361382419234"/>
        <n v="53.0"/>
        <n v="54.164556962025316"/>
        <n v="32.946666666666665"/>
        <n v="79.37142857142857"/>
        <n v="41.17460317460318"/>
        <n v="77.43076923076923"/>
        <n v="57.15950920245399"/>
        <n v="77.17647058823529"/>
        <n v="24.953917050691246"/>
        <n v="97.18"/>
        <n v="46.00091687041565"/>
        <n v="88.02338530066815"/>
        <n v="25.99"/>
        <n v="102.69047619047619"/>
        <n v="72.95817490494296"/>
        <n v="57.1900826446281"/>
        <n v="84.01379310344828"/>
        <n v="98.66666666666667"/>
        <n v="42.00741918388977"/>
        <n v="32.002753556677376"/>
        <n v="81.56716417910448"/>
        <n v="37.03508771929825"/>
        <n v="103.033360455655"/>
        <n v="84.33333333333333"/>
        <n v="102.60377358490567"/>
        <n v="79.99212924606462"/>
        <n v="70.05530973451327"/>
        <n v="37.0"/>
        <n v="41.9119170984456"/>
        <n v="57.992576882290564"/>
        <n v="40.94230769230769"/>
        <n v="69.9972602739726"/>
        <n v="73.83870967741936"/>
        <n v="41.97931034482759"/>
        <n v="77.93442622950819"/>
        <n v="106.01972789115646"/>
        <n v="47.018181818181816"/>
        <n v="76.01648351648352"/>
        <n v="54.120603015075375"/>
        <n v="57.285714285714285"/>
        <n v="103.81308411214954"/>
        <n v="105.02602739726028"/>
        <n v="90.25925925925925"/>
        <n v="76.97870597870597"/>
        <n v="102.60162601626017"/>
        <n v="55.0062893081761"/>
        <n v="32.127272727272725"/>
        <n v="50.642857142857146"/>
        <n v="49.6875"/>
        <n v="54.894067796610166"/>
        <n v="46.931937172774866"/>
        <n v="44.951219512195124"/>
        <n v="30.99898322318251"/>
        <n v="107.7625"/>
        <n v="102.07770270270271"/>
        <n v="24.976190476190474"/>
        <n v="79.94413407821229"/>
        <n v="67.94646271510516"/>
        <n v="26.070921985815602"/>
        <n v="105.0032154340836"/>
        <n v="25.826923076923077"/>
        <n v="77.66666666666667"/>
        <n v="57.82692307692308"/>
        <n v="92.95555555555555"/>
        <n v="37.94509803921569"/>
        <n v="31.842105263157894"/>
        <n v="40.0"/>
        <n v="101.1"/>
        <n v="84.00698995194408"/>
        <n v="103.41538461538461"/>
        <n v="105.13333333333334"/>
        <n v="89.21621621621621"/>
        <n v="51.995234312946785"/>
        <n v="64.95652173913044"/>
        <n v="46.23529411764706"/>
        <n v="51.151785714285715"/>
        <n v="33.90972222222222"/>
        <n v="92.01629863301788"/>
        <n v="107.42857142857143"/>
        <n v="75.84848484848484"/>
        <n v="80.47619047619048"/>
        <n v="86.97848360655738"/>
        <n v="105.13541666666667"/>
        <n v="57.298507462686565"/>
        <n v="93.34848484848484"/>
        <n v="71.98717948717949"/>
        <n v="92.61194029850746"/>
        <n v="104.99122807017544"/>
        <n v="30.958174904942965"/>
        <n v="33.001182732111175"/>
        <n v="84.1878453038674"/>
        <n v="73.92307692307692"/>
        <n v="36.9875"/>
        <n v="46.89655172413793"/>
        <n v="102.02437459910199"/>
        <n v="45.007502206531335"/>
        <n v="94.28571428571429"/>
        <n v="101.02325581395348"/>
        <n v="97.0375"/>
        <n v="43.00963855421687"/>
        <n v="94.91603053435115"/>
        <n v="72.15178571428571"/>
        <n v="51.00769230769231"/>
        <n v="85.05454545454545"/>
        <n v="43.87096774193548"/>
        <n v="40.06390977443609"/>
        <n v="43.833333333333336"/>
        <n v="84.92903225806451"/>
        <n v="41.067632850241544"/>
        <n v="54.97142857142857"/>
        <n v="77.01080737444374"/>
        <n v="71.20175438596492"/>
        <n v="91.93548387096774"/>
        <n v="97.06902356902357"/>
        <n v="58.916666666666664"/>
        <n v="58.01546698393813"/>
        <n v="103.87301587301587"/>
        <n v="93.46875"/>
        <n v="61.97037037037037"/>
        <n v="92.04285714285714"/>
        <n v="77.26865671641791"/>
        <n v="93.92391304347827"/>
        <n v="84.96945812807881"/>
        <n v="105.97035040431267"/>
        <n v="36.969040247678016"/>
        <n v="81.53333333333333"/>
        <n v="80.99914015477214"/>
        <n v="26.010498687664043"/>
        <n v="25.998410896708286"/>
        <n v="34.17391304347826"/>
        <n v="28.002083333333335"/>
        <n v="76.546875"/>
        <n v="53.05309734513274"/>
        <n v="106.859375"/>
        <n v="46.02074688796681"/>
        <n v="100.17424242424242"/>
        <n v="101.44"/>
        <n v="87.97268408551069"/>
        <n v="74.99559471365639"/>
        <n v="42.982142857142854"/>
        <n v="33.115107913669064"/>
        <n v="101.13101604278074"/>
        <n v="55.98841354723708"/>
      </sharedItems>
    </cacheField>
    <cacheField name="country" numFmtId="0">
      <sharedItems>
        <s v="CA"/>
        <s v="US"/>
        <s v="AU"/>
        <s v="DK"/>
        <s v="GB"/>
        <s v="CH"/>
        <s v="IT"/>
      </sharedItems>
    </cacheField>
    <cacheField name="currency" numFmtId="0">
      <sharedItems>
        <s v="CAD"/>
        <s v="USD"/>
        <s v="AUD"/>
        <s v="DKK"/>
        <s v="GBP"/>
        <s v="CHF"/>
        <s v="EUR"/>
      </sharedItems>
    </cacheField>
    <cacheField name="launched_at" numFmtId="0">
      <sharedItems containsSemiMixedTypes="0" containsString="0" containsNumber="1" containsInteger="1">
        <n v="1.4486904E9"/>
        <n v="1.4084244E9"/>
        <n v="1.384668E9"/>
        <n v="1.5654996E9"/>
        <n v="1.547964E9"/>
        <n v="1.34613E9"/>
        <n v="1.5052788E9"/>
        <n v="1.439442E9"/>
        <n v="1.28133E9"/>
        <n v="1.3795668E9"/>
        <n v="1.281762E9"/>
        <n v="1.2850452E9"/>
        <n v="1.5717204E9"/>
        <n v="1.4656212E9"/>
        <n v="1.3310136E9"/>
        <n v="1.5759576E9"/>
        <n v="1.3903704E9"/>
        <n v="1.294812E9"/>
        <n v="1.5363828E9"/>
        <n v="1.5516792E9"/>
        <n v="1.4065236E9"/>
        <n v="1.3133844E9"/>
        <n v="1.5227316E9"/>
        <n v="1.550124E9"/>
        <n v="1.4033268E9"/>
        <n v="1.3056948E9"/>
        <n v="1.5330132E9"/>
        <n v="1.4438484E9"/>
        <n v="1.2656952E9"/>
        <n v="1.5320628E9"/>
        <n v="1.558674E9"/>
        <n v="1.4519736E9"/>
        <n v="1.515564E9"/>
        <n v="1.4124852E9"/>
        <n v="1.4902452E9"/>
        <n v="1.5478776E9"/>
        <n v="1.2987E9"/>
        <n v="1.570338E9"/>
        <n v="1.287378E9"/>
        <n v="1.361772E9"/>
        <n v="1.275714E9"/>
        <n v="1.3467348E9"/>
        <n v="1.3097556E9"/>
        <n v="1.406178E9"/>
        <n v="1.5527988E9"/>
        <n v="1.4780628E9"/>
        <n v="1.2785652E9"/>
        <n v="1.3960692E9"/>
        <n v="1.4352084E9"/>
        <n v="1.5715476E9"/>
        <n v="1.3753332E9"/>
        <n v="1.3328244E9"/>
        <n v="1.2845268E9"/>
        <n v="1.400562E9"/>
        <n v="1.520748E9"/>
        <n v="1.5329268E9"/>
        <n v="1.4208696E9"/>
        <n v="1.504242E9"/>
        <n v="1.4428116E9"/>
        <n v="1.4972436E9"/>
        <n v="1.3425012E9"/>
        <n v="1.298268E9"/>
        <n v="1.4334804E9"/>
        <n v="1.4933556E9"/>
        <n v="1.5305076E9"/>
        <n v="1.296108E9"/>
        <n v="1.4284692E9"/>
        <n v="1.2643992E9"/>
        <n v="1.5011316E9"/>
        <n v="1.2927384E9"/>
        <n v="1.288674E9"/>
        <n v="1.5750936E9"/>
        <n v="1.4357268E9"/>
        <n v="1.4802264E9"/>
        <n v="1.4590548E9"/>
        <n v="1.5316308E9"/>
        <n v="1.4219928E9"/>
        <n v="1.2855636E9"/>
        <n v="1.5238548E9"/>
        <n v="1.5291252E9"/>
        <n v="1.5039828E9"/>
        <n v="1.5114168E9"/>
        <n v="1.5477048E9"/>
        <n v="1.469682E9"/>
        <n v="1.3434516E9"/>
        <n v="1.3157172E9"/>
        <n v="1.4307156E9"/>
        <n v="1.299564E9"/>
        <n v="1.4291604E9"/>
        <n v="1.2713076E9"/>
        <n v="1.45638E9"/>
        <n v="1.4704596E9"/>
        <n v="1.2772692E9"/>
        <n v="1.3507092E9"/>
        <n v="1.5546132E9"/>
        <n v="1.5710292E9"/>
        <n v="1.2997368E9"/>
        <n v="1.4379732E9"/>
        <n v="1.4168952E9"/>
        <n v="1.3190004E9"/>
        <n v="1.4244984E9"/>
        <n v="1.526274E9"/>
        <n v="1.2878964E9"/>
        <n v="1.4955156E9"/>
        <n v="1.3648788E9"/>
        <n v="1.5679188E9"/>
        <n v="1.5244596E9"/>
        <n v="1.3336884E9"/>
        <n v="1.3895064E9"/>
        <n v="1.536642E9"/>
        <n v="1.34829E9"/>
        <n v="1.4088564E9"/>
        <n v="1.5051924E9"/>
        <n v="1.554786E9"/>
        <n v="1.5108984E9"/>
        <n v="1.4425524E9"/>
        <n v="1.3166676E9"/>
        <n v="1.390716E9"/>
        <n v="1.4028948E9"/>
        <n v="1.4292468E9"/>
        <n v="1.417068E9"/>
        <n v="1.4483448E9"/>
        <n v="1.5577236E9"/>
        <n v="1.5373332E9"/>
        <n v="1.4711508E9"/>
        <n v="1.2736404E9"/>
        <n v="1.2828852E9"/>
        <n v="1.4229432E9"/>
        <n v="1.3196052E9"/>
        <n v="1.3857048E9"/>
        <n v="1.5157368E9"/>
        <n v="1.3131252E9"/>
        <n v="1.3084596E9"/>
        <n v="1.362636E9"/>
        <n v="1.4021172E9"/>
        <n v="1.2863412E9"/>
        <n v="1.3488084E9"/>
        <n v="1.4295924E9"/>
        <n v="1.5195384E9"/>
        <n v="1.4340852E9"/>
        <n v="1.2777012E9"/>
        <n v="1.5607476E9"/>
        <n v="1.410066E9"/>
        <n v="1.320732E9"/>
        <n v="1.465794E9"/>
        <n v="1.5009588E9"/>
        <n v="1.35702E9"/>
        <n v="1.54494E9"/>
        <n v="1.40229E9"/>
        <n v="1.4873112E9"/>
        <n v="1.3506228E9"/>
        <n v="1.4630292E9"/>
        <n v="1.2694932E9"/>
        <n v="1.5702516E9"/>
        <n v="1.3883832E9"/>
        <n v="1.4495544E9"/>
        <n v="1.5536628E9"/>
        <n v="1.5563412E9"/>
        <n v="1.4429844E9"/>
        <n v="1.5442488E9"/>
        <n v="1.5084756E9"/>
        <n v="1.5074388E9"/>
        <n v="1.5015636E9"/>
        <n v="1.2929976E9"/>
        <n v="1.3708404E9"/>
        <n v="1.5508152E9"/>
        <n v="1.3399092E9"/>
        <n v="1.5017364E9"/>
        <n v="1.3952916E9"/>
        <n v="1.405746E9"/>
        <n v="1.3688532E9"/>
        <n v="1.4440212E9"/>
        <n v="1.4726196E9"/>
        <n v="1.4728788E9"/>
        <n v="1.2898008E9"/>
        <n v="1.50597E9"/>
        <n v="1.3634964E9"/>
        <n v="1.269234E9"/>
        <n v="1.5070932E9"/>
        <n v="1.5605748E9"/>
        <n v="1.2840084E9"/>
        <n v="1.5568596E9"/>
        <n v="1.5261876E9"/>
        <n v="1.4008212E9"/>
        <n v="1.3615992E9"/>
        <n v="1.4175E9"/>
        <n v="1.4570712E9"/>
        <n v="1.370322E9"/>
        <n v="1.5523668E9"/>
        <n v="1.4038452E9"/>
        <n v="1.5231636E9"/>
        <n v="1.4422068E9"/>
        <n v="1.5328404E9"/>
        <n v="1.498194E9"/>
        <n v="1.2810708E9"/>
        <n v="1.4362452E9"/>
        <n v="1.4062644E9"/>
        <n v="1.3175316E9"/>
        <n v="1.4846328E9"/>
        <n v="1.3018068E9"/>
        <n v="1.5397524E9"/>
        <n v="1.2672504E9"/>
        <n v="1.5354324E9"/>
        <n v="1.5102072E9"/>
        <n v="1.4625108E9"/>
        <n v="1.4885208E9"/>
        <n v="1.3775796E9"/>
        <n v="1.5763896E9"/>
        <n v="1.2890196E9"/>
        <n v="1.282194E9"/>
        <n v="1.5500376E9"/>
        <n v="1.3219416E9"/>
        <n v="1.5564276E9"/>
        <n v="1.3209912E9"/>
        <n v="1.3450932E9"/>
        <n v="1.3094964E9"/>
        <n v="1.3402548E9"/>
        <n v="1.412226E9"/>
        <n v="1.4581044E9"/>
        <n v="1.4115348E9"/>
        <n v="1.3990932E9"/>
        <n v="1.2707028E9"/>
        <n v="1.431666E9"/>
        <n v="1.4962932E9"/>
        <n v="1.575612E9"/>
        <n v="1.3691124E9"/>
        <n v="1.4694228E9"/>
        <n v="1.3078548E9"/>
        <n v="1.503378E9"/>
        <n v="1.4869656E9"/>
        <n v="1.5614388E9"/>
        <n v="1.398402E9"/>
        <n v="1.5132312E9"/>
        <n v="1.4408244E9"/>
        <n v="1.3973652E9"/>
        <n v="1.4943924E9"/>
        <n v="1.5201432E9"/>
        <n v="1.405314E9"/>
        <n v="1.3968468E9"/>
        <n v="1.3756788E9"/>
        <n v="1.4823864E9"/>
        <n v="1.4200056E9"/>
        <n v="1.4201784E9"/>
        <n v="1.3550328E9"/>
        <n v="1.3826772E9"/>
        <n v="1.3022388E9"/>
        <n v="1.4876568E9"/>
        <n v="1.297836E9"/>
        <n v="1.4536152E9"/>
        <n v="1.3624632E9"/>
        <n v="1.4811768E9"/>
        <n v="1.3549464E9"/>
        <n v="1.2827124E9"/>
        <n v="1.3019796E9"/>
        <n v="1.2630168E9"/>
        <n v="1.3606488E9"/>
        <n v="1.4518008E9"/>
        <n v="1.41534E9"/>
        <n v="1.3510548E9"/>
        <n v="1.3493268E9"/>
        <n v="1.5489144E9"/>
        <n v="1.2912696E9"/>
        <n v="1.449468E9"/>
        <n v="1.5627348E9"/>
        <n v="1.5056244E9"/>
        <n v="1.509948E9"/>
        <n v="1.5545268E9"/>
        <n v="1.3348116E9"/>
        <n v="1.2795156E9"/>
        <n v="1.3539096E9"/>
        <n v="1.5359508E9"/>
        <n v="1.511244E9"/>
        <n v="1.3314456E9"/>
        <n v="1.4645844E9"/>
        <n v="1.3358484E9"/>
        <n v="1.4734836E9"/>
        <n v="1.4798808E9"/>
        <n v="1.4301972E9"/>
        <n v="1.3317012E9"/>
        <n v="1.438578E9"/>
        <n v="1.368162E9"/>
        <n v="1.3186548E9"/>
        <n v="1.331874E9"/>
        <n v="1.2862548E9"/>
        <n v="1.54053E9"/>
        <n v="1.3818132E9"/>
        <n v="1.5486552E9"/>
        <n v="1.3896792E9"/>
        <n v="1.4564664E9"/>
        <n v="1.4569848E9"/>
        <n v="1.5040692E9"/>
        <n v="1.4249304E9"/>
        <n v="1.5358644E9"/>
        <n v="1.4521464E9"/>
        <n v="1.470546E9"/>
        <n v="1.4583636E9"/>
        <n v="1.5000084E9"/>
        <n v="1.3389588E9"/>
        <n v="1.3031028E9"/>
        <n v="1.3165812E9"/>
        <n v="1.2707892E9"/>
        <n v="1.3303224E9"/>
        <n v="1.4009076E9"/>
        <n v="1.5741432E9"/>
        <n v="1.494738E9"/>
        <n v="1.3923576E9"/>
        <n v="1.2815892E9"/>
        <n v="1.3050036E9"/>
        <n v="1.301634E9"/>
        <n v="1.2906648E9"/>
        <n v="1.3958964E9"/>
        <n v="1.4348628E9"/>
        <n v="1.4511096E9"/>
        <n v="1.5669684E9"/>
        <n v="1.5435576E9"/>
        <n v="1.4815224E9"/>
        <n v="1.5127128E9"/>
        <n v="1.3242744E9"/>
        <n v="1.3644468E9"/>
        <n v="1.5426936E9"/>
        <n v="1.5737976E9"/>
        <n v="1.2923928E9"/>
        <n v="1.573452E9"/>
        <n v="1.3177908E9"/>
        <n v="1.50165E9"/>
        <n v="1.3236696E9"/>
        <n v="1.440738E9"/>
        <n v="1.3742964E9"/>
        <n v="1.3848408E9"/>
        <n v="1.5166008E9"/>
        <n v="1.436418E9"/>
        <n v="1.5035508E9"/>
        <n v="1.4236344E9"/>
        <n v="1.4872248E9"/>
        <n v="1.432098E9"/>
        <n v="1.4403924E9"/>
        <n v="1.446876E9"/>
        <n v="1.5623028E9"/>
        <n v="1.3781844E9"/>
        <n v="1.4850648E9"/>
        <n v="1.3265208E9"/>
        <n v="1.4412564E9"/>
        <n v="1.5338772E9"/>
        <n v="1.3144212E9"/>
        <n v="1.2938616E9"/>
        <n v="1.5073524E9"/>
        <n v="1.3249656E9"/>
        <n v="1.5202296E9"/>
        <n v="1.4829912E9"/>
        <n v="1.2940344E9"/>
        <n v="1.4136084E9"/>
        <n v="1.286946E9"/>
        <n v="1.3598712E9"/>
        <n v="1.5553044E9"/>
        <n v="1.4233752E9"/>
        <n v="1.4206968E9"/>
        <n v="1.502946E9"/>
        <n v="1.5471864E9"/>
        <n v="1.4449716E9"/>
        <n v="1.4046228E9"/>
        <n v="1.5268788E9"/>
        <n v="1.3196916E9"/>
        <n v="1.3719636E9"/>
        <n v="1.4337396E9"/>
        <n v="1.50813E9"/>
        <n v="1.4867064E9"/>
        <n v="1.5538356E9"/>
        <n v="1.2775284E9"/>
        <n v="1.3394772E9"/>
        <n v="1.3256568E9"/>
        <n v="1.288242E9"/>
        <n v="1.3790484E9"/>
        <n v="1.2942936E9"/>
        <n v="1.5002676E9"/>
        <n v="1.375074E9"/>
        <n v="1.323324E9"/>
        <n v="1.5387156E9"/>
        <n v="1.3692852E9"/>
        <n v="1.5257556E9"/>
        <n v="1.2966264E9"/>
        <n v="1.3766292E9"/>
        <n v="1.5721524E9"/>
        <n v="1.3258296E9"/>
        <n v="1.5106392E9"/>
        <n v="1.5280884E9"/>
        <n v="1.3595256E9"/>
        <n v="1.5709428E9"/>
        <n v="1.4663988E9"/>
        <n v="1.4924916E9"/>
        <n v="1.496034E9"/>
        <n v="1.3887288E9"/>
        <n v="1.5432984E9"/>
        <n v="1.2717396E9"/>
        <n v="1.3264344E9"/>
        <n v="1.295244E9"/>
        <n v="1.5412212E9"/>
        <n v="1.3362804E9"/>
        <n v="1.3245336E9"/>
        <n v="1.4983668E9"/>
        <n v="1.4987124E9"/>
        <n v="1.2714804E9"/>
        <n v="1.5240276E9"/>
        <n v="1.4380596E9"/>
        <n v="1.3619448E9"/>
        <n v="1.4105844E9"/>
        <n v="1.297404E9"/>
        <n v="1.392012E9"/>
        <n v="1.5697332E9"/>
        <n v="1.5296436E9"/>
        <n v="1.3990068E9"/>
        <n v="1.3853592E9"/>
        <n v="1.480572E9"/>
        <n v="1.4186232E9"/>
        <n v="1.5557364E9"/>
        <n v="1.4421204E9"/>
        <n v="1.3623768E9"/>
        <n v="1.4784084E9"/>
        <n v="1.4987988E9"/>
        <n v="1.3354164E9"/>
        <n v="1.5043284E9"/>
        <n v="1.2858228E9"/>
        <n v="1.3114836E9"/>
        <n v="1.291356E9"/>
        <n v="1.3558104E9"/>
        <n v="1.5136632E9"/>
        <n v="1.3659156E9"/>
        <n v="1.551852E9"/>
        <n v="1.540098E9"/>
        <n v="1.5004404E9"/>
        <n v="1.2783924E9"/>
        <n v="1.3823316E9"/>
        <n v="1.316754E9"/>
        <n v="1.5182424E9"/>
        <n v="1.4764212E9"/>
        <n v="1.2697524E9"/>
        <n v="1.4197464E9"/>
        <n v="1.3986612E9"/>
        <n v="1.3884696E9"/>
        <n v="1.5183288E9"/>
        <n v="1.5170328E9"/>
        <n v="1.368594E9"/>
        <n v="1.4482584E9"/>
        <n v="1.555218E9"/>
        <n v="1.4319252E9"/>
        <n v="1.3359348E9"/>
        <n v="1.5522804E9"/>
        <n v="1.5299892E9"/>
        <n v="1.4187096E9"/>
        <n v="1.3721364E9"/>
        <n v="1.3090644E9"/>
        <n v="1.4258772E9"/>
        <n v="1.5013044E9"/>
        <n v="1.2682872E9"/>
        <n v="1.4121396E9"/>
        <n v="1.3300632E9"/>
        <n v="1.5761304E9"/>
        <n v="1.4071284E9"/>
        <n v="1.5601428E9"/>
        <n v="1.5205752E9"/>
        <n v="1.4926644E9"/>
        <n v="1.4544792E9"/>
        <n v="1.2819348E9"/>
        <n v="1.5739704E9"/>
        <n v="1.3726548E9"/>
        <n v="1.2758868E9"/>
        <n v="1.5617844E9"/>
        <n v="1.3323924E9"/>
        <n v="1.4023764E9"/>
        <n v="1.4953428E9"/>
        <n v="1.4822136E9"/>
        <n v="1.420092E9"/>
        <n v="1.458018E9"/>
        <n v="1.3673844E9"/>
        <n v="1.3630644E9"/>
        <n v="1.3433652E9"/>
        <n v="1.3627224E9"/>
        <n v="1.3654836E9"/>
        <n v="1.336194E9"/>
        <n v="1.5277428E9"/>
        <n v="1.5640308E9"/>
        <n v="1.4045364E9"/>
        <n v="1.3863096E9"/>
        <n v="1.32462E9"/>
        <n v="1.4939604E9"/>
        <n v="1.5193656E9"/>
        <n v="1.55565E9"/>
        <n v="1.4719284E9"/>
        <n v="1.3412916E9"/>
        <n v="1.2676824E9"/>
        <n v="1.272258E9"/>
        <n v="1.290492E9"/>
        <n v="1.454652E9"/>
        <n v="1.3851864E9"/>
        <n v="1.399698E9"/>
        <n v="1.2832308E9"/>
        <n v="1.3841496E9"/>
        <n v="1.51686E9"/>
        <n v="1.374642E9"/>
        <n v="1.534482E9"/>
        <n v="1.528434E9"/>
        <n v="1.282626E9"/>
        <n v="1.5356052E9"/>
        <n v="1.379826E9"/>
        <n v="1.5619572E9"/>
        <n v="1.5254964E9"/>
        <n v="1.4339124E9"/>
        <n v="1.4534424E9"/>
        <n v="1.3788756E9"/>
        <n v="1.4522328E9"/>
        <n v="1.5772536E9"/>
        <n v="1.5371604E9"/>
        <n v="1.4221656E9"/>
        <n v="1.4594868E9"/>
        <n v="1.3697172E9"/>
        <n v="1.3304952E9"/>
        <n v="1.4190552E9"/>
        <n v="1.48014E9"/>
        <n v="1.293948E9"/>
        <n v="1.4821272E9"/>
        <n v="1.3964148E9"/>
        <n v="1.3152852E9"/>
        <n v="1.443762E9"/>
        <n v="1.4562936E9"/>
        <n v="1.470114E9"/>
        <n v="1.321596E9"/>
        <n v="1.3188276E9"/>
        <n v="1.5420888E9"/>
        <n v="1.4263956E9"/>
        <n v="1.3213368E9"/>
        <n v="1.4049684E9"/>
        <n v="1.27917E9"/>
        <n v="1.2947256E9"/>
        <n v="1.43469E9"/>
        <n v="1.4434164E9"/>
        <n v="1.5756984E9"/>
        <n v="1.5095124E9"/>
        <n v="1.2998232E9"/>
        <n v="1.3227192E9"/>
        <n v="1.3126932E9"/>
        <n v="1.3933944E9"/>
        <n v="1.3040532E9"/>
        <n v="1.3297176E9"/>
        <n v="1.33533E9"/>
        <n v="1.2688884E9"/>
        <n v="1.2899736E9"/>
        <n v="1.4360724E9"/>
        <n v="1.4191416E9"/>
        <n v="1.2790836E9"/>
        <n v="1.401426E9"/>
        <n v="1.39581E9"/>
        <n v="1.4670036E9"/>
        <n v="1.2687156E9"/>
        <n v="1.4571576E9"/>
        <n v="1.276578E9"/>
        <n v="1.4237208E9"/>
        <n v="1.3751604E9"/>
        <n v="1.5555636E9"/>
        <n v="1.295676E9"/>
        <n v="1.4573304E9"/>
        <n v="1.3955508E9"/>
        <n v="1.5476184E9"/>
        <n v="1.3556376E9"/>
        <n v="1.3747284E9"/>
        <n v="1.28781E9"/>
        <n v="1.5037236E9"/>
        <n v="1.4841144E9"/>
        <n v="1.461906E9"/>
        <n v="1.3796532E9"/>
        <n v="1.401858E9"/>
        <n v="1.3674708E9"/>
        <n v="1.304658E9"/>
        <n v="1.467954E9"/>
        <n v="1.4737428E9"/>
        <n v="1.5237684E9"/>
        <n v="1.4370228E9"/>
        <n v="1.5801048E9"/>
        <n v="1.28565E9"/>
        <n v="1.2766644E9"/>
        <n v="1.2861684E9"/>
        <n v="1.4677812E9"/>
        <n v="1.5566868E9"/>
        <n v="1.5535764E9"/>
        <n v="1.4149044E9"/>
        <n v="1.490418E9"/>
        <n v="1.3603896E9"/>
        <n v="1.3268664E9"/>
        <n v="1.4791032E9"/>
        <n v="1.2802068E9"/>
        <n v="1.532754E9"/>
        <n v="1.4530968E9"/>
        <n v="1.4875704E9"/>
        <n v="1.5450264E9"/>
        <n v="1.488348E9"/>
        <n v="1.5451128E9"/>
        <n v="1.537938E9"/>
        <n v="1.3631508E9"/>
        <n v="1.52325E9"/>
        <n v="1.4993172E9"/>
        <n v="1.2875508E9"/>
        <n v="1.4047956E9"/>
        <n v="1.3930488E9"/>
        <n v="1.4703732E9"/>
        <n v="1.4600916E9"/>
        <n v="1.4884344E9"/>
        <n v="1.5144408E9"/>
        <n v="1.5143544E9"/>
        <n v="1.4409108E9"/>
        <n v="1.4401332E9"/>
        <n v="1.3329108E9"/>
        <n v="1.5443352E9"/>
        <n v="1.2864276E9"/>
        <n v="1.3101876E9"/>
        <n v="1.3778388E9"/>
        <n v="1.4103252E9"/>
        <n v="1.3437972E9"/>
        <n v="1.4984532E9"/>
        <n v="1.2805524E9"/>
        <n v="1.5216084E9"/>
        <n v="1.4606964E9"/>
        <n v="1.31373E9"/>
        <n v="1.568178E9"/>
        <n v="1.3486356E9"/>
        <n v="1.4681268E9"/>
        <n v="1.5713748E9"/>
        <n v="1.5763032E9"/>
        <n v="1.3244472E9"/>
        <n v="1.3867416E9"/>
        <n v="1.537074E9"/>
        <n v="1.2777876E9"/>
        <n v="1.440306E9"/>
        <n v="1.5221268E9"/>
        <n v="1.4892984E9"/>
        <n v="1.5471E9"/>
        <n v="1.3830228E9"/>
        <n v="1.3223736E9"/>
        <n v="1.3492404E9"/>
        <n v="1.5626484E9"/>
        <n v="1.5082164E9"/>
        <n v="1.5117624E9"/>
        <n v="1.4474808E9"/>
        <n v="1.429506E9"/>
        <n v="1.5224724E9"/>
        <n v="1.3221144E9"/>
        <n v="1.301202E9"/>
        <n v="1.3744692E9"/>
        <n v="1.3349844E9"/>
        <n v="1.4676084E9"/>
        <n v="1.5467544E9"/>
        <n v="1.4954292E9"/>
        <n v="1.5315444E9"/>
        <n v="1.471842E9"/>
        <n v="1.2811572E9"/>
        <n v="1.3734324E9"/>
        <n v="1.3139892E9"/>
        <n v="1.3714452E9"/>
        <n v="1.3382676E9"/>
        <n v="1.5191928E9"/>
        <n v="1.522818E9"/>
        <n v="1.4568984E9"/>
        <n v="1.413954E9"/>
        <n v="1.4160312E9"/>
        <n v="1.2879828E9"/>
        <n v="1.4641524E9"/>
        <n v="1.3599576E9"/>
        <n v="1.4323572E9"/>
        <n v="1.500786E9"/>
        <n v="1.4901588E9"/>
        <n v="1.4855832E9"/>
        <n v="1.459314E9"/>
        <n v="1.424412E9"/>
        <n v="1.478844E9"/>
        <n v="1.4161176E9"/>
        <n v="1.340946E9"/>
        <n v="1.4861016E9"/>
        <n v="1.2745908E9"/>
        <n v="1.2638808E9"/>
        <n v="1.4454036E9"/>
        <n v="1.2751956E9"/>
        <n v="1.3181364E9"/>
        <n v="1.2834036E9"/>
        <n v="1.2674232E9"/>
        <n v="1.4127444E9"/>
        <n v="1.2779604E9"/>
        <n v="1.4581908E9"/>
        <n v="1.2809844E9"/>
        <n v="1.3514004E9"/>
        <n v="1.4217336E9"/>
        <n v="1.3051764E9"/>
        <n v="1.4141268E9"/>
        <n v="1.5178104E9"/>
        <n v="1.5646356E9"/>
        <n v="1.5006996E9"/>
        <n v="1.3540824E9"/>
        <n v="1.3364532E9"/>
        <n v="1.3052628E9"/>
        <n v="1.4922324E9"/>
        <n v="1.4441076E9"/>
        <n v="1.3765428E9"/>
        <n v="1.3974516E9"/>
        <n v="1.5484824E9"/>
        <n v="1.549692E9"/>
        <n v="1.4920596E9"/>
        <n v="1.4639796E9"/>
        <n v="1.4152536E9"/>
        <n v="1.5622164E9"/>
        <n v="1.3132116E9"/>
        <n v="1.4395284E9"/>
        <n v="1.4691636E9"/>
        <n v="1.2885012E9"/>
        <n v="1.2989592E9"/>
        <n v="1.38726E9"/>
        <n v="1.457244E9"/>
        <n v="1.305954E9"/>
        <n v="1.4011668E9"/>
        <n v="1.2661272E9"/>
        <n v="1.481436E9"/>
        <n v="1.3722228E9"/>
        <n v="1.5139224E9"/>
        <n v="1.4779764E9"/>
        <n v="1.407474E9"/>
        <n v="1.5461496E9"/>
        <n v="1.3384404E9"/>
        <n v="1.4541336E9"/>
        <n v="1.577772E9"/>
        <n v="1.5485688E9"/>
        <n v="1.5148728E9"/>
        <n v="1.3309272E9"/>
        <n v="1.5711156E9"/>
        <n v="1.4634612E9"/>
        <n v="1.3449204E9"/>
        <n v="1.5118488E9"/>
        <n v="1.4523192E9"/>
        <n v="1.3460436E9"/>
        <n v="1.4643252E9"/>
        <n v="1.5119352E9"/>
        <n v="1.556946E9"/>
        <n v="1.5480504E9"/>
        <n v="1.3537368E9"/>
        <n v="1.4882616E9"/>
        <n v="1.3935672E9"/>
        <n v="1.2769236E9"/>
        <n v="1.29222E9"/>
        <n v="1.3043988E9"/>
        <n v="1.433826E9"/>
        <n v="1.5149592E9"/>
        <n v="1.332738E9"/>
        <n v="1.44549E9"/>
        <n v="1.2976632E9"/>
        <n v="1.4251032E9"/>
        <n v="1.2653496E9"/>
        <n v="1.5380244E9"/>
        <n v="1.3950324E9"/>
        <n v="1.4054868E9"/>
        <n v="1.4558616E9"/>
        <n v="1.5290388E9"/>
        <n v="1.5352596E9"/>
        <n v="1.327212E9"/>
        <n v="1.5263604E9"/>
        <n v="1.5321492E9"/>
        <n v="1.5153048E9"/>
        <n v="1.2763188E9"/>
        <n v="1.3287672E9"/>
        <n v="1.3216824E9"/>
        <n v="1.3107924E9"/>
        <n v="1.308546E9"/>
        <n v="1.5740568E9"/>
        <n v="1.3083732E9"/>
        <n v="1.3352436E9"/>
        <n v="1.3284216E9"/>
        <n v="1.5242868E9"/>
        <n v="1.3621176E9"/>
        <n v="1.550556E9"/>
        <n v="1.2691476E9"/>
        <n v="1.3121748E9"/>
        <n v="1.4345172E9"/>
        <n v="1.4715828E9"/>
        <n v="1.4107572E9"/>
        <n v="1.3048308E9"/>
        <n v="1.5390612E9"/>
        <n v="1.381554E9"/>
        <n v="1.2770964E9"/>
        <n v="1.3891608E9"/>
        <n v="1.2719988E9"/>
        <n v="1.2948984E9"/>
        <n v="1.55997E9"/>
        <n v="1.4695092E9"/>
        <n v="1.579068E9"/>
        <n v="1.4877432E9"/>
        <n v="1.5636852E9"/>
        <n v="1.42182E9"/>
        <n v="1.2747636E9"/>
        <n v="1.3991796E9"/>
        <n v="1.2758004E9"/>
        <n v="1.2827988E9"/>
        <n v="1.4371092E9"/>
        <n v="1.4918868E9"/>
        <n v="1.3946004E9"/>
        <n v="1.5613524E9"/>
        <n v="1.322892E9"/>
        <n v="1.274418E9"/>
        <n v="1.4343444E9"/>
        <n v="1.3735188E9"/>
        <n v="1.5176376E9"/>
        <n v="1.3106196E9"/>
        <n v="1.576476E9"/>
        <n v="1.381122E9"/>
        <n v="1.4111028E9"/>
        <n v="1.5318036E9"/>
        <n v="1.4946516E9"/>
        <n v="1.3038804E9"/>
        <n v="1.4219064E9"/>
        <n v="1.5680052E9"/>
        <n v="1.3468212E9"/>
        <n v="1.5576372E9"/>
        <n v="1.3755924E9"/>
        <n v="1.4188824E9"/>
        <n v="1.3092372E9"/>
        <n v="1.5079572E9"/>
        <n v="1.5495192E9"/>
        <n v="1.3290264E9"/>
        <n v="1.572498E9"/>
        <n v="1.5060564E9"/>
        <n v="1.3420692E9"/>
        <n v="1.3882968E9"/>
        <n v="1.4937876E9"/>
        <n v="1.424844E9"/>
        <n v="1.4039316E9"/>
        <n v="1.394514E9"/>
        <n v="1.3653972E9"/>
        <n v="1.4561208E9"/>
        <n v="1.437714E9"/>
        <n v="1.5637716E9"/>
        <n v="1.4485176E9"/>
        <n v="1.5287796E9"/>
        <n v="1.3047444E9"/>
        <n v="1.3543416E9"/>
        <n v="1.2945528E9"/>
        <n v="1.2959352E9"/>
        <n v="1.333602E9"/>
        <n v="1.3082004E9"/>
        <n v="1.4117076E9"/>
        <n v="1.418364E9"/>
        <n v="1.4293332E9"/>
        <n v="1.5553908E9"/>
        <n v="1.482732E9"/>
        <n v="1.4707188E9"/>
        <n v="1.4505912E9"/>
        <n v="1.3538232E9"/>
        <n v="1.450764E9"/>
        <n v="1.329372E9"/>
        <n v="1.4549112E9"/>
        <n v="1.2979224E9"/>
        <n v="1.3844088E9"/>
        <n v="1.2993048E9"/>
        <n v="1.4313204E9"/>
        <n v="1.4975028E9"/>
        <n v="1.5769944E9"/>
        <n v="1.3049172E9"/>
        <n v="1.3812084E9"/>
        <n v="1.4016852E9"/>
        <n v="1.2919608E9"/>
        <n v="1.4487768E9"/>
        <n v="1.2961944E9"/>
        <n v="1.5179832E9"/>
        <n v="1.4789304E9"/>
        <n v="1.4461812E9"/>
        <n v="1.5141816E9"/>
        <n v="1.3110516E9"/>
        <n v="1.5648948E9"/>
        <n v="1.4932692E9"/>
        <n v="1.4116212E9"/>
        <n v="1.5256692E9"/>
        <n v="1.4509368E9"/>
        <n v="1.413522E9"/>
        <n v="1.5413076E9"/>
        <n v="1.3571064E9"/>
        <n v="1.3901976E9"/>
        <n v="1.265868E9"/>
        <n v="1.4671764E9"/>
      </sharedItems>
    </cacheField>
    <cacheField name="deadline" numFmtId="0">
      <sharedItems containsSemiMixedTypes="0" containsString="0" containsNumber="1" containsInteger="1">
        <n v="1.4501592E9"/>
        <n v="1.4085972E9"/>
        <n v="1.3848408E9"/>
        <n v="1.5689556E9"/>
        <n v="1.5483096E9"/>
        <n v="1.3470804E9"/>
        <n v="1.5053652E9"/>
        <n v="1.4396148E9"/>
        <n v="1.2815028E9"/>
        <n v="1.383804E9"/>
        <n v="1.2859092E9"/>
        <n v="1.2855636E9"/>
        <n v="1.5724116E9"/>
        <n v="1.466658E9"/>
        <n v="1.3333428E9"/>
        <n v="1.5763032E9"/>
        <n v="1.3922712E9"/>
        <n v="1.2948984E9"/>
        <n v="1.537074E9"/>
        <n v="1.55349E9"/>
        <n v="1.4065236E9"/>
        <n v="1.316322E9"/>
        <n v="1.5240276E9"/>
        <n v="1.5546996E9"/>
        <n v="1.4034996E9"/>
        <n v="1.3074228E9"/>
        <n v="1.535346E9"/>
        <n v="1.4445396E9"/>
        <n v="1.2676824E9"/>
        <n v="1.5355188E9"/>
        <n v="1.559106E9"/>
        <n v="1.4543928E9"/>
        <n v="1.5178968E9"/>
        <n v="1.4156856E9"/>
        <n v="1.4906772E9"/>
        <n v="1.5515064E9"/>
        <n v="1.3008564E9"/>
        <n v="1.5731928E9"/>
        <n v="1.28781E9"/>
        <n v="1.362978E9"/>
        <n v="1.2773556E9"/>
        <n v="1.3489812E9"/>
        <n v="1.3105332E9"/>
        <n v="1.4075604E9"/>
        <n v="1.5528852E9"/>
        <n v="1.4793624E9"/>
        <n v="1.2805524E9"/>
        <n v="1.3986612E9"/>
        <n v="1.4362452E9"/>
        <n v="1.5754392E9"/>
        <n v="1.3777524E9"/>
        <n v="1.3342068E9"/>
        <n v="1.2848724E9"/>
        <n v="1.4039316E9"/>
        <n v="1.5212628E9"/>
        <n v="1.5333588E9"/>
        <n v="1.4214744E9"/>
        <n v="1.5052788E9"/>
        <n v="1.4439348E9"/>
        <n v="1.4985396E9"/>
        <n v="1.3427604E9"/>
        <n v="1.3017204E9"/>
        <n v="1.4335668E9"/>
        <n v="1.493874E9"/>
        <n v="1.5318036E9"/>
        <n v="1.2967128E9"/>
        <n v="1.4289012E9"/>
        <n v="1.2648312E9"/>
        <n v="1.5051924E9"/>
        <n v="1.295676E9"/>
        <n v="1.2929112E9"/>
        <n v="1.4388372E9"/>
        <n v="1.4804856E9"/>
        <n v="1.4591412E9"/>
        <n v="1.532322E9"/>
        <n v="1.4262228E9"/>
        <n v="1.2867732E9"/>
        <n v="1.5239412E9"/>
        <n v="1.5295572E9"/>
        <n v="1.5065748E9"/>
        <n v="1.5135768E9"/>
        <n v="1.4715828E9"/>
        <n v="1.3443156E9"/>
        <n v="1.3164084E9"/>
        <n v="1.4318388E9"/>
        <n v="1.3005108E9"/>
        <n v="1.4310612E9"/>
        <n v="1.2714804E9"/>
        <n v="1.45638E9"/>
        <n v="1.4728788E9"/>
        <n v="1.3510548E9"/>
        <n v="1.5555636E9"/>
        <n v="1.571634E9"/>
        <n v="1.439874E9"/>
        <n v="1.4383188E9"/>
        <n v="1.4194008E9"/>
        <n v="1.3205556E9"/>
        <n v="1.4251032E9"/>
        <n v="1.5268788E9"/>
        <n v="1.288674E9"/>
        <n v="1.495602E9"/>
        <n v="1.366434E9"/>
        <n v="1.5683508E9"/>
        <n v="1.5259284E9"/>
        <n v="1.3368852E9"/>
        <n v="1.3896792E9"/>
        <n v="1.5382836E9"/>
        <n v="1.3488084E9"/>
        <n v="1.4101524E9"/>
        <n v="1.5057972E9"/>
        <n v="1.5548724E9"/>
        <n v="1.5139224E9"/>
        <n v="1.4426388E9"/>
        <n v="1.317186E9"/>
        <n v="1.3912344E9"/>
        <n v="1.4043636E9"/>
        <n v="1.4295924E9"/>
        <n v="1.4136084E9"/>
        <n v="1.448604E9"/>
        <n v="1.5623028E9"/>
        <n v="1.5376788E9"/>
        <n v="1.47357E9"/>
        <n v="1.2738996E9"/>
        <n v="1.2840084E9"/>
        <n v="1.3209912E9"/>
        <n v="1.386828E9"/>
        <n v="1.5171192E9"/>
        <n v="1.315026E9"/>
        <n v="1.3126932E9"/>
        <n v="1.3630644E9"/>
        <n v="1.403154E9"/>
        <n v="1.2868596E9"/>
        <n v="1.3493268E9"/>
        <n v="1.4309748E9"/>
        <n v="1.5199704E9"/>
        <n v="1.4346036E9"/>
        <n v="1.3372308E9"/>
        <n v="1.2794292E9"/>
        <n v="1.5614388E9"/>
        <n v="1.410498E9"/>
        <n v="1.32246E9"/>
        <n v="1.4663124E9"/>
        <n v="1.5017364E9"/>
        <n v="1.3615128E9"/>
        <n v="1.5450264E9"/>
        <n v="1.4066964E9"/>
        <n v="1.487916E9"/>
        <n v="1.3511412E9"/>
        <n v="1.4650164E9"/>
        <n v="1.2707892E9"/>
        <n v="1.5723252E9"/>
        <n v="1.38942E9"/>
        <n v="1.4496408E9"/>
        <n v="1.555218E9"/>
        <n v="1.5577236E9"/>
        <n v="1.4435028E9"/>
        <n v="1.5468408E9"/>
        <n v="1.5127128E9"/>
        <n v="1.5075252E9"/>
        <n v="1.5043284E9"/>
        <n v="1.2933432E9"/>
        <n v="1.3717044E9"/>
        <n v="1.5527988E9"/>
        <n v="1.3423284E9"/>
        <n v="1.5023412E9"/>
        <n v="1.3971924E9"/>
        <n v="1.407042E9"/>
        <n v="1.3693716E9"/>
        <n v="1.4441076E9"/>
        <n v="1.4742612E9"/>
        <n v="1.4736564E9"/>
        <n v="1.2919608E9"/>
        <n v="1.5067476E9"/>
        <n v="1.3635828E9"/>
        <n v="1.269666E9"/>
        <n v="1.5086484E9"/>
        <n v="1.5619572E9"/>
        <n v="1.2851316E9"/>
        <n v="1.556946E9"/>
        <n v="1.527138E9"/>
        <n v="1.4021172E9"/>
        <n v="1.3640148E9"/>
        <n v="1.4175864E9"/>
        <n v="1.4570712E9"/>
        <n v="1.3704084E9"/>
        <n v="1.552626E9"/>
        <n v="1.4041908E9"/>
        <n v="1.5235092E9"/>
        <n v="1.4435892E9"/>
        <n v="1.5334452E9"/>
        <n v="1.4745204E9"/>
        <n v="1.4994036E9"/>
        <n v="1.2835764E9"/>
        <n v="1.4365908E9"/>
        <n v="1.2704436E9"/>
        <n v="1.4078196E9"/>
        <n v="1.3178772E9"/>
        <n v="1.4848056E9"/>
        <n v="1.3026708E9"/>
        <n v="1.5407892E9"/>
        <n v="1.268028E9"/>
        <n v="1.5371604E9"/>
        <n v="1.5122808E9"/>
        <n v="1.4631156E9"/>
        <n v="1.49085E9"/>
        <n v="1.3796532E9"/>
        <n v="1.580364E9"/>
        <n v="1.2897144E9"/>
        <n v="1.2827124E9"/>
        <n v="1.5502104E9"/>
        <n v="1.3221144E9"/>
        <n v="1.5572052E9"/>
        <n v="1.3239288E9"/>
        <n v="1.34613E9"/>
        <n v="1.3110516E9"/>
        <n v="1.3404276E9"/>
        <n v="1.4123124E9"/>
        <n v="1.459314E9"/>
        <n v="1.4154264E9"/>
        <n v="1.3990932E9"/>
        <n v="1.4321844E9"/>
        <n v="1.4747796E9"/>
        <n v="1.5004404E9"/>
        <n v="1.575612E9"/>
        <n v="1.3741236E9"/>
        <n v="1.4695092E9"/>
        <n v="1.3092372E9"/>
        <n v="1.5039828E9"/>
        <n v="1.4873976E9"/>
        <n v="1.5620436E9"/>
        <n v="1.3985748E9"/>
        <n v="1.5153912E9"/>
        <n v="1.44117E9"/>
        <n v="1.2811572E9"/>
        <n v="1.3982292E9"/>
        <n v="1.4952564E9"/>
        <n v="1.5204024E9"/>
        <n v="1.4098068E9"/>
        <n v="1.3969332E9"/>
        <n v="1.3760244E9"/>
        <n v="1.4836824E9"/>
        <n v="1.4204376E9"/>
        <n v="1.4207832E9"/>
        <n v="1.2674232E9"/>
        <n v="1.3552056E9"/>
        <n v="1.3831092E9"/>
        <n v="1.3032756E9"/>
        <n v="1.4878296E9"/>
        <n v="1.298268E9"/>
        <n v="1.456812E9"/>
        <n v="1.3636692E9"/>
        <n v="1.4829048E9"/>
        <n v="1.356588E9"/>
        <n v="1.3498452E9"/>
        <n v="1.283058E9"/>
        <n v="1.304226E9"/>
        <n v="1.2630168E9"/>
        <n v="1.3620312E9"/>
        <n v="1.4556024E9"/>
        <n v="1.4181912E9"/>
        <n v="1.3524408E9"/>
        <n v="1.3533048E9"/>
        <n v="1.5507288E9"/>
        <n v="1.2914424E9"/>
        <n v="1.4521464E9"/>
        <n v="1.5648948E9"/>
        <n v="1.5058836E9"/>
        <n v="1.51038E9"/>
        <n v="1.3352436E9"/>
        <n v="1.2796884E9"/>
        <n v="1.3560696E9"/>
        <n v="1.53621E9"/>
        <n v="1.5117624E9"/>
        <n v="1.3332564E9"/>
        <n v="1.4807448E9"/>
        <n v="1.3362804E9"/>
        <n v="1.4767668E9"/>
        <n v="1.4301972E9"/>
        <n v="1.3317876E9"/>
        <n v="1.3709268E9"/>
        <n v="1.3190004E9"/>
        <n v="1.3334292E9"/>
        <n v="1.2870324E9"/>
        <n v="1.5415704E9"/>
        <n v="1.3839768E9"/>
        <n v="1.550556E9"/>
        <n v="1.3904568E9"/>
        <n v="1.458018E9"/>
        <n v="1.4618196E9"/>
        <n v="1.5041556E9"/>
        <n v="1.4263956E9"/>
        <n v="1.4525784E9"/>
        <n v="1.4740884E9"/>
        <n v="1.461906E9"/>
        <n v="1.5002676E9"/>
        <n v="1.3406868E9"/>
        <n v="1.3031892E9"/>
        <n v="1.3183092E9"/>
        <n v="1.2721716E9"/>
        <n v="1.2988728E9"/>
        <n v="1.383282E9"/>
        <n v="1.3304952E9"/>
        <n v="1.4034132E9"/>
        <n v="1.5742296E9"/>
        <n v="1.4958612E9"/>
        <n v="1.3925304E9"/>
        <n v="1.2836628E9"/>
        <n v="1.3057812E9"/>
        <n v="1.3023252E9"/>
        <n v="1.291788E9"/>
        <n v="1.3960692E9"/>
        <n v="1.4358996E9"/>
        <n v="1.5311124E9"/>
        <n v="1.451628E9"/>
        <n v="1.567314E9"/>
        <n v="1.544508E9"/>
        <n v="1.4824728E9"/>
        <n v="1.5127992E9"/>
        <n v="1.3243608E9"/>
        <n v="1.3645332E9"/>
        <n v="1.5451128E9"/>
        <n v="1.5161688E9"/>
        <n v="1.5749208E9"/>
        <n v="1.2924792E9"/>
        <n v="1.5735384E9"/>
        <n v="1.3203828E9"/>
        <n v="1.5028596E9"/>
        <n v="1.323756E9"/>
        <n v="1.4413428E9"/>
        <n v="1.3753332E9"/>
        <n v="1.5200568E9"/>
        <n v="1.4365044E9"/>
        <n v="1.5083028E9"/>
        <n v="1.425708E9"/>
        <n v="1.488348E9"/>
        <n v="1.5026004E9"/>
        <n v="1.4336532E9"/>
        <n v="1.441602E9"/>
        <n v="1.4475672E9"/>
        <n v="1.5623892E9"/>
        <n v="1.3787892E9"/>
        <n v="1.4885208E9"/>
        <n v="1.3272984E9"/>
        <n v="1.4434164E9"/>
        <n v="1.5341364E9"/>
        <n v="1.2950712E9"/>
        <n v="1.509426E9"/>
        <n v="1.2993912E9"/>
        <n v="1.325052E9"/>
        <n v="1.522818E9"/>
        <n v="1.485324E9"/>
        <n v="1.2941208E9"/>
        <n v="1.2889332E9"/>
        <n v="1.3632372E9"/>
        <n v="1.5558228E9"/>
        <n v="1.427778E9"/>
        <n v="1.4224248E9"/>
        <n v="1.5036372E9"/>
        <n v="1.5476184E9"/>
        <n v="1.4499E9"/>
        <n v="1.4051412E9"/>
        <n v="1.5729336E9"/>
        <n v="1.530162E9"/>
        <n v="1.3209048E9"/>
        <n v="1.3723956E9"/>
        <n v="1.437714E9"/>
        <n v="1.5097716E9"/>
        <n v="1.4890392E9"/>
        <n v="1.5566004E9"/>
        <n v="1.2785652E9"/>
        <n v="1.3399092E9"/>
        <n v="1.3258296E9"/>
        <n v="1.2905784E9"/>
        <n v="1.3803444E9"/>
        <n v="1.389852E9"/>
        <n v="1.2944664E9"/>
        <n v="1.500354E9"/>
        <n v="1.375938E9"/>
        <n v="1.3234104E9"/>
        <n v="1.5394068E9"/>
        <n v="1.3698036E9"/>
        <n v="1.2972312E9"/>
        <n v="1.37853E9"/>
        <n v="1.5721524E9"/>
        <n v="1.3298904E9"/>
        <n v="1.2767508E9"/>
        <n v="1.5108984E9"/>
        <n v="1.5324084E9"/>
        <n v="1.3605624E9"/>
        <n v="1.5715476E9"/>
        <n v="1.4681268E9"/>
        <n v="1.4928372E9"/>
        <n v="1.4962068E9"/>
        <n v="1.3895928E9"/>
        <n v="1.5456312E9"/>
        <n v="1.2724308E9"/>
        <n v="1.3279032E9"/>
        <n v="1.2960216E9"/>
        <n v="1.5432984E9"/>
        <n v="1.3363668E9"/>
        <n v="1.4995764E9"/>
        <n v="1.5013044E9"/>
        <n v="1.2732084E9"/>
        <n v="1.3168404E9"/>
        <n v="1.524546E9"/>
        <n v="1.438578E9"/>
        <n v="1.3625496E9"/>
        <n v="1.4133492E9"/>
        <n v="1.2980088E9"/>
        <n v="1.3944276E9"/>
        <n v="1.5726708E9"/>
        <n v="1.4007348E9"/>
        <n v="1.3867416E9"/>
        <n v="1.4817816E9"/>
        <n v="1.41966E9"/>
        <n v="1.4423796E9"/>
        <n v="1.3649652E9"/>
        <n v="1.4790168E9"/>
        <n v="1.4996628E9"/>
        <n v="1.3378356E9"/>
        <n v="1.5057108E9"/>
        <n v="1.2874644E9"/>
        <n v="1.3116564E9"/>
        <n v="1.2931704E9"/>
        <n v="1.3559832E9"/>
        <n v="1.5150456E9"/>
        <n v="1.3660884E9"/>
        <n v="1.5533172E9"/>
        <n v="1.5420888E9"/>
        <n v="1.5031188E9"/>
        <n v="1.2784788E9"/>
        <n v="1.4841144E9"/>
        <n v="1.3854456E9"/>
        <n v="1.3187412E9"/>
        <n v="1.5182424E9"/>
        <n v="1.476594E9"/>
        <n v="1.273554E9"/>
        <n v="1.4219064E9"/>
        <n v="1.2815892E9"/>
        <n v="1.4003892E9"/>
        <n v="1.3628088E9"/>
        <n v="1.3888152E9"/>
        <n v="1.5195384E9"/>
        <n v="1.5178104E9"/>
        <n v="1.3705812E9"/>
        <n v="1.4488632E9"/>
        <n v="1.432098E9"/>
        <n v="1.4821272E9"/>
        <n v="1.3359348E9"/>
        <n v="1.5300756E9"/>
        <n v="1.418796E9"/>
        <n v="1.372482E9"/>
        <n v="1.5343956E9"/>
        <n v="1.3113972E9"/>
        <n v="1.426914E9"/>
        <n v="1.5014772E9"/>
        <n v="1.2690612E9"/>
        <n v="1.415772E9"/>
        <n v="1.3310136E9"/>
        <n v="1.5767352E9"/>
        <n v="1.411362E9"/>
        <n v="1.5636852E9"/>
        <n v="1.5218676E9"/>
        <n v="1.4955156E9"/>
        <n v="1.455948E9"/>
        <n v="1.2823668E9"/>
        <n v="1.5745752E9"/>
        <n v="1.3749012E9"/>
        <n v="1.2789108E9"/>
        <n v="1.5629076E9"/>
        <n v="1.3324788E9"/>
        <n v="1.402722E9"/>
        <n v="1.4968116E9"/>
        <n v="1.4822136E9"/>
        <n v="1.4202648E9"/>
        <n v="1.45845E9"/>
        <n v="1.3458708E9"/>
        <n v="1.4374548E9"/>
        <n v="1.4320116E9"/>
        <n v="1.3663476E9"/>
        <n v="1.5128856E9"/>
        <n v="1.3697172E9"/>
        <n v="1.5346548E9"/>
        <n v="1.337058E9"/>
        <n v="1.5298164E9"/>
        <n v="1.4046228E9"/>
        <n v="1.2841812E9"/>
        <n v="1.3247928E9"/>
        <n v="1.284354E9"/>
        <n v="1.4943924E9"/>
        <n v="1.5559092E9"/>
        <n v="1.4724468E9"/>
        <n v="1.2681144E9"/>
        <n v="1.2733812E9"/>
        <n v="1.2908376E9"/>
        <n v="1.4543064E9"/>
        <n v="1.4577624E9"/>
        <n v="1.3890744E9"/>
        <n v="1.2844404E9"/>
        <n v="1.388988E9"/>
        <n v="1.5169464E9"/>
        <n v="1.5345684E9"/>
        <n v="1.5286068E9"/>
        <n v="1.5375924E9"/>
        <n v="1.3812084E9"/>
        <n v="1.5624756E9"/>
        <n v="1.5273972E9"/>
        <n v="1.4361588E9"/>
        <n v="1.4560344E9"/>
        <n v="1.3801716E9"/>
        <n v="1.453356E9"/>
        <n v="1.5789816E9"/>
        <n v="1.5374196E9"/>
        <n v="1.4232024E9"/>
        <n v="1.46061E9"/>
        <n v="1.3704948E9"/>
        <n v="1.332306E9"/>
        <n v="1.4225112E9"/>
        <n v="1.4803128E9"/>
        <n v="1.2940344E9"/>
        <n v="1.4826456E9"/>
        <n v="1.31589E9"/>
        <n v="1.4440212E9"/>
        <n v="1.4600052E9"/>
        <n v="1.4707188E9"/>
        <n v="1.5525396E9"/>
        <n v="1.5438168E9"/>
        <n v="1.4270868E9"/>
        <n v="1.3230648E9"/>
        <n v="1.4582772E9"/>
        <n v="1.2957624E9"/>
        <n v="1.4195736E9"/>
        <n v="1.4387508E9"/>
        <n v="1.4447988E9"/>
        <n v="1.3991796E9"/>
        <n v="1.5765624E9"/>
        <n v="1.4008212E9"/>
        <n v="1.5109848E9"/>
        <n v="1.302066E9"/>
        <n v="1.3229784E9"/>
        <n v="1.31373E9"/>
        <n v="1.3940856E9"/>
        <n v="1.3053492E9"/>
        <n v="1.4343444E9"/>
        <n v="1.3311864E9"/>
        <n v="1.3365396E9"/>
        <n v="1.2697524E9"/>
        <n v="1.2916152E9"/>
        <n v="1.5523668E9"/>
        <n v="1.4366772E9"/>
        <n v="1.420092E9"/>
        <n v="1.2799476E9"/>
        <n v="1.4022036E9"/>
        <n v="1.4672628E9"/>
        <n v="1.27053E9"/>
        <n v="1.5755256E9"/>
        <n v="1.2790836E9"/>
        <n v="1.424412E9"/>
        <n v="1.3761972E9"/>
        <n v="1.4028948E9"/>
        <n v="1.4344308E9"/>
        <n v="1.5578964E9"/>
        <n v="1.2974904E9"/>
        <n v="1.4473944E9"/>
        <n v="1.3957236E9"/>
        <n v="1.5521976E9"/>
        <n v="1.5490872E9"/>
        <n v="1.3568472E9"/>
        <n v="1.3757652E9"/>
        <n v="1.2898008E9"/>
        <n v="1.5045012E9"/>
        <n v="1.4856696E9"/>
        <n v="1.46277E9"/>
        <n v="1.3797396E9"/>
        <n v="1.3692852E9"/>
        <n v="1.3047444E9"/>
        <n v="1.4682996E9"/>
        <n v="1.4741748E9"/>
        <n v="1.5260148E9"/>
        <n v="1.422684E9"/>
        <n v="1.5813144E9"/>
        <n v="1.2864276E9"/>
        <n v="1.278738E9"/>
        <n v="1.467954E9"/>
        <n v="1.5576372E9"/>
        <n v="1.553922E9"/>
        <n v="1.4164632E9"/>
        <n v="1.4472216E9"/>
        <n v="1.4916276E9"/>
        <n v="1.3631508E9"/>
        <n v="1.3307544E9"/>
        <n v="1.4797944E9"/>
        <n v="1.2812436E9"/>
        <n v="1.532754E9"/>
        <n v="1.489986E9"/>
        <n v="1.545804E9"/>
        <n v="1.4898996E9"/>
        <n v="1.5464952E9"/>
        <n v="1.5397524E9"/>
        <n v="1.3641012E9"/>
        <n v="1.5253236E9"/>
        <n v="1.5008724E9"/>
        <n v="1.2885012E9"/>
        <n v="1.4071284E9"/>
        <n v="1.3943448E9"/>
        <n v="1.4602644E9"/>
        <n v="1.4408244E9"/>
        <n v="1.489554E9"/>
        <n v="1.5148728E9"/>
        <n v="1.5157368E9"/>
        <n v="1.442898E9"/>
        <n v="1.2961944E9"/>
        <n v="1.4409108E9"/>
        <n v="1.3355028E9"/>
        <n v="1.5446808E9"/>
        <n v="1.2884148E9"/>
        <n v="1.3305816E9"/>
        <n v="1.3783572E9"/>
        <n v="1.4111028E9"/>
        <n v="1.344834E9"/>
        <n v="1.4992308E9"/>
        <n v="1.4574168E9"/>
        <n v="1.280898E9"/>
        <n v="1.5224724E9"/>
        <n v="1.4625108E9"/>
        <n v="1.3177908E9"/>
        <n v="1.5687828E9"/>
        <n v="1.3494132E9"/>
        <n v="1.5480504E9"/>
        <n v="1.5718068E9"/>
        <n v="1.576476E9"/>
        <n v="1.3249656E9"/>
        <n v="1.3875192E9"/>
        <n v="1.5372468E9"/>
        <n v="1.2795156E9"/>
        <n v="1.5230772E9"/>
        <n v="1.5484824E9"/>
        <n v="1.3840632E9"/>
        <n v="1.322892E9"/>
        <n v="1.3507092E9"/>
        <n v="1.5642036E9"/>
        <n v="1.5096852E9"/>
        <n v="1.5149592E9"/>
        <n v="1.5226452E9"/>
        <n v="1.323324E9"/>
        <n v="1.5615252E9"/>
        <n v="1.2656952E9"/>
        <n v="1.3018068E9"/>
        <n v="1.3364532E9"/>
        <n v="1.4689044E9"/>
        <n v="1.3870872E9"/>
        <n v="1.5474456E9"/>
        <n v="1.5473592E9"/>
        <n v="1.4962932E9"/>
        <n v="1.3354164E9"/>
        <n v="1.5321492E9"/>
        <n v="1.453788E9"/>
        <n v="1.4714964E9"/>
        <n v="1.4085108E9"/>
        <n v="1.3758516E9"/>
        <n v="1.3158036E9"/>
        <n v="1.3736916E9"/>
        <n v="1.339218E9"/>
        <n v="1.5233364E9"/>
        <n v="1.4587092E9"/>
        <n v="1.4141268E9"/>
        <n v="1.416204E9"/>
        <n v="1.5529716E9"/>
        <n v="1.4651028E9"/>
        <n v="1.3601304E9"/>
        <n v="1.4328756E9"/>
        <n v="1.492146E9"/>
        <n v="1.4073012E9"/>
        <n v="1.48662E9"/>
        <n v="1.4599188E9"/>
        <n v="1.4247576E9"/>
        <n v="1.4798808E9"/>
        <n v="1.4180184E9"/>
        <n v="1.3410324E9"/>
        <n v="1.4863608E9"/>
        <n v="1.2746772E9"/>
        <n v="1.2675096E9"/>
        <n v="1.445922E9"/>
        <n v="1.53405E9"/>
        <n v="1.2775284E9"/>
        <n v="1.3185684E9"/>
        <n v="1.2695796E9"/>
        <n v="1.4137812E9"/>
        <n v="1.2801204E9"/>
        <n v="1.4594868E9"/>
        <n v="1.2825396E9"/>
        <n v="1.2758868E9"/>
        <n v="1.422252E9"/>
        <n v="1.305522E9"/>
        <n v="1.4149044E9"/>
        <n v="1.5671412E9"/>
        <n v="1.5011316E9"/>
        <n v="1.3550328E9"/>
        <n v="1.3394772E9"/>
        <n v="1.305954E9"/>
        <n v="1.4479992E9"/>
        <n v="1.3880376E9"/>
        <n v="1.3980564E9"/>
        <n v="1.5508152E9"/>
        <n v="1.5500376E9"/>
        <n v="1.4929236E9"/>
        <n v="1.467522E9"/>
        <n v="1.4161176E9"/>
        <n v="1.5637716E9"/>
        <n v="1.3192596E9"/>
        <n v="1.3136436E9"/>
        <n v="1.440306E9"/>
        <n v="1.4708052E9"/>
        <n v="1.3013748E9"/>
        <n v="1.3878648E9"/>
        <n v="1.4581908E9"/>
        <n v="1.5592788E9"/>
        <n v="1.5227316E9"/>
        <n v="1.3067316E9"/>
        <n v="1.3525272E9"/>
        <n v="1.2666456E9"/>
        <n v="1.4828184E9"/>
        <n v="1.374642E9"/>
        <n v="1.4782356E9"/>
        <n v="1.4080788E9"/>
        <n v="1.5481368E9"/>
        <n v="1.3408596E9"/>
        <n v="1.4544792E9"/>
        <n v="1.5796728E9"/>
        <n v="1.5166008E9"/>
        <n v="1.3329972E9"/>
        <n v="1.46493E9"/>
        <n v="1.3450068E9"/>
        <n v="1.452492E9"/>
        <n v="1.5242868E9"/>
        <n v="1.3469076E9"/>
        <n v="1.464498E9"/>
        <n v="1.5141816E9"/>
        <n v="1.3921848E9"/>
        <n v="1.5593652E9"/>
        <n v="1.5491736E9"/>
        <n v="1.5339636E9"/>
        <n v="1.4893812E9"/>
        <n v="1.3950324E9"/>
        <n v="1.4124852E9"/>
        <n v="1.5019956E9"/>
        <n v="1.2946392E9"/>
        <n v="1.3054356E9"/>
        <n v="1.435122E9"/>
        <n v="1.3356756E9"/>
        <n v="1.4484312E9"/>
        <n v="1.2986136E9"/>
        <n v="1.4256216E9"/>
        <n v="1.2663E9"/>
        <n v="1.3058676E9"/>
        <n v="1.538802E9"/>
        <n v="1.3989204E9"/>
        <n v="1.4056596E9"/>
        <n v="1.457244E9"/>
        <n v="1.529298E9"/>
        <n v="1.535778E9"/>
        <n v="1.3274712E9"/>
        <n v="1.5352596E9"/>
        <n v="1.515564E9"/>
        <n v="1.2770964E9"/>
        <n v="1.3290264E9"/>
        <n v="1.338786E9"/>
        <n v="1.308978E9"/>
        <n v="1.5763896E9"/>
        <n v="1.3367124E9"/>
        <n v="1.3304088E9"/>
        <n v="1.5248916E9"/>
        <n v="1.55142E9"/>
        <n v="1.2698388E9"/>
        <n v="1.3125204E9"/>
        <n v="1.4720148E9"/>
        <n v="1.4115348E9"/>
        <n v="1.3049172E9"/>
        <n v="1.5395796E9"/>
        <n v="1.3825044E9"/>
        <n v="1.278306E9"/>
        <n v="1.4425524E9"/>
        <n v="1.5110712E9"/>
        <n v="1.5363828E9"/>
        <n v="1.275282E9"/>
        <n v="1.2949848E9"/>
        <n v="1.4695956E9"/>
        <n v="1.5811416E9"/>
        <n v="1.563858E9"/>
        <n v="1.4389236E9"/>
        <n v="1.4221656E9"/>
        <n v="1.277874E9"/>
        <n v="1.3993524E9"/>
        <n v="1.4935284E9"/>
        <n v="1.3952052E9"/>
        <n v="1.3266936E9"/>
        <n v="1.2779604E9"/>
        <n v="1.43469E9"/>
        <n v="1.3761108E9"/>
        <n v="1.5184152E9"/>
        <n v="1.3108788E9"/>
        <n v="1.5769944E9"/>
        <n v="1.3826772E9"/>
        <n v="1.4111892E9"/>
        <n v="1.33749E9"/>
        <n v="1.3496724E9"/>
        <n v="1.379826E9"/>
        <n v="1.497762E9"/>
        <n v="1.3044852E9"/>
        <n v="1.5304212E9"/>
        <n v="1.4219928E9"/>
        <n v="1.568178E9"/>
        <n v="1.3479444E9"/>
        <n v="1.5587604E9"/>
        <n v="1.3766292E9"/>
        <n v="1.5047604E9"/>
        <n v="1.3113108E9"/>
        <n v="1.5107256E9"/>
        <n v="1.5512472E9"/>
        <n v="1.330236E9"/>
        <n v="1.27917E9"/>
        <n v="1.573452E9"/>
        <n v="1.5070932E9"/>
        <n v="1.4633748E9"/>
        <n v="1.3445748E9"/>
        <n v="1.4949972E9"/>
        <n v="1.4254488E9"/>
        <n v="1.4041044E9"/>
        <n v="1.3947732E9"/>
        <n v="1.3665204E9"/>
        <n v="1.4566392E9"/>
        <n v="1.5640308E9"/>
        <n v="1.4492952E9"/>
        <n v="1.53189E9"/>
        <n v="1.3062132E9"/>
        <n v="1.3562424E9"/>
        <n v="1.2975768E9"/>
        <n v="1.4145588E9"/>
        <n v="1.334898E9"/>
        <n v="1.3083732E9"/>
        <n v="1.419228E9"/>
        <n v="1.4719284E9"/>
        <n v="1.4537016E9"/>
        <n v="1.3503636E9"/>
        <n v="1.353996E9"/>
        <n v="1.4511096E9"/>
        <n v="1.3296312E9"/>
        <n v="1.2789972E9"/>
        <n v="1.4581044E9"/>
        <n v="1.3862232E9"/>
        <n v="1.2998232E9"/>
        <n v="1.4317524E9"/>
        <n v="1.2678552E9"/>
        <n v="1.4976756E9"/>
        <n v="1.2951576E9"/>
        <n v="1.5775992E9"/>
        <n v="1.3050036E9"/>
        <n v="1.3817268E9"/>
        <n v="1.4024628E9"/>
        <n v="1.2921336E9"/>
        <n v="1.3689396E9"/>
        <n v="1.520748E9"/>
        <n v="1.4808312E9"/>
        <n v="1.4466168E9"/>
        <n v="1.5170328E9"/>
        <n v="1.3112244E9"/>
        <n v="1.5661908E9"/>
        <n v="1.5701652E9"/>
        <n v="1.388556E9"/>
        <n v="1.4944788E9"/>
        <n v="1.458882E9"/>
        <n v="1.4119668E9"/>
        <n v="1.4524056E9"/>
        <n v="1.4140404E9"/>
        <n v="1.3596984E9"/>
        <n v="1.3906296E9"/>
        <n v="1.2670776E9"/>
        <n v="1.4677812E9"/>
      </sharedItems>
    </cacheField>
    <cacheField name="data created conversion" numFmtId="164">
      <sharedItems containsSemiMixedTypes="0" containsNonDate="0" containsDate="1" containsString="0" minDate="2010-01-09T06:00:00Z" maxDate="2020-01-28T06:00:00Z">
        <d v="2015-11-28T06:00:00Z"/>
        <d v="2014-08-19T05:00:00Z"/>
        <d v="2013-11-17T06:00:00Z"/>
        <d v="2019-08-11T05:00:00Z"/>
        <d v="2019-01-20T06:00:00Z"/>
        <d v="2012-08-28T05:00:00Z"/>
        <d v="2017-09-13T05:00:00Z"/>
        <d v="2015-08-13T05:00:00Z"/>
        <d v="2010-08-09T05:00:00Z"/>
        <d v="2013-09-19T05:00:00Z"/>
        <d v="2010-08-14T05:00:00Z"/>
        <d v="2010-09-21T05:00:00Z"/>
        <d v="2019-10-22T05:00:00Z"/>
        <d v="2016-06-11T05:00:00Z"/>
        <d v="2012-03-06T06:00:00Z"/>
        <d v="2019-12-10T06:00:00Z"/>
        <d v="2014-01-22T06:00:00Z"/>
        <d v="2011-01-12T06:00:00Z"/>
        <d v="2018-09-08T05:00:00Z"/>
        <d v="2019-03-04T06:00:00Z"/>
        <d v="2014-07-28T05:00:00Z"/>
        <d v="2011-08-15T05:00:00Z"/>
        <d v="2018-04-03T05:00:00Z"/>
        <d v="2019-02-14T06:00:00Z"/>
        <d v="2014-06-21T05:00:00Z"/>
        <d v="2011-05-18T05:00:00Z"/>
        <d v="2018-07-31T05:00:00Z"/>
        <d v="2015-10-03T05:00:00Z"/>
        <d v="2010-02-09T06:00:00Z"/>
        <d v="2018-07-20T05:00:00Z"/>
        <d v="2019-05-24T05:00:00Z"/>
        <d v="2016-01-05T06:00:00Z"/>
        <d v="2018-01-10T06:00:00Z"/>
        <d v="2014-10-05T05:00:00Z"/>
        <d v="2017-03-23T05:00:00Z"/>
        <d v="2019-01-19T06:00:00Z"/>
        <d v="2011-02-26T06:00:00Z"/>
        <d v="2019-10-06T05:00:00Z"/>
        <d v="2010-10-18T05:00:00Z"/>
        <d v="2013-02-25T06:00:00Z"/>
        <d v="2010-06-05T05:00:00Z"/>
        <d v="2012-09-04T05:00:00Z"/>
        <d v="2011-07-04T05:00:00Z"/>
        <d v="2014-07-24T05:00:00Z"/>
        <d v="2019-03-17T05:00:00Z"/>
        <d v="2016-11-02T05:00:00Z"/>
        <d v="2010-07-08T05:00:00Z"/>
        <d v="2014-03-29T05:00:00Z"/>
        <d v="2015-06-25T05:00:00Z"/>
        <d v="2019-10-20T05:00:00Z"/>
        <d v="2013-08-01T05:00:00Z"/>
        <d v="2012-03-27T05:00:00Z"/>
        <d v="2010-09-15T05:00:00Z"/>
        <d v="2014-05-20T05:00:00Z"/>
        <d v="2018-03-11T06:00:00Z"/>
        <d v="2018-07-30T05:00:00Z"/>
        <d v="2015-01-10T06:00:00Z"/>
        <d v="2017-09-01T05:00:00Z"/>
        <d v="2015-09-21T05:00:00Z"/>
        <d v="2017-06-12T05:00:00Z"/>
        <d v="2012-07-17T05:00:00Z"/>
        <d v="2011-02-21T06:00:00Z"/>
        <d v="2015-06-05T05:00:00Z"/>
        <d v="2017-04-28T05:00:00Z"/>
        <d v="2018-07-02T05:00:00Z"/>
        <d v="2011-01-27T06:00:00Z"/>
        <d v="2015-04-08T05:00:00Z"/>
        <d v="2010-01-25T06:00:00Z"/>
        <d v="2017-07-27T05:00:00Z"/>
        <d v="2010-12-19T06:00:00Z"/>
        <d v="2010-11-02T05:00:00Z"/>
        <d v="2019-11-30T06:00:00Z"/>
        <d v="2015-07-01T05:00:00Z"/>
        <d v="2016-11-27T06:00:00Z"/>
        <d v="2016-03-27T05:00:00Z"/>
        <d v="2018-07-15T05:00:00Z"/>
        <d v="2015-01-23T06:00:00Z"/>
        <d v="2010-09-27T05:00:00Z"/>
        <d v="2018-04-16T05:00:00Z"/>
        <d v="2018-06-16T05:00:00Z"/>
        <d v="2017-08-29T05:00:00Z"/>
        <d v="2017-11-23T06:00:00Z"/>
        <d v="2019-01-17T06:00:00Z"/>
        <d v="2016-07-28T05:00:00Z"/>
        <d v="2012-07-28T05:00:00Z"/>
        <d v="2011-09-11T05:00:00Z"/>
        <d v="2015-05-04T05:00:00Z"/>
        <d v="2011-03-08T06:00:00Z"/>
        <d v="2015-04-16T05:00:00Z"/>
        <d v="2010-04-15T05:00:00Z"/>
        <d v="2016-02-25T06:00:00Z"/>
        <d v="2016-08-06T05:00:00Z"/>
        <d v="2010-06-23T05:00:00Z"/>
        <d v="2012-10-20T05:00:00Z"/>
        <d v="2019-04-07T05:00:00Z"/>
        <d v="2019-10-14T05:00:00Z"/>
        <d v="2011-03-10T06:00:00Z"/>
        <d v="2015-07-27T05:00:00Z"/>
        <d v="2014-11-25T06:00:00Z"/>
        <d v="2011-10-19T05:00:00Z"/>
        <d v="2015-02-21T06:00:00Z"/>
        <d v="2018-05-14T05:00:00Z"/>
        <d v="2010-10-24T05:00:00Z"/>
        <d v="2017-05-23T05:00:00Z"/>
        <d v="2013-04-02T05:00:00Z"/>
        <d v="2019-09-08T05:00:00Z"/>
        <d v="2018-04-23T05:00:00Z"/>
        <d v="2012-04-06T05:00:00Z"/>
        <d v="2014-01-12T06:00:00Z"/>
        <d v="2018-09-11T05:00:00Z"/>
        <d v="2012-09-22T05:00:00Z"/>
        <d v="2014-08-24T05:00:00Z"/>
        <d v="2017-09-12T05:00:00Z"/>
        <d v="2019-04-09T05:00:00Z"/>
        <d v="2017-11-17T06:00:00Z"/>
        <d v="2015-09-18T05:00:00Z"/>
        <d v="2011-09-22T05:00:00Z"/>
        <d v="2014-01-26T06:00:00Z"/>
        <d v="2014-06-16T05:00:00Z"/>
        <d v="2015-04-17T05:00:00Z"/>
        <d v="2014-11-27T06:00:00Z"/>
        <d v="2015-11-24T06:00:00Z"/>
        <d v="2019-05-13T05:00:00Z"/>
        <d v="2018-09-19T05:00:00Z"/>
        <d v="2016-08-14T05:00:00Z"/>
        <d v="2010-05-12T05:00:00Z"/>
        <d v="2010-08-27T05:00:00Z"/>
        <d v="2015-02-03T06:00:00Z"/>
        <d v="2011-10-26T05:00:00Z"/>
        <d v="2013-11-29T06:00:00Z"/>
        <d v="2018-01-12T06:00:00Z"/>
        <d v="2011-08-12T05:00:00Z"/>
        <d v="2011-06-19T05:00:00Z"/>
        <d v="2013-03-07T06:00:00Z"/>
        <d v="2014-06-07T05:00:00Z"/>
        <d v="2010-10-06T05:00:00Z"/>
        <d v="2012-09-28T05:00:00Z"/>
        <d v="2015-04-21T05:00:00Z"/>
        <d v="2018-02-25T06:00:00Z"/>
        <d v="2015-06-12T05:00:00Z"/>
        <d v="2010-06-28T05:00:00Z"/>
        <d v="2019-06-17T05:00:00Z"/>
        <d v="2014-09-07T05:00:00Z"/>
        <d v="2011-11-08T06:00:00Z"/>
        <d v="2016-06-13T05:00:00Z"/>
        <d v="2017-07-25T05:00:00Z"/>
        <d v="2013-01-01T06:00:00Z"/>
        <d v="2018-12-16T06:00:00Z"/>
        <d v="2014-06-09T05:00:00Z"/>
        <d v="2017-02-17T06:00:00Z"/>
        <d v="2012-10-19T05:00:00Z"/>
        <d v="2016-05-12T05:00:00Z"/>
        <d v="2010-03-25T05:00:00Z"/>
        <d v="2019-10-05T05:00:00Z"/>
        <d v="2013-12-30T06:00:00Z"/>
        <d v="2015-12-08T06:00:00Z"/>
        <d v="2019-03-27T05:00:00Z"/>
        <d v="2019-04-27T05:00:00Z"/>
        <d v="2015-09-23T05:00:00Z"/>
        <d v="2018-12-08T06:00:00Z"/>
        <d v="2017-10-20T05:00:00Z"/>
        <d v="2017-10-08T05:00:00Z"/>
        <d v="2017-08-01T05:00:00Z"/>
        <d v="2010-12-22T06:00:00Z"/>
        <d v="2013-06-10T05:00:00Z"/>
        <d v="2019-02-22T06:00:00Z"/>
        <d v="2012-06-17T05:00:00Z"/>
        <d v="2017-08-03T05:00:00Z"/>
        <d v="2014-03-20T05:00:00Z"/>
        <d v="2014-07-19T05:00:00Z"/>
        <d v="2013-05-18T05:00:00Z"/>
        <d v="2015-10-05T05:00:00Z"/>
        <d v="2016-08-31T05:00:00Z"/>
        <d v="2016-09-03T05:00:00Z"/>
        <d v="2010-11-15T06:00:00Z"/>
        <d v="2017-09-21T05:00:00Z"/>
        <d v="2013-03-17T05:00:00Z"/>
        <d v="2010-03-22T05:00:00Z"/>
        <d v="2017-10-04T05:00:00Z"/>
        <d v="2019-06-15T05:00:00Z"/>
        <d v="2010-09-09T05:00:00Z"/>
        <d v="2019-05-03T05:00:00Z"/>
        <d v="2018-05-13T05:00:00Z"/>
        <d v="2014-05-23T05:00:00Z"/>
        <d v="2013-02-23T06:00:00Z"/>
        <d v="2014-12-02T06:00:00Z"/>
        <d v="2016-03-04T06:00:00Z"/>
        <d v="2013-06-04T05:00:00Z"/>
        <d v="2019-03-12T05:00:00Z"/>
        <d v="2014-06-27T05:00:00Z"/>
        <d v="2018-04-08T05:00:00Z"/>
        <d v="2015-09-14T05:00:00Z"/>
        <d v="2018-07-29T05:00:00Z"/>
        <d v="2017-06-23T05:00:00Z"/>
        <d v="2010-08-06T05:00:00Z"/>
        <d v="2015-07-07T05:00:00Z"/>
        <d v="2014-07-25T05:00:00Z"/>
        <d v="2011-10-02T05:00:00Z"/>
        <d v="2017-01-17T06:00:00Z"/>
        <d v="2011-04-03T05:00:00Z"/>
        <d v="2018-10-17T05:00:00Z"/>
        <d v="2010-02-27T06:00:00Z"/>
        <d v="2018-08-28T05:00:00Z"/>
        <d v="2017-11-09T06:00:00Z"/>
        <d v="2016-05-06T05:00:00Z"/>
        <d v="2017-03-03T06:00:00Z"/>
        <d v="2013-08-27T05:00:00Z"/>
        <d v="2019-12-15T06:00:00Z"/>
        <d v="2010-11-06T05:00:00Z"/>
        <d v="2010-08-19T05:00:00Z"/>
        <d v="2019-02-13T06:00:00Z"/>
        <d v="2011-11-22T06:00:00Z"/>
        <d v="2019-04-28T05:00:00Z"/>
        <d v="2011-11-11T06:00:00Z"/>
        <d v="2012-08-16T05:00:00Z"/>
        <d v="2011-07-01T05:00:00Z"/>
        <d v="2012-06-21T05:00:00Z"/>
        <d v="2014-10-02T05:00:00Z"/>
        <d v="2016-03-16T05:00:00Z"/>
        <d v="2014-09-24T05:00:00Z"/>
        <d v="2014-05-03T05:00:00Z"/>
        <d v="2010-04-08T05:00:00Z"/>
        <d v="2015-05-15T05:00:00Z"/>
        <d v="2017-06-01T05:00:00Z"/>
        <d v="2019-12-06T06:00:00Z"/>
        <d v="2013-05-21T05:00:00Z"/>
        <d v="2016-07-25T05:00:00Z"/>
        <d v="2011-06-12T05:00:00Z"/>
        <d v="2017-08-22T05:00:00Z"/>
        <d v="2017-02-13T06:00:00Z"/>
        <d v="2019-06-25T05:00:00Z"/>
        <d v="2014-04-25T05:00:00Z"/>
        <d v="2017-12-14T06:00:00Z"/>
        <d v="2015-08-29T05:00:00Z"/>
        <d v="2014-04-13T05:00:00Z"/>
        <d v="2017-05-10T05:00:00Z"/>
        <d v="2018-03-04T06:00:00Z"/>
        <d v="2014-07-14T05:00:00Z"/>
        <d v="2014-04-07T05:00:00Z"/>
        <d v="2013-08-05T05:00:00Z"/>
        <d v="2016-12-22T06:00:00Z"/>
        <d v="2014-12-31T06:00:00Z"/>
        <d v="2015-01-02T06:00:00Z"/>
        <d v="2012-12-09T06:00:00Z"/>
        <d v="2013-10-25T05:00:00Z"/>
        <d v="2011-04-08T05:00:00Z"/>
        <d v="2017-02-21T06:00:00Z"/>
        <d v="2011-02-16T06:00:00Z"/>
        <d v="2016-01-24T06:00:00Z"/>
        <d v="2013-03-05T06:00:00Z"/>
        <d v="2016-12-08T06:00:00Z"/>
        <d v="2012-12-08T06:00:00Z"/>
        <d v="2010-08-25T05:00:00Z"/>
        <d v="2011-04-05T05:00:00Z"/>
        <d v="2010-01-09T06:00:00Z"/>
        <d v="2013-02-12T06:00:00Z"/>
        <d v="2016-01-03T06:00:00Z"/>
        <d v="2014-11-07T06:00:00Z"/>
        <d v="2012-10-24T05:00:00Z"/>
        <d v="2012-10-04T05:00:00Z"/>
        <d v="2019-01-31T06:00:00Z"/>
        <d v="2010-12-02T06:00:00Z"/>
        <d v="2015-12-07T06:00:00Z"/>
        <d v="2019-07-10T05:00:00Z"/>
        <d v="2017-09-17T05:00:00Z"/>
        <d v="2017-11-06T06:00:00Z"/>
        <d v="2019-04-06T05:00:00Z"/>
        <d v="2012-04-19T05:00:00Z"/>
        <d v="2010-07-19T05:00:00Z"/>
        <d v="2012-11-26T06:00:00Z"/>
        <d v="2018-09-03T05:00:00Z"/>
        <d v="2017-11-21T06:00:00Z"/>
        <d v="2012-03-11T06:00:00Z"/>
        <d v="2016-05-30T05:00:00Z"/>
        <d v="2012-05-01T05:00:00Z"/>
        <d v="2016-09-10T05:00:00Z"/>
        <d v="2016-11-23T06:00:00Z"/>
        <d v="2015-04-28T05:00:00Z"/>
        <d v="2012-03-14T05:00:00Z"/>
        <d v="2015-08-03T05:00:00Z"/>
        <d v="2013-05-10T05:00:00Z"/>
        <d v="2011-10-15T05:00:00Z"/>
        <d v="2012-03-16T05:00:00Z"/>
        <d v="2010-10-05T05:00:00Z"/>
        <d v="2018-10-26T05:00:00Z"/>
        <d v="2013-10-15T05:00:00Z"/>
        <d v="2019-01-28T06:00:00Z"/>
        <d v="2014-01-14T06:00:00Z"/>
        <d v="2016-02-26T06:00:00Z"/>
        <d v="2016-03-03T06:00:00Z"/>
        <d v="2017-08-30T05:00:00Z"/>
        <d v="2015-02-26T06:00:00Z"/>
        <d v="2018-09-02T05:00:00Z"/>
        <d v="2016-01-07T06:00:00Z"/>
        <d v="2016-08-07T05:00:00Z"/>
        <d v="2016-03-19T05:00:00Z"/>
        <d v="2017-07-14T05:00:00Z"/>
        <d v="2012-06-06T05:00:00Z"/>
        <d v="2011-04-18T05:00:00Z"/>
        <d v="2011-09-21T05:00:00Z"/>
        <d v="2010-04-09T05:00:00Z"/>
        <d v="2012-02-27T06:00:00Z"/>
        <d v="2014-05-24T05:00:00Z"/>
        <d v="2019-11-19T06:00:00Z"/>
        <d v="2017-05-14T05:00:00Z"/>
        <d v="2014-02-14T06:00:00Z"/>
        <d v="2010-08-12T05:00:00Z"/>
        <d v="2011-05-10T05:00:00Z"/>
        <d v="2011-04-01T05:00:00Z"/>
        <d v="2010-11-25T06:00:00Z"/>
        <d v="2014-03-27T05:00:00Z"/>
        <d v="2015-06-21T05:00:00Z"/>
        <d v="2015-12-26T06:00:00Z"/>
        <d v="2019-08-28T05:00:00Z"/>
        <d v="2018-11-30T06:00:00Z"/>
        <d v="2016-12-12T06:00:00Z"/>
        <d v="2017-12-08T06:00:00Z"/>
        <d v="2011-12-19T06:00:00Z"/>
        <d v="2013-03-28T05:00:00Z"/>
        <d v="2018-11-20T06:00:00Z"/>
        <d v="2019-11-15T06:00:00Z"/>
        <d v="2010-12-15T06:00:00Z"/>
        <d v="2019-11-11T06:00:00Z"/>
        <d v="2011-10-05T05:00:00Z"/>
        <d v="2017-08-02T05:00:00Z"/>
        <d v="2011-12-12T06:00:00Z"/>
        <d v="2015-08-28T05:00:00Z"/>
        <d v="2013-07-20T05:00:00Z"/>
        <d v="2013-11-19T06:00:00Z"/>
        <d v="2018-01-22T06:00:00Z"/>
        <d v="2015-07-09T05:00:00Z"/>
        <d v="2017-08-24T05:00:00Z"/>
        <d v="2015-02-11T06:00:00Z"/>
        <d v="2017-02-16T06:00:00Z"/>
        <d v="2015-05-20T05:00:00Z"/>
        <d v="2015-08-24T05:00:00Z"/>
        <d v="2015-11-07T06:00:00Z"/>
        <d v="2019-07-05T05:00:00Z"/>
        <d v="2013-09-03T05:00:00Z"/>
        <d v="2017-01-22T06:00:00Z"/>
        <d v="2012-01-14T06:00:00Z"/>
        <d v="2015-09-03T05:00:00Z"/>
        <d v="2018-08-10T05:00:00Z"/>
        <d v="2011-08-27T05:00:00Z"/>
        <d v="2011-01-01T06:00:00Z"/>
        <d v="2017-10-07T05:00:00Z"/>
        <d v="2011-12-27T06:00:00Z"/>
        <d v="2018-03-05T06:00:00Z"/>
        <d v="2016-12-29T06:00:00Z"/>
        <d v="2011-01-03T06:00:00Z"/>
        <d v="2014-10-18T05:00:00Z"/>
        <d v="2010-10-13T05:00:00Z"/>
        <d v="2013-02-03T06:00:00Z"/>
        <d v="2019-04-15T05:00:00Z"/>
        <d v="2015-02-08T06:00:00Z"/>
        <d v="2015-01-08T06:00:00Z"/>
        <d v="2017-08-17T05:00:00Z"/>
        <d v="2019-01-11T06:00:00Z"/>
        <d v="2015-10-16T05:00:00Z"/>
        <d v="2014-07-06T05:00:00Z"/>
        <d v="2018-05-21T05:00:00Z"/>
        <d v="2011-10-27T05:00:00Z"/>
        <d v="2013-06-23T05:00:00Z"/>
        <d v="2015-06-08T05:00:00Z"/>
        <d v="2017-10-16T05:00:00Z"/>
        <d v="2017-02-10T06:00:00Z"/>
        <d v="2019-03-29T05:00:00Z"/>
        <d v="2010-06-26T05:00:00Z"/>
        <d v="2012-06-12T05:00:00Z"/>
        <d v="2012-01-04T06:00:00Z"/>
        <d v="2010-10-28T05:00:00Z"/>
        <d v="2013-09-13T05:00:00Z"/>
        <d v="2011-01-06T06:00:00Z"/>
        <d v="2017-07-17T05:00:00Z"/>
        <d v="2013-07-29T05:00:00Z"/>
        <d v="2011-12-08T06:00:00Z"/>
        <d v="2018-10-05T05:00:00Z"/>
        <d v="2013-05-23T05:00:00Z"/>
        <d v="2018-05-08T05:00:00Z"/>
        <d v="2011-02-02T06:00:00Z"/>
        <d v="2013-08-16T05:00:00Z"/>
        <d v="2019-10-27T05:00:00Z"/>
        <d v="2012-01-06T06:00:00Z"/>
        <d v="2017-11-14T06:00:00Z"/>
        <d v="2018-06-04T05:00:00Z"/>
        <d v="2013-01-30T06:00:00Z"/>
        <d v="2019-10-13T05:00:00Z"/>
        <d v="2016-06-20T05:00:00Z"/>
        <d v="2017-04-18T05:00:00Z"/>
        <d v="2017-05-29T05:00:00Z"/>
        <d v="2014-01-03T06:00:00Z"/>
        <d v="2018-11-27T06:00:00Z"/>
        <d v="2010-04-20T05:00:00Z"/>
        <d v="2012-01-13T06:00:00Z"/>
        <d v="2011-01-17T06:00:00Z"/>
        <d v="2018-11-03T05:00:00Z"/>
        <d v="2012-05-06T05:00:00Z"/>
        <d v="2011-12-22T06:00:00Z"/>
        <d v="2017-06-25T05:00:00Z"/>
        <d v="2017-06-29T05:00:00Z"/>
        <d v="2010-04-17T05:00:00Z"/>
        <d v="2018-04-18T05:00:00Z"/>
        <d v="2015-07-28T05:00:00Z"/>
        <d v="2013-02-27T06:00:00Z"/>
        <d v="2014-09-13T05:00:00Z"/>
        <d v="2011-02-11T06:00:00Z"/>
        <d v="2014-02-10T06:00:00Z"/>
        <d v="2019-09-29T05:00:00Z"/>
        <d v="2018-06-22T05:00:00Z"/>
        <d v="2014-05-02T05:00:00Z"/>
        <d v="2013-11-25T06:00:00Z"/>
        <d v="2016-12-01T06:00:00Z"/>
        <d v="2014-12-15T06:00:00Z"/>
        <d v="2019-04-20T05:00:00Z"/>
        <d v="2015-09-13T05:00:00Z"/>
        <d v="2013-03-04T06:00:00Z"/>
        <d v="2016-11-06T05:00:00Z"/>
        <d v="2017-06-30T05:00:00Z"/>
        <d v="2012-04-26T05:00:00Z"/>
        <d v="2017-09-02T05:00:00Z"/>
        <d v="2010-09-30T05:00:00Z"/>
        <d v="2011-07-24T05:00:00Z"/>
        <d v="2010-12-03T06:00:00Z"/>
        <d v="2012-12-18T06:00:00Z"/>
        <d v="2017-12-19T06:00:00Z"/>
        <d v="2013-04-14T05:00:00Z"/>
        <d v="2019-03-06T06:00:00Z"/>
        <d v="2018-10-21T05:00:00Z"/>
        <d v="2017-07-19T05:00:00Z"/>
        <d v="2010-07-06T05:00:00Z"/>
        <d v="2013-10-21T05:00:00Z"/>
        <d v="2011-09-23T05:00:00Z"/>
        <d v="2018-02-10T06:00:00Z"/>
        <d v="2016-10-14T05:00:00Z"/>
        <d v="2010-03-28T05:00:00Z"/>
        <d v="2014-12-28T06:00:00Z"/>
        <d v="2014-04-28T05:00:00Z"/>
        <d v="2013-12-31T06:00:00Z"/>
        <d v="2018-02-11T06:00:00Z"/>
        <d v="2018-01-27T06:00:00Z"/>
        <d v="2013-05-15T05:00:00Z"/>
        <d v="2015-11-23T06:00:00Z"/>
        <d v="2019-04-14T05:00:00Z"/>
        <d v="2015-05-18T05:00:00Z"/>
        <d v="2012-05-02T05:00:00Z"/>
        <d v="2019-03-11T05:00:00Z"/>
        <d v="2018-06-26T05:00:00Z"/>
        <d v="2014-12-16T06:00:00Z"/>
        <d v="2013-06-25T05:00:00Z"/>
        <d v="2011-06-26T05:00:00Z"/>
        <d v="2015-03-09T05:00:00Z"/>
        <d v="2017-07-29T05:00:00Z"/>
        <d v="2010-03-11T06:00:00Z"/>
        <d v="2014-10-01T05:00:00Z"/>
        <d v="2012-02-24T06:00:00Z"/>
        <d v="2019-12-12T06:00:00Z"/>
        <d v="2014-08-04T05:00:00Z"/>
        <d v="2019-06-10T05:00:00Z"/>
        <d v="2018-03-09T06:00:00Z"/>
        <d v="2017-04-20T05:00:00Z"/>
        <d v="2016-02-03T06:00:00Z"/>
        <d v="2010-08-16T05:00:00Z"/>
        <d v="2019-11-17T06:00:00Z"/>
        <d v="2013-07-01T05:00:00Z"/>
        <d v="2010-06-07T05:00:00Z"/>
        <d v="2019-06-29T05:00:00Z"/>
        <d v="2012-03-22T05:00:00Z"/>
        <d v="2014-06-10T05:00:00Z"/>
        <d v="2017-05-21T05:00:00Z"/>
        <d v="2016-12-20T06:00:00Z"/>
        <d v="2015-01-01T06:00:00Z"/>
        <d v="2016-03-15T05:00:00Z"/>
        <d v="2013-05-01T05:00:00Z"/>
        <d v="2013-03-12T05:00:00Z"/>
        <d v="2012-07-27T05:00:00Z"/>
        <d v="2013-03-08T06:00:00Z"/>
        <d v="2013-04-09T05:00:00Z"/>
        <d v="2012-05-05T05:00:00Z"/>
        <d v="2018-05-31T05:00:00Z"/>
        <d v="2019-07-25T05:00:00Z"/>
        <d v="2014-07-05T05:00:00Z"/>
        <d v="2013-12-06T06:00:00Z"/>
        <d v="2011-12-23T06:00:00Z"/>
        <d v="2017-05-05T05:00:00Z"/>
        <d v="2018-02-23T06:00:00Z"/>
        <d v="2019-04-19T05:00:00Z"/>
        <d v="2016-08-23T05:00:00Z"/>
        <d v="2012-07-03T05:00:00Z"/>
        <d v="2010-03-04T06:00:00Z"/>
        <d v="2010-04-26T05:00:00Z"/>
        <d v="2010-11-23T06:00:00Z"/>
        <d v="2016-02-05T06:00:00Z"/>
        <d v="2013-11-23T06:00:00Z"/>
        <d v="2014-05-10T05:00:00Z"/>
        <d v="2010-08-31T05:00:00Z"/>
        <d v="2013-11-11T06:00:00Z"/>
        <d v="2018-01-25T06:00:00Z"/>
        <d v="2013-07-24T05:00:00Z"/>
        <d v="2018-08-17T05:00:00Z"/>
        <d v="2018-06-08T05:00:00Z"/>
        <d v="2010-08-24T05:00:00Z"/>
        <d v="2018-08-30T05:00:00Z"/>
        <d v="2013-09-22T05:00:00Z"/>
        <d v="2019-07-01T05:00:00Z"/>
        <d v="2018-05-05T05:00:00Z"/>
        <d v="2015-06-10T05:00:00Z"/>
        <d v="2016-01-22T06:00:00Z"/>
        <d v="2013-09-11T05:00:00Z"/>
        <d v="2016-01-08T06:00:00Z"/>
        <d v="2019-12-25T06:00:00Z"/>
        <d v="2018-09-17T05:00:00Z"/>
        <d v="2015-01-25T06:00:00Z"/>
        <d v="2016-04-01T05:00:00Z"/>
        <d v="2013-05-28T05:00:00Z"/>
        <d v="2012-02-29T06:00:00Z"/>
        <d v="2014-12-20T06:00:00Z"/>
        <d v="2016-11-26T06:00:00Z"/>
        <d v="2011-01-02T06:00:00Z"/>
        <d v="2016-12-19T06:00:00Z"/>
        <d v="2014-04-02T05:00:00Z"/>
        <d v="2011-09-06T05:00:00Z"/>
        <d v="2015-10-02T05:00:00Z"/>
        <d v="2016-02-24T06:00:00Z"/>
        <d v="2016-08-02T05:00:00Z"/>
        <d v="2011-11-18T06:00:00Z"/>
        <d v="2011-10-17T05:00:00Z"/>
        <d v="2018-11-13T06:00:00Z"/>
        <d v="2015-03-15T05:00:00Z"/>
        <d v="2011-11-15T06:00:00Z"/>
        <d v="2014-07-10T05:00:00Z"/>
        <d v="2010-07-15T05:00:00Z"/>
        <d v="2011-01-11T06:00:00Z"/>
        <d v="2015-06-19T05:00:00Z"/>
        <d v="2015-09-28T05:00:00Z"/>
        <d v="2019-12-07T06:00:00Z"/>
        <d v="2017-11-01T05:00:00Z"/>
        <d v="2011-03-11T06:00:00Z"/>
        <d v="2011-12-01T06:00:00Z"/>
        <d v="2011-08-07T05:00:00Z"/>
        <d v="2014-02-26T06:00:00Z"/>
        <d v="2011-04-29T05:00:00Z"/>
        <d v="2012-02-20T06:00:00Z"/>
        <d v="2012-04-25T05:00:00Z"/>
        <d v="2010-03-18T05:00:00Z"/>
        <d v="2010-11-17T06:00:00Z"/>
        <d v="2015-07-05T05:00:00Z"/>
        <d v="2014-12-21T06:00:00Z"/>
        <d v="2010-07-14T05:00:00Z"/>
        <d v="2014-05-30T05:00:00Z"/>
        <d v="2014-03-26T05:00:00Z"/>
        <d v="2016-06-27T05:00:00Z"/>
        <d v="2010-03-16T05:00:00Z"/>
        <d v="2016-03-05T06:00:00Z"/>
        <d v="2010-06-15T05:00:00Z"/>
        <d v="2015-02-12T06:00:00Z"/>
        <d v="2013-07-30T05:00:00Z"/>
        <d v="2019-04-18T05:00:00Z"/>
        <d v="2011-01-22T06:00:00Z"/>
        <d v="2016-03-07T06:00:00Z"/>
        <d v="2014-03-23T05:00:00Z"/>
        <d v="2019-01-16T06:00:00Z"/>
        <d v="2012-12-16T06:00:00Z"/>
        <d v="2013-07-25T05:00:00Z"/>
        <d v="2010-10-23T05:00:00Z"/>
        <d v="2017-08-26T05:00:00Z"/>
        <d v="2017-01-11T06:00:00Z"/>
        <d v="2016-04-29T05:00:00Z"/>
        <d v="2013-09-20T05:00:00Z"/>
        <d v="2014-06-04T05:00:00Z"/>
        <d v="2013-05-02T05:00:00Z"/>
        <d v="2011-05-06T05:00:00Z"/>
        <d v="2016-07-08T05:00:00Z"/>
        <d v="2016-09-13T05:00:00Z"/>
        <d v="2018-04-15T05:00:00Z"/>
        <d v="2015-07-16T05:00:00Z"/>
        <d v="2020-01-27T06:00:00Z"/>
        <d v="2010-09-28T05:00:00Z"/>
        <d v="2010-06-16T05:00:00Z"/>
        <d v="2010-10-04T05:00:00Z"/>
        <d v="2016-07-06T05:00:00Z"/>
        <d v="2019-05-01T05:00:00Z"/>
        <d v="2019-03-26T05:00:00Z"/>
        <d v="2014-11-02T05:00:00Z"/>
        <d v="2017-03-25T05:00:00Z"/>
        <d v="2013-02-09T06:00:00Z"/>
        <d v="2012-01-18T06:00:00Z"/>
        <d v="2016-11-14T06:00:00Z"/>
        <d v="2010-07-27T05:00:00Z"/>
        <d v="2018-07-28T05:00:00Z"/>
        <d v="2016-01-18T06:00:00Z"/>
        <d v="2017-02-20T06:00:00Z"/>
        <d v="2018-12-17T06:00:00Z"/>
        <d v="2017-03-01T06:00:00Z"/>
        <d v="2018-12-18T06:00:00Z"/>
        <d v="2018-09-26T05:00:00Z"/>
        <d v="2013-03-13T05:00:00Z"/>
        <d v="2018-04-09T05:00:00Z"/>
        <d v="2017-07-06T05:00:00Z"/>
        <d v="2010-10-20T05:00:00Z"/>
        <d v="2014-07-08T05:00:00Z"/>
        <d v="2014-02-22T06:00:00Z"/>
        <d v="2016-08-05T05:00:00Z"/>
        <d v="2016-04-08T05:00:00Z"/>
        <d v="2017-03-02T06:00:00Z"/>
        <d v="2017-12-28T06:00:00Z"/>
        <d v="2017-12-27T06:00:00Z"/>
        <d v="2015-08-30T05:00:00Z"/>
        <d v="2015-08-21T05:00:00Z"/>
        <d v="2012-03-28T05:00:00Z"/>
        <d v="2018-12-09T06:00:00Z"/>
        <d v="2010-10-07T05:00:00Z"/>
        <d v="2011-07-09T05:00:00Z"/>
        <d v="2013-08-30T05:00:00Z"/>
        <d v="2014-09-10T05:00:00Z"/>
        <d v="2012-08-01T05:00:00Z"/>
        <d v="2017-06-26T05:00:00Z"/>
        <d v="2010-07-31T05:00:00Z"/>
        <d v="2018-03-21T05:00:00Z"/>
        <d v="2016-04-15T05:00:00Z"/>
        <d v="2011-08-19T05:00:00Z"/>
        <d v="2019-09-11T05:00:00Z"/>
        <d v="2012-09-26T05:00:00Z"/>
        <d v="2016-07-10T05:00:00Z"/>
        <d v="2019-10-18T05:00:00Z"/>
        <d v="2019-12-14T06:00:00Z"/>
        <d v="2011-12-21T06:00:00Z"/>
        <d v="2013-12-11T06:00:00Z"/>
        <d v="2018-09-16T05:00:00Z"/>
        <d v="2010-06-29T05:00:00Z"/>
        <d v="2015-08-23T05:00:00Z"/>
        <d v="2018-03-27T05:00:00Z"/>
        <d v="2017-03-12T06:00:00Z"/>
        <d v="2019-01-10T06:00:00Z"/>
        <d v="2013-10-29T05:00:00Z"/>
        <d v="2011-11-27T06:00:00Z"/>
        <d v="2012-10-03T05:00:00Z"/>
        <d v="2019-07-09T05:00:00Z"/>
        <d v="2017-10-17T05:00:00Z"/>
        <d v="2017-11-27T06:00:00Z"/>
        <d v="2015-11-14T06:00:00Z"/>
        <d v="2015-04-20T05:00:00Z"/>
        <d v="2018-03-31T05:00:00Z"/>
        <d v="2011-11-24T06:00:00Z"/>
        <d v="2011-03-27T05:00:00Z"/>
        <d v="2013-07-22T05:00:00Z"/>
        <d v="2012-04-21T05:00:00Z"/>
        <d v="2016-07-04T05:00:00Z"/>
        <d v="2019-01-06T06:00:00Z"/>
        <d v="2017-05-22T05:00:00Z"/>
        <d v="2018-07-14T05:00:00Z"/>
        <d v="2016-08-22T05:00:00Z"/>
        <d v="2010-08-07T05:00:00Z"/>
        <d v="2013-07-10T05:00:00Z"/>
        <d v="2011-08-22T05:00:00Z"/>
        <d v="2013-06-17T05:00:00Z"/>
        <d v="2012-05-29T05:00:00Z"/>
        <d v="2018-02-21T06:00:00Z"/>
        <d v="2018-04-04T05:00:00Z"/>
        <d v="2016-03-02T06:00:00Z"/>
        <d v="2014-10-22T05:00:00Z"/>
        <d v="2014-11-15T06:00:00Z"/>
        <d v="2010-10-25T05:00:00Z"/>
        <d v="2016-05-25T05:00:00Z"/>
        <d v="2013-02-04T06:00:00Z"/>
        <d v="2015-05-23T05:00:00Z"/>
        <d v="2017-07-23T05:00:00Z"/>
        <d v="2017-03-22T05:00:00Z"/>
        <d v="2017-01-28T06:00:00Z"/>
        <d v="2016-03-30T05:00:00Z"/>
        <d v="2015-02-20T06:00:00Z"/>
        <d v="2016-11-11T06:00:00Z"/>
        <d v="2014-11-16T06:00:00Z"/>
        <d v="2012-06-29T05:00:00Z"/>
        <d v="2017-02-03T06:00:00Z"/>
        <d v="2010-05-23T05:00:00Z"/>
        <d v="2010-01-19T06:00:00Z"/>
        <d v="2015-10-21T05:00:00Z"/>
        <d v="2010-05-30T05:00:00Z"/>
        <d v="2011-10-09T05:00:00Z"/>
        <d v="2010-09-02T05:00:00Z"/>
        <d v="2010-03-01T06:00:00Z"/>
        <d v="2014-10-08T05:00:00Z"/>
        <d v="2010-07-01T05:00:00Z"/>
        <d v="2016-03-17T05:00:00Z"/>
        <d v="2010-08-05T05:00:00Z"/>
        <d v="2012-10-28T05:00:00Z"/>
        <d v="2015-01-20T06:00:00Z"/>
        <d v="2011-05-12T05:00:00Z"/>
        <d v="2014-10-24T05:00:00Z"/>
        <d v="2018-02-05T06:00:00Z"/>
        <d v="2019-08-01T05:00:00Z"/>
        <d v="2017-07-22T05:00:00Z"/>
        <d v="2012-11-28T06:00:00Z"/>
        <d v="2012-05-08T05:00:00Z"/>
        <d v="2011-05-13T05:00:00Z"/>
        <d v="2017-04-15T05:00:00Z"/>
        <d v="2015-10-06T05:00:00Z"/>
        <d v="2013-08-15T05:00:00Z"/>
        <d v="2014-04-14T05:00:00Z"/>
        <d v="2019-01-26T06:00:00Z"/>
        <d v="2019-02-09T06:00:00Z"/>
        <d v="2017-04-13T05:00:00Z"/>
        <d v="2016-05-23T05:00:00Z"/>
        <d v="2014-11-06T06:00:00Z"/>
        <d v="2019-07-04T05:00:00Z"/>
        <d v="2011-08-13T05:00:00Z"/>
        <d v="2015-08-14T05:00:00Z"/>
        <d v="2016-07-22T05:00:00Z"/>
        <d v="2010-10-31T05:00:00Z"/>
        <d v="2011-03-01T06:00:00Z"/>
        <d v="2013-12-17T06:00:00Z"/>
        <d v="2016-03-06T06:00:00Z"/>
        <d v="2011-05-21T05:00:00Z"/>
        <d v="2014-05-27T05:00:00Z"/>
        <d v="2010-02-14T06:00:00Z"/>
        <d v="2016-12-11T06:00:00Z"/>
        <d v="2013-06-26T05:00:00Z"/>
        <d v="2017-12-22T06:00:00Z"/>
        <d v="2016-11-01T05:00:00Z"/>
        <d v="2014-08-08T05:00:00Z"/>
        <d v="2018-12-30T06:00:00Z"/>
        <d v="2012-05-31T05:00:00Z"/>
        <d v="2016-01-30T06:00:00Z"/>
        <d v="2019-12-31T06:00:00Z"/>
        <d v="2019-01-27T06:00:00Z"/>
        <d v="2018-01-02T06:00:00Z"/>
        <d v="2012-03-05T06:00:00Z"/>
        <d v="2019-10-15T05:00:00Z"/>
        <d v="2016-05-17T05:00:00Z"/>
        <d v="2012-08-14T05:00:00Z"/>
        <d v="2017-11-28T06:00:00Z"/>
        <d v="2016-01-09T06:00:00Z"/>
        <d v="2012-08-27T05:00:00Z"/>
        <d v="2016-05-27T05:00:00Z"/>
        <d v="2017-11-29T06:00:00Z"/>
        <d v="2019-05-04T05:00:00Z"/>
        <d v="2019-01-21T06:00:00Z"/>
        <d v="2012-11-24T06:00:00Z"/>
        <d v="2017-02-28T06:00:00Z"/>
        <d v="2014-02-28T06:00:00Z"/>
        <d v="2010-06-19T05:00:00Z"/>
        <d v="2010-12-13T06:00:00Z"/>
        <d v="2011-05-03T05:00:00Z"/>
        <d v="2015-06-09T05:00:00Z"/>
        <d v="2018-01-03T06:00:00Z"/>
        <d v="2012-03-26T05:00:00Z"/>
        <d v="2015-10-22T05:00:00Z"/>
        <d v="2011-02-14T06:00:00Z"/>
        <d v="2015-02-28T06:00:00Z"/>
        <d v="2010-02-05T06:00:00Z"/>
        <d v="2018-09-27T05:00:00Z"/>
        <d v="2014-03-17T05:00:00Z"/>
        <d v="2014-07-16T05:00:00Z"/>
        <d v="2016-02-19T06:00:00Z"/>
        <d v="2018-06-15T05:00:00Z"/>
        <d v="2018-08-26T05:00:00Z"/>
        <d v="2012-01-22T06:00:00Z"/>
        <d v="2018-05-15T05:00:00Z"/>
        <d v="2018-07-21T05:00:00Z"/>
        <d v="2018-01-07T06:00:00Z"/>
        <d v="2010-06-12T05:00:00Z"/>
        <d v="2012-02-09T06:00:00Z"/>
        <d v="2011-11-19T06:00:00Z"/>
        <d v="2011-07-16T05:00:00Z"/>
        <d v="2011-06-20T05:00:00Z"/>
        <d v="2019-11-18T06:00:00Z"/>
        <d v="2011-06-18T05:00:00Z"/>
        <d v="2012-04-24T05:00:00Z"/>
        <d v="2012-02-05T06:00:00Z"/>
        <d v="2018-04-21T05:00:00Z"/>
        <d v="2013-03-01T06:00:00Z"/>
        <d v="2019-02-19T06:00:00Z"/>
        <d v="2010-03-21T05:00:00Z"/>
        <d v="2011-08-01T05:00:00Z"/>
        <d v="2015-06-17T05:00:00Z"/>
        <d v="2016-08-19T05:00:00Z"/>
        <d v="2014-09-15T05:00:00Z"/>
        <d v="2011-05-08T05:00:00Z"/>
        <d v="2018-10-09T05:00:00Z"/>
        <d v="2013-10-12T05:00:00Z"/>
        <d v="2010-06-21T05:00:00Z"/>
        <d v="2014-01-08T06:00:00Z"/>
        <d v="2010-04-23T05:00:00Z"/>
        <d v="2011-01-13T06:00:00Z"/>
        <d v="2019-06-08T05:00:00Z"/>
        <d v="2016-07-26T05:00:00Z"/>
        <d v="2020-01-15T06:00:00Z"/>
        <d v="2017-02-22T06:00:00Z"/>
        <d v="2019-07-21T05:00:00Z"/>
        <d v="2015-01-21T06:00:00Z"/>
        <d v="2010-05-25T05:00:00Z"/>
        <d v="2014-05-04T05:00:00Z"/>
        <d v="2010-06-06T05:00:00Z"/>
        <d v="2010-08-26T05:00:00Z"/>
        <d v="2015-07-17T05:00:00Z"/>
        <d v="2017-04-11T05:00:00Z"/>
        <d v="2014-03-12T05:00:00Z"/>
        <d v="2019-06-24T05:00:00Z"/>
        <d v="2011-12-03T06:00:00Z"/>
        <d v="2010-05-21T05:00:00Z"/>
        <d v="2015-06-15T05:00:00Z"/>
        <d v="2013-07-11T05:00:00Z"/>
        <d v="2018-02-03T06:00:00Z"/>
        <d v="2011-07-14T05:00:00Z"/>
        <d v="2019-12-16T06:00:00Z"/>
        <d v="2013-10-07T05:00:00Z"/>
        <d v="2014-09-19T05:00:00Z"/>
        <d v="2018-07-17T05:00:00Z"/>
        <d v="2017-05-13T05:00:00Z"/>
        <d v="2011-04-27T05:00:00Z"/>
        <d v="2015-01-22T06:00:00Z"/>
        <d v="2019-09-09T05:00:00Z"/>
        <d v="2012-09-05T05:00:00Z"/>
        <d v="2019-05-12T05:00:00Z"/>
        <d v="2013-08-04T05:00:00Z"/>
        <d v="2014-12-18T06:00:00Z"/>
        <d v="2011-06-28T05:00:00Z"/>
        <d v="2017-10-14T05:00:00Z"/>
        <d v="2019-02-07T06:00:00Z"/>
        <d v="2012-02-12T06:00:00Z"/>
        <d v="2019-10-31T05:00:00Z"/>
        <d v="2017-09-22T05:00:00Z"/>
        <d v="2012-07-12T05:00:00Z"/>
        <d v="2013-12-29T06:00:00Z"/>
        <d v="2017-05-03T05:00:00Z"/>
        <d v="2015-02-25T06:00:00Z"/>
        <d v="2014-06-28T05:00:00Z"/>
        <d v="2014-03-11T05:00:00Z"/>
        <d v="2013-04-08T05:00:00Z"/>
        <d v="2016-02-22T06:00:00Z"/>
        <d v="2015-07-24T05:00:00Z"/>
        <d v="2019-07-22T05:00:00Z"/>
        <d v="2015-11-26T06:00:00Z"/>
        <d v="2018-06-12T05:00:00Z"/>
        <d v="2011-05-07T05:00:00Z"/>
        <d v="2012-12-01T06:00:00Z"/>
        <d v="2011-01-09T06:00:00Z"/>
        <d v="2011-01-25T06:00:00Z"/>
        <d v="2012-04-05T05:00:00Z"/>
        <d v="2011-06-16T05:00:00Z"/>
        <d v="2014-09-26T05:00:00Z"/>
        <d v="2014-12-12T06:00:00Z"/>
        <d v="2015-04-18T05:00:00Z"/>
        <d v="2019-04-16T05:00:00Z"/>
        <d v="2016-12-26T06:00:00Z"/>
        <d v="2016-08-09T05:00:00Z"/>
        <d v="2015-12-20T06:00:00Z"/>
        <d v="2012-11-25T06:00:00Z"/>
        <d v="2015-12-22T06:00:00Z"/>
        <d v="2012-02-16T06:00:00Z"/>
        <d v="2016-02-08T06:00:00Z"/>
        <d v="2011-02-17T06:00:00Z"/>
        <d v="2013-11-14T06:00:00Z"/>
        <d v="2011-03-05T06:00:00Z"/>
        <d v="2015-05-11T05:00:00Z"/>
        <d v="2017-06-15T05:00:00Z"/>
        <d v="2019-12-22T06:00:00Z"/>
        <d v="2011-05-09T05:00:00Z"/>
        <d v="2013-10-08T05:00:00Z"/>
        <d v="2014-06-02T05:00:00Z"/>
        <d v="2010-12-10T06:00:00Z"/>
        <d v="2015-11-29T06:00:00Z"/>
        <d v="2011-01-28T06:00:00Z"/>
        <d v="2018-02-07T06:00:00Z"/>
        <d v="2016-11-12T06:00:00Z"/>
        <d v="2015-10-30T05:00:00Z"/>
        <d v="2017-12-25T06:00:00Z"/>
        <d v="2011-07-19T05:00:00Z"/>
        <d v="2019-08-04T05:00:00Z"/>
        <d v="2017-04-27T05:00:00Z"/>
        <d v="2014-09-25T05:00:00Z"/>
        <d v="2018-05-07T05:00:00Z"/>
        <d v="2015-12-24T06:00:00Z"/>
        <d v="2014-10-17T05:00:00Z"/>
        <d v="2018-11-04T05:00:00Z"/>
        <d v="2013-01-02T06:00:00Z"/>
        <d v="2014-01-20T06:00:00Z"/>
        <d v="2010-02-11T06:00:00Z"/>
        <d v="2016-06-29T05:00:00Z"/>
      </sharedItems>
      <fieldGroup base="13">
        <rangePr autoStart="0" autoEnd="0" groupBy="years" startDate="2010-01-09T06:00:00Z" endDate="2020-01-28T06:00:00Z"/>
        <groupItems>
          <s v="&lt;01/09/10"/>
          <s v="110"/>
          <s v="111"/>
          <s v="112"/>
          <s v="113"/>
          <s v="114"/>
          <s v="115"/>
          <s v="116"/>
          <s v="117"/>
          <s v="118"/>
          <s v="119"/>
          <s v="120"/>
          <s v="&gt;01/28/20"/>
        </groupItems>
      </fieldGroup>
    </cacheField>
    <cacheField name="data ended conversion" numFmtId="164">
      <sharedItems containsSemiMixedTypes="0" containsDate="1" containsString="0">
        <d v="2015-12-15T06:00:00Z"/>
        <d v="2014-08-21T05:00:00Z"/>
        <d v="2013-11-19T06:00:00Z"/>
        <d v="2019-09-20T05:00:00Z"/>
        <d v="2019-01-24T06:00:00Z"/>
        <d v="2012-09-08T05:00:00Z"/>
        <d v="2017-09-14T05:00:00Z"/>
        <d v="2015-08-15T05:00:00Z"/>
        <d v="2010-08-11T05:00:00Z"/>
        <d v="2013-11-07T06:00:00Z"/>
        <d v="2010-10-01T05:00:00Z"/>
        <d v="2010-09-27T05:00:00Z"/>
        <d v="2019-10-30T05:00:00Z"/>
        <d v="2016-06-23T05:00:00Z"/>
        <d v="2012-04-02T05:00:00Z"/>
        <d v="2019-12-14T06:00:00Z"/>
        <d v="2014-02-13T06:00:00Z"/>
        <d v="2011-01-13T06:00:00Z"/>
        <d v="2018-09-16T05:00:00Z"/>
        <d v="2019-03-25T05:00:00Z"/>
        <d v="2014-07-28T05:00:00Z"/>
        <d v="2011-09-18T05:00:00Z"/>
        <d v="2018-04-18T05:00:00Z"/>
        <d v="2019-04-08T05:00:00Z"/>
        <d v="2014-06-23T05:00:00Z"/>
        <d v="2011-06-07T05:00:00Z"/>
        <d v="2018-08-27T05:00:00Z"/>
        <d v="2015-10-11T05:00:00Z"/>
        <d v="2010-03-04T06:00:00Z"/>
        <d v="2018-08-29T05:00:00Z"/>
        <d v="2019-05-29T05:00:00Z"/>
        <d v="2016-02-02T06:00:00Z"/>
        <d v="2018-02-06T06:00:00Z"/>
        <d v="2014-11-11T06:00:00Z"/>
        <d v="2017-03-28T05:00:00Z"/>
        <d v="2019-03-02T06:00:00Z"/>
        <d v="2011-03-23T05:00:00Z"/>
        <d v="2019-11-08T06:00:00Z"/>
        <d v="2010-10-23T05:00:00Z"/>
        <d v="2013-03-11T05:00:00Z"/>
        <d v="2010-06-24T05:00:00Z"/>
        <d v="2012-09-30T05:00:00Z"/>
        <d v="2011-07-13T05:00:00Z"/>
        <d v="2014-08-09T05:00:00Z"/>
        <d v="2019-03-18T05:00:00Z"/>
        <d v="2016-11-17T06:00:00Z"/>
        <d v="2010-07-31T05:00:00Z"/>
        <d v="2014-04-28T05:00:00Z"/>
        <d v="2015-07-07T05:00:00Z"/>
        <d v="2019-12-04T06:00:00Z"/>
        <d v="2013-08-29T05:00:00Z"/>
        <d v="2012-04-12T05:00:00Z"/>
        <d v="2010-09-19T05:00:00Z"/>
        <d v="2014-06-28T05:00:00Z"/>
        <d v="2018-03-17T05:00:00Z"/>
        <d v="2018-08-04T05:00:00Z"/>
        <d v="2015-01-17T06:00:00Z"/>
        <d v="2017-09-13T05:00:00Z"/>
        <d v="2015-10-04T05:00:00Z"/>
        <d v="2017-06-27T05:00:00Z"/>
        <d v="2012-07-20T05:00:00Z"/>
        <d v="2011-04-02T05:00:00Z"/>
        <d v="2015-06-06T05:00:00Z"/>
        <d v="2017-05-04T05:00:00Z"/>
        <d v="2018-07-17T05:00:00Z"/>
        <d v="2011-02-03T06:00:00Z"/>
        <d v="2015-04-13T05:00:00Z"/>
        <d v="2010-01-30T06:00:00Z"/>
        <d v="2017-09-12T05:00:00Z"/>
        <d v="2011-01-22T06:00:00Z"/>
        <d v="2010-12-21T06:00:00Z"/>
        <d v="2015-08-06T05:00:00Z"/>
        <d v="2016-11-30T06:00:00Z"/>
        <d v="2016-03-28T05:00:00Z"/>
        <d v="2018-07-23T05:00:00Z"/>
        <d v="2015-03-13T05:00:00Z"/>
        <d v="2010-10-11T05:00:00Z"/>
        <d v="2018-04-17T05:00:00Z"/>
        <d v="2018-06-21T05:00:00Z"/>
        <d v="2017-09-28T05:00:00Z"/>
        <d v="2017-12-18T06:00:00Z"/>
        <d v="2016-08-19T05:00:00Z"/>
        <d v="2012-08-07T05:00:00Z"/>
        <d v="2011-09-19T05:00:00Z"/>
        <d v="2015-05-17T05:00:00Z"/>
        <d v="2011-03-19T05:00:00Z"/>
        <d v="2015-05-08T05:00:00Z"/>
        <d v="2010-04-17T05:00:00Z"/>
        <d v="2016-02-25T06:00:00Z"/>
        <d v="2016-09-03T05:00:00Z"/>
        <d v="2012-10-24T05:00:00Z"/>
        <d v="2019-04-18T05:00:00Z"/>
        <d v="2019-10-21T05:00:00Z"/>
        <d v="2015-08-18T05:00:00Z"/>
        <d v="2015-07-31T05:00:00Z"/>
        <d v="2014-12-24T06:00:00Z"/>
        <d v="2011-11-06T05:00:00Z"/>
        <d v="2015-02-28T06:00:00Z"/>
        <d v="2018-05-21T05:00:00Z"/>
        <d v="2010-11-02T05:00:00Z"/>
        <d v="2017-05-24T05:00:00Z"/>
        <d v="2013-04-20T05:00:00Z"/>
        <d v="2019-09-13T05:00:00Z"/>
        <d v="2018-05-10T05:00:00Z"/>
        <d v="2012-05-13T05:00:00Z"/>
        <d v="2014-01-14T06:00:00Z"/>
        <d v="2018-09-30T05:00:00Z"/>
        <d v="2012-09-28T05:00:00Z"/>
        <d v="2014-09-08T05:00:00Z"/>
        <d v="2017-09-19T05:00:00Z"/>
        <d v="2019-04-10T05:00:00Z"/>
        <d v="2017-12-22T06:00:00Z"/>
        <d v="2015-09-19T05:00:00Z"/>
        <d v="2011-09-28T05:00:00Z"/>
        <d v="2014-02-01T06:00:00Z"/>
        <d v="2014-07-03T05:00:00Z"/>
        <d v="2015-04-21T05:00:00Z"/>
        <d v="2014-10-18T05:00:00Z"/>
        <d v="2015-11-27T06:00:00Z"/>
        <d v="2019-07-05T05:00:00Z"/>
        <d v="2018-09-23T05:00:00Z"/>
        <d v="2016-09-11T05:00:00Z"/>
        <d v="2010-05-15T05:00:00Z"/>
        <d v="2010-09-09T05:00:00Z"/>
        <d v="2011-11-11T06:00:00Z"/>
        <d v="2013-12-12T06:00:00Z"/>
        <d v="2018-01-28T06:00:00Z"/>
        <d v="2011-09-03T05:00:00Z"/>
        <d v="2011-08-07T05:00:00Z"/>
        <d v="2013-03-12T05:00:00Z"/>
        <d v="2014-06-19T05:00:00Z"/>
        <d v="2010-10-12T05:00:00Z"/>
        <d v="2012-10-04T05:00:00Z"/>
        <d v="2015-05-07T05:00:00Z"/>
        <d v="2018-03-02T06:00:00Z"/>
        <d v="2015-06-18T05:00:00Z"/>
        <d v="2012-05-17T05:00:00Z"/>
        <d v="2010-07-18T05:00:00Z"/>
        <d v="2019-06-25T05:00:00Z"/>
        <d v="2014-09-12T05:00:00Z"/>
        <d v="2011-11-28T06:00:00Z"/>
        <d v="2016-06-19T05:00:00Z"/>
        <d v="2017-08-03T05:00:00Z"/>
        <d v="2013-02-22T06:00:00Z"/>
        <d v="2018-12-17T06:00:00Z"/>
        <d v="2014-07-30T05:00:00Z"/>
        <d v="2017-02-24T06:00:00Z"/>
        <d v="2012-10-25T05:00:00Z"/>
        <d v="2016-06-04T05:00:00Z"/>
        <d v="2010-04-09T05:00:00Z"/>
        <d v="2019-10-29T05:00:00Z"/>
        <d v="2014-01-11T06:00:00Z"/>
        <d v="2015-12-09T06:00:00Z"/>
        <d v="2019-04-14T05:00:00Z"/>
        <d v="2019-05-13T05:00:00Z"/>
        <d v="2015-09-29T05:00:00Z"/>
        <d v="2019-01-07T06:00:00Z"/>
        <d v="2017-12-08T06:00:00Z"/>
        <d v="2017-10-09T05:00:00Z"/>
        <d v="2017-09-02T05:00:00Z"/>
        <d v="2010-12-26T06:00:00Z"/>
        <d v="2013-06-20T05:00:00Z"/>
        <d v="2019-03-17T05:00:00Z"/>
        <d v="2012-07-15T05:00:00Z"/>
        <d v="2017-08-10T05:00:00Z"/>
        <d v="2014-04-11T05:00:00Z"/>
        <d v="2014-08-03T05:00:00Z"/>
        <d v="2013-05-24T05:00:00Z"/>
        <d v="2015-10-06T05:00:00Z"/>
        <d v="2016-09-19T05:00:00Z"/>
        <d v="2016-09-12T05:00:00Z"/>
        <d v="2010-12-10T06:00:00Z"/>
        <d v="2017-09-30T05:00:00Z"/>
        <d v="2013-03-18T05:00:00Z"/>
        <d v="2010-03-27T05:00:00Z"/>
        <d v="2017-10-22T05:00:00Z"/>
        <d v="2019-07-01T05:00:00Z"/>
        <d v="2010-09-22T05:00:00Z"/>
        <d v="2019-05-04T05:00:00Z"/>
        <d v="2018-05-24T05:00:00Z"/>
        <d v="2014-06-07T05:00:00Z"/>
        <d v="2013-03-23T05:00:00Z"/>
        <d v="2014-12-03T06:00:00Z"/>
        <d v="2016-03-04T06:00:00Z"/>
        <d v="2013-06-05T05:00:00Z"/>
        <d v="2019-03-15T05:00:00Z"/>
        <d v="2014-07-01T05:00:00Z"/>
        <d v="2018-04-12T05:00:00Z"/>
        <d v="2015-09-30T05:00:00Z"/>
        <d v="2018-08-05T05:00:00Z"/>
        <d v="2016-09-22T05:00:00Z"/>
        <d v="2017-07-07T05:00:00Z"/>
        <d v="2010-09-04T05:00:00Z"/>
        <d v="2015-07-11T05:00:00Z"/>
        <d v="2010-04-05T05:00:00Z"/>
        <d v="2014-08-12T05:00:00Z"/>
        <d v="2011-10-06T05:00:00Z"/>
        <d v="2017-01-19T06:00:00Z"/>
        <d v="2011-04-13T05:00:00Z"/>
        <d v="2018-10-29T05:00:00Z"/>
        <d v="2010-03-08T06:00:00Z"/>
        <d v="2018-09-17T05:00:00Z"/>
        <d v="2017-12-03T06:00:00Z"/>
        <d v="2016-05-13T05:00:00Z"/>
        <d v="2017-03-30T05:00:00Z"/>
        <d v="2013-09-20T05:00:00Z"/>
        <d v="2020-01-30T06:00:00Z"/>
        <d v="2010-11-14T06:00:00Z"/>
        <d v="2010-08-25T05:00:00Z"/>
        <d v="2019-02-15T06:00:00Z"/>
        <d v="2011-11-24T06:00:00Z"/>
        <d v="2019-05-07T05:00:00Z"/>
        <d v="2011-12-15T06:00:00Z"/>
        <d v="2012-08-28T05:00:00Z"/>
        <d v="2011-07-19T05:00:00Z"/>
        <d v="2012-06-23T05:00:00Z"/>
        <d v="2014-10-03T05:00:00Z"/>
        <d v="2016-03-30T05:00:00Z"/>
        <d v="2014-11-08T06:00:00Z"/>
        <d v="2014-05-03T05:00:00Z"/>
        <d v="2015-05-21T05:00:00Z"/>
        <d v="2016-09-25T05:00:00Z"/>
        <d v="2017-07-19T05:00:00Z"/>
        <d v="2019-12-06T06:00:00Z"/>
        <d v="2013-07-18T05:00:00Z"/>
        <d v="2016-07-26T05:00:00Z"/>
        <d v="2011-06-28T05:00:00Z"/>
        <d v="2017-08-29T05:00:00Z"/>
        <d v="2017-02-18T06:00:00Z"/>
        <d v="2019-07-02T05:00:00Z"/>
        <d v="2014-04-27T05:00:00Z"/>
        <d v="2018-01-08T06:00:00Z"/>
        <d v="2015-09-02T05:00:00Z"/>
        <d v="2010-08-07T05:00:00Z"/>
        <d v="2014-04-23T05:00:00Z"/>
        <d v="2017-05-20T05:00:00Z"/>
        <d v="2018-03-07T06:00:00Z"/>
        <d v="2014-09-04T05:00:00Z"/>
        <d v="2014-04-08T05:00:00Z"/>
        <d v="2013-08-09T05:00:00Z"/>
        <d v="2017-01-06T06:00:00Z"/>
        <d v="2015-01-05T06:00:00Z"/>
        <d v="2015-01-09T06:00:00Z"/>
        <d v="2010-03-01T06:00:00Z"/>
        <d v="2012-12-11T06:00:00Z"/>
        <d v="2013-10-30T05:00:00Z"/>
        <d v="2011-04-20T05:00:00Z"/>
        <d v="2017-02-23T06:00:00Z"/>
        <d v="2011-02-21T06:00:00Z"/>
        <d v="2016-03-01T06:00:00Z"/>
        <d v="2013-03-19T05:00:00Z"/>
        <d v="2016-12-28T06:00:00Z"/>
        <d v="2012-12-27T06:00:00Z"/>
        <d v="2012-10-10T05:00:00Z"/>
        <d v="2010-08-29T05:00:00Z"/>
        <d v="2011-05-01T05:00:00Z"/>
        <d v="2010-01-09T06:00:00Z"/>
        <d v="2013-02-28T06:00:00Z"/>
        <d v="2016-02-16T06:00:00Z"/>
        <d v="2014-12-10T06:00:00Z"/>
        <d v="2012-11-09T06:00:00Z"/>
        <d v="2012-11-19T06:00:00Z"/>
        <d v="2019-02-21T06:00:00Z"/>
        <d v="2010-12-04T06:00:00Z"/>
        <d v="2016-01-07T06:00:00Z"/>
        <d v="2019-08-04T05:00:00Z"/>
        <d v="2017-09-20T05:00:00Z"/>
        <d v="2017-11-11T06:00:00Z"/>
        <d v="2012-04-24T05:00:00Z"/>
        <d v="2010-07-21T05:00:00Z"/>
        <d v="2012-12-21T06:00:00Z"/>
        <d v="2018-09-06T05:00:00Z"/>
        <d v="2017-11-27T06:00:00Z"/>
        <d v="2012-04-01T05:00:00Z"/>
        <d v="2016-12-03T06:00:00Z"/>
        <d v="2012-05-06T05:00:00Z"/>
        <d v="2016-10-18T05:00:00Z"/>
        <d v="2015-04-28T05:00:00Z"/>
        <d v="2012-03-15T05:00:00Z"/>
        <d v="2013-06-11T05:00:00Z"/>
        <d v="2011-10-19T05:00:00Z"/>
        <d v="2012-04-03T05:00:00Z"/>
        <d v="2010-10-14T05:00:00Z"/>
        <d v="2018-11-07T06:00:00Z"/>
        <d v="2013-11-09T06:00:00Z"/>
        <d v="2019-02-19T06:00:00Z"/>
        <d v="2014-01-23T06:00:00Z"/>
        <d v="2016-03-15T05:00:00Z"/>
        <d v="2016-04-28T05:00:00Z"/>
        <d v="2017-08-31T05:00:00Z"/>
        <d v="2015-03-15T05:00:00Z"/>
        <d v="2016-01-12T06:00:00Z"/>
        <d v="2016-09-17T05:00:00Z"/>
        <d v="2016-04-29T05:00:00Z"/>
        <d v="2017-07-17T05:00:00Z"/>
        <d v="2012-06-26T05:00:00Z"/>
        <d v="2011-04-19T05:00:00Z"/>
        <d v="2011-10-11T05:00:00Z"/>
        <d v="2010-04-25T05:00:00Z"/>
        <d v="2011-02-28T06:00:00Z"/>
        <d v="2013-11-01T05:00:00Z"/>
        <d v="2012-02-29T06:00:00Z"/>
        <d v="2014-06-22T05:00:00Z"/>
        <d v="2019-11-20T06:00:00Z"/>
        <d v="2017-05-27T05:00:00Z"/>
        <d v="2014-02-16T06:00:00Z"/>
        <d v="2010-09-05T05:00:00Z"/>
        <d v="2011-05-19T05:00:00Z"/>
        <d v="2011-04-09T05:00:00Z"/>
        <d v="2010-12-08T06:00:00Z"/>
        <d v="2014-03-29T05:00:00Z"/>
        <d v="2015-07-03T05:00:00Z"/>
        <d v="2018-07-09T05:00:00Z"/>
        <d v="2016-01-01T06:00:00Z"/>
        <d v="2019-09-01T05:00:00Z"/>
        <d v="2018-12-11T06:00:00Z"/>
        <d v="2016-12-23T06:00:00Z"/>
        <d v="2017-12-09T06:00:00Z"/>
        <d v="2011-12-20T06:00:00Z"/>
        <d v="2013-03-29T05:00:00Z"/>
        <d v="2018-12-18T06:00:00Z"/>
        <d v="2018-01-17T06:00:00Z"/>
        <d v="2019-11-28T06:00:00Z"/>
        <d v="2010-12-16T06:00:00Z"/>
        <d v="2019-11-12T06:00:00Z"/>
        <d v="2011-11-04T05:00:00Z"/>
        <d v="2017-08-16T05:00:00Z"/>
        <d v="2011-12-13T06:00:00Z"/>
        <d v="2015-09-04T05:00:00Z"/>
        <d v="2013-08-01T05:00:00Z"/>
        <d v="2018-03-03T06:00:00Z"/>
        <d v="2015-07-10T05:00:00Z"/>
        <d v="2017-10-18T05:00:00Z"/>
        <d v="2015-03-07T06:00:00Z"/>
        <d v="2017-03-01T06:00:00Z"/>
        <d v="2017-08-13T05:00:00Z"/>
        <d v="2015-06-07T05:00:00Z"/>
        <d v="2015-09-07T05:00:00Z"/>
        <d v="2015-11-15T06:00:00Z"/>
        <d v="2019-07-06T05:00:00Z"/>
        <d v="2013-09-10T05:00:00Z"/>
        <d v="2017-03-03T06:00:00Z"/>
        <d v="2012-01-23T06:00:00Z"/>
        <d v="2015-09-28T05:00:00Z"/>
        <d v="2018-08-13T05:00:00Z"/>
        <d v="2011-01-15T06:00:00Z"/>
        <d v="2017-10-31T05:00:00Z"/>
        <d v="2011-03-06T06:00:00Z"/>
        <d v="2011-12-28T06:00:00Z"/>
        <d v="2018-04-04T05:00:00Z"/>
        <d v="2017-01-25T06:00:00Z"/>
        <d v="2011-01-04T06:00:00Z"/>
        <d v="2010-11-05T05:00:00Z"/>
        <d v="2013-03-14T05:00:00Z"/>
        <d v="2019-04-21T05:00:00Z"/>
        <d v="2015-03-31T05:00:00Z"/>
        <d v="2015-01-28T06:00:00Z"/>
        <d v="2017-08-25T05:00:00Z"/>
        <d v="2019-01-16T06:00:00Z"/>
        <d v="2015-12-12T06:00:00Z"/>
        <d v="2014-07-12T05:00:00Z"/>
        <d v="2019-11-05T06:00:00Z"/>
        <d v="2018-06-28T05:00:00Z"/>
        <d v="2011-11-10T06:00:00Z"/>
        <d v="2013-06-28T05:00:00Z"/>
        <d v="2015-07-24T05:00:00Z"/>
        <d v="2017-11-04T05:00:00Z"/>
        <d v="2017-03-09T06:00:00Z"/>
        <d v="2019-04-30T05:00:00Z"/>
        <d v="2010-07-08T05:00:00Z"/>
        <d v="2012-06-17T05:00:00Z"/>
        <d v="2012-01-06T06:00:00Z"/>
        <d v="2010-11-24T06:00:00Z"/>
        <d v="2013-09-28T05:00:00Z"/>
        <d v="2014-01-16T06:00:00Z"/>
        <d v="2011-01-08T06:00:00Z"/>
        <d v="2017-07-18T05:00:00Z"/>
        <d v="2013-08-08T05:00:00Z"/>
        <d v="2011-12-09T06:00:00Z"/>
        <d v="2018-10-13T05:00:00Z"/>
        <d v="2013-05-29T05:00:00Z"/>
        <d v="2011-02-09T06:00:00Z"/>
        <d v="2013-09-07T05:00:00Z"/>
        <d v="2019-10-27T05:00:00Z"/>
        <d v="2012-02-22T06:00:00Z"/>
        <d v="2010-06-17T05:00:00Z"/>
        <d v="2017-11-17T06:00:00Z"/>
        <d v="2018-07-24T05:00:00Z"/>
        <d v="2013-02-11T06:00:00Z"/>
        <d v="2019-10-20T05:00:00Z"/>
        <d v="2016-07-10T05:00:00Z"/>
        <d v="2017-04-22T05:00:00Z"/>
        <d v="2017-05-31T05:00:00Z"/>
        <d v="2014-01-13T06:00:00Z"/>
        <d v="2018-12-24T06:00:00Z"/>
        <d v="2010-04-28T05:00:00Z"/>
        <d v="2012-01-30T06:00:00Z"/>
        <d v="2011-01-26T06:00:00Z"/>
        <d v="2018-11-27T06:00:00Z"/>
        <d v="2012-05-07T05:00:00Z"/>
        <d v="2017-07-09T05:00:00Z"/>
        <d v="2017-07-29T05:00:00Z"/>
        <d v="2010-05-07T05:00:00Z"/>
        <d v="2011-09-24T05:00:00Z"/>
        <d v="2018-04-24T05:00:00Z"/>
        <d v="2015-08-03T05:00:00Z"/>
        <d v="2013-03-06T06:00:00Z"/>
        <d v="2014-10-15T05:00:00Z"/>
        <d v="2011-02-18T06:00:00Z"/>
        <d v="2014-03-10T05:00:00Z"/>
        <d v="2019-11-02T05:00:00Z"/>
        <d v="2014-05-22T05:00:00Z"/>
        <d v="2013-12-11T06:00:00Z"/>
        <d v="2016-12-15T06:00:00Z"/>
        <d v="2014-12-27T06:00:00Z"/>
        <d v="2015-09-16T05:00:00Z"/>
        <d v="2013-04-03T05:00:00Z"/>
        <d v="2016-11-13T06:00:00Z"/>
        <d v="2017-07-10T05:00:00Z"/>
        <d v="2012-05-24T05:00:00Z"/>
        <d v="2017-09-18T05:00:00Z"/>
        <d v="2010-10-19T05:00:00Z"/>
        <d v="2011-07-26T05:00:00Z"/>
        <d v="2010-12-24T06:00:00Z"/>
        <d v="2012-12-20T06:00:00Z"/>
        <d v="2018-01-04T06:00:00Z"/>
        <d v="2013-04-16T05:00:00Z"/>
        <d v="2019-03-23T05:00:00Z"/>
        <d v="2018-11-13T06:00:00Z"/>
        <d v="2017-08-19T05:00:00Z"/>
        <d v="2010-07-07T05:00:00Z"/>
        <d v="2017-01-11T06:00:00Z"/>
        <d v="2013-11-26T06:00:00Z"/>
        <d v="2011-10-16T05:00:00Z"/>
        <d v="2018-02-10T06:00:00Z"/>
        <d v="2016-10-16T05:00:00Z"/>
        <d v="2010-05-11T05:00:00Z"/>
        <d v="2015-01-22T06:00:00Z"/>
        <d v="2010-08-12T05:00:00Z"/>
        <d v="2014-05-18T05:00:00Z"/>
        <d v="2013-03-09T06:00:00Z"/>
        <d v="2014-01-04T06:00:00Z"/>
        <d v="2018-02-25T06:00:00Z"/>
        <d v="2018-02-05T06:00:00Z"/>
        <d v="2013-06-07T05:00:00Z"/>
        <d v="2015-11-30T06:00:00Z"/>
        <d v="2015-05-20T05:00:00Z"/>
        <d v="2016-12-19T06:00:00Z"/>
        <d v="2012-05-02T05:00:00Z"/>
        <d v="2018-06-27T05:00:00Z"/>
        <d v="2014-12-17T06:00:00Z"/>
        <d v="2013-06-29T05:00:00Z"/>
        <d v="2018-08-16T05:00:00Z"/>
        <d v="2011-07-23T05:00:00Z"/>
        <d v="2015-03-21T05:00:00Z"/>
        <d v="2017-07-31T05:00:00Z"/>
        <d v="2010-03-20T05:00:00Z"/>
        <d v="2014-11-12T06:00:00Z"/>
        <d v="2012-03-06T06:00:00Z"/>
        <d v="2019-12-19T06:00:00Z"/>
        <d v="2014-09-22T05:00:00Z"/>
        <d v="2019-07-21T05:00:00Z"/>
        <d v="2018-03-24T05:00:00Z"/>
        <d v="2017-05-23T05:00:00Z"/>
        <d v="2016-02-20T06:00:00Z"/>
        <d v="2010-08-21T05:00:00Z"/>
        <d v="2019-11-24T06:00:00Z"/>
        <d v="2013-07-27T05:00:00Z"/>
        <d v="2010-07-12T05:00:00Z"/>
        <d v="2019-07-12T05:00:00Z"/>
        <d v="2012-03-23T05:00:00Z"/>
        <d v="2014-06-14T05:00:00Z"/>
        <d v="2017-06-07T05:00:00Z"/>
        <d v="2016-12-20T06:00:00Z"/>
        <d v="2015-01-03T06:00:00Z"/>
        <d v="2016-03-20T05:00:00Z"/>
        <d v="2012-08-25T05:00:00Z"/>
        <d v="2015-07-21T05:00:00Z"/>
        <d v="2015-05-19T05:00:00Z"/>
        <d v="2013-04-19T05:00:00Z"/>
        <d v="2017-12-10T06:00:00Z"/>
        <d v="2013-05-28T05:00:00Z"/>
        <d v="2018-08-19T05:00:00Z"/>
        <d v="2012-05-15T05:00:00Z"/>
        <d v="2018-06-24T05:00:00Z"/>
        <d v="2014-07-06T05:00:00Z"/>
        <d v="2010-09-11T05:00:00Z"/>
        <d v="2011-12-25T06:00:00Z"/>
        <d v="2010-09-13T05:00:00Z"/>
        <d v="2017-05-10T05:00:00Z"/>
        <d v="2019-04-22T05:00:00Z"/>
        <d v="2016-08-29T05:00:00Z"/>
        <d v="2010-03-09T06:00:00Z"/>
        <d v="2010-05-09T05:00:00Z"/>
        <d v="2010-11-27T06:00:00Z"/>
        <d v="2016-02-01T06:00:00Z"/>
        <d v="2016-03-12T06:00:00Z"/>
        <d v="2014-01-07T06:00:00Z"/>
        <d v="2010-09-14T05:00:00Z"/>
        <d v="2014-01-06T06:00:00Z"/>
        <d v="2018-01-26T06:00:00Z"/>
        <d v="2018-08-18T05:00:00Z"/>
        <d v="2018-06-10T05:00:00Z"/>
        <d v="2018-09-22T05:00:00Z"/>
        <d v="2013-10-08T05:00:00Z"/>
        <d v="2019-07-07T05:00:00Z"/>
        <d v="2018-05-27T05:00:00Z"/>
        <d v="2015-07-06T05:00:00Z"/>
        <d v="2016-02-21T06:00:00Z"/>
        <d v="2013-09-26T05:00:00Z"/>
        <d v="2016-01-21T06:00:00Z"/>
        <d v="2020-01-14T06:00:00Z"/>
        <d v="2018-09-20T05:00:00Z"/>
        <d v="2015-02-06T06:00:00Z"/>
        <d v="2016-04-14T05:00:00Z"/>
        <d v="2013-06-06T05:00:00Z"/>
        <d v="2012-03-21T05:00:00Z"/>
        <d v="2015-01-29T06:00:00Z"/>
        <d v="2016-11-28T06:00:00Z"/>
        <d v="2011-01-03T06:00:00Z"/>
        <d v="2016-12-25T06:00:00Z"/>
        <d v="2011-09-13T05:00:00Z"/>
        <d v="2015-10-05T05:00:00Z"/>
        <d v="2016-04-07T05:00:00Z"/>
        <d v="2016-08-09T05:00:00Z"/>
        <d v="2019-03-14T05:00:00Z"/>
        <d v="2018-12-03T06:00:00Z"/>
        <d v="2015-03-23T05:00:00Z"/>
        <d v="2011-12-05T06:00:00Z"/>
        <d v="2016-03-18T05:00:00Z"/>
        <d v="2011-01-23T06:00:00Z"/>
        <d v="2014-12-26T06:00:00Z"/>
        <d v="2015-08-05T05:00:00Z"/>
        <d v="2015-10-14T05:00:00Z"/>
        <d v="2014-05-04T05:00:00Z"/>
        <d v="2019-12-17T06:00:00Z"/>
        <d v="2014-05-23T05:00:00Z"/>
        <d v="2017-11-18T06:00:00Z"/>
        <d v="2011-04-06T05:00:00Z"/>
        <d v="2011-12-04T06:00:00Z"/>
        <d v="2011-08-19T05:00:00Z"/>
        <d v="2014-03-06T06:00:00Z"/>
        <d v="2011-05-14T05:00:00Z"/>
        <d v="2015-06-15T05:00:00Z"/>
        <d v="2012-03-08T06:00:00Z"/>
        <d v="2012-05-09T05:00:00Z"/>
        <d v="2010-03-28T05:00:00Z"/>
        <d v="2010-12-06T06:00:00Z"/>
        <d v="2019-03-12T05:00:00Z"/>
        <d v="2015-07-12T05:00:00Z"/>
        <d v="2015-01-01T06:00:00Z"/>
        <d v="2010-07-24T05:00:00Z"/>
        <d v="2014-06-08T05:00:00Z"/>
        <d v="2016-06-30T05:00:00Z"/>
        <d v="2010-04-06T05:00:00Z"/>
        <d v="2019-12-05T06:00:00Z"/>
        <d v="2010-07-14T05:00:00Z"/>
        <d v="2015-02-20T06:00:00Z"/>
        <d v="2013-08-11T05:00:00Z"/>
        <d v="2014-06-16T05:00:00Z"/>
        <d v="2015-06-16T05:00:00Z"/>
        <d v="2019-05-15T05:00:00Z"/>
        <d v="2011-02-12T06:00:00Z"/>
        <d v="2015-11-13T06:00:00Z"/>
        <d v="2014-03-25T05:00:00Z"/>
        <d v="2019-03-10T06:00:00Z"/>
        <d v="2019-02-02T06:00:00Z"/>
        <d v="2012-12-30T06:00:00Z"/>
        <d v="2013-08-06T05:00:00Z"/>
        <d v="2010-11-15T06:00:00Z"/>
        <d v="2017-09-04T05:00:00Z"/>
        <d v="2017-01-29T06:00:00Z"/>
        <d v="2016-05-09T05:00:00Z"/>
        <d v="2013-09-21T05:00:00Z"/>
        <d v="2013-05-23T05:00:00Z"/>
        <d v="2011-05-07T05:00:00Z"/>
        <d v="2016-07-12T05:00:00Z"/>
        <d v="2016-09-18T05:00:00Z"/>
        <d v="2018-05-11T05:00:00Z"/>
        <d v="2015-01-31T06:00:00Z"/>
        <d v="2020-02-10T06:00:00Z"/>
        <d v="2010-10-07T05:00:00Z"/>
        <d v="2010-07-10T05:00:00Z"/>
        <d v="2016-07-08T05:00:00Z"/>
        <d v="2019-05-12T05:00:00Z"/>
        <d v="2019-03-30T05:00:00Z"/>
        <d v="2014-11-20T06:00:00Z"/>
        <d v="2015-11-11T06:00:00Z"/>
        <d v="2017-04-08T05:00:00Z"/>
        <d v="2013-03-13T05:00:00Z"/>
        <d v="2012-03-03T06:00:00Z"/>
        <d v="2016-11-22T06:00:00Z"/>
        <d v="2010-08-08T05:00:00Z"/>
        <d v="2018-07-28T05:00:00Z"/>
        <d v="2017-03-20T05:00:00Z"/>
        <d v="2018-12-26T06:00:00Z"/>
        <d v="2017-03-19T05:00:00Z"/>
        <d v="2019-01-03T06:00:00Z"/>
        <d v="2018-10-17T05:00:00Z"/>
        <d v="2013-03-24T05:00:00Z"/>
        <d v="2018-05-03T05:00:00Z"/>
        <d v="2017-07-24T05:00:00Z"/>
        <d v="2010-10-31T05:00:00Z"/>
        <d v="2014-08-04T05:00:00Z"/>
        <d v="2014-03-09T06:00:00Z"/>
        <d v="2016-04-10T05:00:00Z"/>
        <d v="2015-08-29T05:00:00Z"/>
        <d v="2017-03-15T05:00:00Z"/>
        <d v="2018-01-02T06:00:00Z"/>
        <d v="2018-01-12T06:00:00Z"/>
        <d v="2015-09-22T05:00:00Z"/>
        <d v="2011-01-28T06:00:00Z"/>
        <d v="2015-08-30T05:00:00Z"/>
        <d v="2012-04-27T05:00:00Z"/>
        <d v="2018-12-13T06:00:00Z"/>
        <d v="2010-10-30T05:00:00Z"/>
        <d v="2012-03-01T06:00:00Z"/>
        <d v="2013-09-05T05:00:00Z"/>
        <d v="2014-09-19T05:00:00Z"/>
        <d v="2012-08-13T05:00:00Z"/>
        <d v="2017-07-05T05:00:00Z"/>
        <d v="2016-03-08T06:00:00Z"/>
        <d v="2010-08-04T05:00:00Z"/>
        <d v="2018-03-31T05:00:00Z"/>
        <d v="2016-05-06T05:00:00Z"/>
        <d v="2011-10-05T05:00:00Z"/>
        <d v="2019-09-18T05:00:00Z"/>
        <d v="2012-10-05T05:00:00Z"/>
        <d v="2019-01-21T06:00:00Z"/>
        <d v="2019-10-23T05:00:00Z"/>
        <d v="2019-12-16T06:00:00Z"/>
        <d v="2011-12-27T06:00:00Z"/>
        <d v="2013-12-20T06:00:00Z"/>
        <d v="2018-09-18T05:00:00Z"/>
        <d v="2010-07-19T05:00:00Z"/>
        <d v="2018-04-07T05:00:00Z"/>
        <d v="2019-01-26T06:00:00Z"/>
        <d v="2013-11-10T06:00:00Z"/>
        <d v="2011-12-03T06:00:00Z"/>
        <d v="2012-10-20T05:00:00Z"/>
        <d v="2019-07-27T05:00:00Z"/>
        <d v="2017-11-03T05:00:00Z"/>
        <d v="2018-01-03T06:00:00Z"/>
        <d v="2018-04-02T05:00:00Z"/>
        <d v="2011-12-08T06:00:00Z"/>
        <d v="2019-06-26T05:00:00Z"/>
        <d v="2010-02-09T06:00:00Z"/>
        <d v="2011-04-03T05:00:00Z"/>
        <d v="2012-05-08T05:00:00Z"/>
        <d v="2016-07-19T05:00:00Z"/>
        <d v="2013-12-15T06:00:00Z"/>
        <d v="2019-01-14T06:00:00Z"/>
        <d v="2019-01-13T06:00:00Z"/>
        <d v="2017-06-01T05:00:00Z"/>
        <d v="2012-04-26T05:00:00Z"/>
        <d v="2018-07-21T05:00:00Z"/>
        <d v="2016-01-26T06:00:00Z"/>
        <d v="2016-08-18T05:00:00Z"/>
        <d v="2014-08-20T05:00:00Z"/>
        <d v="2013-08-07T05:00:00Z"/>
        <d v="2011-09-12T05:00:00Z"/>
        <d v="2013-07-13T05:00:00Z"/>
        <d v="2012-06-09T05:00:00Z"/>
        <d v="2018-04-10T05:00:00Z"/>
        <d v="2016-03-23T05:00:00Z"/>
        <d v="2014-10-24T05:00:00Z"/>
        <d v="2014-11-17T06:00:00Z"/>
        <d v="2019-03-19T05:00:00Z"/>
        <d v="2016-06-05T05:00:00Z"/>
        <d v="2013-02-06T06:00:00Z"/>
        <d v="2015-05-29T05:00:00Z"/>
        <d v="2017-04-14T05:00:00Z"/>
        <d v="2014-08-06T05:00:00Z"/>
        <d v="2017-02-09T06:00:00Z"/>
        <d v="2016-04-06T05:00:00Z"/>
        <d v="2015-02-24T06:00:00Z"/>
        <d v="2016-11-23T06:00:00Z"/>
        <d v="2014-12-08T06:00:00Z"/>
        <d v="2012-06-30T05:00:00Z"/>
        <d v="2017-02-06T06:00:00Z"/>
        <d v="2010-05-24T05:00:00Z"/>
        <d v="2010-03-02T06:00:00Z"/>
        <d v="2015-10-27T05:00:00Z"/>
        <d v="2018-08-12T05:00:00Z"/>
        <d v="2010-06-26T05:00:00Z"/>
        <d v="2011-10-14T05:00:00Z"/>
        <d v="2010-03-26T05:00:00Z"/>
        <d v="2014-10-20T05:00:00Z"/>
        <d v="2010-07-26T05:00:00Z"/>
        <d v="2016-04-01T05:00:00Z"/>
        <d v="2010-08-23T05:00:00Z"/>
        <d v="2010-06-07T05:00:00Z"/>
        <d v="2015-01-26T06:00:00Z"/>
        <d v="2011-05-16T05:00:00Z"/>
        <d v="2014-11-02T05:00:00Z"/>
        <d v="2019-08-30T05:00:00Z"/>
        <d v="2017-07-27T05:00:00Z"/>
        <d v="2012-12-09T06:00:00Z"/>
        <d v="2012-06-12T05:00:00Z"/>
        <d v="2011-05-21T05:00:00Z"/>
        <d v="2015-11-20T06:00:00Z"/>
        <d v="2013-12-26T06:00:00Z"/>
        <d v="2014-04-21T05:00:00Z"/>
        <d v="2019-02-22T06:00:00Z"/>
        <d v="2019-02-13T06:00:00Z"/>
        <d v="2017-04-23T05:00:00Z"/>
        <d v="2016-07-03T05:00:00Z"/>
        <d v="2014-11-16T06:00:00Z"/>
        <d v="2019-07-22T05:00:00Z"/>
        <d v="2011-10-22T05:00:00Z"/>
        <d v="2011-08-18T05:00:00Z"/>
        <d v="2015-08-23T05:00:00Z"/>
        <d v="2016-08-10T05:00:00Z"/>
        <d v="2011-03-29T05:00:00Z"/>
        <d v="2013-12-24T06:00:00Z"/>
        <d v="2016-03-17T05:00:00Z"/>
        <d v="2019-05-31T05:00:00Z"/>
        <d v="2018-04-03T05:00:00Z"/>
        <d v="2011-05-30T05:00:00Z"/>
        <d v="2012-11-10T06:00:00Z"/>
        <d v="2010-02-20T06:00:00Z"/>
        <d v="2016-12-27T06:00:00Z"/>
        <d v="2013-07-24T05:00:00Z"/>
        <d v="2016-11-04T05:00:00Z"/>
        <d v="2014-08-15T05:00:00Z"/>
        <d v="2019-01-22T06:00:00Z"/>
        <d v="2012-06-28T05:00:00Z"/>
        <d v="2016-02-03T06:00:00Z"/>
        <d v="2020-01-22T06:00:00Z"/>
        <d v="2018-01-22T06:00:00Z"/>
        <d v="2012-03-29T05:00:00Z"/>
        <d v="2016-06-03T05:00:00Z"/>
        <d v="2012-08-15T05:00:00Z"/>
        <d v="2016-01-11T06:00:00Z"/>
        <d v="2018-04-21T05:00:00Z"/>
        <d v="2012-09-06T05:00:00Z"/>
        <d v="2016-05-29T05:00:00Z"/>
        <d v="2017-12-25T06:00:00Z"/>
        <d v="2014-02-12T06:00:00Z"/>
        <d v="2019-06-01T05:00:00Z"/>
        <d v="2019-02-03T06:00:00Z"/>
        <d v="2018-08-11T05:00:00Z"/>
        <d v="2017-03-13T05:00:00Z"/>
        <d v="2014-03-17T05:00:00Z"/>
        <d v="2014-10-05T05:00:00Z"/>
        <d v="2017-08-06T05:00:00Z"/>
        <d v="2011-01-10T06:00:00Z"/>
        <d v="2011-05-15T05:00:00Z"/>
        <d v="2015-06-24T05:00:00Z"/>
        <d v="2012-04-29T05:00:00Z"/>
        <d v="2015-11-25T06:00:00Z"/>
        <d v="2011-02-25T06:00:00Z"/>
        <d v="2015-03-06T06:00:00Z"/>
        <d v="2010-02-16T06:00:00Z"/>
        <d v="2011-05-20T05:00:00Z"/>
        <d v="2018-10-06T05:00:00Z"/>
        <d v="2014-05-01T05:00:00Z"/>
        <d v="2014-07-18T05:00:00Z"/>
        <d v="2016-03-06T06:00:00Z"/>
        <d v="2018-06-18T05:00:00Z"/>
        <d v="2018-09-01T05:00:00Z"/>
        <d v="2012-01-25T06:00:00Z"/>
        <d v="2018-08-26T05:00:00Z"/>
        <d v="2018-01-10T06:00:00Z"/>
        <d v="2010-06-21T05:00:00Z"/>
        <d v="2012-02-12T06:00:00Z"/>
        <d v="2012-06-04T05:00:00Z"/>
        <d v="2011-06-25T05:00:00Z"/>
        <d v="2019-12-15T06:00:00Z"/>
        <d v="2012-05-11T05:00:00Z"/>
        <d v="2012-02-28T06:00:00Z"/>
        <d v="2018-04-28T05:00:00Z"/>
        <d v="2019-03-01T06:00:00Z"/>
        <d v="2010-03-29T05:00:00Z"/>
        <d v="2011-08-05T05:00:00Z"/>
        <d v="2016-08-24T05:00:00Z"/>
        <d v="2014-09-24T05:00:00Z"/>
        <d v="2011-05-09T05:00:00Z"/>
        <d v="2018-10-15T05:00:00Z"/>
        <d v="2013-10-23T05:00:00Z"/>
        <d v="2010-07-05T05:00:00Z"/>
        <d v="2015-09-18T05:00:00Z"/>
        <d v="2017-11-19T06:00:00Z"/>
        <d v="2018-09-08T05:00:00Z"/>
        <d v="2010-05-31T05:00:00Z"/>
        <d v="2011-01-14T06:00:00Z"/>
        <d v="2016-07-27T05:00:00Z"/>
        <d v="2020-02-08T06:00:00Z"/>
        <d v="2019-07-23T05:00:00Z"/>
        <d v="2015-08-07T05:00:00Z"/>
        <d v="2015-01-25T06:00:00Z"/>
        <d v="2010-06-30T05:00:00Z"/>
        <d v="2014-05-06T05:00:00Z"/>
        <d v="2017-04-30T05:00:00Z"/>
        <d v="2014-03-19T05:00:00Z"/>
        <d v="2012-01-16T06:00:00Z"/>
        <d v="2010-07-01T05:00:00Z"/>
        <d v="2015-06-19T05:00:00Z"/>
        <d v="2013-08-10T05:00:00Z"/>
        <d v="2018-02-12T06:00:00Z"/>
        <d v="2011-07-17T05:00:00Z"/>
        <d v="2019-12-22T06:00:00Z"/>
        <d v="2013-10-25T05:00:00Z"/>
        <d v="2014-09-20T05:00:00Z"/>
        <d v="2012-05-20T05:00:00Z"/>
        <d v="2012-10-08T05:00:00Z"/>
        <d v="2013-09-22T05:00:00Z"/>
        <d v="2017-06-18T05:00:00Z"/>
        <d v="2011-05-04T05:00:00Z"/>
        <d v="2018-07-01T05:00:00Z"/>
        <d v="2015-01-23T06:00:00Z"/>
        <d v="2019-09-11T05:00:00Z"/>
        <d v="2012-09-18T05:00:00Z"/>
        <d v="2019-05-25T05:00:00Z"/>
        <d v="2013-08-16T05:00:00Z"/>
        <d v="2017-09-07T05:00:00Z"/>
        <d v="2011-07-22T05:00:00Z"/>
        <d v="2017-11-15T06:00:00Z"/>
        <d v="2019-02-27T06:00:00Z"/>
        <d v="2012-02-26T06:00:00Z"/>
        <d v="2010-07-15T05:00:00Z"/>
        <d v="2019-11-11T06:00:00Z"/>
        <d v="2017-10-04T05:00:00Z"/>
        <d v="2016-05-16T05:00:00Z"/>
        <d v="2012-08-10T05:00:00Z"/>
        <d v="2017-05-17T05:00:00Z"/>
        <d v="2015-03-04T06:00:00Z"/>
        <d v="2014-06-30T05:00:00Z"/>
        <d v="2014-03-14T05:00:00Z"/>
        <d v="2013-04-21T05:00:00Z"/>
        <d v="2016-02-28T06:00:00Z"/>
        <d v="2019-07-25T05:00:00Z"/>
        <d v="2015-12-05T06:00:00Z"/>
        <d v="2018-07-18T05:00:00Z"/>
        <d v="2011-05-24T05:00:00Z"/>
        <d v="2012-12-23T06:00:00Z"/>
        <d v="2011-02-13T06:00:00Z"/>
        <d v="2014-10-29T05:00:00Z"/>
        <d v="2012-04-20T05:00:00Z"/>
        <d v="2011-06-18T05:00:00Z"/>
        <d v="2014-12-22T06:00:00Z"/>
        <d v="2016-08-23T05:00:00Z"/>
        <d v="2016-01-25T06:00:00Z"/>
        <d v="2012-10-16T05:00:00Z"/>
        <d v="2012-11-27T06:00:00Z"/>
        <d v="2015-12-26T06:00:00Z"/>
        <d v="2012-02-19T06:00:00Z"/>
        <d v="2010-07-13T05:00:00Z"/>
        <d v="2016-03-16T05:00:00Z"/>
        <d v="2013-12-05T06:00:00Z"/>
        <d v="2011-03-11T06:00:00Z"/>
        <d v="2015-05-16T05:00:00Z"/>
        <d v="2010-03-06T06:00:00Z"/>
        <d v="2017-06-17T05:00:00Z"/>
        <d v="2011-01-16T06:00:00Z"/>
        <d v="2019-12-29T06:00:00Z"/>
        <d v="2011-05-10T05:00:00Z"/>
        <d v="2013-10-14T05:00:00Z"/>
        <d v="2014-06-11T05:00:00Z"/>
        <d v="2010-12-12T06:00:00Z"/>
        <d v="2013-05-19T05:00:00Z"/>
        <d v="2018-03-11T06:00:00Z"/>
        <d v="2016-12-04T06:00:00Z"/>
        <d v="2015-11-04T06:00:00Z"/>
        <d v="2018-01-27T06:00:00Z"/>
        <d v="2011-07-21T05:00:00Z"/>
        <d v="2019-08-19T05:00:00Z"/>
        <d v="2019-10-04T05:00:00Z"/>
        <d v="2014-01-01T06:00:00Z"/>
        <d v="2017-05-11T05:00:00Z"/>
        <d v="2016-03-25T05:00:00Z"/>
        <d v="2014-09-29T05:00:00Z"/>
        <d v="2016-01-10T06:00:00Z"/>
        <d v="2014-10-23T05:00:00Z"/>
        <d v="2013-02-01T06:00:00Z"/>
        <d v="2014-01-25T06:00:00Z"/>
        <d v="2010-02-25T06:00:00Z"/>
        <d v="2016-07-06T05:00:00Z"/>
      </sharedItems>
    </cacheField>
    <cacheField name="staff_pick" numFmtId="0">
      <sharedItems>
        <b v="0"/>
        <b v="1"/>
      </sharedItems>
    </cacheField>
    <cacheField name="spotlight" numFmtId="0">
      <sharedItems>
        <b v="0"/>
        <b v="1"/>
      </sharedItems>
    </cacheField>
    <cacheField name="category &amp; sub-category" numFmtId="0">
      <sharedItems>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s v="food"/>
        <s v="music"/>
        <s v="technology"/>
        <s v="theater"/>
        <s v="film &amp; video"/>
        <s v="publishing"/>
        <s v="games"/>
        <s v="photography"/>
        <s v="journalism"/>
      </sharedItems>
    </cacheField>
    <cacheField name="sub category" numFmtId="0">
      <sharedItems>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b category pivot" cacheId="0" dataCaption="" compact="0" compactData="0">
  <location ref="A3:F29"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Col" dataField="1" compact="0" outline="0" multipleItemSelectionAllowed="1" showAll="0" sortType="ascending">
      <items>
        <item x="3"/>
        <item x="0"/>
        <item x="2"/>
        <item x="1"/>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Avg do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axis="axisPage"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a creat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a end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compact="0" outline="0" multipleItemSelectionAllowed="1" showAll="0">
      <items>
        <item x="0"/>
        <item x="1"/>
        <item x="2"/>
        <item x="3"/>
        <item x="4"/>
        <item x="5"/>
        <item x="6"/>
        <item x="7"/>
        <item x="8"/>
        <item t="default"/>
      </items>
    </pivotField>
    <pivotField name="sub categor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t="default"/>
      </items>
      <autoSortScope>
        <pivotArea>
          <references>
            <reference field="4294967294">
              <x v="0"/>
            </reference>
          </references>
        </pivotArea>
      </autoSortScope>
    </pivotField>
  </pivotFields>
  <rowFields>
    <field x="19"/>
  </rowFields>
  <colFields>
    <field x="6"/>
  </colFields>
  <pageFields>
    <pageField fld="9"/>
  </pageFields>
  <dataFields>
    <dataField name="Count of outcome" fld="6" subtotal="count" baseField="0"/>
  </dataFields>
</pivotTableDefinition>
</file>

<file path=xl/pivotTables/pivotTable2.xml><?xml version="1.0" encoding="utf-8"?>
<pivotTableDefinition xmlns="http://schemas.openxmlformats.org/spreadsheetml/2006/main" name="date pivot" cacheId="1" dataCaption="" compact="0" compactData="0">
  <location ref="A4:F18"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Col" dataField="1" compact="0" outline="0" multipleItemSelectionAllowed="1" showAll="0" sortType="ascending">
      <items>
        <item x="3"/>
        <item x="0"/>
        <item x="2"/>
        <item x="1"/>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Avg do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a created conversion" axis="axisRow" compact="0" numFmtId="164" outline="0" multipleItemSelectionAllowed="1" showAll="0" sortType="ascending">
      <items>
        <item x="0"/>
        <item x="1"/>
        <item x="2"/>
        <item x="3"/>
        <item x="4"/>
        <item x="5"/>
        <item x="6"/>
        <item x="7"/>
        <item x="8"/>
        <item x="9"/>
        <item x="10"/>
        <item x="11"/>
        <item x="12"/>
        <item x="13"/>
        <item t="default"/>
      </items>
    </pivotField>
    <pivotField name="data end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axis="axisPage" compact="0" outline="0" multipleItemSelectionAllowed="1" showAll="0">
      <items>
        <item x="0"/>
        <item x="1"/>
        <item x="2"/>
        <item x="3"/>
        <item x="4"/>
        <item x="5"/>
        <item x="6"/>
        <item x="7"/>
        <item x="8"/>
        <item t="default"/>
      </items>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s>
  <rowFields>
    <field x="13"/>
  </rowFields>
  <colFields>
    <field x="6"/>
  </colFields>
  <pageFields>
    <pageField fld="18"/>
  </pageFields>
  <dataFields>
    <dataField name="Count of outcome" fld="6" subtotal="count" baseField="0"/>
  </dataFields>
</pivotTableDefinition>
</file>

<file path=xl/pivotTables/pivotTable3.xml><?xml version="1.0" encoding="utf-8"?>
<pivotTableDefinition xmlns="http://schemas.openxmlformats.org/spreadsheetml/2006/main" name="category pivot" cacheId="0" dataCaption="" compact="0" compactData="0">
  <location ref="A3:F14"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Col" dataField="1" compact="0" outline="0" multipleItemSelectionAllowed="1" showAll="0" sortType="ascending">
      <items>
        <item x="3"/>
        <item x="0"/>
        <item x="2"/>
        <item x="1"/>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Avg do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axis="axisPage"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a creat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a end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axis="axisRow" compact="0" outline="0" multipleItemSelectionAllowed="1" showAll="0" sortType="descending">
      <items>
        <item x="0"/>
        <item x="1"/>
        <item x="2"/>
        <item x="3"/>
        <item x="4"/>
        <item x="5"/>
        <item x="6"/>
        <item x="7"/>
        <item x="8"/>
        <item t="default"/>
      </items>
      <autoSortScope>
        <pivotArea>
          <references>
            <reference field="4294967294">
              <x v="0"/>
            </reference>
          </references>
        </pivotArea>
      </autoSortScope>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s>
  <rowFields>
    <field x="18"/>
  </rowFields>
  <colFields>
    <field x="6"/>
  </colFields>
  <pageFields>
    <pageField fld="9"/>
  </pageFields>
  <dataFields>
    <dataField name="Count of outcome" fld="6" subtotal="count" baseField="0"/>
  </dataFields>
</pivotTableDefinition>
</file>

<file path=xl/pivotTables/pivotTable4.xml><?xml version="1.0" encoding="utf-8"?>
<pivotTableDefinition xmlns="http://schemas.openxmlformats.org/spreadsheetml/2006/main" name="yearoutcome" cacheId="2" dataCaption="" compact="0" compactData="0">
  <location ref="A3:J16"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Page" dataField="1" compact="0" outline="0" multipleItemSelectionAllowed="1" showAll="0">
      <items>
        <item x="0"/>
        <item x="1"/>
        <item x="2"/>
        <item x="3"/>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Avg do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a created conversion" axis="axisRow" compact="0" numFmtId="164" outline="0" multipleItemSelectionAllowed="1" showAll="0" sortType="descending">
      <items>
        <item x="0"/>
        <item x="1"/>
        <item x="2"/>
        <item x="3"/>
        <item x="4"/>
        <item x="5"/>
        <item x="6"/>
        <item x="7"/>
        <item x="8"/>
        <item x="9"/>
        <item x="10"/>
        <item x="11"/>
        <item x="12"/>
        <item t="default"/>
      </items>
      <autoSortScope>
        <pivotArea>
          <references>
            <reference field="4294967294">
              <x v="0"/>
            </reference>
          </references>
        </pivotArea>
      </autoSortScope>
    </pivotField>
    <pivotField name="data end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axis="axisCol" compact="0" outline="0" multipleItemSelectionAllowed="1" showAll="0" sortType="ascending">
      <items>
        <item x="4"/>
        <item x="0"/>
        <item x="6"/>
        <item h="1" x="8"/>
        <item x="1"/>
        <item x="7"/>
        <item x="5"/>
        <item x="2"/>
        <item x="3"/>
        <item t="default"/>
      </items>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s>
  <rowFields>
    <field x="13"/>
  </rowFields>
  <colFields>
    <field x="18"/>
  </colFields>
  <pageFields>
    <pageField fld="6"/>
  </pageFields>
  <dataFields>
    <dataField name="Count of outcome" fld="6" subtotal="count" baseField="0"/>
  </dataFields>
</pivotTableDefinition>
</file>

<file path=xl/pivotTables/pivotTable5.xml><?xml version="1.0" encoding="utf-8"?>
<pivotTableDefinition xmlns="http://schemas.openxmlformats.org/spreadsheetml/2006/main" name="countryoutome" cacheId="0" dataCaption="" compact="0" compactData="0">
  <location ref="A3:K12"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Page" dataField="1" compact="0" outline="0" multipleItemSelectionAllowed="1" showAll="0">
      <items>
        <item h="1" x="0"/>
        <item x="1"/>
        <item h="1" x="2"/>
        <item h="1" x="3"/>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Avg do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axis="axisRow" compact="0" outline="0" multipleItemSelectionAllowed="1" showAll="0" sortType="descending">
      <items>
        <item x="1"/>
        <item x="6"/>
        <item x="4"/>
        <item x="3"/>
        <item x="5"/>
        <item x="0"/>
        <item x="2"/>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a creat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a end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axis="axisCol" compact="0" outline="0" multipleItemSelectionAllowed="1" showAll="0" sortType="ascending">
      <items>
        <item x="4"/>
        <item x="0"/>
        <item x="6"/>
        <item x="8"/>
        <item x="1"/>
        <item x="7"/>
        <item x="5"/>
        <item x="2"/>
        <item x="3"/>
        <item t="default"/>
      </items>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s>
  <rowFields>
    <field x="9"/>
  </rowFields>
  <colFields>
    <field x="18"/>
  </colFields>
  <pageFields>
    <pageField fld="6"/>
  </pageFields>
  <dataFields>
    <dataField name="Count of outcome" fld="6" subtotal="count" baseField="0"/>
  </dataFields>
</pivotTableDefinition>
</file>

<file path=xl/pivotTables/pivotTable6.xml><?xml version="1.0" encoding="utf-8"?>
<pivotTableDefinition xmlns="http://schemas.openxmlformats.org/spreadsheetml/2006/main" name="both category with outcome" cacheId="0" dataCaption="" compact="0" compactData="0">
  <location ref="A4:G39" firstHeaderRow="0" firstDataRow="2" firstDataCol="1" rowPageCount="2"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Col" dataField="1" compact="0" outline="0" multipleItemSelectionAllowed="1" showAll="0" sortType="ascending">
      <items>
        <item x="3"/>
        <item x="0"/>
        <item x="2"/>
        <item x="1"/>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Avg do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axis="axisPage"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a creat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a ended 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axis="axisPage"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axis="axisRow" compact="0" outline="0" multipleItemSelectionAllowed="1" showAll="0" sortType="descending">
      <items>
        <item x="0"/>
        <item x="1"/>
        <item x="2"/>
        <item x="3"/>
        <item x="4"/>
        <item x="5"/>
        <item x="6"/>
        <item x="7"/>
        <item x="8"/>
        <item t="default"/>
      </items>
      <autoSortScope>
        <pivotArea>
          <references>
            <reference field="4294967294">
              <x v="0"/>
            </reference>
          </references>
        </pivotArea>
      </autoSortScope>
    </pivotField>
    <pivotField name="sub category" axis="axisRow" compact="0" outline="0" multipleItemSelectionAllowed="1" showAll="0" sortType="ascending">
      <items>
        <item x="10"/>
        <item x="23"/>
        <item x="4"/>
        <item x="6"/>
        <item x="5"/>
        <item x="13"/>
        <item x="0"/>
        <item x="7"/>
        <item x="17"/>
        <item x="16"/>
        <item x="20"/>
        <item x="9"/>
        <item x="14"/>
        <item x="3"/>
        <item x="15"/>
        <item x="1"/>
        <item x="22"/>
        <item x="12"/>
        <item x="19"/>
        <item x="18"/>
        <item x="11"/>
        <item x="8"/>
        <item x="2"/>
        <item x="21"/>
        <item t="default"/>
      </items>
    </pivotField>
  </pivotFields>
  <rowFields>
    <field x="18"/>
    <field x="19"/>
  </rowFields>
  <colFields>
    <field x="6"/>
  </colFields>
  <pageFields>
    <pageField fld="9"/>
    <pageField fld="16"/>
  </pageFields>
  <dataFields>
    <dataField name="Count of outcome" fld="6"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44"/>
    <col customWidth="1" min="2" max="2" width="15.22"/>
    <col customWidth="1" min="3" max="3" width="5.56"/>
    <col customWidth="1" min="4" max="4" width="3.78"/>
    <col customWidth="1" min="5" max="5" width="9.22"/>
    <col customWidth="1" min="6" max="6" width="10.89"/>
    <col customWidth="1" min="7" max="26" width="8.56"/>
  </cols>
  <sheetData>
    <row r="1">
      <c r="A1" s="1"/>
    </row>
    <row r="2"/>
    <row r="3"/>
    <row r="4"/>
    <row r="5"/>
    <row r="6"/>
    <row r="7"/>
    <row r="8"/>
    <row r="9"/>
    <row r="10"/>
    <row r="11"/>
    <row r="12"/>
    <row r="13"/>
    <row r="14"/>
    <row r="15"/>
    <row r="16"/>
    <row r="17"/>
    <row r="18"/>
    <row r="19"/>
    <row r="20"/>
    <row r="21"/>
    <row r="22"/>
    <row r="23"/>
    <row r="24"/>
    <row r="25"/>
    <row r="26"/>
    <row r="27"/>
    <row r="28"/>
    <row r="29"/>
  </sheetData>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56"/>
  </cols>
  <sheetData>
    <row r="1"/>
    <row r="2"/>
    <row r="3">
      <c r="D3" s="2" t="s">
        <v>2136</v>
      </c>
      <c r="M3" s="2" t="s">
        <v>2137</v>
      </c>
    </row>
    <row r="4"/>
    <row r="5"/>
    <row r="6"/>
    <row r="7"/>
    <row r="8"/>
    <row r="9"/>
    <row r="10"/>
    <row r="11"/>
    <row r="12"/>
    <row r="13"/>
    <row r="14"/>
    <row r="15"/>
    <row r="16"/>
    <row r="17"/>
    <row r="18"/>
    <row r="19"/>
    <row r="20"/>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22"/>
    <col customWidth="1" min="2" max="2" width="15.22"/>
    <col customWidth="1" min="3" max="3" width="5.56"/>
    <col customWidth="1" min="4" max="4" width="3.67"/>
    <col customWidth="1" min="5" max="5" width="9.22"/>
    <col customWidth="1" min="6" max="6" width="10.89"/>
    <col customWidth="1" min="7" max="26" width="8.56"/>
  </cols>
  <sheetData>
    <row r="1">
      <c r="A1" s="1"/>
    </row>
    <row r="2">
      <c r="A2" s="1"/>
    </row>
    <row r="3"/>
    <row r="4"/>
    <row r="5"/>
    <row r="6"/>
    <row r="7"/>
    <row r="8"/>
    <row r="9"/>
    <row r="10"/>
    <row r="11"/>
    <row r="12"/>
    <row r="13"/>
    <row r="14"/>
    <row r="15"/>
    <row r="16"/>
    <row r="17"/>
    <row r="18"/>
    <row r="19"/>
    <row r="20"/>
  </sheetData>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22"/>
    <col customWidth="1" min="2" max="2" width="15.22"/>
    <col customWidth="1" min="3" max="3" width="5.56"/>
    <col customWidth="1" min="4" max="4" width="3.67"/>
    <col customWidth="1" min="5" max="5" width="9.22"/>
    <col customWidth="1" min="6" max="6" width="10.89"/>
    <col customWidth="1" min="7" max="26" width="8.56"/>
  </cols>
  <sheetData>
    <row r="1">
      <c r="A1" s="1"/>
    </row>
    <row r="2"/>
    <row r="3"/>
    <row r="4"/>
    <row r="5"/>
    <row r="6"/>
    <row r="7"/>
    <row r="8"/>
    <row r="9"/>
    <row r="10"/>
    <row r="11"/>
    <row r="12"/>
    <row r="13"/>
    <row r="14"/>
    <row r="15"/>
    <row r="16"/>
    <row r="17"/>
    <row r="18"/>
    <row r="19"/>
    <row r="20"/>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22"/>
    <col customWidth="1" min="2" max="2" width="15.22"/>
    <col customWidth="1" min="3" max="3" width="4.67"/>
    <col customWidth="1" min="4" max="4" width="6.22"/>
    <col customWidth="1" min="5" max="5" width="5.67"/>
    <col customWidth="1" min="6" max="6" width="11.67"/>
    <col customWidth="1" min="7" max="7" width="9.56"/>
    <col customWidth="1" min="8" max="8" width="10.11"/>
    <col customWidth="1" min="9" max="9" width="7.11"/>
    <col customWidth="1" min="10" max="10" width="10.89"/>
    <col customWidth="1" min="11" max="26" width="8.56"/>
  </cols>
  <sheetData>
    <row r="1">
      <c r="A1" s="1"/>
    </row>
    <row r="2"/>
    <row r="3"/>
    <row r="4"/>
    <row r="5"/>
    <row r="6"/>
    <row r="7"/>
    <row r="8"/>
    <row r="9"/>
    <row r="10"/>
    <row r="11"/>
    <row r="12"/>
    <row r="13"/>
    <row r="14"/>
    <row r="15"/>
    <row r="16"/>
    <row r="17"/>
    <row r="18"/>
    <row r="19"/>
    <row r="20"/>
  </sheetData>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22"/>
    <col customWidth="1" min="2" max="2" width="15.22"/>
    <col customWidth="1" min="3" max="3" width="4.67"/>
    <col customWidth="1" min="4" max="4" width="6.22"/>
    <col customWidth="1" min="5" max="5" width="9.67"/>
    <col customWidth="1" min="6" max="6" width="5.67"/>
    <col customWidth="1" min="7" max="7" width="11.67"/>
    <col customWidth="1" min="8" max="8" width="9.56"/>
    <col customWidth="1" min="9" max="9" width="10.11"/>
    <col customWidth="1" min="10" max="10" width="7.11"/>
    <col customWidth="1" min="11" max="11" width="10.89"/>
    <col customWidth="1" min="12" max="26" width="8.56"/>
  </cols>
  <sheetData>
    <row r="1">
      <c r="A1" s="1"/>
    </row>
    <row r="2"/>
    <row r="3"/>
    <row r="4"/>
    <row r="5"/>
    <row r="6"/>
    <row r="7"/>
    <row r="8"/>
    <row r="9"/>
    <row r="10"/>
    <row r="11"/>
    <row r="12"/>
    <row r="13"/>
    <row r="14"/>
    <row r="15"/>
    <row r="16"/>
    <row r="17"/>
    <row r="18"/>
    <row r="19"/>
    <row r="20"/>
  </sheetData>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44"/>
    <col customWidth="1" min="2" max="2" width="15.22"/>
    <col customWidth="1" min="3" max="3" width="5.56"/>
    <col customWidth="1" min="4" max="4" width="3.67"/>
    <col customWidth="1" min="5" max="5" width="9.22"/>
    <col customWidth="1" min="6" max="6" width="10.89"/>
    <col customWidth="1" min="7" max="26" width="8.56"/>
  </cols>
  <sheetData>
    <row r="1">
      <c r="A1" s="1"/>
    </row>
    <row r="2">
      <c r="A2" s="1"/>
    </row>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sheetData>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22"/>
    <col customWidth="1" min="2" max="2" width="30.67"/>
    <col customWidth="1" min="3" max="3" width="33.44"/>
    <col customWidth="1" min="4" max="7" width="11.22"/>
    <col customWidth="1" min="8" max="9" width="17.22"/>
    <col customWidth="1" min="10" max="17" width="11.22"/>
    <col customWidth="1" min="18" max="18" width="28.0"/>
    <col customWidth="1" min="19" max="20" width="11.22"/>
  </cols>
  <sheetData>
    <row r="1">
      <c r="A1" s="3" t="s">
        <v>84</v>
      </c>
      <c r="B1" s="3" t="s">
        <v>85</v>
      </c>
      <c r="C1" s="3" t="s">
        <v>86</v>
      </c>
      <c r="D1" s="3" t="s">
        <v>87</v>
      </c>
      <c r="E1" s="3" t="s">
        <v>88</v>
      </c>
      <c r="F1" s="5" t="s">
        <v>89</v>
      </c>
      <c r="G1" s="3" t="s">
        <v>1</v>
      </c>
      <c r="H1" s="3" t="s">
        <v>90</v>
      </c>
      <c r="I1" s="6" t="s">
        <v>91</v>
      </c>
      <c r="J1" s="3" t="s">
        <v>67</v>
      </c>
      <c r="K1" s="3" t="s">
        <v>92</v>
      </c>
      <c r="L1" s="3" t="s">
        <v>93</v>
      </c>
      <c r="M1" s="3" t="s">
        <v>94</v>
      </c>
      <c r="N1" s="7" t="s">
        <v>95</v>
      </c>
      <c r="O1" s="7" t="s">
        <v>96</v>
      </c>
      <c r="P1" s="3" t="s">
        <v>97</v>
      </c>
      <c r="Q1" s="3" t="s">
        <v>98</v>
      </c>
      <c r="R1" s="3" t="s">
        <v>99</v>
      </c>
      <c r="S1" s="3" t="s">
        <v>45</v>
      </c>
      <c r="T1" s="3" t="s">
        <v>2</v>
      </c>
      <c r="U1" s="3"/>
      <c r="V1" s="3"/>
      <c r="W1" s="3"/>
      <c r="X1" s="3"/>
      <c r="Y1" s="3"/>
      <c r="Z1" s="3"/>
    </row>
    <row r="2">
      <c r="A2" s="3">
        <v>0.0</v>
      </c>
      <c r="B2" s="3" t="s">
        <v>100</v>
      </c>
      <c r="C2" s="3" t="s">
        <v>101</v>
      </c>
      <c r="D2" s="3">
        <v>100.0</v>
      </c>
      <c r="E2" s="3">
        <v>0.0</v>
      </c>
      <c r="F2" s="5">
        <f t="shared" ref="F2:F1001" si="2">E2/D2*100</f>
        <v>0</v>
      </c>
      <c r="G2" s="3" t="s">
        <v>4</v>
      </c>
      <c r="H2" s="3">
        <v>0.0</v>
      </c>
      <c r="I2" s="6" t="str">
        <f t="shared" ref="I2:I1001" si="3">IF(E2=0,"0",IF(E2&gt;=1,(E2/H2)))</f>
        <v>0</v>
      </c>
      <c r="J2" s="3" t="s">
        <v>73</v>
      </c>
      <c r="K2" s="3" t="s">
        <v>102</v>
      </c>
      <c r="L2" s="3">
        <v>1.4486904E9</v>
      </c>
      <c r="M2" s="3">
        <v>1.4501592E9</v>
      </c>
      <c r="N2" s="7">
        <f t="shared" ref="N2:O2" si="1">(((L2/60)/60)/24)+DATE(1970,1,1)</f>
        <v>42336.25</v>
      </c>
      <c r="O2" s="7">
        <f t="shared" si="1"/>
        <v>42353.25</v>
      </c>
      <c r="P2" s="3" t="b">
        <v>0</v>
      </c>
      <c r="Q2" s="3" t="b">
        <v>0</v>
      </c>
      <c r="R2" s="3" t="s">
        <v>103</v>
      </c>
      <c r="S2" s="3" t="s">
        <v>52</v>
      </c>
      <c r="T2" s="3" t="s">
        <v>12</v>
      </c>
      <c r="U2" s="3"/>
      <c r="V2" s="3"/>
      <c r="W2" s="3"/>
      <c r="X2" s="3"/>
      <c r="Y2" s="3"/>
      <c r="Z2" s="3"/>
    </row>
    <row r="3">
      <c r="A3" s="3">
        <v>1.0</v>
      </c>
      <c r="B3" s="3" t="s">
        <v>104</v>
      </c>
      <c r="C3" s="3" t="s">
        <v>105</v>
      </c>
      <c r="D3" s="3">
        <v>1400.0</v>
      </c>
      <c r="E3" s="3">
        <v>14560.0</v>
      </c>
      <c r="F3" s="5">
        <f t="shared" si="2"/>
        <v>1040</v>
      </c>
      <c r="G3" s="3" t="s">
        <v>6</v>
      </c>
      <c r="H3" s="3">
        <v>158.0</v>
      </c>
      <c r="I3" s="6">
        <f t="shared" si="3"/>
        <v>92.15189873</v>
      </c>
      <c r="J3" s="3" t="s">
        <v>68</v>
      </c>
      <c r="K3" s="3" t="s">
        <v>106</v>
      </c>
      <c r="L3" s="3">
        <v>1.4084244E9</v>
      </c>
      <c r="M3" s="3">
        <v>1.4085972E9</v>
      </c>
      <c r="N3" s="7">
        <f t="shared" ref="N3:O3" si="4">(((L3/60)/60)/24)+DATE(1970,1,1)</f>
        <v>41870.20833</v>
      </c>
      <c r="O3" s="7">
        <f t="shared" si="4"/>
        <v>41872.20833</v>
      </c>
      <c r="P3" s="3" t="b">
        <v>0</v>
      </c>
      <c r="Q3" s="3" t="b">
        <v>1</v>
      </c>
      <c r="R3" s="3" t="s">
        <v>107</v>
      </c>
      <c r="S3" s="3" t="s">
        <v>48</v>
      </c>
      <c r="T3" s="3" t="s">
        <v>9</v>
      </c>
      <c r="U3" s="3"/>
      <c r="V3" s="3"/>
      <c r="W3" s="3"/>
      <c r="X3" s="3"/>
      <c r="Y3" s="3"/>
      <c r="Z3" s="3"/>
    </row>
    <row r="4">
      <c r="A4" s="3">
        <v>2.0</v>
      </c>
      <c r="B4" s="3" t="s">
        <v>108</v>
      </c>
      <c r="C4" s="3" t="s">
        <v>109</v>
      </c>
      <c r="D4" s="3">
        <v>108400.0</v>
      </c>
      <c r="E4" s="3">
        <v>142523.0</v>
      </c>
      <c r="F4" s="5">
        <f t="shared" si="2"/>
        <v>131.4787823</v>
      </c>
      <c r="G4" s="3" t="s">
        <v>6</v>
      </c>
      <c r="H4" s="3">
        <v>1425.0</v>
      </c>
      <c r="I4" s="6">
        <f t="shared" si="3"/>
        <v>100.0161404</v>
      </c>
      <c r="J4" s="3" t="s">
        <v>74</v>
      </c>
      <c r="K4" s="3" t="s">
        <v>110</v>
      </c>
      <c r="L4" s="3">
        <v>1.384668E9</v>
      </c>
      <c r="M4" s="3">
        <v>1.3848408E9</v>
      </c>
      <c r="N4" s="7">
        <f t="shared" ref="N4:O4" si="5">(((L4/60)/60)/24)+DATE(1970,1,1)</f>
        <v>41595.25</v>
      </c>
      <c r="O4" s="7">
        <f t="shared" si="5"/>
        <v>41597.25</v>
      </c>
      <c r="P4" s="3" t="b">
        <v>0</v>
      </c>
      <c r="Q4" s="3" t="b">
        <v>0</v>
      </c>
      <c r="R4" s="3" t="s">
        <v>111</v>
      </c>
      <c r="S4" s="3" t="s">
        <v>49</v>
      </c>
      <c r="T4" s="3" t="s">
        <v>11</v>
      </c>
      <c r="U4" s="3"/>
      <c r="V4" s="3"/>
      <c r="W4" s="3"/>
      <c r="X4" s="3"/>
      <c r="Y4" s="3"/>
      <c r="Z4" s="3"/>
    </row>
    <row r="5">
      <c r="A5" s="3">
        <v>3.0</v>
      </c>
      <c r="B5" s="3" t="s">
        <v>112</v>
      </c>
      <c r="C5" s="3" t="s">
        <v>113</v>
      </c>
      <c r="D5" s="3">
        <v>4200.0</v>
      </c>
      <c r="E5" s="3">
        <v>2477.0</v>
      </c>
      <c r="F5" s="5">
        <f t="shared" si="2"/>
        <v>58.97619048</v>
      </c>
      <c r="G5" s="3" t="s">
        <v>4</v>
      </c>
      <c r="H5" s="3">
        <v>24.0</v>
      </c>
      <c r="I5" s="6">
        <f t="shared" si="3"/>
        <v>103.2083333</v>
      </c>
      <c r="J5" s="3" t="s">
        <v>68</v>
      </c>
      <c r="K5" s="3" t="s">
        <v>106</v>
      </c>
      <c r="L5" s="3">
        <v>1.5654996E9</v>
      </c>
      <c r="M5" s="3">
        <v>1.5689556E9</v>
      </c>
      <c r="N5" s="7">
        <f t="shared" ref="N5:O5" si="6">(((L5/60)/60)/24)+DATE(1970,1,1)</f>
        <v>43688.20833</v>
      </c>
      <c r="O5" s="7">
        <f t="shared" si="6"/>
        <v>43728.20833</v>
      </c>
      <c r="P5" s="3" t="b">
        <v>0</v>
      </c>
      <c r="Q5" s="3" t="b">
        <v>0</v>
      </c>
      <c r="R5" s="3" t="s">
        <v>107</v>
      </c>
      <c r="S5" s="3" t="s">
        <v>48</v>
      </c>
      <c r="T5" s="3" t="s">
        <v>9</v>
      </c>
      <c r="U5" s="3"/>
      <c r="V5" s="3"/>
      <c r="W5" s="3"/>
      <c r="X5" s="3"/>
      <c r="Y5" s="3"/>
      <c r="Z5" s="3"/>
    </row>
    <row r="6">
      <c r="A6" s="3">
        <v>4.0</v>
      </c>
      <c r="B6" s="3" t="s">
        <v>114</v>
      </c>
      <c r="C6" s="3" t="s">
        <v>115</v>
      </c>
      <c r="D6" s="3">
        <v>7600.0</v>
      </c>
      <c r="E6" s="3">
        <v>5265.0</v>
      </c>
      <c r="F6" s="5">
        <f t="shared" si="2"/>
        <v>69.27631579</v>
      </c>
      <c r="G6" s="3" t="s">
        <v>4</v>
      </c>
      <c r="H6" s="3">
        <v>53.0</v>
      </c>
      <c r="I6" s="6">
        <f t="shared" si="3"/>
        <v>99.33962264</v>
      </c>
      <c r="J6" s="3" t="s">
        <v>68</v>
      </c>
      <c r="K6" s="3" t="s">
        <v>106</v>
      </c>
      <c r="L6" s="3">
        <v>1.547964E9</v>
      </c>
      <c r="M6" s="3">
        <v>1.5483096E9</v>
      </c>
      <c r="N6" s="7">
        <f t="shared" ref="N6:O6" si="7">(((L6/60)/60)/24)+DATE(1970,1,1)</f>
        <v>43485.25</v>
      </c>
      <c r="O6" s="7">
        <f t="shared" si="7"/>
        <v>43489.25</v>
      </c>
      <c r="P6" s="3" t="b">
        <v>0</v>
      </c>
      <c r="Q6" s="3" t="b">
        <v>0</v>
      </c>
      <c r="R6" s="3" t="s">
        <v>116</v>
      </c>
      <c r="S6" s="3" t="s">
        <v>46</v>
      </c>
      <c r="T6" s="3" t="s">
        <v>8</v>
      </c>
      <c r="U6" s="3"/>
      <c r="V6" s="3"/>
      <c r="W6" s="3"/>
      <c r="X6" s="3"/>
      <c r="Y6" s="3"/>
      <c r="Z6" s="3"/>
    </row>
    <row r="7">
      <c r="A7" s="3">
        <v>5.0</v>
      </c>
      <c r="B7" s="3" t="s">
        <v>117</v>
      </c>
      <c r="C7" s="3" t="s">
        <v>118</v>
      </c>
      <c r="D7" s="3">
        <v>7600.0</v>
      </c>
      <c r="E7" s="3">
        <v>13195.0</v>
      </c>
      <c r="F7" s="5">
        <f t="shared" si="2"/>
        <v>173.6184211</v>
      </c>
      <c r="G7" s="3" t="s">
        <v>6</v>
      </c>
      <c r="H7" s="3">
        <v>174.0</v>
      </c>
      <c r="I7" s="6">
        <f t="shared" si="3"/>
        <v>75.83333333</v>
      </c>
      <c r="J7" s="3" t="s">
        <v>71</v>
      </c>
      <c r="K7" s="3" t="s">
        <v>119</v>
      </c>
      <c r="L7" s="3">
        <v>1.34613E9</v>
      </c>
      <c r="M7" s="3">
        <v>1.3470804E9</v>
      </c>
      <c r="N7" s="7">
        <f t="shared" ref="N7:O7" si="8">(((L7/60)/60)/24)+DATE(1970,1,1)</f>
        <v>41149.20833</v>
      </c>
      <c r="O7" s="7">
        <f t="shared" si="8"/>
        <v>41160.20833</v>
      </c>
      <c r="P7" s="3" t="b">
        <v>0</v>
      </c>
      <c r="Q7" s="3" t="b">
        <v>0</v>
      </c>
      <c r="R7" s="3" t="s">
        <v>116</v>
      </c>
      <c r="S7" s="3" t="s">
        <v>46</v>
      </c>
      <c r="T7" s="3" t="s">
        <v>8</v>
      </c>
      <c r="U7" s="3"/>
      <c r="V7" s="3"/>
      <c r="W7" s="3"/>
      <c r="X7" s="3"/>
      <c r="Y7" s="3"/>
      <c r="Z7" s="3"/>
    </row>
    <row r="8">
      <c r="A8" s="3">
        <v>6.0</v>
      </c>
      <c r="B8" s="3" t="s">
        <v>120</v>
      </c>
      <c r="C8" s="3" t="s">
        <v>121</v>
      </c>
      <c r="D8" s="3">
        <v>5200.0</v>
      </c>
      <c r="E8" s="3">
        <v>1090.0</v>
      </c>
      <c r="F8" s="5">
        <f t="shared" si="2"/>
        <v>20.96153846</v>
      </c>
      <c r="G8" s="3" t="s">
        <v>4</v>
      </c>
      <c r="H8" s="3">
        <v>18.0</v>
      </c>
      <c r="I8" s="6">
        <f t="shared" si="3"/>
        <v>60.55555556</v>
      </c>
      <c r="J8" s="3" t="s">
        <v>70</v>
      </c>
      <c r="K8" s="3" t="s">
        <v>122</v>
      </c>
      <c r="L8" s="3">
        <v>1.5052788E9</v>
      </c>
      <c r="M8" s="3">
        <v>1.5053652E9</v>
      </c>
      <c r="N8" s="7">
        <f t="shared" ref="N8:O8" si="9">(((L8/60)/60)/24)+DATE(1970,1,1)</f>
        <v>42991.20833</v>
      </c>
      <c r="O8" s="7">
        <f t="shared" si="9"/>
        <v>42992.20833</v>
      </c>
      <c r="P8" s="3" t="b">
        <v>0</v>
      </c>
      <c r="Q8" s="3" t="b">
        <v>0</v>
      </c>
      <c r="R8" s="3" t="s">
        <v>123</v>
      </c>
      <c r="S8" s="3" t="s">
        <v>47</v>
      </c>
      <c r="T8" s="3" t="s">
        <v>10</v>
      </c>
      <c r="U8" s="3"/>
      <c r="V8" s="3"/>
      <c r="W8" s="3"/>
      <c r="X8" s="3"/>
      <c r="Y8" s="3"/>
      <c r="Z8" s="3"/>
    </row>
    <row r="9">
      <c r="A9" s="3">
        <v>7.0</v>
      </c>
      <c r="B9" s="3" t="s">
        <v>124</v>
      </c>
      <c r="C9" s="3" t="s">
        <v>125</v>
      </c>
      <c r="D9" s="3">
        <v>4500.0</v>
      </c>
      <c r="E9" s="3">
        <v>14741.0</v>
      </c>
      <c r="F9" s="5">
        <f t="shared" si="2"/>
        <v>327.5777778</v>
      </c>
      <c r="G9" s="3" t="s">
        <v>6</v>
      </c>
      <c r="H9" s="3">
        <v>227.0</v>
      </c>
      <c r="I9" s="6">
        <f t="shared" si="3"/>
        <v>64.93832599</v>
      </c>
      <c r="J9" s="3" t="s">
        <v>71</v>
      </c>
      <c r="K9" s="3" t="s">
        <v>119</v>
      </c>
      <c r="L9" s="3">
        <v>1.439442E9</v>
      </c>
      <c r="M9" s="3">
        <v>1.4396148E9</v>
      </c>
      <c r="N9" s="7">
        <f t="shared" ref="N9:O9" si="10">(((L9/60)/60)/24)+DATE(1970,1,1)</f>
        <v>42229.20833</v>
      </c>
      <c r="O9" s="7">
        <f t="shared" si="10"/>
        <v>42231.20833</v>
      </c>
      <c r="P9" s="3" t="b">
        <v>0</v>
      </c>
      <c r="Q9" s="3" t="b">
        <v>0</v>
      </c>
      <c r="R9" s="3" t="s">
        <v>116</v>
      </c>
      <c r="S9" s="3" t="s">
        <v>46</v>
      </c>
      <c r="T9" s="3" t="s">
        <v>8</v>
      </c>
      <c r="U9" s="3"/>
      <c r="V9" s="3"/>
      <c r="W9" s="3"/>
      <c r="X9" s="3"/>
      <c r="Y9" s="3"/>
      <c r="Z9" s="3"/>
    </row>
    <row r="10">
      <c r="A10" s="3">
        <v>8.0</v>
      </c>
      <c r="B10" s="3" t="s">
        <v>126</v>
      </c>
      <c r="C10" s="3" t="s">
        <v>127</v>
      </c>
      <c r="D10" s="3">
        <v>110100.0</v>
      </c>
      <c r="E10" s="3">
        <v>21946.0</v>
      </c>
      <c r="F10" s="5">
        <f t="shared" si="2"/>
        <v>19.93278837</v>
      </c>
      <c r="G10" s="3" t="s">
        <v>5</v>
      </c>
      <c r="H10" s="3">
        <v>708.0</v>
      </c>
      <c r="I10" s="6">
        <f t="shared" si="3"/>
        <v>30.99717514</v>
      </c>
      <c r="J10" s="3" t="s">
        <v>71</v>
      </c>
      <c r="K10" s="3" t="s">
        <v>119</v>
      </c>
      <c r="L10" s="3">
        <v>1.28133E9</v>
      </c>
      <c r="M10" s="3">
        <v>1.2815028E9</v>
      </c>
      <c r="N10" s="7">
        <f t="shared" ref="N10:O10" si="11">(((L10/60)/60)/24)+DATE(1970,1,1)</f>
        <v>40399.20833</v>
      </c>
      <c r="O10" s="7">
        <f t="shared" si="11"/>
        <v>40401.20833</v>
      </c>
      <c r="P10" s="3" t="b">
        <v>0</v>
      </c>
      <c r="Q10" s="3" t="b">
        <v>0</v>
      </c>
      <c r="R10" s="3" t="s">
        <v>116</v>
      </c>
      <c r="S10" s="3" t="s">
        <v>46</v>
      </c>
      <c r="T10" s="3" t="s">
        <v>8</v>
      </c>
      <c r="U10" s="3"/>
      <c r="V10" s="3"/>
      <c r="W10" s="3"/>
      <c r="X10" s="3"/>
      <c r="Y10" s="3"/>
      <c r="Z10" s="3"/>
    </row>
    <row r="11">
      <c r="A11" s="3">
        <v>9.0</v>
      </c>
      <c r="B11" s="3" t="s">
        <v>128</v>
      </c>
      <c r="C11" s="3" t="s">
        <v>129</v>
      </c>
      <c r="D11" s="3">
        <v>6200.0</v>
      </c>
      <c r="E11" s="3">
        <v>3208.0</v>
      </c>
      <c r="F11" s="5">
        <f t="shared" si="2"/>
        <v>51.74193548</v>
      </c>
      <c r="G11" s="3" t="s">
        <v>4</v>
      </c>
      <c r="H11" s="3">
        <v>44.0</v>
      </c>
      <c r="I11" s="6">
        <f t="shared" si="3"/>
        <v>72.90909091</v>
      </c>
      <c r="J11" s="3" t="s">
        <v>68</v>
      </c>
      <c r="K11" s="3" t="s">
        <v>106</v>
      </c>
      <c r="L11" s="3">
        <v>1.3795668E9</v>
      </c>
      <c r="M11" s="3">
        <v>1.383804E9</v>
      </c>
      <c r="N11" s="7">
        <f t="shared" ref="N11:O11" si="12">(((L11/60)/60)/24)+DATE(1970,1,1)</f>
        <v>41536.20833</v>
      </c>
      <c r="O11" s="7">
        <f t="shared" si="12"/>
        <v>41585.25</v>
      </c>
      <c r="P11" s="3" t="b">
        <v>0</v>
      </c>
      <c r="Q11" s="3" t="b">
        <v>0</v>
      </c>
      <c r="R11" s="3" t="s">
        <v>130</v>
      </c>
      <c r="S11" s="3" t="s">
        <v>48</v>
      </c>
      <c r="T11" s="3" t="s">
        <v>21</v>
      </c>
      <c r="U11" s="3"/>
      <c r="V11" s="3"/>
      <c r="W11" s="3"/>
      <c r="X11" s="3"/>
      <c r="Y11" s="3"/>
      <c r="Z11" s="3"/>
    </row>
    <row r="12">
      <c r="A12" s="3">
        <v>10.0</v>
      </c>
      <c r="B12" s="3" t="s">
        <v>131</v>
      </c>
      <c r="C12" s="3" t="s">
        <v>132</v>
      </c>
      <c r="D12" s="3">
        <v>5200.0</v>
      </c>
      <c r="E12" s="3">
        <v>13838.0</v>
      </c>
      <c r="F12" s="5">
        <f t="shared" si="2"/>
        <v>266.1153846</v>
      </c>
      <c r="G12" s="3" t="s">
        <v>6</v>
      </c>
      <c r="H12" s="3">
        <v>220.0</v>
      </c>
      <c r="I12" s="6">
        <f t="shared" si="3"/>
        <v>62.9</v>
      </c>
      <c r="J12" s="3" t="s">
        <v>68</v>
      </c>
      <c r="K12" s="3" t="s">
        <v>106</v>
      </c>
      <c r="L12" s="3">
        <v>1.281762E9</v>
      </c>
      <c r="M12" s="3">
        <v>1.2859092E9</v>
      </c>
      <c r="N12" s="7">
        <f t="shared" ref="N12:O12" si="13">(((L12/60)/60)/24)+DATE(1970,1,1)</f>
        <v>40404.20833</v>
      </c>
      <c r="O12" s="7">
        <f t="shared" si="13"/>
        <v>40452.20833</v>
      </c>
      <c r="P12" s="3" t="b">
        <v>0</v>
      </c>
      <c r="Q12" s="3" t="b">
        <v>0</v>
      </c>
      <c r="R12" s="3" t="s">
        <v>133</v>
      </c>
      <c r="S12" s="3" t="s">
        <v>47</v>
      </c>
      <c r="T12" s="3" t="s">
        <v>16</v>
      </c>
      <c r="U12" s="3"/>
      <c r="V12" s="3"/>
      <c r="W12" s="3"/>
      <c r="X12" s="3"/>
      <c r="Y12" s="3"/>
      <c r="Z12" s="3"/>
    </row>
    <row r="13">
      <c r="A13" s="3">
        <v>11.0</v>
      </c>
      <c r="B13" s="3" t="s">
        <v>134</v>
      </c>
      <c r="C13" s="3" t="s">
        <v>135</v>
      </c>
      <c r="D13" s="3">
        <v>6300.0</v>
      </c>
      <c r="E13" s="3">
        <v>3030.0</v>
      </c>
      <c r="F13" s="5">
        <f t="shared" si="2"/>
        <v>48.0952381</v>
      </c>
      <c r="G13" s="3" t="s">
        <v>4</v>
      </c>
      <c r="H13" s="3">
        <v>27.0</v>
      </c>
      <c r="I13" s="6">
        <f t="shared" si="3"/>
        <v>112.2222222</v>
      </c>
      <c r="J13" s="3" t="s">
        <v>68</v>
      </c>
      <c r="K13" s="3" t="s">
        <v>106</v>
      </c>
      <c r="L13" s="3">
        <v>1.2850452E9</v>
      </c>
      <c r="M13" s="3">
        <v>1.2855636E9</v>
      </c>
      <c r="N13" s="7">
        <f t="shared" ref="N13:O13" si="14">(((L13/60)/60)/24)+DATE(1970,1,1)</f>
        <v>40442.20833</v>
      </c>
      <c r="O13" s="7">
        <f t="shared" si="14"/>
        <v>40448.20833</v>
      </c>
      <c r="P13" s="3" t="b">
        <v>0</v>
      </c>
      <c r="Q13" s="3" t="b">
        <v>1</v>
      </c>
      <c r="R13" s="3" t="s">
        <v>116</v>
      </c>
      <c r="S13" s="3" t="s">
        <v>46</v>
      </c>
      <c r="T13" s="3" t="s">
        <v>8</v>
      </c>
      <c r="U13" s="3"/>
      <c r="V13" s="3"/>
      <c r="W13" s="3"/>
      <c r="X13" s="3"/>
      <c r="Y13" s="3"/>
      <c r="Z13" s="3"/>
    </row>
    <row r="14">
      <c r="A14" s="3">
        <v>12.0</v>
      </c>
      <c r="B14" s="3" t="s">
        <v>136</v>
      </c>
      <c r="C14" s="3" t="s">
        <v>137</v>
      </c>
      <c r="D14" s="3">
        <v>6300.0</v>
      </c>
      <c r="E14" s="3">
        <v>5629.0</v>
      </c>
      <c r="F14" s="5">
        <f t="shared" si="2"/>
        <v>89.34920635</v>
      </c>
      <c r="G14" s="3" t="s">
        <v>4</v>
      </c>
      <c r="H14" s="3">
        <v>55.0</v>
      </c>
      <c r="I14" s="6">
        <f t="shared" si="3"/>
        <v>102.3454545</v>
      </c>
      <c r="J14" s="3" t="s">
        <v>68</v>
      </c>
      <c r="K14" s="3" t="s">
        <v>106</v>
      </c>
      <c r="L14" s="3">
        <v>1.5717204E9</v>
      </c>
      <c r="M14" s="3">
        <v>1.5724116E9</v>
      </c>
      <c r="N14" s="7">
        <f t="shared" ref="N14:O14" si="15">(((L14/60)/60)/24)+DATE(1970,1,1)</f>
        <v>43760.20833</v>
      </c>
      <c r="O14" s="7">
        <f t="shared" si="15"/>
        <v>43768.20833</v>
      </c>
      <c r="P14" s="3" t="b">
        <v>0</v>
      </c>
      <c r="Q14" s="3" t="b">
        <v>0</v>
      </c>
      <c r="R14" s="3" t="s">
        <v>133</v>
      </c>
      <c r="S14" s="3" t="s">
        <v>47</v>
      </c>
      <c r="T14" s="3" t="s">
        <v>16</v>
      </c>
      <c r="U14" s="3"/>
      <c r="V14" s="3"/>
      <c r="W14" s="3"/>
      <c r="X14" s="3"/>
      <c r="Y14" s="3"/>
      <c r="Z14" s="3"/>
    </row>
    <row r="15">
      <c r="A15" s="3">
        <v>13.0</v>
      </c>
      <c r="B15" s="3" t="s">
        <v>138</v>
      </c>
      <c r="C15" s="3" t="s">
        <v>139</v>
      </c>
      <c r="D15" s="3">
        <v>4200.0</v>
      </c>
      <c r="E15" s="3">
        <v>10295.0</v>
      </c>
      <c r="F15" s="5">
        <f t="shared" si="2"/>
        <v>245.1190476</v>
      </c>
      <c r="G15" s="3" t="s">
        <v>6</v>
      </c>
      <c r="H15" s="3">
        <v>98.0</v>
      </c>
      <c r="I15" s="6">
        <f t="shared" si="3"/>
        <v>105.0510204</v>
      </c>
      <c r="J15" s="3" t="s">
        <v>68</v>
      </c>
      <c r="K15" s="3" t="s">
        <v>106</v>
      </c>
      <c r="L15" s="3">
        <v>1.4656212E9</v>
      </c>
      <c r="M15" s="3">
        <v>1.466658E9</v>
      </c>
      <c r="N15" s="7">
        <f t="shared" ref="N15:O15" si="16">(((L15/60)/60)/24)+DATE(1970,1,1)</f>
        <v>42532.20833</v>
      </c>
      <c r="O15" s="7">
        <f t="shared" si="16"/>
        <v>42544.20833</v>
      </c>
      <c r="P15" s="3" t="b">
        <v>0</v>
      </c>
      <c r="Q15" s="3" t="b">
        <v>0</v>
      </c>
      <c r="R15" s="3" t="s">
        <v>140</v>
      </c>
      <c r="S15" s="3" t="s">
        <v>48</v>
      </c>
      <c r="T15" s="3" t="s">
        <v>14</v>
      </c>
      <c r="U15" s="3"/>
      <c r="V15" s="3"/>
      <c r="W15" s="3"/>
      <c r="X15" s="3"/>
      <c r="Y15" s="3"/>
      <c r="Z15" s="3"/>
    </row>
    <row r="16">
      <c r="A16" s="3">
        <v>14.0</v>
      </c>
      <c r="B16" s="3" t="s">
        <v>141</v>
      </c>
      <c r="C16" s="3" t="s">
        <v>142</v>
      </c>
      <c r="D16" s="3">
        <v>28200.0</v>
      </c>
      <c r="E16" s="3">
        <v>18829.0</v>
      </c>
      <c r="F16" s="5">
        <f t="shared" si="2"/>
        <v>66.76950355</v>
      </c>
      <c r="G16" s="3" t="s">
        <v>4</v>
      </c>
      <c r="H16" s="3">
        <v>200.0</v>
      </c>
      <c r="I16" s="6">
        <f t="shared" si="3"/>
        <v>94.145</v>
      </c>
      <c r="J16" s="3" t="s">
        <v>68</v>
      </c>
      <c r="K16" s="3" t="s">
        <v>106</v>
      </c>
      <c r="L16" s="3">
        <v>1.3310136E9</v>
      </c>
      <c r="M16" s="3">
        <v>1.3333428E9</v>
      </c>
      <c r="N16" s="7">
        <f t="shared" ref="N16:O16" si="17">(((L16/60)/60)/24)+DATE(1970,1,1)</f>
        <v>40974.25</v>
      </c>
      <c r="O16" s="7">
        <f t="shared" si="17"/>
        <v>41001.20833</v>
      </c>
      <c r="P16" s="3" t="b">
        <v>0</v>
      </c>
      <c r="Q16" s="3" t="b">
        <v>0</v>
      </c>
      <c r="R16" s="3" t="s">
        <v>140</v>
      </c>
      <c r="S16" s="3" t="s">
        <v>48</v>
      </c>
      <c r="T16" s="3" t="s">
        <v>14</v>
      </c>
      <c r="U16" s="3"/>
      <c r="V16" s="3"/>
      <c r="W16" s="3"/>
      <c r="X16" s="3"/>
      <c r="Y16" s="3"/>
      <c r="Z16" s="3"/>
    </row>
    <row r="17">
      <c r="A17" s="3">
        <v>15.0</v>
      </c>
      <c r="B17" s="3" t="s">
        <v>143</v>
      </c>
      <c r="C17" s="3" t="s">
        <v>144</v>
      </c>
      <c r="D17" s="3">
        <v>81200.0</v>
      </c>
      <c r="E17" s="3">
        <v>38414.0</v>
      </c>
      <c r="F17" s="5">
        <f t="shared" si="2"/>
        <v>47.30788177</v>
      </c>
      <c r="G17" s="3" t="s">
        <v>4</v>
      </c>
      <c r="H17" s="3">
        <v>452.0</v>
      </c>
      <c r="I17" s="6">
        <f t="shared" si="3"/>
        <v>84.98672566</v>
      </c>
      <c r="J17" s="3" t="s">
        <v>68</v>
      </c>
      <c r="K17" s="3" t="s">
        <v>106</v>
      </c>
      <c r="L17" s="3">
        <v>1.5759576E9</v>
      </c>
      <c r="M17" s="3">
        <v>1.5763032E9</v>
      </c>
      <c r="N17" s="7">
        <f t="shared" ref="N17:O17" si="18">(((L17/60)/60)/24)+DATE(1970,1,1)</f>
        <v>43809.25</v>
      </c>
      <c r="O17" s="7">
        <f t="shared" si="18"/>
        <v>43813.25</v>
      </c>
      <c r="P17" s="3" t="b">
        <v>0</v>
      </c>
      <c r="Q17" s="3" t="b">
        <v>0</v>
      </c>
      <c r="R17" s="3" t="s">
        <v>145</v>
      </c>
      <c r="S17" s="3" t="s">
        <v>49</v>
      </c>
      <c r="T17" s="3" t="s">
        <v>13</v>
      </c>
      <c r="U17" s="3"/>
      <c r="V17" s="3"/>
      <c r="W17" s="3"/>
      <c r="X17" s="3"/>
      <c r="Y17" s="3"/>
      <c r="Z17" s="3"/>
    </row>
    <row r="18">
      <c r="A18" s="3">
        <v>16.0</v>
      </c>
      <c r="B18" s="3" t="s">
        <v>146</v>
      </c>
      <c r="C18" s="3" t="s">
        <v>147</v>
      </c>
      <c r="D18" s="3">
        <v>1700.0</v>
      </c>
      <c r="E18" s="3">
        <v>11041.0</v>
      </c>
      <c r="F18" s="5">
        <f t="shared" si="2"/>
        <v>649.4705882</v>
      </c>
      <c r="G18" s="3" t="s">
        <v>6</v>
      </c>
      <c r="H18" s="3">
        <v>100.0</v>
      </c>
      <c r="I18" s="6">
        <f t="shared" si="3"/>
        <v>110.41</v>
      </c>
      <c r="J18" s="3" t="s">
        <v>68</v>
      </c>
      <c r="K18" s="3" t="s">
        <v>106</v>
      </c>
      <c r="L18" s="3">
        <v>1.3903704E9</v>
      </c>
      <c r="M18" s="3">
        <v>1.3922712E9</v>
      </c>
      <c r="N18" s="7">
        <f t="shared" ref="N18:O18" si="19">(((L18/60)/60)/24)+DATE(1970,1,1)</f>
        <v>41661.25</v>
      </c>
      <c r="O18" s="7">
        <f t="shared" si="19"/>
        <v>41683.25</v>
      </c>
      <c r="P18" s="3" t="b">
        <v>0</v>
      </c>
      <c r="Q18" s="3" t="b">
        <v>0</v>
      </c>
      <c r="R18" s="3" t="s">
        <v>148</v>
      </c>
      <c r="S18" s="3" t="s">
        <v>50</v>
      </c>
      <c r="T18" s="3" t="s">
        <v>20</v>
      </c>
      <c r="U18" s="3"/>
      <c r="V18" s="3"/>
      <c r="W18" s="3"/>
      <c r="X18" s="3"/>
      <c r="Y18" s="3"/>
      <c r="Z18" s="3"/>
    </row>
    <row r="19">
      <c r="A19" s="3">
        <v>17.0</v>
      </c>
      <c r="B19" s="3" t="s">
        <v>149</v>
      </c>
      <c r="C19" s="3" t="s">
        <v>150</v>
      </c>
      <c r="D19" s="3">
        <v>84600.0</v>
      </c>
      <c r="E19" s="3">
        <v>134845.0</v>
      </c>
      <c r="F19" s="5">
        <f t="shared" si="2"/>
        <v>159.391253</v>
      </c>
      <c r="G19" s="3" t="s">
        <v>6</v>
      </c>
      <c r="H19" s="3">
        <v>1249.0</v>
      </c>
      <c r="I19" s="6">
        <f t="shared" si="3"/>
        <v>107.9623699</v>
      </c>
      <c r="J19" s="3" t="s">
        <v>68</v>
      </c>
      <c r="K19" s="3" t="s">
        <v>106</v>
      </c>
      <c r="L19" s="3">
        <v>1.294812E9</v>
      </c>
      <c r="M19" s="3">
        <v>1.2948984E9</v>
      </c>
      <c r="N19" s="7">
        <f t="shared" ref="N19:O19" si="20">(((L19/60)/60)/24)+DATE(1970,1,1)</f>
        <v>40555.25</v>
      </c>
      <c r="O19" s="7">
        <f t="shared" si="20"/>
        <v>40556.25</v>
      </c>
      <c r="P19" s="3" t="b">
        <v>0</v>
      </c>
      <c r="Q19" s="3" t="b">
        <v>0</v>
      </c>
      <c r="R19" s="3" t="s">
        <v>151</v>
      </c>
      <c r="S19" s="3" t="s">
        <v>47</v>
      </c>
      <c r="T19" s="3" t="s">
        <v>18</v>
      </c>
      <c r="U19" s="3"/>
      <c r="V19" s="3"/>
      <c r="W19" s="3"/>
      <c r="X19" s="3"/>
      <c r="Y19" s="3"/>
      <c r="Z19" s="3"/>
    </row>
    <row r="20">
      <c r="A20" s="3">
        <v>18.0</v>
      </c>
      <c r="B20" s="3" t="s">
        <v>152</v>
      </c>
      <c r="C20" s="3" t="s">
        <v>153</v>
      </c>
      <c r="D20" s="3">
        <v>9100.0</v>
      </c>
      <c r="E20" s="3">
        <v>6089.0</v>
      </c>
      <c r="F20" s="5">
        <f t="shared" si="2"/>
        <v>66.91208791</v>
      </c>
      <c r="G20" s="3" t="s">
        <v>3</v>
      </c>
      <c r="H20" s="3">
        <v>135.0</v>
      </c>
      <c r="I20" s="6">
        <f t="shared" si="3"/>
        <v>45.1037037</v>
      </c>
      <c r="J20" s="3" t="s">
        <v>68</v>
      </c>
      <c r="K20" s="3" t="s">
        <v>106</v>
      </c>
      <c r="L20" s="3">
        <v>1.5363828E9</v>
      </c>
      <c r="M20" s="3">
        <v>1.537074E9</v>
      </c>
      <c r="N20" s="7">
        <f t="shared" ref="N20:O20" si="21">(((L20/60)/60)/24)+DATE(1970,1,1)</f>
        <v>43351.20833</v>
      </c>
      <c r="O20" s="7">
        <f t="shared" si="21"/>
        <v>43359.20833</v>
      </c>
      <c r="P20" s="3" t="b">
        <v>0</v>
      </c>
      <c r="Q20" s="3" t="b">
        <v>0</v>
      </c>
      <c r="R20" s="3" t="s">
        <v>116</v>
      </c>
      <c r="S20" s="3" t="s">
        <v>46</v>
      </c>
      <c r="T20" s="3" t="s">
        <v>8</v>
      </c>
      <c r="U20" s="3"/>
      <c r="V20" s="3"/>
      <c r="W20" s="3"/>
      <c r="X20" s="3"/>
      <c r="Y20" s="3"/>
      <c r="Z20" s="3"/>
    </row>
    <row r="21">
      <c r="A21" s="3">
        <v>19.0</v>
      </c>
      <c r="B21" s="3" t="s">
        <v>154</v>
      </c>
      <c r="C21" s="3" t="s">
        <v>155</v>
      </c>
      <c r="D21" s="3">
        <v>62500.0</v>
      </c>
      <c r="E21" s="3">
        <v>30331.0</v>
      </c>
      <c r="F21" s="5">
        <f t="shared" si="2"/>
        <v>48.5296</v>
      </c>
      <c r="G21" s="3" t="s">
        <v>4</v>
      </c>
      <c r="H21" s="3">
        <v>674.0</v>
      </c>
      <c r="I21" s="6">
        <f t="shared" si="3"/>
        <v>45.00148368</v>
      </c>
      <c r="J21" s="3" t="s">
        <v>68</v>
      </c>
      <c r="K21" s="3" t="s">
        <v>106</v>
      </c>
      <c r="L21" s="3">
        <v>1.5516792E9</v>
      </c>
      <c r="M21" s="3">
        <v>1.55349E9</v>
      </c>
      <c r="N21" s="7">
        <f t="shared" ref="N21:O21" si="22">(((L21/60)/60)/24)+DATE(1970,1,1)</f>
        <v>43528.25</v>
      </c>
      <c r="O21" s="7">
        <f t="shared" si="22"/>
        <v>43549.20833</v>
      </c>
      <c r="P21" s="3" t="b">
        <v>0</v>
      </c>
      <c r="Q21" s="3" t="b">
        <v>1</v>
      </c>
      <c r="R21" s="3" t="s">
        <v>116</v>
      </c>
      <c r="S21" s="3" t="s">
        <v>46</v>
      </c>
      <c r="T21" s="3" t="s">
        <v>8</v>
      </c>
      <c r="U21" s="3"/>
      <c r="V21" s="3"/>
      <c r="W21" s="3"/>
      <c r="X21" s="3"/>
      <c r="Y21" s="3"/>
      <c r="Z21" s="3"/>
    </row>
    <row r="22">
      <c r="A22" s="3">
        <v>20.0</v>
      </c>
      <c r="B22" s="3" t="s">
        <v>156</v>
      </c>
      <c r="C22" s="3" t="s">
        <v>157</v>
      </c>
      <c r="D22" s="3">
        <v>131800.0</v>
      </c>
      <c r="E22" s="3">
        <v>147936.0</v>
      </c>
      <c r="F22" s="5">
        <f t="shared" si="2"/>
        <v>112.2427921</v>
      </c>
      <c r="G22" s="3" t="s">
        <v>6</v>
      </c>
      <c r="H22" s="3">
        <v>1396.0</v>
      </c>
      <c r="I22" s="6">
        <f t="shared" si="3"/>
        <v>105.9713467</v>
      </c>
      <c r="J22" s="3" t="s">
        <v>68</v>
      </c>
      <c r="K22" s="3" t="s">
        <v>106</v>
      </c>
      <c r="L22" s="3">
        <v>1.4065236E9</v>
      </c>
      <c r="M22" s="3">
        <v>1.4065236E9</v>
      </c>
      <c r="N22" s="7">
        <f t="shared" ref="N22:O22" si="23">(((L22/60)/60)/24)+DATE(1970,1,1)</f>
        <v>41848.20833</v>
      </c>
      <c r="O22" s="7">
        <f t="shared" si="23"/>
        <v>41848.20833</v>
      </c>
      <c r="P22" s="3" t="b">
        <v>0</v>
      </c>
      <c r="Q22" s="3" t="b">
        <v>0</v>
      </c>
      <c r="R22" s="3" t="s">
        <v>133</v>
      </c>
      <c r="S22" s="3" t="s">
        <v>47</v>
      </c>
      <c r="T22" s="3" t="s">
        <v>16</v>
      </c>
      <c r="U22" s="3"/>
      <c r="V22" s="3"/>
      <c r="W22" s="3"/>
      <c r="X22" s="3"/>
      <c r="Y22" s="3"/>
      <c r="Z22" s="3"/>
    </row>
    <row r="23">
      <c r="A23" s="3">
        <v>21.0</v>
      </c>
      <c r="B23" s="3" t="s">
        <v>158</v>
      </c>
      <c r="C23" s="3" t="s">
        <v>159</v>
      </c>
      <c r="D23" s="3">
        <v>94000.0</v>
      </c>
      <c r="E23" s="3">
        <v>38533.0</v>
      </c>
      <c r="F23" s="5">
        <f t="shared" si="2"/>
        <v>40.99255319</v>
      </c>
      <c r="G23" s="3" t="s">
        <v>4</v>
      </c>
      <c r="H23" s="3">
        <v>558.0</v>
      </c>
      <c r="I23" s="6">
        <f t="shared" si="3"/>
        <v>69.05555556</v>
      </c>
      <c r="J23" s="3" t="s">
        <v>68</v>
      </c>
      <c r="K23" s="3" t="s">
        <v>106</v>
      </c>
      <c r="L23" s="3">
        <v>1.3133844E9</v>
      </c>
      <c r="M23" s="3">
        <v>1.316322E9</v>
      </c>
      <c r="N23" s="7">
        <f t="shared" ref="N23:O23" si="24">(((L23/60)/60)/24)+DATE(1970,1,1)</f>
        <v>40770.20833</v>
      </c>
      <c r="O23" s="7">
        <f t="shared" si="24"/>
        <v>40804.20833</v>
      </c>
      <c r="P23" s="3" t="b">
        <v>0</v>
      </c>
      <c r="Q23" s="3" t="b">
        <v>0</v>
      </c>
      <c r="R23" s="3" t="s">
        <v>116</v>
      </c>
      <c r="S23" s="3" t="s">
        <v>46</v>
      </c>
      <c r="T23" s="3" t="s">
        <v>8</v>
      </c>
      <c r="U23" s="3"/>
      <c r="V23" s="3"/>
      <c r="W23" s="3"/>
      <c r="X23" s="3"/>
      <c r="Y23" s="3"/>
      <c r="Z23" s="3"/>
    </row>
    <row r="24">
      <c r="A24" s="3">
        <v>22.0</v>
      </c>
      <c r="B24" s="3" t="s">
        <v>160</v>
      </c>
      <c r="C24" s="3" t="s">
        <v>161</v>
      </c>
      <c r="D24" s="3">
        <v>59100.0</v>
      </c>
      <c r="E24" s="3">
        <v>75690.0</v>
      </c>
      <c r="F24" s="5">
        <f t="shared" si="2"/>
        <v>128.071066</v>
      </c>
      <c r="G24" s="3" t="s">
        <v>6</v>
      </c>
      <c r="H24" s="3">
        <v>890.0</v>
      </c>
      <c r="I24" s="6">
        <f t="shared" si="3"/>
        <v>85.04494382</v>
      </c>
      <c r="J24" s="3" t="s">
        <v>68</v>
      </c>
      <c r="K24" s="3" t="s">
        <v>106</v>
      </c>
      <c r="L24" s="3">
        <v>1.5227316E9</v>
      </c>
      <c r="M24" s="3">
        <v>1.5240276E9</v>
      </c>
      <c r="N24" s="7">
        <f t="shared" ref="N24:O24" si="25">(((L24/60)/60)/24)+DATE(1970,1,1)</f>
        <v>43193.20833</v>
      </c>
      <c r="O24" s="7">
        <f t="shared" si="25"/>
        <v>43208.20833</v>
      </c>
      <c r="P24" s="3" t="b">
        <v>0</v>
      </c>
      <c r="Q24" s="3" t="b">
        <v>0</v>
      </c>
      <c r="R24" s="3" t="s">
        <v>116</v>
      </c>
      <c r="S24" s="3" t="s">
        <v>46</v>
      </c>
      <c r="T24" s="3" t="s">
        <v>8</v>
      </c>
      <c r="U24" s="3"/>
      <c r="V24" s="3"/>
      <c r="W24" s="3"/>
      <c r="X24" s="3"/>
      <c r="Y24" s="3"/>
      <c r="Z24" s="3"/>
    </row>
    <row r="25">
      <c r="A25" s="3">
        <v>23.0</v>
      </c>
      <c r="B25" s="3" t="s">
        <v>162</v>
      </c>
      <c r="C25" s="3" t="s">
        <v>163</v>
      </c>
      <c r="D25" s="3">
        <v>4500.0</v>
      </c>
      <c r="E25" s="3">
        <v>14942.0</v>
      </c>
      <c r="F25" s="5">
        <f t="shared" si="2"/>
        <v>332.0444444</v>
      </c>
      <c r="G25" s="3" t="s">
        <v>6</v>
      </c>
      <c r="H25" s="3">
        <v>142.0</v>
      </c>
      <c r="I25" s="6">
        <f t="shared" si="3"/>
        <v>105.2253521</v>
      </c>
      <c r="J25" s="3" t="s">
        <v>70</v>
      </c>
      <c r="K25" s="3" t="s">
        <v>122</v>
      </c>
      <c r="L25" s="3">
        <v>1.550124E9</v>
      </c>
      <c r="M25" s="3">
        <v>1.5546996E9</v>
      </c>
      <c r="N25" s="7">
        <f t="shared" ref="N25:O25" si="26">(((L25/60)/60)/24)+DATE(1970,1,1)</f>
        <v>43510.25</v>
      </c>
      <c r="O25" s="7">
        <f t="shared" si="26"/>
        <v>43563.20833</v>
      </c>
      <c r="P25" s="3" t="b">
        <v>0</v>
      </c>
      <c r="Q25" s="3" t="b">
        <v>0</v>
      </c>
      <c r="R25" s="3" t="s">
        <v>123</v>
      </c>
      <c r="S25" s="3" t="s">
        <v>47</v>
      </c>
      <c r="T25" s="3" t="s">
        <v>10</v>
      </c>
      <c r="U25" s="3"/>
      <c r="V25" s="3"/>
      <c r="W25" s="3"/>
      <c r="X25" s="3"/>
      <c r="Y25" s="3"/>
      <c r="Z25" s="3"/>
    </row>
    <row r="26">
      <c r="A26" s="3">
        <v>24.0</v>
      </c>
      <c r="B26" s="3" t="s">
        <v>164</v>
      </c>
      <c r="C26" s="3" t="s">
        <v>165</v>
      </c>
      <c r="D26" s="3">
        <v>92400.0</v>
      </c>
      <c r="E26" s="3">
        <v>104257.0</v>
      </c>
      <c r="F26" s="5">
        <f t="shared" si="2"/>
        <v>112.8322511</v>
      </c>
      <c r="G26" s="3" t="s">
        <v>6</v>
      </c>
      <c r="H26" s="3">
        <v>2673.0</v>
      </c>
      <c r="I26" s="6">
        <f t="shared" si="3"/>
        <v>39.00374111</v>
      </c>
      <c r="J26" s="3" t="s">
        <v>68</v>
      </c>
      <c r="K26" s="3" t="s">
        <v>106</v>
      </c>
      <c r="L26" s="3">
        <v>1.4033268E9</v>
      </c>
      <c r="M26" s="3">
        <v>1.4034996E9</v>
      </c>
      <c r="N26" s="7">
        <f t="shared" ref="N26:O26" si="27">(((L26/60)/60)/24)+DATE(1970,1,1)</f>
        <v>41811.20833</v>
      </c>
      <c r="O26" s="7">
        <f t="shared" si="27"/>
        <v>41813.20833</v>
      </c>
      <c r="P26" s="3" t="b">
        <v>0</v>
      </c>
      <c r="Q26" s="3" t="b">
        <v>0</v>
      </c>
      <c r="R26" s="3" t="s">
        <v>145</v>
      </c>
      <c r="S26" s="3" t="s">
        <v>49</v>
      </c>
      <c r="T26" s="3" t="s">
        <v>13</v>
      </c>
      <c r="U26" s="3"/>
      <c r="V26" s="3"/>
      <c r="W26" s="3"/>
      <c r="X26" s="3"/>
      <c r="Y26" s="3"/>
      <c r="Z26" s="3"/>
    </row>
    <row r="27">
      <c r="A27" s="3">
        <v>25.0</v>
      </c>
      <c r="B27" s="3" t="s">
        <v>166</v>
      </c>
      <c r="C27" s="3" t="s">
        <v>167</v>
      </c>
      <c r="D27" s="3">
        <v>5500.0</v>
      </c>
      <c r="E27" s="3">
        <v>11904.0</v>
      </c>
      <c r="F27" s="5">
        <f t="shared" si="2"/>
        <v>216.4363636</v>
      </c>
      <c r="G27" s="3" t="s">
        <v>6</v>
      </c>
      <c r="H27" s="3">
        <v>163.0</v>
      </c>
      <c r="I27" s="6">
        <f t="shared" si="3"/>
        <v>73.03067485</v>
      </c>
      <c r="J27" s="3" t="s">
        <v>68</v>
      </c>
      <c r="K27" s="3" t="s">
        <v>106</v>
      </c>
      <c r="L27" s="3">
        <v>1.3056948E9</v>
      </c>
      <c r="M27" s="3">
        <v>1.3074228E9</v>
      </c>
      <c r="N27" s="7">
        <f t="shared" ref="N27:O27" si="28">(((L27/60)/60)/24)+DATE(1970,1,1)</f>
        <v>40681.20833</v>
      </c>
      <c r="O27" s="7">
        <f t="shared" si="28"/>
        <v>40701.20833</v>
      </c>
      <c r="P27" s="3" t="b">
        <v>0</v>
      </c>
      <c r="Q27" s="3" t="b">
        <v>1</v>
      </c>
      <c r="R27" s="3" t="s">
        <v>168</v>
      </c>
      <c r="S27" s="3" t="s">
        <v>51</v>
      </c>
      <c r="T27" s="3" t="s">
        <v>17</v>
      </c>
      <c r="U27" s="3"/>
      <c r="V27" s="3"/>
      <c r="W27" s="3"/>
      <c r="X27" s="3"/>
      <c r="Y27" s="3"/>
      <c r="Z27" s="3"/>
    </row>
    <row r="28">
      <c r="A28" s="3">
        <v>26.0</v>
      </c>
      <c r="B28" s="3" t="s">
        <v>169</v>
      </c>
      <c r="C28" s="3" t="s">
        <v>170</v>
      </c>
      <c r="D28" s="3">
        <v>107500.0</v>
      </c>
      <c r="E28" s="3">
        <v>51814.0</v>
      </c>
      <c r="F28" s="5">
        <f t="shared" si="2"/>
        <v>48.19906977</v>
      </c>
      <c r="G28" s="3" t="s">
        <v>3</v>
      </c>
      <c r="H28" s="3">
        <v>1480.0</v>
      </c>
      <c r="I28" s="6">
        <f t="shared" si="3"/>
        <v>35.00945946</v>
      </c>
      <c r="J28" s="3" t="s">
        <v>68</v>
      </c>
      <c r="K28" s="3" t="s">
        <v>106</v>
      </c>
      <c r="L28" s="3">
        <v>1.5330132E9</v>
      </c>
      <c r="M28" s="3">
        <v>1.535346E9</v>
      </c>
      <c r="N28" s="7">
        <f t="shared" ref="N28:O28" si="29">(((L28/60)/60)/24)+DATE(1970,1,1)</f>
        <v>43312.20833</v>
      </c>
      <c r="O28" s="7">
        <f t="shared" si="29"/>
        <v>43339.20833</v>
      </c>
      <c r="P28" s="3" t="b">
        <v>0</v>
      </c>
      <c r="Q28" s="3" t="b">
        <v>0</v>
      </c>
      <c r="R28" s="3" t="s">
        <v>116</v>
      </c>
      <c r="S28" s="3" t="s">
        <v>46</v>
      </c>
      <c r="T28" s="3" t="s">
        <v>8</v>
      </c>
      <c r="U28" s="3"/>
      <c r="V28" s="3"/>
      <c r="W28" s="3"/>
      <c r="X28" s="3"/>
      <c r="Y28" s="3"/>
      <c r="Z28" s="3"/>
    </row>
    <row r="29">
      <c r="A29" s="3">
        <v>27.0</v>
      </c>
      <c r="B29" s="3" t="s">
        <v>171</v>
      </c>
      <c r="C29" s="3" t="s">
        <v>172</v>
      </c>
      <c r="D29" s="3">
        <v>2000.0</v>
      </c>
      <c r="E29" s="3">
        <v>1599.0</v>
      </c>
      <c r="F29" s="5">
        <f t="shared" si="2"/>
        <v>79.95</v>
      </c>
      <c r="G29" s="3" t="s">
        <v>4</v>
      </c>
      <c r="H29" s="3">
        <v>15.0</v>
      </c>
      <c r="I29" s="6">
        <f t="shared" si="3"/>
        <v>106.6</v>
      </c>
      <c r="J29" s="3" t="s">
        <v>68</v>
      </c>
      <c r="K29" s="3" t="s">
        <v>106</v>
      </c>
      <c r="L29" s="3">
        <v>1.4438484E9</v>
      </c>
      <c r="M29" s="3">
        <v>1.4445396E9</v>
      </c>
      <c r="N29" s="7">
        <f t="shared" ref="N29:O29" si="30">(((L29/60)/60)/24)+DATE(1970,1,1)</f>
        <v>42280.20833</v>
      </c>
      <c r="O29" s="7">
        <f t="shared" si="30"/>
        <v>42288.20833</v>
      </c>
      <c r="P29" s="3" t="b">
        <v>0</v>
      </c>
      <c r="Q29" s="3" t="b">
        <v>0</v>
      </c>
      <c r="R29" s="3" t="s">
        <v>107</v>
      </c>
      <c r="S29" s="3" t="s">
        <v>48</v>
      </c>
      <c r="T29" s="3" t="s">
        <v>9</v>
      </c>
      <c r="U29" s="3"/>
      <c r="V29" s="3"/>
      <c r="W29" s="3"/>
      <c r="X29" s="3"/>
      <c r="Y29" s="3"/>
      <c r="Z29" s="3"/>
    </row>
    <row r="30">
      <c r="A30" s="3">
        <v>28.0</v>
      </c>
      <c r="B30" s="3" t="s">
        <v>173</v>
      </c>
      <c r="C30" s="3" t="s">
        <v>174</v>
      </c>
      <c r="D30" s="3">
        <v>130800.0</v>
      </c>
      <c r="E30" s="3">
        <v>137635.0</v>
      </c>
      <c r="F30" s="5">
        <f t="shared" si="2"/>
        <v>105.2255352</v>
      </c>
      <c r="G30" s="3" t="s">
        <v>6</v>
      </c>
      <c r="H30" s="3">
        <v>2220.0</v>
      </c>
      <c r="I30" s="6">
        <f t="shared" si="3"/>
        <v>61.99774775</v>
      </c>
      <c r="J30" s="3" t="s">
        <v>68</v>
      </c>
      <c r="K30" s="3" t="s">
        <v>106</v>
      </c>
      <c r="L30" s="3">
        <v>1.2656952E9</v>
      </c>
      <c r="M30" s="3">
        <v>1.2676824E9</v>
      </c>
      <c r="N30" s="7">
        <f t="shared" ref="N30:O30" si="31">(((L30/60)/60)/24)+DATE(1970,1,1)</f>
        <v>40218.25</v>
      </c>
      <c r="O30" s="7">
        <f t="shared" si="31"/>
        <v>40241.25</v>
      </c>
      <c r="P30" s="3" t="b">
        <v>0</v>
      </c>
      <c r="Q30" s="3" t="b">
        <v>1</v>
      </c>
      <c r="R30" s="3" t="s">
        <v>116</v>
      </c>
      <c r="S30" s="3" t="s">
        <v>46</v>
      </c>
      <c r="T30" s="3" t="s">
        <v>8</v>
      </c>
      <c r="U30" s="3"/>
      <c r="V30" s="3"/>
      <c r="W30" s="3"/>
      <c r="X30" s="3"/>
      <c r="Y30" s="3"/>
      <c r="Z30" s="3"/>
    </row>
    <row r="31">
      <c r="A31" s="3">
        <v>29.0</v>
      </c>
      <c r="B31" s="3" t="s">
        <v>175</v>
      </c>
      <c r="C31" s="3" t="s">
        <v>176</v>
      </c>
      <c r="D31" s="3">
        <v>45900.0</v>
      </c>
      <c r="E31" s="3">
        <v>150965.0</v>
      </c>
      <c r="F31" s="5">
        <f t="shared" si="2"/>
        <v>328.8997821</v>
      </c>
      <c r="G31" s="3" t="s">
        <v>6</v>
      </c>
      <c r="H31" s="3">
        <v>1606.0</v>
      </c>
      <c r="I31" s="6">
        <f t="shared" si="3"/>
        <v>94.00062267</v>
      </c>
      <c r="J31" s="3" t="s">
        <v>72</v>
      </c>
      <c r="K31" s="3" t="s">
        <v>177</v>
      </c>
      <c r="L31" s="3">
        <v>1.5320628E9</v>
      </c>
      <c r="M31" s="3">
        <v>1.5355188E9</v>
      </c>
      <c r="N31" s="7">
        <f t="shared" ref="N31:O31" si="32">(((L31/60)/60)/24)+DATE(1970,1,1)</f>
        <v>43301.20833</v>
      </c>
      <c r="O31" s="7">
        <f t="shared" si="32"/>
        <v>43341.20833</v>
      </c>
      <c r="P31" s="3" t="b">
        <v>0</v>
      </c>
      <c r="Q31" s="3" t="b">
        <v>0</v>
      </c>
      <c r="R31" s="3" t="s">
        <v>178</v>
      </c>
      <c r="S31" s="3" t="s">
        <v>47</v>
      </c>
      <c r="T31" s="3" t="s">
        <v>25</v>
      </c>
      <c r="U31" s="3"/>
      <c r="V31" s="3"/>
      <c r="W31" s="3"/>
      <c r="X31" s="3"/>
      <c r="Y31" s="3"/>
      <c r="Z31" s="3"/>
    </row>
    <row r="32">
      <c r="A32" s="3">
        <v>30.0</v>
      </c>
      <c r="B32" s="3" t="s">
        <v>179</v>
      </c>
      <c r="C32" s="3" t="s">
        <v>180</v>
      </c>
      <c r="D32" s="3">
        <v>9000.0</v>
      </c>
      <c r="E32" s="3">
        <v>14455.0</v>
      </c>
      <c r="F32" s="5">
        <f t="shared" si="2"/>
        <v>160.6111111</v>
      </c>
      <c r="G32" s="3" t="s">
        <v>6</v>
      </c>
      <c r="H32" s="3">
        <v>129.0</v>
      </c>
      <c r="I32" s="6">
        <f t="shared" si="3"/>
        <v>112.0542636</v>
      </c>
      <c r="J32" s="3" t="s">
        <v>68</v>
      </c>
      <c r="K32" s="3" t="s">
        <v>106</v>
      </c>
      <c r="L32" s="3">
        <v>1.558674E9</v>
      </c>
      <c r="M32" s="3">
        <v>1.559106E9</v>
      </c>
      <c r="N32" s="7">
        <f t="shared" ref="N32:O32" si="33">(((L32/60)/60)/24)+DATE(1970,1,1)</f>
        <v>43609.20833</v>
      </c>
      <c r="O32" s="7">
        <f t="shared" si="33"/>
        <v>43614.20833</v>
      </c>
      <c r="P32" s="3" t="b">
        <v>0</v>
      </c>
      <c r="Q32" s="3" t="b">
        <v>0</v>
      </c>
      <c r="R32" s="3" t="s">
        <v>151</v>
      </c>
      <c r="S32" s="3" t="s">
        <v>47</v>
      </c>
      <c r="T32" s="3" t="s">
        <v>18</v>
      </c>
      <c r="U32" s="3"/>
      <c r="V32" s="3"/>
      <c r="W32" s="3"/>
      <c r="X32" s="3"/>
      <c r="Y32" s="3"/>
      <c r="Z32" s="3"/>
    </row>
    <row r="33">
      <c r="A33" s="3">
        <v>31.0</v>
      </c>
      <c r="B33" s="3" t="s">
        <v>181</v>
      </c>
      <c r="C33" s="3" t="s">
        <v>182</v>
      </c>
      <c r="D33" s="3">
        <v>3500.0</v>
      </c>
      <c r="E33" s="3">
        <v>10850.0</v>
      </c>
      <c r="F33" s="5">
        <f t="shared" si="2"/>
        <v>310</v>
      </c>
      <c r="G33" s="3" t="s">
        <v>6</v>
      </c>
      <c r="H33" s="3">
        <v>226.0</v>
      </c>
      <c r="I33" s="6">
        <f t="shared" si="3"/>
        <v>48.00884956</v>
      </c>
      <c r="J33" s="3" t="s">
        <v>70</v>
      </c>
      <c r="K33" s="3" t="s">
        <v>122</v>
      </c>
      <c r="L33" s="3">
        <v>1.4519736E9</v>
      </c>
      <c r="M33" s="3">
        <v>1.4543928E9</v>
      </c>
      <c r="N33" s="7">
        <f t="shared" ref="N33:O33" si="34">(((L33/60)/60)/24)+DATE(1970,1,1)</f>
        <v>42374.25</v>
      </c>
      <c r="O33" s="7">
        <f t="shared" si="34"/>
        <v>42402.25</v>
      </c>
      <c r="P33" s="3" t="b">
        <v>0</v>
      </c>
      <c r="Q33" s="3" t="b">
        <v>0</v>
      </c>
      <c r="R33" s="3" t="s">
        <v>168</v>
      </c>
      <c r="S33" s="3" t="s">
        <v>51</v>
      </c>
      <c r="T33" s="3" t="s">
        <v>17</v>
      </c>
      <c r="U33" s="3"/>
      <c r="V33" s="3"/>
      <c r="W33" s="3"/>
      <c r="X33" s="3"/>
      <c r="Y33" s="3"/>
      <c r="Z33" s="3"/>
    </row>
    <row r="34">
      <c r="A34" s="3">
        <v>32.0</v>
      </c>
      <c r="B34" s="3" t="s">
        <v>183</v>
      </c>
      <c r="C34" s="3" t="s">
        <v>184</v>
      </c>
      <c r="D34" s="3">
        <v>101000.0</v>
      </c>
      <c r="E34" s="3">
        <v>87676.0</v>
      </c>
      <c r="F34" s="5">
        <f t="shared" si="2"/>
        <v>86.80792079</v>
      </c>
      <c r="G34" s="3" t="s">
        <v>4</v>
      </c>
      <c r="H34" s="3">
        <v>2307.0</v>
      </c>
      <c r="I34" s="6">
        <f t="shared" si="3"/>
        <v>38.00433463</v>
      </c>
      <c r="J34" s="3" t="s">
        <v>69</v>
      </c>
      <c r="K34" s="3" t="s">
        <v>185</v>
      </c>
      <c r="L34" s="3">
        <v>1.515564E9</v>
      </c>
      <c r="M34" s="3">
        <v>1.5178968E9</v>
      </c>
      <c r="N34" s="7">
        <f t="shared" ref="N34:O34" si="35">(((L34/60)/60)/24)+DATE(1970,1,1)</f>
        <v>43110.25</v>
      </c>
      <c r="O34" s="7">
        <f t="shared" si="35"/>
        <v>43137.25</v>
      </c>
      <c r="P34" s="3" t="b">
        <v>0</v>
      </c>
      <c r="Q34" s="3" t="b">
        <v>0</v>
      </c>
      <c r="R34" s="3" t="s">
        <v>123</v>
      </c>
      <c r="S34" s="3" t="s">
        <v>47</v>
      </c>
      <c r="T34" s="3" t="s">
        <v>10</v>
      </c>
      <c r="U34" s="3"/>
      <c r="V34" s="3"/>
      <c r="W34" s="3"/>
      <c r="X34" s="3"/>
      <c r="Y34" s="3"/>
      <c r="Z34" s="3"/>
    </row>
    <row r="35">
      <c r="A35" s="3">
        <v>33.0</v>
      </c>
      <c r="B35" s="3" t="s">
        <v>186</v>
      </c>
      <c r="C35" s="3" t="s">
        <v>187</v>
      </c>
      <c r="D35" s="3">
        <v>50200.0</v>
      </c>
      <c r="E35" s="3">
        <v>189666.0</v>
      </c>
      <c r="F35" s="5">
        <f t="shared" si="2"/>
        <v>377.8207171</v>
      </c>
      <c r="G35" s="3" t="s">
        <v>6</v>
      </c>
      <c r="H35" s="3">
        <v>5419.0</v>
      </c>
      <c r="I35" s="6">
        <f t="shared" si="3"/>
        <v>35.00018454</v>
      </c>
      <c r="J35" s="3" t="s">
        <v>68</v>
      </c>
      <c r="K35" s="3" t="s">
        <v>106</v>
      </c>
      <c r="L35" s="3">
        <v>1.4124852E9</v>
      </c>
      <c r="M35" s="3">
        <v>1.4156856E9</v>
      </c>
      <c r="N35" s="7">
        <f t="shared" ref="N35:O35" si="36">(((L35/60)/60)/24)+DATE(1970,1,1)</f>
        <v>41917.20833</v>
      </c>
      <c r="O35" s="7">
        <f t="shared" si="36"/>
        <v>41954.25</v>
      </c>
      <c r="P35" s="3" t="b">
        <v>0</v>
      </c>
      <c r="Q35" s="3" t="b">
        <v>0</v>
      </c>
      <c r="R35" s="3" t="s">
        <v>116</v>
      </c>
      <c r="S35" s="3" t="s">
        <v>46</v>
      </c>
      <c r="T35" s="3" t="s">
        <v>8</v>
      </c>
      <c r="U35" s="3"/>
      <c r="V35" s="3"/>
      <c r="W35" s="3"/>
      <c r="X35" s="3"/>
      <c r="Y35" s="3"/>
      <c r="Z35" s="3"/>
    </row>
    <row r="36">
      <c r="A36" s="3">
        <v>34.0</v>
      </c>
      <c r="B36" s="3" t="s">
        <v>188</v>
      </c>
      <c r="C36" s="3" t="s">
        <v>189</v>
      </c>
      <c r="D36" s="3">
        <v>9300.0</v>
      </c>
      <c r="E36" s="3">
        <v>14025.0</v>
      </c>
      <c r="F36" s="5">
        <f t="shared" si="2"/>
        <v>150.8064516</v>
      </c>
      <c r="G36" s="3" t="s">
        <v>6</v>
      </c>
      <c r="H36" s="3">
        <v>165.0</v>
      </c>
      <c r="I36" s="6">
        <f t="shared" si="3"/>
        <v>85</v>
      </c>
      <c r="J36" s="3" t="s">
        <v>68</v>
      </c>
      <c r="K36" s="3" t="s">
        <v>106</v>
      </c>
      <c r="L36" s="3">
        <v>1.4902452E9</v>
      </c>
      <c r="M36" s="3">
        <v>1.4906772E9</v>
      </c>
      <c r="N36" s="7">
        <f t="shared" ref="N36:O36" si="37">(((L36/60)/60)/24)+DATE(1970,1,1)</f>
        <v>42817.20833</v>
      </c>
      <c r="O36" s="7">
        <f t="shared" si="37"/>
        <v>42822.20833</v>
      </c>
      <c r="P36" s="3" t="b">
        <v>0</v>
      </c>
      <c r="Q36" s="3" t="b">
        <v>0</v>
      </c>
      <c r="R36" s="3" t="s">
        <v>123</v>
      </c>
      <c r="S36" s="3" t="s">
        <v>47</v>
      </c>
      <c r="T36" s="3" t="s">
        <v>10</v>
      </c>
      <c r="U36" s="3"/>
      <c r="V36" s="3"/>
      <c r="W36" s="3"/>
      <c r="X36" s="3"/>
      <c r="Y36" s="3"/>
      <c r="Z36" s="3"/>
    </row>
    <row r="37">
      <c r="A37" s="3">
        <v>35.0</v>
      </c>
      <c r="B37" s="3" t="s">
        <v>190</v>
      </c>
      <c r="C37" s="3" t="s">
        <v>191</v>
      </c>
      <c r="D37" s="3">
        <v>125500.0</v>
      </c>
      <c r="E37" s="3">
        <v>188628.0</v>
      </c>
      <c r="F37" s="5">
        <f t="shared" si="2"/>
        <v>150.3011952</v>
      </c>
      <c r="G37" s="3" t="s">
        <v>6</v>
      </c>
      <c r="H37" s="3">
        <v>1965.0</v>
      </c>
      <c r="I37" s="6">
        <f t="shared" si="3"/>
        <v>95.99389313</v>
      </c>
      <c r="J37" s="3" t="s">
        <v>71</v>
      </c>
      <c r="K37" s="3" t="s">
        <v>119</v>
      </c>
      <c r="L37" s="3">
        <v>1.5478776E9</v>
      </c>
      <c r="M37" s="3">
        <v>1.5515064E9</v>
      </c>
      <c r="N37" s="7">
        <f t="shared" ref="N37:O37" si="38">(((L37/60)/60)/24)+DATE(1970,1,1)</f>
        <v>43484.25</v>
      </c>
      <c r="O37" s="7">
        <f t="shared" si="38"/>
        <v>43526.25</v>
      </c>
      <c r="P37" s="3" t="b">
        <v>0</v>
      </c>
      <c r="Q37" s="3" t="b">
        <v>1</v>
      </c>
      <c r="R37" s="3" t="s">
        <v>133</v>
      </c>
      <c r="S37" s="3" t="s">
        <v>47</v>
      </c>
      <c r="T37" s="3" t="s">
        <v>16</v>
      </c>
      <c r="U37" s="3"/>
      <c r="V37" s="3"/>
      <c r="W37" s="3"/>
      <c r="X37" s="3"/>
      <c r="Y37" s="3"/>
      <c r="Z37" s="3"/>
    </row>
    <row r="38">
      <c r="A38" s="3">
        <v>36.0</v>
      </c>
      <c r="B38" s="3" t="s">
        <v>192</v>
      </c>
      <c r="C38" s="3" t="s">
        <v>193</v>
      </c>
      <c r="D38" s="3">
        <v>700.0</v>
      </c>
      <c r="E38" s="3">
        <v>1101.0</v>
      </c>
      <c r="F38" s="5">
        <f t="shared" si="2"/>
        <v>157.2857143</v>
      </c>
      <c r="G38" s="3" t="s">
        <v>6</v>
      </c>
      <c r="H38" s="3">
        <v>16.0</v>
      </c>
      <c r="I38" s="6">
        <f t="shared" si="3"/>
        <v>68.8125</v>
      </c>
      <c r="J38" s="3" t="s">
        <v>68</v>
      </c>
      <c r="K38" s="3" t="s">
        <v>106</v>
      </c>
      <c r="L38" s="3">
        <v>1.2987E9</v>
      </c>
      <c r="M38" s="3">
        <v>1.3008564E9</v>
      </c>
      <c r="N38" s="7">
        <f t="shared" ref="N38:O38" si="39">(((L38/60)/60)/24)+DATE(1970,1,1)</f>
        <v>40600.25</v>
      </c>
      <c r="O38" s="7">
        <f t="shared" si="39"/>
        <v>40625.20833</v>
      </c>
      <c r="P38" s="3" t="b">
        <v>0</v>
      </c>
      <c r="Q38" s="3" t="b">
        <v>0</v>
      </c>
      <c r="R38" s="3" t="s">
        <v>116</v>
      </c>
      <c r="S38" s="3" t="s">
        <v>46</v>
      </c>
      <c r="T38" s="3" t="s">
        <v>8</v>
      </c>
      <c r="U38" s="3"/>
      <c r="V38" s="3"/>
      <c r="W38" s="3"/>
      <c r="X38" s="3"/>
      <c r="Y38" s="3"/>
      <c r="Z38" s="3"/>
    </row>
    <row r="39">
      <c r="A39" s="3">
        <v>37.0</v>
      </c>
      <c r="B39" s="3" t="s">
        <v>194</v>
      </c>
      <c r="C39" s="3" t="s">
        <v>195</v>
      </c>
      <c r="D39" s="3">
        <v>8100.0</v>
      </c>
      <c r="E39" s="3">
        <v>11339.0</v>
      </c>
      <c r="F39" s="5">
        <f t="shared" si="2"/>
        <v>139.9876543</v>
      </c>
      <c r="G39" s="3" t="s">
        <v>6</v>
      </c>
      <c r="H39" s="3">
        <v>107.0</v>
      </c>
      <c r="I39" s="6">
        <f t="shared" si="3"/>
        <v>105.9719626</v>
      </c>
      <c r="J39" s="3" t="s">
        <v>68</v>
      </c>
      <c r="K39" s="3" t="s">
        <v>106</v>
      </c>
      <c r="L39" s="3">
        <v>1.570338E9</v>
      </c>
      <c r="M39" s="3">
        <v>1.5731928E9</v>
      </c>
      <c r="N39" s="7">
        <f t="shared" ref="N39:O39" si="40">(((L39/60)/60)/24)+DATE(1970,1,1)</f>
        <v>43744.20833</v>
      </c>
      <c r="O39" s="7">
        <f t="shared" si="40"/>
        <v>43777.25</v>
      </c>
      <c r="P39" s="3" t="b">
        <v>0</v>
      </c>
      <c r="Q39" s="3" t="b">
        <v>1</v>
      </c>
      <c r="R39" s="3" t="s">
        <v>196</v>
      </c>
      <c r="S39" s="3" t="s">
        <v>50</v>
      </c>
      <c r="T39" s="3" t="s">
        <v>24</v>
      </c>
      <c r="U39" s="3"/>
      <c r="V39" s="3"/>
      <c r="W39" s="3"/>
      <c r="X39" s="3"/>
      <c r="Y39" s="3"/>
      <c r="Z39" s="3"/>
    </row>
    <row r="40">
      <c r="A40" s="3">
        <v>38.0</v>
      </c>
      <c r="B40" s="3" t="s">
        <v>197</v>
      </c>
      <c r="C40" s="3" t="s">
        <v>198</v>
      </c>
      <c r="D40" s="3">
        <v>3100.0</v>
      </c>
      <c r="E40" s="3">
        <v>10085.0</v>
      </c>
      <c r="F40" s="5">
        <f t="shared" si="2"/>
        <v>325.3225806</v>
      </c>
      <c r="G40" s="3" t="s">
        <v>6</v>
      </c>
      <c r="H40" s="3">
        <v>134.0</v>
      </c>
      <c r="I40" s="6">
        <f t="shared" si="3"/>
        <v>75.26119403</v>
      </c>
      <c r="J40" s="3" t="s">
        <v>68</v>
      </c>
      <c r="K40" s="3" t="s">
        <v>106</v>
      </c>
      <c r="L40" s="3">
        <v>1.287378E9</v>
      </c>
      <c r="M40" s="3">
        <v>1.28781E9</v>
      </c>
      <c r="N40" s="7">
        <f t="shared" ref="N40:O40" si="41">(((L40/60)/60)/24)+DATE(1970,1,1)</f>
        <v>40469.20833</v>
      </c>
      <c r="O40" s="7">
        <f t="shared" si="41"/>
        <v>40474.20833</v>
      </c>
      <c r="P40" s="3" t="b">
        <v>0</v>
      </c>
      <c r="Q40" s="3" t="b">
        <v>0</v>
      </c>
      <c r="R40" s="3" t="s">
        <v>199</v>
      </c>
      <c r="S40" s="3" t="s">
        <v>53</v>
      </c>
      <c r="T40" s="3" t="s">
        <v>15</v>
      </c>
      <c r="U40" s="3"/>
      <c r="V40" s="3"/>
      <c r="W40" s="3"/>
      <c r="X40" s="3"/>
      <c r="Y40" s="3"/>
      <c r="Z40" s="3"/>
    </row>
    <row r="41">
      <c r="A41" s="3">
        <v>39.0</v>
      </c>
      <c r="B41" s="3" t="s">
        <v>200</v>
      </c>
      <c r="C41" s="3" t="s">
        <v>201</v>
      </c>
      <c r="D41" s="3">
        <v>9900.0</v>
      </c>
      <c r="E41" s="3">
        <v>5027.0</v>
      </c>
      <c r="F41" s="5">
        <f t="shared" si="2"/>
        <v>50.77777778</v>
      </c>
      <c r="G41" s="3" t="s">
        <v>4</v>
      </c>
      <c r="H41" s="3">
        <v>88.0</v>
      </c>
      <c r="I41" s="6">
        <f t="shared" si="3"/>
        <v>57.125</v>
      </c>
      <c r="J41" s="3" t="s">
        <v>71</v>
      </c>
      <c r="K41" s="3" t="s">
        <v>119</v>
      </c>
      <c r="L41" s="3">
        <v>1.361772E9</v>
      </c>
      <c r="M41" s="3">
        <v>1.362978E9</v>
      </c>
      <c r="N41" s="7">
        <f t="shared" ref="N41:O41" si="42">(((L41/60)/60)/24)+DATE(1970,1,1)</f>
        <v>41330.25</v>
      </c>
      <c r="O41" s="7">
        <f t="shared" si="42"/>
        <v>41344.20833</v>
      </c>
      <c r="P41" s="3" t="b">
        <v>0</v>
      </c>
      <c r="Q41" s="3" t="b">
        <v>0</v>
      </c>
      <c r="R41" s="3" t="s">
        <v>116</v>
      </c>
      <c r="S41" s="3" t="s">
        <v>46</v>
      </c>
      <c r="T41" s="3" t="s">
        <v>8</v>
      </c>
      <c r="U41" s="3"/>
      <c r="V41" s="3"/>
      <c r="W41" s="3"/>
      <c r="X41" s="3"/>
      <c r="Y41" s="3"/>
      <c r="Z41" s="3"/>
    </row>
    <row r="42">
      <c r="A42" s="3">
        <v>40.0</v>
      </c>
      <c r="B42" s="3" t="s">
        <v>202</v>
      </c>
      <c r="C42" s="3" t="s">
        <v>203</v>
      </c>
      <c r="D42" s="3">
        <v>8800.0</v>
      </c>
      <c r="E42" s="3">
        <v>14878.0</v>
      </c>
      <c r="F42" s="5">
        <f t="shared" si="2"/>
        <v>169.0681818</v>
      </c>
      <c r="G42" s="3" t="s">
        <v>6</v>
      </c>
      <c r="H42" s="3">
        <v>198.0</v>
      </c>
      <c r="I42" s="6">
        <f t="shared" si="3"/>
        <v>75.14141414</v>
      </c>
      <c r="J42" s="3" t="s">
        <v>68</v>
      </c>
      <c r="K42" s="3" t="s">
        <v>106</v>
      </c>
      <c r="L42" s="3">
        <v>1.275714E9</v>
      </c>
      <c r="M42" s="3">
        <v>1.2773556E9</v>
      </c>
      <c r="N42" s="7">
        <f t="shared" ref="N42:O42" si="43">(((L42/60)/60)/24)+DATE(1970,1,1)</f>
        <v>40334.20833</v>
      </c>
      <c r="O42" s="7">
        <f t="shared" si="43"/>
        <v>40353.20833</v>
      </c>
      <c r="P42" s="3" t="b">
        <v>0</v>
      </c>
      <c r="Q42" s="3" t="b">
        <v>1</v>
      </c>
      <c r="R42" s="3" t="s">
        <v>145</v>
      </c>
      <c r="S42" s="3" t="s">
        <v>49</v>
      </c>
      <c r="T42" s="3" t="s">
        <v>13</v>
      </c>
      <c r="U42" s="3"/>
      <c r="V42" s="3"/>
      <c r="W42" s="3"/>
      <c r="X42" s="3"/>
      <c r="Y42" s="3"/>
      <c r="Z42" s="3"/>
    </row>
    <row r="43">
      <c r="A43" s="3">
        <v>41.0</v>
      </c>
      <c r="B43" s="3" t="s">
        <v>204</v>
      </c>
      <c r="C43" s="3" t="s">
        <v>205</v>
      </c>
      <c r="D43" s="3">
        <v>5600.0</v>
      </c>
      <c r="E43" s="3">
        <v>11924.0</v>
      </c>
      <c r="F43" s="5">
        <f t="shared" si="2"/>
        <v>212.9285714</v>
      </c>
      <c r="G43" s="3" t="s">
        <v>6</v>
      </c>
      <c r="H43" s="3">
        <v>111.0</v>
      </c>
      <c r="I43" s="6">
        <f t="shared" si="3"/>
        <v>107.4234234</v>
      </c>
      <c r="J43" s="3" t="s">
        <v>69</v>
      </c>
      <c r="K43" s="3" t="s">
        <v>185</v>
      </c>
      <c r="L43" s="3">
        <v>1.3467348E9</v>
      </c>
      <c r="M43" s="3">
        <v>1.3489812E9</v>
      </c>
      <c r="N43" s="7">
        <f t="shared" ref="N43:O43" si="44">(((L43/60)/60)/24)+DATE(1970,1,1)</f>
        <v>41156.20833</v>
      </c>
      <c r="O43" s="7">
        <f t="shared" si="44"/>
        <v>41182.20833</v>
      </c>
      <c r="P43" s="3" t="b">
        <v>0</v>
      </c>
      <c r="Q43" s="3" t="b">
        <v>1</v>
      </c>
      <c r="R43" s="3" t="s">
        <v>107</v>
      </c>
      <c r="S43" s="3" t="s">
        <v>48</v>
      </c>
      <c r="T43" s="3" t="s">
        <v>9</v>
      </c>
      <c r="U43" s="3"/>
      <c r="V43" s="3"/>
      <c r="W43" s="3"/>
      <c r="X43" s="3"/>
      <c r="Y43" s="3"/>
      <c r="Z43" s="3"/>
    </row>
    <row r="44">
      <c r="A44" s="3">
        <v>42.0</v>
      </c>
      <c r="B44" s="3" t="s">
        <v>206</v>
      </c>
      <c r="C44" s="3" t="s">
        <v>207</v>
      </c>
      <c r="D44" s="3">
        <v>1800.0</v>
      </c>
      <c r="E44" s="3">
        <v>7991.0</v>
      </c>
      <c r="F44" s="5">
        <f t="shared" si="2"/>
        <v>443.9444444</v>
      </c>
      <c r="G44" s="3" t="s">
        <v>6</v>
      </c>
      <c r="H44" s="3">
        <v>222.0</v>
      </c>
      <c r="I44" s="6">
        <f t="shared" si="3"/>
        <v>35.9954955</v>
      </c>
      <c r="J44" s="3" t="s">
        <v>68</v>
      </c>
      <c r="K44" s="3" t="s">
        <v>106</v>
      </c>
      <c r="L44" s="3">
        <v>1.3097556E9</v>
      </c>
      <c r="M44" s="3">
        <v>1.3105332E9</v>
      </c>
      <c r="N44" s="7">
        <f t="shared" ref="N44:O44" si="45">(((L44/60)/60)/24)+DATE(1970,1,1)</f>
        <v>40728.20833</v>
      </c>
      <c r="O44" s="7">
        <f t="shared" si="45"/>
        <v>40737.20833</v>
      </c>
      <c r="P44" s="3" t="b">
        <v>0</v>
      </c>
      <c r="Q44" s="3" t="b">
        <v>0</v>
      </c>
      <c r="R44" s="3" t="s">
        <v>103</v>
      </c>
      <c r="S44" s="3" t="s">
        <v>52</v>
      </c>
      <c r="T44" s="3" t="s">
        <v>12</v>
      </c>
      <c r="U44" s="3"/>
      <c r="V44" s="3"/>
      <c r="W44" s="3"/>
      <c r="X44" s="3"/>
      <c r="Y44" s="3"/>
      <c r="Z44" s="3"/>
    </row>
    <row r="45">
      <c r="A45" s="3">
        <v>43.0</v>
      </c>
      <c r="B45" s="3" t="s">
        <v>208</v>
      </c>
      <c r="C45" s="3" t="s">
        <v>209</v>
      </c>
      <c r="D45" s="3">
        <v>90200.0</v>
      </c>
      <c r="E45" s="3">
        <v>167717.0</v>
      </c>
      <c r="F45" s="5">
        <f t="shared" si="2"/>
        <v>185.9390244</v>
      </c>
      <c r="G45" s="3" t="s">
        <v>6</v>
      </c>
      <c r="H45" s="3">
        <v>6212.0</v>
      </c>
      <c r="I45" s="6">
        <f t="shared" si="3"/>
        <v>26.99887315</v>
      </c>
      <c r="J45" s="3" t="s">
        <v>68</v>
      </c>
      <c r="K45" s="3" t="s">
        <v>106</v>
      </c>
      <c r="L45" s="3">
        <v>1.406178E9</v>
      </c>
      <c r="M45" s="3">
        <v>1.4075604E9</v>
      </c>
      <c r="N45" s="7">
        <f t="shared" ref="N45:O45" si="46">(((L45/60)/60)/24)+DATE(1970,1,1)</f>
        <v>41844.20833</v>
      </c>
      <c r="O45" s="7">
        <f t="shared" si="46"/>
        <v>41860.20833</v>
      </c>
      <c r="P45" s="3" t="b">
        <v>0</v>
      </c>
      <c r="Q45" s="3" t="b">
        <v>0</v>
      </c>
      <c r="R45" s="3" t="s">
        <v>210</v>
      </c>
      <c r="S45" s="3" t="s">
        <v>50</v>
      </c>
      <c r="T45" s="3" t="s">
        <v>28</v>
      </c>
      <c r="U45" s="3"/>
      <c r="V45" s="3"/>
      <c r="W45" s="3"/>
      <c r="X45" s="3"/>
      <c r="Y45" s="3"/>
      <c r="Z45" s="3"/>
    </row>
    <row r="46">
      <c r="A46" s="3">
        <v>44.0</v>
      </c>
      <c r="B46" s="3" t="s">
        <v>211</v>
      </c>
      <c r="C46" s="3" t="s">
        <v>212</v>
      </c>
      <c r="D46" s="3">
        <v>1600.0</v>
      </c>
      <c r="E46" s="3">
        <v>10541.0</v>
      </c>
      <c r="F46" s="5">
        <f t="shared" si="2"/>
        <v>658.8125</v>
      </c>
      <c r="G46" s="3" t="s">
        <v>6</v>
      </c>
      <c r="H46" s="3">
        <v>98.0</v>
      </c>
      <c r="I46" s="6">
        <f t="shared" si="3"/>
        <v>107.5612245</v>
      </c>
      <c r="J46" s="3" t="s">
        <v>71</v>
      </c>
      <c r="K46" s="3" t="s">
        <v>119</v>
      </c>
      <c r="L46" s="3">
        <v>1.5527988E9</v>
      </c>
      <c r="M46" s="3">
        <v>1.5528852E9</v>
      </c>
      <c r="N46" s="7">
        <f t="shared" ref="N46:O46" si="47">(((L46/60)/60)/24)+DATE(1970,1,1)</f>
        <v>43541.20833</v>
      </c>
      <c r="O46" s="7">
        <f t="shared" si="47"/>
        <v>43542.20833</v>
      </c>
      <c r="P46" s="3" t="b">
        <v>0</v>
      </c>
      <c r="Q46" s="3" t="b">
        <v>0</v>
      </c>
      <c r="R46" s="3" t="s">
        <v>196</v>
      </c>
      <c r="S46" s="3" t="s">
        <v>50</v>
      </c>
      <c r="T46" s="3" t="s">
        <v>24</v>
      </c>
      <c r="U46" s="3"/>
      <c r="V46" s="3"/>
      <c r="W46" s="3"/>
      <c r="X46" s="3"/>
      <c r="Y46" s="3"/>
      <c r="Z46" s="3"/>
    </row>
    <row r="47">
      <c r="A47" s="3">
        <v>45.0</v>
      </c>
      <c r="B47" s="3" t="s">
        <v>213</v>
      </c>
      <c r="C47" s="3" t="s">
        <v>214</v>
      </c>
      <c r="D47" s="3">
        <v>9500.0</v>
      </c>
      <c r="E47" s="3">
        <v>4530.0</v>
      </c>
      <c r="F47" s="5">
        <f t="shared" si="2"/>
        <v>47.68421053</v>
      </c>
      <c r="G47" s="3" t="s">
        <v>4</v>
      </c>
      <c r="H47" s="3">
        <v>48.0</v>
      </c>
      <c r="I47" s="6">
        <f t="shared" si="3"/>
        <v>94.375</v>
      </c>
      <c r="J47" s="3" t="s">
        <v>68</v>
      </c>
      <c r="K47" s="3" t="s">
        <v>106</v>
      </c>
      <c r="L47" s="3">
        <v>1.4780628E9</v>
      </c>
      <c r="M47" s="3">
        <v>1.4793624E9</v>
      </c>
      <c r="N47" s="7">
        <f t="shared" ref="N47:O47" si="48">(((L47/60)/60)/24)+DATE(1970,1,1)</f>
        <v>42676.20833</v>
      </c>
      <c r="O47" s="7">
        <f t="shared" si="48"/>
        <v>42691.25</v>
      </c>
      <c r="P47" s="3" t="b">
        <v>0</v>
      </c>
      <c r="Q47" s="3" t="b">
        <v>1</v>
      </c>
      <c r="R47" s="3" t="s">
        <v>116</v>
      </c>
      <c r="S47" s="3" t="s">
        <v>46</v>
      </c>
      <c r="T47" s="3" t="s">
        <v>8</v>
      </c>
      <c r="U47" s="3"/>
      <c r="V47" s="3"/>
      <c r="W47" s="3"/>
      <c r="X47" s="3"/>
      <c r="Y47" s="3"/>
      <c r="Z47" s="3"/>
    </row>
    <row r="48">
      <c r="A48" s="3">
        <v>46.0</v>
      </c>
      <c r="B48" s="3" t="s">
        <v>215</v>
      </c>
      <c r="C48" s="3" t="s">
        <v>216</v>
      </c>
      <c r="D48" s="3">
        <v>3700.0</v>
      </c>
      <c r="E48" s="3">
        <v>4247.0</v>
      </c>
      <c r="F48" s="5">
        <f t="shared" si="2"/>
        <v>114.7837838</v>
      </c>
      <c r="G48" s="3" t="s">
        <v>6</v>
      </c>
      <c r="H48" s="3">
        <v>92.0</v>
      </c>
      <c r="I48" s="6">
        <f t="shared" si="3"/>
        <v>46.16304348</v>
      </c>
      <c r="J48" s="3" t="s">
        <v>68</v>
      </c>
      <c r="K48" s="3" t="s">
        <v>106</v>
      </c>
      <c r="L48" s="3">
        <v>1.2785652E9</v>
      </c>
      <c r="M48" s="3">
        <v>1.2805524E9</v>
      </c>
      <c r="N48" s="7">
        <f t="shared" ref="N48:O48" si="49">(((L48/60)/60)/24)+DATE(1970,1,1)</f>
        <v>40367.20833</v>
      </c>
      <c r="O48" s="7">
        <f t="shared" si="49"/>
        <v>40390.20833</v>
      </c>
      <c r="P48" s="3" t="b">
        <v>0</v>
      </c>
      <c r="Q48" s="3" t="b">
        <v>0</v>
      </c>
      <c r="R48" s="3" t="s">
        <v>107</v>
      </c>
      <c r="S48" s="3" t="s">
        <v>48</v>
      </c>
      <c r="T48" s="3" t="s">
        <v>9</v>
      </c>
      <c r="U48" s="3"/>
      <c r="V48" s="3"/>
      <c r="W48" s="3"/>
      <c r="X48" s="3"/>
      <c r="Y48" s="3"/>
      <c r="Z48" s="3"/>
    </row>
    <row r="49">
      <c r="A49" s="3">
        <v>47.0</v>
      </c>
      <c r="B49" s="3" t="s">
        <v>217</v>
      </c>
      <c r="C49" s="3" t="s">
        <v>218</v>
      </c>
      <c r="D49" s="3">
        <v>1500.0</v>
      </c>
      <c r="E49" s="3">
        <v>7129.0</v>
      </c>
      <c r="F49" s="5">
        <f t="shared" si="2"/>
        <v>475.2666667</v>
      </c>
      <c r="G49" s="3" t="s">
        <v>6</v>
      </c>
      <c r="H49" s="3">
        <v>149.0</v>
      </c>
      <c r="I49" s="6">
        <f t="shared" si="3"/>
        <v>47.84563758</v>
      </c>
      <c r="J49" s="3" t="s">
        <v>68</v>
      </c>
      <c r="K49" s="3" t="s">
        <v>106</v>
      </c>
      <c r="L49" s="3">
        <v>1.3960692E9</v>
      </c>
      <c r="M49" s="3">
        <v>1.3986612E9</v>
      </c>
      <c r="N49" s="7">
        <f t="shared" ref="N49:O49" si="50">(((L49/60)/60)/24)+DATE(1970,1,1)</f>
        <v>41727.20833</v>
      </c>
      <c r="O49" s="7">
        <f t="shared" si="50"/>
        <v>41757.20833</v>
      </c>
      <c r="P49" s="3" t="b">
        <v>0</v>
      </c>
      <c r="Q49" s="3" t="b">
        <v>0</v>
      </c>
      <c r="R49" s="3" t="s">
        <v>116</v>
      </c>
      <c r="S49" s="3" t="s">
        <v>46</v>
      </c>
      <c r="T49" s="3" t="s">
        <v>8</v>
      </c>
      <c r="U49" s="3"/>
      <c r="V49" s="3"/>
      <c r="W49" s="3"/>
      <c r="X49" s="3"/>
      <c r="Y49" s="3"/>
      <c r="Z49" s="3"/>
    </row>
    <row r="50">
      <c r="A50" s="3">
        <v>48.0</v>
      </c>
      <c r="B50" s="3" t="s">
        <v>219</v>
      </c>
      <c r="C50" s="3" t="s">
        <v>220</v>
      </c>
      <c r="D50" s="3">
        <v>33300.0</v>
      </c>
      <c r="E50" s="3">
        <v>128862.0</v>
      </c>
      <c r="F50" s="5">
        <f t="shared" si="2"/>
        <v>386.972973</v>
      </c>
      <c r="G50" s="3" t="s">
        <v>6</v>
      </c>
      <c r="H50" s="3">
        <v>2431.0</v>
      </c>
      <c r="I50" s="6">
        <f t="shared" si="3"/>
        <v>53.00781571</v>
      </c>
      <c r="J50" s="3" t="s">
        <v>68</v>
      </c>
      <c r="K50" s="3" t="s">
        <v>106</v>
      </c>
      <c r="L50" s="3">
        <v>1.4352084E9</v>
      </c>
      <c r="M50" s="3">
        <v>1.4362452E9</v>
      </c>
      <c r="N50" s="7">
        <f t="shared" ref="N50:O50" si="51">(((L50/60)/60)/24)+DATE(1970,1,1)</f>
        <v>42180.20833</v>
      </c>
      <c r="O50" s="7">
        <f t="shared" si="51"/>
        <v>42192.20833</v>
      </c>
      <c r="P50" s="3" t="b">
        <v>0</v>
      </c>
      <c r="Q50" s="3" t="b">
        <v>0</v>
      </c>
      <c r="R50" s="3" t="s">
        <v>116</v>
      </c>
      <c r="S50" s="3" t="s">
        <v>46</v>
      </c>
      <c r="T50" s="3" t="s">
        <v>8</v>
      </c>
      <c r="U50" s="3"/>
      <c r="V50" s="3"/>
      <c r="W50" s="3"/>
      <c r="X50" s="3"/>
      <c r="Y50" s="3"/>
      <c r="Z50" s="3"/>
    </row>
    <row r="51">
      <c r="A51" s="3">
        <v>49.0</v>
      </c>
      <c r="B51" s="3" t="s">
        <v>221</v>
      </c>
      <c r="C51" s="3" t="s">
        <v>222</v>
      </c>
      <c r="D51" s="3">
        <v>7200.0</v>
      </c>
      <c r="E51" s="3">
        <v>13653.0</v>
      </c>
      <c r="F51" s="5">
        <f t="shared" si="2"/>
        <v>189.625</v>
      </c>
      <c r="G51" s="3" t="s">
        <v>6</v>
      </c>
      <c r="H51" s="3">
        <v>303.0</v>
      </c>
      <c r="I51" s="6">
        <f t="shared" si="3"/>
        <v>45.05940594</v>
      </c>
      <c r="J51" s="3" t="s">
        <v>68</v>
      </c>
      <c r="K51" s="3" t="s">
        <v>106</v>
      </c>
      <c r="L51" s="3">
        <v>1.5715476E9</v>
      </c>
      <c r="M51" s="3">
        <v>1.5754392E9</v>
      </c>
      <c r="N51" s="7">
        <f t="shared" ref="N51:O51" si="52">(((L51/60)/60)/24)+DATE(1970,1,1)</f>
        <v>43758.20833</v>
      </c>
      <c r="O51" s="7">
        <f t="shared" si="52"/>
        <v>43803.25</v>
      </c>
      <c r="P51" s="3" t="b">
        <v>0</v>
      </c>
      <c r="Q51" s="3" t="b">
        <v>0</v>
      </c>
      <c r="R51" s="3" t="s">
        <v>107</v>
      </c>
      <c r="S51" s="3" t="s">
        <v>48</v>
      </c>
      <c r="T51" s="3" t="s">
        <v>9</v>
      </c>
      <c r="U51" s="3"/>
      <c r="V51" s="3"/>
      <c r="W51" s="3"/>
      <c r="X51" s="3"/>
      <c r="Y51" s="3"/>
      <c r="Z51" s="3"/>
    </row>
    <row r="52">
      <c r="A52" s="3">
        <v>50.0</v>
      </c>
      <c r="B52" s="3" t="s">
        <v>223</v>
      </c>
      <c r="C52" s="3" t="s">
        <v>224</v>
      </c>
      <c r="D52" s="3">
        <v>100.0</v>
      </c>
      <c r="E52" s="3">
        <v>2.0</v>
      </c>
      <c r="F52" s="5">
        <f t="shared" si="2"/>
        <v>2</v>
      </c>
      <c r="G52" s="3" t="s">
        <v>4</v>
      </c>
      <c r="H52" s="3">
        <v>1.0</v>
      </c>
      <c r="I52" s="6">
        <f t="shared" si="3"/>
        <v>2</v>
      </c>
      <c r="J52" s="3" t="s">
        <v>69</v>
      </c>
      <c r="K52" s="3" t="s">
        <v>185</v>
      </c>
      <c r="L52" s="3">
        <v>1.3753332E9</v>
      </c>
      <c r="M52" s="3">
        <v>1.3777524E9</v>
      </c>
      <c r="N52" s="7">
        <f t="shared" ref="N52:O52" si="53">(((L52/60)/60)/24)+DATE(1970,1,1)</f>
        <v>41487.20833</v>
      </c>
      <c r="O52" s="7">
        <f t="shared" si="53"/>
        <v>41515.20833</v>
      </c>
      <c r="P52" s="3" t="b">
        <v>0</v>
      </c>
      <c r="Q52" s="3" t="b">
        <v>0</v>
      </c>
      <c r="R52" s="3" t="s">
        <v>225</v>
      </c>
      <c r="S52" s="3" t="s">
        <v>48</v>
      </c>
      <c r="T52" s="3" t="s">
        <v>29</v>
      </c>
      <c r="U52" s="3"/>
      <c r="V52" s="3"/>
      <c r="W52" s="3"/>
      <c r="X52" s="3"/>
      <c r="Y52" s="3"/>
      <c r="Z52" s="3"/>
    </row>
    <row r="53">
      <c r="A53" s="3">
        <v>51.0</v>
      </c>
      <c r="B53" s="3" t="s">
        <v>226</v>
      </c>
      <c r="C53" s="3" t="s">
        <v>227</v>
      </c>
      <c r="D53" s="3">
        <v>158100.0</v>
      </c>
      <c r="E53" s="3">
        <v>145243.0</v>
      </c>
      <c r="F53" s="5">
        <f t="shared" si="2"/>
        <v>91.86780519</v>
      </c>
      <c r="G53" s="3" t="s">
        <v>4</v>
      </c>
      <c r="H53" s="3">
        <v>1467.0</v>
      </c>
      <c r="I53" s="6">
        <f t="shared" si="3"/>
        <v>99.00681663</v>
      </c>
      <c r="J53" s="3" t="s">
        <v>70</v>
      </c>
      <c r="K53" s="3" t="s">
        <v>122</v>
      </c>
      <c r="L53" s="3">
        <v>1.3328244E9</v>
      </c>
      <c r="M53" s="3">
        <v>1.3342068E9</v>
      </c>
      <c r="N53" s="7">
        <f t="shared" ref="N53:O53" si="54">(((L53/60)/60)/24)+DATE(1970,1,1)</f>
        <v>40995.20833</v>
      </c>
      <c r="O53" s="7">
        <f t="shared" si="54"/>
        <v>41011.20833</v>
      </c>
      <c r="P53" s="3" t="b">
        <v>0</v>
      </c>
      <c r="Q53" s="3" t="b">
        <v>1</v>
      </c>
      <c r="R53" s="3" t="s">
        <v>145</v>
      </c>
      <c r="S53" s="3" t="s">
        <v>49</v>
      </c>
      <c r="T53" s="3" t="s">
        <v>13</v>
      </c>
      <c r="U53" s="3"/>
      <c r="V53" s="3"/>
      <c r="W53" s="3"/>
      <c r="X53" s="3"/>
      <c r="Y53" s="3"/>
      <c r="Z53" s="3"/>
    </row>
    <row r="54">
      <c r="A54" s="3">
        <v>52.0</v>
      </c>
      <c r="B54" s="3" t="s">
        <v>228</v>
      </c>
      <c r="C54" s="3" t="s">
        <v>229</v>
      </c>
      <c r="D54" s="3">
        <v>7200.0</v>
      </c>
      <c r="E54" s="3">
        <v>2459.0</v>
      </c>
      <c r="F54" s="5">
        <f t="shared" si="2"/>
        <v>34.15277778</v>
      </c>
      <c r="G54" s="3" t="s">
        <v>4</v>
      </c>
      <c r="H54" s="3">
        <v>75.0</v>
      </c>
      <c r="I54" s="6">
        <f t="shared" si="3"/>
        <v>32.78666667</v>
      </c>
      <c r="J54" s="3" t="s">
        <v>68</v>
      </c>
      <c r="K54" s="3" t="s">
        <v>106</v>
      </c>
      <c r="L54" s="3">
        <v>1.2845268E9</v>
      </c>
      <c r="M54" s="3">
        <v>1.2848724E9</v>
      </c>
      <c r="N54" s="7">
        <f t="shared" ref="N54:O54" si="55">(((L54/60)/60)/24)+DATE(1970,1,1)</f>
        <v>40436.20833</v>
      </c>
      <c r="O54" s="7">
        <f t="shared" si="55"/>
        <v>40440.20833</v>
      </c>
      <c r="P54" s="3" t="b">
        <v>0</v>
      </c>
      <c r="Q54" s="3" t="b">
        <v>0</v>
      </c>
      <c r="R54" s="3" t="s">
        <v>116</v>
      </c>
      <c r="S54" s="3" t="s">
        <v>46</v>
      </c>
      <c r="T54" s="3" t="s">
        <v>8</v>
      </c>
      <c r="U54" s="3"/>
      <c r="V54" s="3"/>
      <c r="W54" s="3"/>
      <c r="X54" s="3"/>
      <c r="Y54" s="3"/>
      <c r="Z54" s="3"/>
    </row>
    <row r="55">
      <c r="A55" s="3">
        <v>53.0</v>
      </c>
      <c r="B55" s="3" t="s">
        <v>230</v>
      </c>
      <c r="C55" s="3" t="s">
        <v>231</v>
      </c>
      <c r="D55" s="3">
        <v>8800.0</v>
      </c>
      <c r="E55" s="3">
        <v>12356.0</v>
      </c>
      <c r="F55" s="5">
        <f t="shared" si="2"/>
        <v>140.4090909</v>
      </c>
      <c r="G55" s="3" t="s">
        <v>6</v>
      </c>
      <c r="H55" s="3">
        <v>209.0</v>
      </c>
      <c r="I55" s="6">
        <f t="shared" si="3"/>
        <v>59.11961722</v>
      </c>
      <c r="J55" s="3" t="s">
        <v>68</v>
      </c>
      <c r="K55" s="3" t="s">
        <v>106</v>
      </c>
      <c r="L55" s="3">
        <v>1.400562E9</v>
      </c>
      <c r="M55" s="3">
        <v>1.4039316E9</v>
      </c>
      <c r="N55" s="7">
        <f t="shared" ref="N55:O55" si="56">(((L55/60)/60)/24)+DATE(1970,1,1)</f>
        <v>41779.20833</v>
      </c>
      <c r="O55" s="7">
        <f t="shared" si="56"/>
        <v>41818.20833</v>
      </c>
      <c r="P55" s="3" t="b">
        <v>0</v>
      </c>
      <c r="Q55" s="3" t="b">
        <v>0</v>
      </c>
      <c r="R55" s="3" t="s">
        <v>133</v>
      </c>
      <c r="S55" s="3" t="s">
        <v>47</v>
      </c>
      <c r="T55" s="3" t="s">
        <v>16</v>
      </c>
      <c r="U55" s="3"/>
      <c r="V55" s="3"/>
      <c r="W55" s="3"/>
      <c r="X55" s="3"/>
      <c r="Y55" s="3"/>
      <c r="Z55" s="3"/>
    </row>
    <row r="56">
      <c r="A56" s="3">
        <v>54.0</v>
      </c>
      <c r="B56" s="3" t="s">
        <v>232</v>
      </c>
      <c r="C56" s="3" t="s">
        <v>233</v>
      </c>
      <c r="D56" s="3">
        <v>6000.0</v>
      </c>
      <c r="E56" s="3">
        <v>5392.0</v>
      </c>
      <c r="F56" s="5">
        <f t="shared" si="2"/>
        <v>89.86666667</v>
      </c>
      <c r="G56" s="3" t="s">
        <v>4</v>
      </c>
      <c r="H56" s="3">
        <v>120.0</v>
      </c>
      <c r="I56" s="6">
        <f t="shared" si="3"/>
        <v>44.93333333</v>
      </c>
      <c r="J56" s="3" t="s">
        <v>68</v>
      </c>
      <c r="K56" s="3" t="s">
        <v>106</v>
      </c>
      <c r="L56" s="3">
        <v>1.520748E9</v>
      </c>
      <c r="M56" s="3">
        <v>1.5212628E9</v>
      </c>
      <c r="N56" s="7">
        <f t="shared" ref="N56:O56" si="57">(((L56/60)/60)/24)+DATE(1970,1,1)</f>
        <v>43170.25</v>
      </c>
      <c r="O56" s="7">
        <f t="shared" si="57"/>
        <v>43176.20833</v>
      </c>
      <c r="P56" s="3" t="b">
        <v>0</v>
      </c>
      <c r="Q56" s="3" t="b">
        <v>0</v>
      </c>
      <c r="R56" s="3" t="s">
        <v>145</v>
      </c>
      <c r="S56" s="3" t="s">
        <v>49</v>
      </c>
      <c r="T56" s="3" t="s">
        <v>13</v>
      </c>
      <c r="U56" s="3"/>
      <c r="V56" s="3"/>
      <c r="W56" s="3"/>
      <c r="X56" s="3"/>
      <c r="Y56" s="3"/>
      <c r="Z56" s="3"/>
    </row>
    <row r="57">
      <c r="A57" s="3">
        <v>55.0</v>
      </c>
      <c r="B57" s="3" t="s">
        <v>234</v>
      </c>
      <c r="C57" s="3" t="s">
        <v>235</v>
      </c>
      <c r="D57" s="3">
        <v>6600.0</v>
      </c>
      <c r="E57" s="3">
        <v>11746.0</v>
      </c>
      <c r="F57" s="5">
        <f t="shared" si="2"/>
        <v>177.969697</v>
      </c>
      <c r="G57" s="3" t="s">
        <v>6</v>
      </c>
      <c r="H57" s="3">
        <v>131.0</v>
      </c>
      <c r="I57" s="6">
        <f t="shared" si="3"/>
        <v>89.66412214</v>
      </c>
      <c r="J57" s="3" t="s">
        <v>68</v>
      </c>
      <c r="K57" s="3" t="s">
        <v>106</v>
      </c>
      <c r="L57" s="3">
        <v>1.5329268E9</v>
      </c>
      <c r="M57" s="3">
        <v>1.5333588E9</v>
      </c>
      <c r="N57" s="7">
        <f t="shared" ref="N57:O57" si="58">(((L57/60)/60)/24)+DATE(1970,1,1)</f>
        <v>43311.20833</v>
      </c>
      <c r="O57" s="7">
        <f t="shared" si="58"/>
        <v>43316.20833</v>
      </c>
      <c r="P57" s="3" t="b">
        <v>0</v>
      </c>
      <c r="Q57" s="3" t="b">
        <v>0</v>
      </c>
      <c r="R57" s="3" t="s">
        <v>236</v>
      </c>
      <c r="S57" s="3" t="s">
        <v>48</v>
      </c>
      <c r="T57" s="3" t="s">
        <v>23</v>
      </c>
      <c r="U57" s="3"/>
      <c r="V57" s="3"/>
      <c r="W57" s="3"/>
      <c r="X57" s="3"/>
      <c r="Y57" s="3"/>
      <c r="Z57" s="3"/>
    </row>
    <row r="58">
      <c r="A58" s="3">
        <v>56.0</v>
      </c>
      <c r="B58" s="3" t="s">
        <v>237</v>
      </c>
      <c r="C58" s="3" t="s">
        <v>238</v>
      </c>
      <c r="D58" s="3">
        <v>8000.0</v>
      </c>
      <c r="E58" s="3">
        <v>11493.0</v>
      </c>
      <c r="F58" s="5">
        <f t="shared" si="2"/>
        <v>143.6625</v>
      </c>
      <c r="G58" s="3" t="s">
        <v>6</v>
      </c>
      <c r="H58" s="3">
        <v>164.0</v>
      </c>
      <c r="I58" s="6">
        <f t="shared" si="3"/>
        <v>70.07926829</v>
      </c>
      <c r="J58" s="3" t="s">
        <v>68</v>
      </c>
      <c r="K58" s="3" t="s">
        <v>106</v>
      </c>
      <c r="L58" s="3">
        <v>1.4208696E9</v>
      </c>
      <c r="M58" s="3">
        <v>1.4214744E9</v>
      </c>
      <c r="N58" s="7">
        <f t="shared" ref="N58:O58" si="59">(((L58/60)/60)/24)+DATE(1970,1,1)</f>
        <v>42014.25</v>
      </c>
      <c r="O58" s="7">
        <f t="shared" si="59"/>
        <v>42021.25</v>
      </c>
      <c r="P58" s="3" t="b">
        <v>0</v>
      </c>
      <c r="Q58" s="3" t="b">
        <v>0</v>
      </c>
      <c r="R58" s="3" t="s">
        <v>145</v>
      </c>
      <c r="S58" s="3" t="s">
        <v>49</v>
      </c>
      <c r="T58" s="3" t="s">
        <v>13</v>
      </c>
      <c r="U58" s="3"/>
      <c r="V58" s="3"/>
      <c r="W58" s="3"/>
      <c r="X58" s="3"/>
      <c r="Y58" s="3"/>
      <c r="Z58" s="3"/>
    </row>
    <row r="59">
      <c r="A59" s="3">
        <v>57.0</v>
      </c>
      <c r="B59" s="3" t="s">
        <v>239</v>
      </c>
      <c r="C59" s="3" t="s">
        <v>240</v>
      </c>
      <c r="D59" s="3">
        <v>2900.0</v>
      </c>
      <c r="E59" s="3">
        <v>6243.0</v>
      </c>
      <c r="F59" s="5">
        <f t="shared" si="2"/>
        <v>215.2758621</v>
      </c>
      <c r="G59" s="3" t="s">
        <v>6</v>
      </c>
      <c r="H59" s="3">
        <v>201.0</v>
      </c>
      <c r="I59" s="6">
        <f t="shared" si="3"/>
        <v>31.05970149</v>
      </c>
      <c r="J59" s="3" t="s">
        <v>68</v>
      </c>
      <c r="K59" s="3" t="s">
        <v>106</v>
      </c>
      <c r="L59" s="3">
        <v>1.504242E9</v>
      </c>
      <c r="M59" s="3">
        <v>1.5052788E9</v>
      </c>
      <c r="N59" s="7">
        <f t="shared" ref="N59:O59" si="60">(((L59/60)/60)/24)+DATE(1970,1,1)</f>
        <v>42979.20833</v>
      </c>
      <c r="O59" s="7">
        <f t="shared" si="60"/>
        <v>42991.20833</v>
      </c>
      <c r="P59" s="3" t="b">
        <v>0</v>
      </c>
      <c r="Q59" s="3" t="b">
        <v>0</v>
      </c>
      <c r="R59" s="3" t="s">
        <v>168</v>
      </c>
      <c r="S59" s="3" t="s">
        <v>51</v>
      </c>
      <c r="T59" s="3" t="s">
        <v>17</v>
      </c>
      <c r="U59" s="3"/>
      <c r="V59" s="3"/>
      <c r="W59" s="3"/>
      <c r="X59" s="3"/>
      <c r="Y59" s="3"/>
      <c r="Z59" s="3"/>
    </row>
    <row r="60">
      <c r="A60" s="3">
        <v>58.0</v>
      </c>
      <c r="B60" s="3" t="s">
        <v>241</v>
      </c>
      <c r="C60" s="3" t="s">
        <v>242</v>
      </c>
      <c r="D60" s="3">
        <v>2700.0</v>
      </c>
      <c r="E60" s="3">
        <v>6132.0</v>
      </c>
      <c r="F60" s="5">
        <f t="shared" si="2"/>
        <v>227.1111111</v>
      </c>
      <c r="G60" s="3" t="s">
        <v>6</v>
      </c>
      <c r="H60" s="3">
        <v>211.0</v>
      </c>
      <c r="I60" s="6">
        <f t="shared" si="3"/>
        <v>29.06161137</v>
      </c>
      <c r="J60" s="3" t="s">
        <v>68</v>
      </c>
      <c r="K60" s="3" t="s">
        <v>106</v>
      </c>
      <c r="L60" s="3">
        <v>1.4428116E9</v>
      </c>
      <c r="M60" s="3">
        <v>1.4439348E9</v>
      </c>
      <c r="N60" s="7">
        <f t="shared" ref="N60:O60" si="61">(((L60/60)/60)/24)+DATE(1970,1,1)</f>
        <v>42268.20833</v>
      </c>
      <c r="O60" s="7">
        <f t="shared" si="61"/>
        <v>42281.20833</v>
      </c>
      <c r="P60" s="3" t="b">
        <v>0</v>
      </c>
      <c r="Q60" s="3" t="b">
        <v>0</v>
      </c>
      <c r="R60" s="3" t="s">
        <v>116</v>
      </c>
      <c r="S60" s="3" t="s">
        <v>46</v>
      </c>
      <c r="T60" s="3" t="s">
        <v>8</v>
      </c>
      <c r="U60" s="3"/>
      <c r="V60" s="3"/>
      <c r="W60" s="3"/>
      <c r="X60" s="3"/>
      <c r="Y60" s="3"/>
      <c r="Z60" s="3"/>
    </row>
    <row r="61">
      <c r="A61" s="3">
        <v>59.0</v>
      </c>
      <c r="B61" s="3" t="s">
        <v>243</v>
      </c>
      <c r="C61" s="3" t="s">
        <v>244</v>
      </c>
      <c r="D61" s="3">
        <v>1400.0</v>
      </c>
      <c r="E61" s="3">
        <v>3851.0</v>
      </c>
      <c r="F61" s="5">
        <f t="shared" si="2"/>
        <v>275.0714286</v>
      </c>
      <c r="G61" s="3" t="s">
        <v>6</v>
      </c>
      <c r="H61" s="3">
        <v>128.0</v>
      </c>
      <c r="I61" s="6">
        <f t="shared" si="3"/>
        <v>30.0859375</v>
      </c>
      <c r="J61" s="3" t="s">
        <v>68</v>
      </c>
      <c r="K61" s="3" t="s">
        <v>106</v>
      </c>
      <c r="L61" s="3">
        <v>1.4972436E9</v>
      </c>
      <c r="M61" s="3">
        <v>1.4985396E9</v>
      </c>
      <c r="N61" s="7">
        <f t="shared" ref="N61:O61" si="62">(((L61/60)/60)/24)+DATE(1970,1,1)</f>
        <v>42898.20833</v>
      </c>
      <c r="O61" s="7">
        <f t="shared" si="62"/>
        <v>42913.20833</v>
      </c>
      <c r="P61" s="3" t="b">
        <v>0</v>
      </c>
      <c r="Q61" s="3" t="b">
        <v>1</v>
      </c>
      <c r="R61" s="3" t="s">
        <v>116</v>
      </c>
      <c r="S61" s="3" t="s">
        <v>46</v>
      </c>
      <c r="T61" s="3" t="s">
        <v>8</v>
      </c>
      <c r="U61" s="3"/>
      <c r="V61" s="3"/>
      <c r="W61" s="3"/>
      <c r="X61" s="3"/>
      <c r="Y61" s="3"/>
      <c r="Z61" s="3"/>
    </row>
    <row r="62">
      <c r="A62" s="3">
        <v>60.0</v>
      </c>
      <c r="B62" s="3" t="s">
        <v>245</v>
      </c>
      <c r="C62" s="3" t="s">
        <v>246</v>
      </c>
      <c r="D62" s="3">
        <v>94200.0</v>
      </c>
      <c r="E62" s="3">
        <v>135997.0</v>
      </c>
      <c r="F62" s="5">
        <f t="shared" si="2"/>
        <v>144.3704883</v>
      </c>
      <c r="G62" s="3" t="s">
        <v>6</v>
      </c>
      <c r="H62" s="3">
        <v>1600.0</v>
      </c>
      <c r="I62" s="6">
        <f t="shared" si="3"/>
        <v>84.998125</v>
      </c>
      <c r="J62" s="3" t="s">
        <v>73</v>
      </c>
      <c r="K62" s="3" t="s">
        <v>102</v>
      </c>
      <c r="L62" s="3">
        <v>1.3425012E9</v>
      </c>
      <c r="M62" s="3">
        <v>1.3427604E9</v>
      </c>
      <c r="N62" s="7">
        <f t="shared" ref="N62:O62" si="63">(((L62/60)/60)/24)+DATE(1970,1,1)</f>
        <v>41107.20833</v>
      </c>
      <c r="O62" s="7">
        <f t="shared" si="63"/>
        <v>41110.20833</v>
      </c>
      <c r="P62" s="3" t="b">
        <v>0</v>
      </c>
      <c r="Q62" s="3" t="b">
        <v>0</v>
      </c>
      <c r="R62" s="3" t="s">
        <v>116</v>
      </c>
      <c r="S62" s="3" t="s">
        <v>46</v>
      </c>
      <c r="T62" s="3" t="s">
        <v>8</v>
      </c>
      <c r="U62" s="3"/>
      <c r="V62" s="3"/>
      <c r="W62" s="3"/>
      <c r="X62" s="3"/>
      <c r="Y62" s="3"/>
      <c r="Z62" s="3"/>
    </row>
    <row r="63">
      <c r="A63" s="3">
        <v>61.0</v>
      </c>
      <c r="B63" s="3" t="s">
        <v>247</v>
      </c>
      <c r="C63" s="3" t="s">
        <v>248</v>
      </c>
      <c r="D63" s="3">
        <v>199200.0</v>
      </c>
      <c r="E63" s="3">
        <v>184750.0</v>
      </c>
      <c r="F63" s="5">
        <f t="shared" si="2"/>
        <v>92.74598394</v>
      </c>
      <c r="G63" s="3" t="s">
        <v>4</v>
      </c>
      <c r="H63" s="3">
        <v>2253.0</v>
      </c>
      <c r="I63" s="6">
        <f t="shared" si="3"/>
        <v>82.00177541</v>
      </c>
      <c r="J63" s="3" t="s">
        <v>73</v>
      </c>
      <c r="K63" s="3" t="s">
        <v>102</v>
      </c>
      <c r="L63" s="3">
        <v>1.298268E9</v>
      </c>
      <c r="M63" s="3">
        <v>1.3017204E9</v>
      </c>
      <c r="N63" s="7">
        <f t="shared" ref="N63:O63" si="64">(((L63/60)/60)/24)+DATE(1970,1,1)</f>
        <v>40595.25</v>
      </c>
      <c r="O63" s="7">
        <f t="shared" si="64"/>
        <v>40635.20833</v>
      </c>
      <c r="P63" s="3" t="b">
        <v>0</v>
      </c>
      <c r="Q63" s="3" t="b">
        <v>0</v>
      </c>
      <c r="R63" s="3" t="s">
        <v>116</v>
      </c>
      <c r="S63" s="3" t="s">
        <v>46</v>
      </c>
      <c r="T63" s="3" t="s">
        <v>8</v>
      </c>
      <c r="U63" s="3"/>
      <c r="V63" s="3"/>
      <c r="W63" s="3"/>
      <c r="X63" s="3"/>
      <c r="Y63" s="3"/>
      <c r="Z63" s="3"/>
    </row>
    <row r="64">
      <c r="A64" s="3">
        <v>62.0</v>
      </c>
      <c r="B64" s="3" t="s">
        <v>249</v>
      </c>
      <c r="C64" s="3" t="s">
        <v>250</v>
      </c>
      <c r="D64" s="3">
        <v>2000.0</v>
      </c>
      <c r="E64" s="3">
        <v>14452.0</v>
      </c>
      <c r="F64" s="5">
        <f t="shared" si="2"/>
        <v>722.6</v>
      </c>
      <c r="G64" s="3" t="s">
        <v>6</v>
      </c>
      <c r="H64" s="3">
        <v>249.0</v>
      </c>
      <c r="I64" s="6">
        <f t="shared" si="3"/>
        <v>58.04016064</v>
      </c>
      <c r="J64" s="3" t="s">
        <v>68</v>
      </c>
      <c r="K64" s="3" t="s">
        <v>106</v>
      </c>
      <c r="L64" s="3">
        <v>1.4334804E9</v>
      </c>
      <c r="M64" s="3">
        <v>1.4335668E9</v>
      </c>
      <c r="N64" s="7">
        <f t="shared" ref="N64:O64" si="65">(((L64/60)/60)/24)+DATE(1970,1,1)</f>
        <v>42160.20833</v>
      </c>
      <c r="O64" s="7">
        <f t="shared" si="65"/>
        <v>42161.20833</v>
      </c>
      <c r="P64" s="3" t="b">
        <v>0</v>
      </c>
      <c r="Q64" s="3" t="b">
        <v>0</v>
      </c>
      <c r="R64" s="3" t="s">
        <v>111</v>
      </c>
      <c r="S64" s="3" t="s">
        <v>49</v>
      </c>
      <c r="T64" s="3" t="s">
        <v>11</v>
      </c>
      <c r="U64" s="3"/>
      <c r="V64" s="3"/>
      <c r="W64" s="3"/>
      <c r="X64" s="3"/>
      <c r="Y64" s="3"/>
      <c r="Z64" s="3"/>
    </row>
    <row r="65">
      <c r="A65" s="3">
        <v>63.0</v>
      </c>
      <c r="B65" s="3" t="s">
        <v>251</v>
      </c>
      <c r="C65" s="3" t="s">
        <v>252</v>
      </c>
      <c r="D65" s="3">
        <v>4700.0</v>
      </c>
      <c r="E65" s="3">
        <v>557.0</v>
      </c>
      <c r="F65" s="5">
        <f t="shared" si="2"/>
        <v>11.85106383</v>
      </c>
      <c r="G65" s="3" t="s">
        <v>4</v>
      </c>
      <c r="H65" s="3">
        <v>5.0</v>
      </c>
      <c r="I65" s="6">
        <f t="shared" si="3"/>
        <v>111.4</v>
      </c>
      <c r="J65" s="3" t="s">
        <v>68</v>
      </c>
      <c r="K65" s="3" t="s">
        <v>106</v>
      </c>
      <c r="L65" s="3">
        <v>1.4933556E9</v>
      </c>
      <c r="M65" s="3">
        <v>1.493874E9</v>
      </c>
      <c r="N65" s="7">
        <f t="shared" ref="N65:O65" si="66">(((L65/60)/60)/24)+DATE(1970,1,1)</f>
        <v>42853.20833</v>
      </c>
      <c r="O65" s="7">
        <f t="shared" si="66"/>
        <v>42859.20833</v>
      </c>
      <c r="P65" s="3" t="b">
        <v>0</v>
      </c>
      <c r="Q65" s="3" t="b">
        <v>0</v>
      </c>
      <c r="R65" s="3" t="s">
        <v>116</v>
      </c>
      <c r="S65" s="3" t="s">
        <v>46</v>
      </c>
      <c r="T65" s="3" t="s">
        <v>8</v>
      </c>
      <c r="U65" s="3"/>
      <c r="V65" s="3"/>
      <c r="W65" s="3"/>
      <c r="X65" s="3"/>
      <c r="Y65" s="3"/>
      <c r="Z65" s="3"/>
    </row>
    <row r="66">
      <c r="A66" s="3">
        <v>64.0</v>
      </c>
      <c r="B66" s="3" t="s">
        <v>253</v>
      </c>
      <c r="C66" s="3" t="s">
        <v>254</v>
      </c>
      <c r="D66" s="3">
        <v>2800.0</v>
      </c>
      <c r="E66" s="3">
        <v>2734.0</v>
      </c>
      <c r="F66" s="5">
        <f t="shared" si="2"/>
        <v>97.64285714</v>
      </c>
      <c r="G66" s="3" t="s">
        <v>4</v>
      </c>
      <c r="H66" s="3">
        <v>38.0</v>
      </c>
      <c r="I66" s="6">
        <f t="shared" si="3"/>
        <v>71.94736842</v>
      </c>
      <c r="J66" s="3" t="s">
        <v>68</v>
      </c>
      <c r="K66" s="3" t="s">
        <v>106</v>
      </c>
      <c r="L66" s="3">
        <v>1.5305076E9</v>
      </c>
      <c r="M66" s="3">
        <v>1.5318036E9</v>
      </c>
      <c r="N66" s="7">
        <f t="shared" ref="N66:O66" si="67">(((L66/60)/60)/24)+DATE(1970,1,1)</f>
        <v>43283.20833</v>
      </c>
      <c r="O66" s="7">
        <f t="shared" si="67"/>
        <v>43298.20833</v>
      </c>
      <c r="P66" s="3" t="b">
        <v>0</v>
      </c>
      <c r="Q66" s="3" t="b">
        <v>1</v>
      </c>
      <c r="R66" s="3" t="s">
        <v>111</v>
      </c>
      <c r="S66" s="3" t="s">
        <v>49</v>
      </c>
      <c r="T66" s="3" t="s">
        <v>11</v>
      </c>
      <c r="U66" s="3"/>
      <c r="V66" s="3"/>
      <c r="W66" s="3"/>
      <c r="X66" s="3"/>
      <c r="Y66" s="3"/>
      <c r="Z66" s="3"/>
    </row>
    <row r="67">
      <c r="A67" s="3">
        <v>65.0</v>
      </c>
      <c r="B67" s="3" t="s">
        <v>255</v>
      </c>
      <c r="C67" s="3" t="s">
        <v>256</v>
      </c>
      <c r="D67" s="3">
        <v>6100.0</v>
      </c>
      <c r="E67" s="3">
        <v>14405.0</v>
      </c>
      <c r="F67" s="5">
        <f t="shared" si="2"/>
        <v>236.147541</v>
      </c>
      <c r="G67" s="3" t="s">
        <v>6</v>
      </c>
      <c r="H67" s="3">
        <v>236.0</v>
      </c>
      <c r="I67" s="6">
        <f t="shared" si="3"/>
        <v>61.03813559</v>
      </c>
      <c r="J67" s="3" t="s">
        <v>68</v>
      </c>
      <c r="K67" s="3" t="s">
        <v>106</v>
      </c>
      <c r="L67" s="3">
        <v>1.296108E9</v>
      </c>
      <c r="M67" s="3">
        <v>1.2967128E9</v>
      </c>
      <c r="N67" s="7">
        <f t="shared" ref="N67:O67" si="68">(((L67/60)/60)/24)+DATE(1970,1,1)</f>
        <v>40570.25</v>
      </c>
      <c r="O67" s="7">
        <f t="shared" si="68"/>
        <v>40577.25</v>
      </c>
      <c r="P67" s="3" t="b">
        <v>0</v>
      </c>
      <c r="Q67" s="3" t="b">
        <v>0</v>
      </c>
      <c r="R67" s="3" t="s">
        <v>116</v>
      </c>
      <c r="S67" s="3" t="s">
        <v>46</v>
      </c>
      <c r="T67" s="3" t="s">
        <v>8</v>
      </c>
      <c r="U67" s="3"/>
      <c r="V67" s="3"/>
      <c r="W67" s="3"/>
      <c r="X67" s="3"/>
      <c r="Y67" s="3"/>
      <c r="Z67" s="3"/>
    </row>
    <row r="68">
      <c r="A68" s="3">
        <v>66.0</v>
      </c>
      <c r="B68" s="3" t="s">
        <v>257</v>
      </c>
      <c r="C68" s="3" t="s">
        <v>258</v>
      </c>
      <c r="D68" s="3">
        <v>2900.0</v>
      </c>
      <c r="E68" s="3">
        <v>1307.0</v>
      </c>
      <c r="F68" s="5">
        <f t="shared" si="2"/>
        <v>45.06896552</v>
      </c>
      <c r="G68" s="3" t="s">
        <v>4</v>
      </c>
      <c r="H68" s="3">
        <v>12.0</v>
      </c>
      <c r="I68" s="6">
        <f t="shared" si="3"/>
        <v>108.9166667</v>
      </c>
      <c r="J68" s="3" t="s">
        <v>68</v>
      </c>
      <c r="K68" s="3" t="s">
        <v>106</v>
      </c>
      <c r="L68" s="3">
        <v>1.4284692E9</v>
      </c>
      <c r="M68" s="3">
        <v>1.4289012E9</v>
      </c>
      <c r="N68" s="7">
        <f t="shared" ref="N68:O68" si="69">(((L68/60)/60)/24)+DATE(1970,1,1)</f>
        <v>42102.20833</v>
      </c>
      <c r="O68" s="7">
        <f t="shared" si="69"/>
        <v>42107.20833</v>
      </c>
      <c r="P68" s="3" t="b">
        <v>0</v>
      </c>
      <c r="Q68" s="3" t="b">
        <v>1</v>
      </c>
      <c r="R68" s="3" t="s">
        <v>116</v>
      </c>
      <c r="S68" s="3" t="s">
        <v>46</v>
      </c>
      <c r="T68" s="3" t="s">
        <v>8</v>
      </c>
      <c r="U68" s="3"/>
      <c r="V68" s="3"/>
      <c r="W68" s="3"/>
      <c r="X68" s="3"/>
      <c r="Y68" s="3"/>
      <c r="Z68" s="3"/>
    </row>
    <row r="69">
      <c r="A69" s="3">
        <v>67.0</v>
      </c>
      <c r="B69" s="3" t="s">
        <v>259</v>
      </c>
      <c r="C69" s="3" t="s">
        <v>260</v>
      </c>
      <c r="D69" s="3">
        <v>72600.0</v>
      </c>
      <c r="E69" s="3">
        <v>117892.0</v>
      </c>
      <c r="F69" s="5">
        <f t="shared" si="2"/>
        <v>162.3856749</v>
      </c>
      <c r="G69" s="3" t="s">
        <v>6</v>
      </c>
      <c r="H69" s="3">
        <v>4065.0</v>
      </c>
      <c r="I69" s="6">
        <f t="shared" si="3"/>
        <v>29.00172202</v>
      </c>
      <c r="J69" s="3" t="s">
        <v>70</v>
      </c>
      <c r="K69" s="3" t="s">
        <v>122</v>
      </c>
      <c r="L69" s="3">
        <v>1.2643992E9</v>
      </c>
      <c r="M69" s="3">
        <v>1.2648312E9</v>
      </c>
      <c r="N69" s="7">
        <f t="shared" ref="N69:O69" si="70">(((L69/60)/60)/24)+DATE(1970,1,1)</f>
        <v>40203.25</v>
      </c>
      <c r="O69" s="7">
        <f t="shared" si="70"/>
        <v>40208.25</v>
      </c>
      <c r="P69" s="3" t="b">
        <v>0</v>
      </c>
      <c r="Q69" s="3" t="b">
        <v>1</v>
      </c>
      <c r="R69" s="3" t="s">
        <v>145</v>
      </c>
      <c r="S69" s="3" t="s">
        <v>49</v>
      </c>
      <c r="T69" s="3" t="s">
        <v>13</v>
      </c>
      <c r="U69" s="3"/>
      <c r="V69" s="3"/>
      <c r="W69" s="3"/>
      <c r="X69" s="3"/>
      <c r="Y69" s="3"/>
      <c r="Z69" s="3"/>
    </row>
    <row r="70">
      <c r="A70" s="3">
        <v>68.0</v>
      </c>
      <c r="B70" s="3" t="s">
        <v>261</v>
      </c>
      <c r="C70" s="3" t="s">
        <v>262</v>
      </c>
      <c r="D70" s="3">
        <v>5700.0</v>
      </c>
      <c r="E70" s="3">
        <v>14508.0</v>
      </c>
      <c r="F70" s="5">
        <f t="shared" si="2"/>
        <v>254.5263158</v>
      </c>
      <c r="G70" s="3" t="s">
        <v>6</v>
      </c>
      <c r="H70" s="3">
        <v>246.0</v>
      </c>
      <c r="I70" s="6">
        <f t="shared" si="3"/>
        <v>58.97560976</v>
      </c>
      <c r="J70" s="3" t="s">
        <v>69</v>
      </c>
      <c r="K70" s="3" t="s">
        <v>185</v>
      </c>
      <c r="L70" s="3">
        <v>1.5011316E9</v>
      </c>
      <c r="M70" s="3">
        <v>1.5051924E9</v>
      </c>
      <c r="N70" s="7">
        <f t="shared" ref="N70:O70" si="71">(((L70/60)/60)/24)+DATE(1970,1,1)</f>
        <v>42943.20833</v>
      </c>
      <c r="O70" s="7">
        <f t="shared" si="71"/>
        <v>42990.20833</v>
      </c>
      <c r="P70" s="3" t="b">
        <v>0</v>
      </c>
      <c r="Q70" s="3" t="b">
        <v>1</v>
      </c>
      <c r="R70" s="3" t="s">
        <v>116</v>
      </c>
      <c r="S70" s="3" t="s">
        <v>46</v>
      </c>
      <c r="T70" s="3" t="s">
        <v>8</v>
      </c>
      <c r="U70" s="3"/>
      <c r="V70" s="3"/>
      <c r="W70" s="3"/>
      <c r="X70" s="3"/>
      <c r="Y70" s="3"/>
      <c r="Z70" s="3"/>
    </row>
    <row r="71">
      <c r="A71" s="3">
        <v>69.0</v>
      </c>
      <c r="B71" s="3" t="s">
        <v>263</v>
      </c>
      <c r="C71" s="3" t="s">
        <v>264</v>
      </c>
      <c r="D71" s="3">
        <v>7900.0</v>
      </c>
      <c r="E71" s="3">
        <v>1901.0</v>
      </c>
      <c r="F71" s="5">
        <f t="shared" si="2"/>
        <v>24.06329114</v>
      </c>
      <c r="G71" s="3" t="s">
        <v>3</v>
      </c>
      <c r="H71" s="3">
        <v>17.0</v>
      </c>
      <c r="I71" s="6">
        <f t="shared" si="3"/>
        <v>111.8235294</v>
      </c>
      <c r="J71" s="3" t="s">
        <v>68</v>
      </c>
      <c r="K71" s="3" t="s">
        <v>106</v>
      </c>
      <c r="L71" s="3">
        <v>1.2927384E9</v>
      </c>
      <c r="M71" s="3">
        <v>1.295676E9</v>
      </c>
      <c r="N71" s="7">
        <f t="shared" ref="N71:O71" si="72">(((L71/60)/60)/24)+DATE(1970,1,1)</f>
        <v>40531.25</v>
      </c>
      <c r="O71" s="7">
        <f t="shared" si="72"/>
        <v>40565.25</v>
      </c>
      <c r="P71" s="3" t="b">
        <v>0</v>
      </c>
      <c r="Q71" s="3" t="b">
        <v>0</v>
      </c>
      <c r="R71" s="3" t="s">
        <v>116</v>
      </c>
      <c r="S71" s="3" t="s">
        <v>46</v>
      </c>
      <c r="T71" s="3" t="s">
        <v>8</v>
      </c>
      <c r="U71" s="3"/>
      <c r="V71" s="3"/>
      <c r="W71" s="3"/>
      <c r="X71" s="3"/>
      <c r="Y71" s="3"/>
      <c r="Z71" s="3"/>
    </row>
    <row r="72">
      <c r="A72" s="3">
        <v>70.0</v>
      </c>
      <c r="B72" s="3" t="s">
        <v>265</v>
      </c>
      <c r="C72" s="3" t="s">
        <v>266</v>
      </c>
      <c r="D72" s="3">
        <v>128000.0</v>
      </c>
      <c r="E72" s="3">
        <v>158389.0</v>
      </c>
      <c r="F72" s="5">
        <f t="shared" si="2"/>
        <v>123.7414063</v>
      </c>
      <c r="G72" s="3" t="s">
        <v>6</v>
      </c>
      <c r="H72" s="3">
        <v>2475.0</v>
      </c>
      <c r="I72" s="6">
        <f t="shared" si="3"/>
        <v>63.99555556</v>
      </c>
      <c r="J72" s="3" t="s">
        <v>69</v>
      </c>
      <c r="K72" s="3" t="s">
        <v>185</v>
      </c>
      <c r="L72" s="3">
        <v>1.288674E9</v>
      </c>
      <c r="M72" s="3">
        <v>1.2929112E9</v>
      </c>
      <c r="N72" s="7">
        <f t="shared" ref="N72:O72" si="73">(((L72/60)/60)/24)+DATE(1970,1,1)</f>
        <v>40484.20833</v>
      </c>
      <c r="O72" s="7">
        <f t="shared" si="73"/>
        <v>40533.25</v>
      </c>
      <c r="P72" s="3" t="b">
        <v>0</v>
      </c>
      <c r="Q72" s="3" t="b">
        <v>1</v>
      </c>
      <c r="R72" s="3" t="s">
        <v>116</v>
      </c>
      <c r="S72" s="3" t="s">
        <v>46</v>
      </c>
      <c r="T72" s="3" t="s">
        <v>8</v>
      </c>
      <c r="U72" s="3"/>
      <c r="V72" s="3"/>
      <c r="W72" s="3"/>
      <c r="X72" s="3"/>
      <c r="Y72" s="3"/>
      <c r="Z72" s="3"/>
    </row>
    <row r="73">
      <c r="A73" s="3">
        <v>71.0</v>
      </c>
      <c r="B73" s="3" t="s">
        <v>267</v>
      </c>
      <c r="C73" s="3" t="s">
        <v>268</v>
      </c>
      <c r="D73" s="3">
        <v>6000.0</v>
      </c>
      <c r="E73" s="3">
        <v>6484.0</v>
      </c>
      <c r="F73" s="5">
        <f t="shared" si="2"/>
        <v>108.0666667</v>
      </c>
      <c r="G73" s="3" t="s">
        <v>6</v>
      </c>
      <c r="H73" s="3">
        <v>76.0</v>
      </c>
      <c r="I73" s="6">
        <f t="shared" si="3"/>
        <v>85.31578947</v>
      </c>
      <c r="J73" s="3" t="s">
        <v>68</v>
      </c>
      <c r="K73" s="3" t="s">
        <v>106</v>
      </c>
      <c r="L73" s="3">
        <v>1.5750936E9</v>
      </c>
      <c r="M73" s="3">
        <v>1.5754392E9</v>
      </c>
      <c r="N73" s="7">
        <f t="shared" ref="N73:O73" si="74">(((L73/60)/60)/24)+DATE(1970,1,1)</f>
        <v>43799.25</v>
      </c>
      <c r="O73" s="7">
        <f t="shared" si="74"/>
        <v>43803.25</v>
      </c>
      <c r="P73" s="3" t="b">
        <v>0</v>
      </c>
      <c r="Q73" s="3" t="b">
        <v>0</v>
      </c>
      <c r="R73" s="3" t="s">
        <v>116</v>
      </c>
      <c r="S73" s="3" t="s">
        <v>46</v>
      </c>
      <c r="T73" s="3" t="s">
        <v>8</v>
      </c>
      <c r="U73" s="3"/>
      <c r="V73" s="3"/>
      <c r="W73" s="3"/>
      <c r="X73" s="3"/>
      <c r="Y73" s="3"/>
      <c r="Z73" s="3"/>
    </row>
    <row r="74">
      <c r="A74" s="3">
        <v>72.0</v>
      </c>
      <c r="B74" s="3" t="s">
        <v>269</v>
      </c>
      <c r="C74" s="3" t="s">
        <v>270</v>
      </c>
      <c r="D74" s="3">
        <v>600.0</v>
      </c>
      <c r="E74" s="3">
        <v>4022.0</v>
      </c>
      <c r="F74" s="5">
        <f t="shared" si="2"/>
        <v>670.3333333</v>
      </c>
      <c r="G74" s="3" t="s">
        <v>6</v>
      </c>
      <c r="H74" s="3">
        <v>54.0</v>
      </c>
      <c r="I74" s="6">
        <f t="shared" si="3"/>
        <v>74.48148148</v>
      </c>
      <c r="J74" s="3" t="s">
        <v>68</v>
      </c>
      <c r="K74" s="3" t="s">
        <v>106</v>
      </c>
      <c r="L74" s="3">
        <v>1.4357268E9</v>
      </c>
      <c r="M74" s="3">
        <v>1.4388372E9</v>
      </c>
      <c r="N74" s="7">
        <f t="shared" ref="N74:O74" si="75">(((L74/60)/60)/24)+DATE(1970,1,1)</f>
        <v>42186.20833</v>
      </c>
      <c r="O74" s="7">
        <f t="shared" si="75"/>
        <v>42222.20833</v>
      </c>
      <c r="P74" s="3" t="b">
        <v>0</v>
      </c>
      <c r="Q74" s="3" t="b">
        <v>0</v>
      </c>
      <c r="R74" s="3" t="s">
        <v>151</v>
      </c>
      <c r="S74" s="3" t="s">
        <v>47</v>
      </c>
      <c r="T74" s="3" t="s">
        <v>18</v>
      </c>
      <c r="U74" s="3"/>
      <c r="V74" s="3"/>
      <c r="W74" s="3"/>
      <c r="X74" s="3"/>
      <c r="Y74" s="3"/>
      <c r="Z74" s="3"/>
    </row>
    <row r="75">
      <c r="A75" s="3">
        <v>73.0</v>
      </c>
      <c r="B75" s="3" t="s">
        <v>271</v>
      </c>
      <c r="C75" s="3" t="s">
        <v>272</v>
      </c>
      <c r="D75" s="3">
        <v>1400.0</v>
      </c>
      <c r="E75" s="3">
        <v>9253.0</v>
      </c>
      <c r="F75" s="5">
        <f t="shared" si="2"/>
        <v>660.9285714</v>
      </c>
      <c r="G75" s="3" t="s">
        <v>6</v>
      </c>
      <c r="H75" s="3">
        <v>88.0</v>
      </c>
      <c r="I75" s="6">
        <f t="shared" si="3"/>
        <v>105.1477273</v>
      </c>
      <c r="J75" s="3" t="s">
        <v>68</v>
      </c>
      <c r="K75" s="3" t="s">
        <v>106</v>
      </c>
      <c r="L75" s="3">
        <v>1.4802264E9</v>
      </c>
      <c r="M75" s="3">
        <v>1.4804856E9</v>
      </c>
      <c r="N75" s="7">
        <f t="shared" ref="N75:O75" si="76">(((L75/60)/60)/24)+DATE(1970,1,1)</f>
        <v>42701.25</v>
      </c>
      <c r="O75" s="7">
        <f t="shared" si="76"/>
        <v>42704.25</v>
      </c>
      <c r="P75" s="3" t="b">
        <v>0</v>
      </c>
      <c r="Q75" s="3" t="b">
        <v>0</v>
      </c>
      <c r="R75" s="3" t="s">
        <v>236</v>
      </c>
      <c r="S75" s="3" t="s">
        <v>48</v>
      </c>
      <c r="T75" s="3" t="s">
        <v>23</v>
      </c>
      <c r="U75" s="3"/>
      <c r="V75" s="3"/>
      <c r="W75" s="3"/>
      <c r="X75" s="3"/>
      <c r="Y75" s="3"/>
      <c r="Z75" s="3"/>
    </row>
    <row r="76">
      <c r="A76" s="3">
        <v>74.0</v>
      </c>
      <c r="B76" s="3" t="s">
        <v>273</v>
      </c>
      <c r="C76" s="3" t="s">
        <v>274</v>
      </c>
      <c r="D76" s="3">
        <v>3900.0</v>
      </c>
      <c r="E76" s="3">
        <v>4776.0</v>
      </c>
      <c r="F76" s="5">
        <f t="shared" si="2"/>
        <v>122.4615385</v>
      </c>
      <c r="G76" s="3" t="s">
        <v>6</v>
      </c>
      <c r="H76" s="3">
        <v>85.0</v>
      </c>
      <c r="I76" s="6">
        <f t="shared" si="3"/>
        <v>56.18823529</v>
      </c>
      <c r="J76" s="3" t="s">
        <v>70</v>
      </c>
      <c r="K76" s="3" t="s">
        <v>122</v>
      </c>
      <c r="L76" s="3">
        <v>1.4590548E9</v>
      </c>
      <c r="M76" s="3">
        <v>1.4591412E9</v>
      </c>
      <c r="N76" s="7">
        <f t="shared" ref="N76:O76" si="77">(((L76/60)/60)/24)+DATE(1970,1,1)</f>
        <v>42456.20833</v>
      </c>
      <c r="O76" s="7">
        <f t="shared" si="77"/>
        <v>42457.20833</v>
      </c>
      <c r="P76" s="3" t="b">
        <v>0</v>
      </c>
      <c r="Q76" s="3" t="b">
        <v>0</v>
      </c>
      <c r="R76" s="3" t="s">
        <v>225</v>
      </c>
      <c r="S76" s="3" t="s">
        <v>48</v>
      </c>
      <c r="T76" s="3" t="s">
        <v>29</v>
      </c>
      <c r="U76" s="3"/>
      <c r="V76" s="3"/>
      <c r="W76" s="3"/>
      <c r="X76" s="3"/>
      <c r="Y76" s="3"/>
      <c r="Z76" s="3"/>
    </row>
    <row r="77">
      <c r="A77" s="3">
        <v>75.0</v>
      </c>
      <c r="B77" s="3" t="s">
        <v>275</v>
      </c>
      <c r="C77" s="3" t="s">
        <v>276</v>
      </c>
      <c r="D77" s="3">
        <v>9700.0</v>
      </c>
      <c r="E77" s="3">
        <v>14606.0</v>
      </c>
      <c r="F77" s="5">
        <f t="shared" si="2"/>
        <v>150.5773196</v>
      </c>
      <c r="G77" s="3" t="s">
        <v>6</v>
      </c>
      <c r="H77" s="3">
        <v>170.0</v>
      </c>
      <c r="I77" s="6">
        <f t="shared" si="3"/>
        <v>85.91764706</v>
      </c>
      <c r="J77" s="3" t="s">
        <v>68</v>
      </c>
      <c r="K77" s="3" t="s">
        <v>106</v>
      </c>
      <c r="L77" s="3">
        <v>1.5316308E9</v>
      </c>
      <c r="M77" s="3">
        <v>1.532322E9</v>
      </c>
      <c r="N77" s="7">
        <f t="shared" ref="N77:O77" si="78">(((L77/60)/60)/24)+DATE(1970,1,1)</f>
        <v>43296.20833</v>
      </c>
      <c r="O77" s="7">
        <f t="shared" si="78"/>
        <v>43304.20833</v>
      </c>
      <c r="P77" s="3" t="b">
        <v>0</v>
      </c>
      <c r="Q77" s="3" t="b">
        <v>0</v>
      </c>
      <c r="R77" s="3" t="s">
        <v>199</v>
      </c>
      <c r="S77" s="3" t="s">
        <v>53</v>
      </c>
      <c r="T77" s="3" t="s">
        <v>15</v>
      </c>
      <c r="U77" s="3"/>
      <c r="V77" s="3"/>
      <c r="W77" s="3"/>
      <c r="X77" s="3"/>
      <c r="Y77" s="3"/>
      <c r="Z77" s="3"/>
    </row>
    <row r="78">
      <c r="A78" s="3">
        <v>76.0</v>
      </c>
      <c r="B78" s="3" t="s">
        <v>277</v>
      </c>
      <c r="C78" s="3" t="s">
        <v>278</v>
      </c>
      <c r="D78" s="3">
        <v>122900.0</v>
      </c>
      <c r="E78" s="3">
        <v>95993.0</v>
      </c>
      <c r="F78" s="5">
        <f t="shared" si="2"/>
        <v>78.10659072</v>
      </c>
      <c r="G78" s="3" t="s">
        <v>4</v>
      </c>
      <c r="H78" s="3">
        <v>1684.0</v>
      </c>
      <c r="I78" s="6">
        <f t="shared" si="3"/>
        <v>57.00296912</v>
      </c>
      <c r="J78" s="3" t="s">
        <v>68</v>
      </c>
      <c r="K78" s="3" t="s">
        <v>106</v>
      </c>
      <c r="L78" s="3">
        <v>1.4219928E9</v>
      </c>
      <c r="M78" s="3">
        <v>1.4262228E9</v>
      </c>
      <c r="N78" s="7">
        <f t="shared" ref="N78:O78" si="79">(((L78/60)/60)/24)+DATE(1970,1,1)</f>
        <v>42027.25</v>
      </c>
      <c r="O78" s="7">
        <f t="shared" si="79"/>
        <v>42076.20833</v>
      </c>
      <c r="P78" s="3" t="b">
        <v>1</v>
      </c>
      <c r="Q78" s="3" t="b">
        <v>1</v>
      </c>
      <c r="R78" s="3" t="s">
        <v>116</v>
      </c>
      <c r="S78" s="3" t="s">
        <v>46</v>
      </c>
      <c r="T78" s="3" t="s">
        <v>8</v>
      </c>
      <c r="U78" s="3"/>
      <c r="V78" s="3"/>
      <c r="W78" s="3"/>
      <c r="X78" s="3"/>
      <c r="Y78" s="3"/>
      <c r="Z78" s="3"/>
    </row>
    <row r="79">
      <c r="A79" s="3">
        <v>77.0</v>
      </c>
      <c r="B79" s="3" t="s">
        <v>279</v>
      </c>
      <c r="C79" s="3" t="s">
        <v>280</v>
      </c>
      <c r="D79" s="3">
        <v>9500.0</v>
      </c>
      <c r="E79" s="3">
        <v>4460.0</v>
      </c>
      <c r="F79" s="5">
        <f t="shared" si="2"/>
        <v>46.94736842</v>
      </c>
      <c r="G79" s="3" t="s">
        <v>4</v>
      </c>
      <c r="H79" s="3">
        <v>56.0</v>
      </c>
      <c r="I79" s="6">
        <f t="shared" si="3"/>
        <v>79.64285714</v>
      </c>
      <c r="J79" s="3" t="s">
        <v>68</v>
      </c>
      <c r="K79" s="3" t="s">
        <v>106</v>
      </c>
      <c r="L79" s="3">
        <v>1.2855636E9</v>
      </c>
      <c r="M79" s="3">
        <v>1.2867732E9</v>
      </c>
      <c r="N79" s="7">
        <f t="shared" ref="N79:O79" si="80">(((L79/60)/60)/24)+DATE(1970,1,1)</f>
        <v>40448.20833</v>
      </c>
      <c r="O79" s="7">
        <f t="shared" si="80"/>
        <v>40462.20833</v>
      </c>
      <c r="P79" s="3" t="b">
        <v>0</v>
      </c>
      <c r="Q79" s="3" t="b">
        <v>1</v>
      </c>
      <c r="R79" s="3" t="s">
        <v>151</v>
      </c>
      <c r="S79" s="3" t="s">
        <v>47</v>
      </c>
      <c r="T79" s="3" t="s">
        <v>18</v>
      </c>
      <c r="U79" s="3"/>
      <c r="V79" s="3"/>
      <c r="W79" s="3"/>
      <c r="X79" s="3"/>
      <c r="Y79" s="3"/>
      <c r="Z79" s="3"/>
    </row>
    <row r="80">
      <c r="A80" s="3">
        <v>78.0</v>
      </c>
      <c r="B80" s="3" t="s">
        <v>281</v>
      </c>
      <c r="C80" s="3" t="s">
        <v>282</v>
      </c>
      <c r="D80" s="3">
        <v>4500.0</v>
      </c>
      <c r="E80" s="3">
        <v>13536.0</v>
      </c>
      <c r="F80" s="5">
        <f t="shared" si="2"/>
        <v>300.8</v>
      </c>
      <c r="G80" s="3" t="s">
        <v>6</v>
      </c>
      <c r="H80" s="3">
        <v>330.0</v>
      </c>
      <c r="I80" s="6">
        <f t="shared" si="3"/>
        <v>41.01818182</v>
      </c>
      <c r="J80" s="3" t="s">
        <v>68</v>
      </c>
      <c r="K80" s="3" t="s">
        <v>106</v>
      </c>
      <c r="L80" s="3">
        <v>1.5238548E9</v>
      </c>
      <c r="M80" s="3">
        <v>1.5239412E9</v>
      </c>
      <c r="N80" s="7">
        <f t="shared" ref="N80:O80" si="81">(((L80/60)/60)/24)+DATE(1970,1,1)</f>
        <v>43206.20833</v>
      </c>
      <c r="O80" s="7">
        <f t="shared" si="81"/>
        <v>43207.20833</v>
      </c>
      <c r="P80" s="3" t="b">
        <v>0</v>
      </c>
      <c r="Q80" s="3" t="b">
        <v>0</v>
      </c>
      <c r="R80" s="3" t="s">
        <v>283</v>
      </c>
      <c r="S80" s="3" t="s">
        <v>50</v>
      </c>
      <c r="T80" s="3" t="s">
        <v>19</v>
      </c>
      <c r="U80" s="3"/>
      <c r="V80" s="3"/>
      <c r="W80" s="3"/>
      <c r="X80" s="3"/>
      <c r="Y80" s="3"/>
      <c r="Z80" s="3"/>
    </row>
    <row r="81">
      <c r="A81" s="3">
        <v>79.0</v>
      </c>
      <c r="B81" s="3" t="s">
        <v>284</v>
      </c>
      <c r="C81" s="3" t="s">
        <v>285</v>
      </c>
      <c r="D81" s="3">
        <v>57800.0</v>
      </c>
      <c r="E81" s="3">
        <v>40228.0</v>
      </c>
      <c r="F81" s="5">
        <f t="shared" si="2"/>
        <v>69.59861592</v>
      </c>
      <c r="G81" s="3" t="s">
        <v>4</v>
      </c>
      <c r="H81" s="3">
        <v>838.0</v>
      </c>
      <c r="I81" s="6">
        <f t="shared" si="3"/>
        <v>48.00477327</v>
      </c>
      <c r="J81" s="3" t="s">
        <v>68</v>
      </c>
      <c r="K81" s="3" t="s">
        <v>106</v>
      </c>
      <c r="L81" s="3">
        <v>1.5291252E9</v>
      </c>
      <c r="M81" s="3">
        <v>1.5295572E9</v>
      </c>
      <c r="N81" s="7">
        <f t="shared" ref="N81:O81" si="82">(((L81/60)/60)/24)+DATE(1970,1,1)</f>
        <v>43267.20833</v>
      </c>
      <c r="O81" s="7">
        <f t="shared" si="82"/>
        <v>43272.20833</v>
      </c>
      <c r="P81" s="3" t="b">
        <v>0</v>
      </c>
      <c r="Q81" s="3" t="b">
        <v>0</v>
      </c>
      <c r="R81" s="3" t="s">
        <v>116</v>
      </c>
      <c r="S81" s="3" t="s">
        <v>46</v>
      </c>
      <c r="T81" s="3" t="s">
        <v>8</v>
      </c>
      <c r="U81" s="3"/>
      <c r="V81" s="3"/>
      <c r="W81" s="3"/>
      <c r="X81" s="3"/>
      <c r="Y81" s="3"/>
      <c r="Z81" s="3"/>
    </row>
    <row r="82">
      <c r="A82" s="3">
        <v>80.0</v>
      </c>
      <c r="B82" s="3" t="s">
        <v>286</v>
      </c>
      <c r="C82" s="3" t="s">
        <v>287</v>
      </c>
      <c r="D82" s="3">
        <v>1100.0</v>
      </c>
      <c r="E82" s="3">
        <v>7012.0</v>
      </c>
      <c r="F82" s="5">
        <f t="shared" si="2"/>
        <v>637.4545455</v>
      </c>
      <c r="G82" s="3" t="s">
        <v>6</v>
      </c>
      <c r="H82" s="3">
        <v>127.0</v>
      </c>
      <c r="I82" s="6">
        <f t="shared" si="3"/>
        <v>55.21259843</v>
      </c>
      <c r="J82" s="3" t="s">
        <v>68</v>
      </c>
      <c r="K82" s="3" t="s">
        <v>106</v>
      </c>
      <c r="L82" s="3">
        <v>1.5039828E9</v>
      </c>
      <c r="M82" s="3">
        <v>1.5065748E9</v>
      </c>
      <c r="N82" s="7">
        <f t="shared" ref="N82:O82" si="83">(((L82/60)/60)/24)+DATE(1970,1,1)</f>
        <v>42976.20833</v>
      </c>
      <c r="O82" s="7">
        <f t="shared" si="83"/>
        <v>43006.20833</v>
      </c>
      <c r="P82" s="3" t="b">
        <v>0</v>
      </c>
      <c r="Q82" s="3" t="b">
        <v>0</v>
      </c>
      <c r="R82" s="3" t="s">
        <v>168</v>
      </c>
      <c r="S82" s="3" t="s">
        <v>51</v>
      </c>
      <c r="T82" s="3" t="s">
        <v>17</v>
      </c>
      <c r="U82" s="3"/>
      <c r="V82" s="3"/>
      <c r="W82" s="3"/>
      <c r="X82" s="3"/>
      <c r="Y82" s="3"/>
      <c r="Z82" s="3"/>
    </row>
    <row r="83">
      <c r="A83" s="3">
        <v>81.0</v>
      </c>
      <c r="B83" s="3" t="s">
        <v>288</v>
      </c>
      <c r="C83" s="3" t="s">
        <v>289</v>
      </c>
      <c r="D83" s="3">
        <v>16800.0</v>
      </c>
      <c r="E83" s="3">
        <v>37857.0</v>
      </c>
      <c r="F83" s="5">
        <f t="shared" si="2"/>
        <v>225.3392857</v>
      </c>
      <c r="G83" s="3" t="s">
        <v>6</v>
      </c>
      <c r="H83" s="3">
        <v>411.0</v>
      </c>
      <c r="I83" s="6">
        <f t="shared" si="3"/>
        <v>92.10948905</v>
      </c>
      <c r="J83" s="3" t="s">
        <v>68</v>
      </c>
      <c r="K83" s="3" t="s">
        <v>106</v>
      </c>
      <c r="L83" s="3">
        <v>1.5114168E9</v>
      </c>
      <c r="M83" s="3">
        <v>1.5135768E9</v>
      </c>
      <c r="N83" s="7">
        <f t="shared" ref="N83:O83" si="84">(((L83/60)/60)/24)+DATE(1970,1,1)</f>
        <v>43062.25</v>
      </c>
      <c r="O83" s="7">
        <f t="shared" si="84"/>
        <v>43087.25</v>
      </c>
      <c r="P83" s="3" t="b">
        <v>0</v>
      </c>
      <c r="Q83" s="3" t="b">
        <v>0</v>
      </c>
      <c r="R83" s="3" t="s">
        <v>107</v>
      </c>
      <c r="S83" s="3" t="s">
        <v>48</v>
      </c>
      <c r="T83" s="3" t="s">
        <v>9</v>
      </c>
      <c r="U83" s="3"/>
      <c r="V83" s="3"/>
      <c r="W83" s="3"/>
      <c r="X83" s="3"/>
      <c r="Y83" s="3"/>
      <c r="Z83" s="3"/>
    </row>
    <row r="84">
      <c r="A84" s="3">
        <v>82.0</v>
      </c>
      <c r="B84" s="3" t="s">
        <v>290</v>
      </c>
      <c r="C84" s="3" t="s">
        <v>291</v>
      </c>
      <c r="D84" s="3">
        <v>1000.0</v>
      </c>
      <c r="E84" s="3">
        <v>14973.0</v>
      </c>
      <c r="F84" s="5">
        <f t="shared" si="2"/>
        <v>1497.3</v>
      </c>
      <c r="G84" s="3" t="s">
        <v>6</v>
      </c>
      <c r="H84" s="3">
        <v>180.0</v>
      </c>
      <c r="I84" s="6">
        <f t="shared" si="3"/>
        <v>83.18333333</v>
      </c>
      <c r="J84" s="3" t="s">
        <v>70</v>
      </c>
      <c r="K84" s="3" t="s">
        <v>122</v>
      </c>
      <c r="L84" s="3">
        <v>1.5477048E9</v>
      </c>
      <c r="M84" s="3">
        <v>1.5483096E9</v>
      </c>
      <c r="N84" s="7">
        <f t="shared" ref="N84:O84" si="85">(((L84/60)/60)/24)+DATE(1970,1,1)</f>
        <v>43482.25</v>
      </c>
      <c r="O84" s="7">
        <f t="shared" si="85"/>
        <v>43489.25</v>
      </c>
      <c r="P84" s="3" t="b">
        <v>0</v>
      </c>
      <c r="Q84" s="3" t="b">
        <v>1</v>
      </c>
      <c r="R84" s="3" t="s">
        <v>168</v>
      </c>
      <c r="S84" s="3" t="s">
        <v>51</v>
      </c>
      <c r="T84" s="3" t="s">
        <v>17</v>
      </c>
      <c r="U84" s="3"/>
      <c r="V84" s="3"/>
      <c r="W84" s="3"/>
      <c r="X84" s="3"/>
      <c r="Y84" s="3"/>
      <c r="Z84" s="3"/>
    </row>
    <row r="85">
      <c r="A85" s="3">
        <v>83.0</v>
      </c>
      <c r="B85" s="3" t="s">
        <v>292</v>
      </c>
      <c r="C85" s="3" t="s">
        <v>293</v>
      </c>
      <c r="D85" s="3">
        <v>106400.0</v>
      </c>
      <c r="E85" s="3">
        <v>39996.0</v>
      </c>
      <c r="F85" s="5">
        <f t="shared" si="2"/>
        <v>37.59022556</v>
      </c>
      <c r="G85" s="3" t="s">
        <v>4</v>
      </c>
      <c r="H85" s="3">
        <v>1000.0</v>
      </c>
      <c r="I85" s="6">
        <f t="shared" si="3"/>
        <v>39.996</v>
      </c>
      <c r="J85" s="3" t="s">
        <v>68</v>
      </c>
      <c r="K85" s="3" t="s">
        <v>106</v>
      </c>
      <c r="L85" s="3">
        <v>1.469682E9</v>
      </c>
      <c r="M85" s="3">
        <v>1.4715828E9</v>
      </c>
      <c r="N85" s="7">
        <f t="shared" ref="N85:O85" si="86">(((L85/60)/60)/24)+DATE(1970,1,1)</f>
        <v>42579.20833</v>
      </c>
      <c r="O85" s="7">
        <f t="shared" si="86"/>
        <v>42601.20833</v>
      </c>
      <c r="P85" s="3" t="b">
        <v>0</v>
      </c>
      <c r="Q85" s="3" t="b">
        <v>0</v>
      </c>
      <c r="R85" s="3" t="s">
        <v>130</v>
      </c>
      <c r="S85" s="3" t="s">
        <v>48</v>
      </c>
      <c r="T85" s="3" t="s">
        <v>21</v>
      </c>
      <c r="U85" s="3"/>
      <c r="V85" s="3"/>
      <c r="W85" s="3"/>
      <c r="X85" s="3"/>
      <c r="Y85" s="3"/>
      <c r="Z85" s="3"/>
    </row>
    <row r="86">
      <c r="A86" s="3">
        <v>84.0</v>
      </c>
      <c r="B86" s="3" t="s">
        <v>294</v>
      </c>
      <c r="C86" s="3" t="s">
        <v>295</v>
      </c>
      <c r="D86" s="3">
        <v>31400.0</v>
      </c>
      <c r="E86" s="3">
        <v>41564.0</v>
      </c>
      <c r="F86" s="5">
        <f t="shared" si="2"/>
        <v>132.3694268</v>
      </c>
      <c r="G86" s="3" t="s">
        <v>6</v>
      </c>
      <c r="H86" s="3">
        <v>374.0</v>
      </c>
      <c r="I86" s="6">
        <f t="shared" si="3"/>
        <v>111.1336898</v>
      </c>
      <c r="J86" s="3" t="s">
        <v>68</v>
      </c>
      <c r="K86" s="3" t="s">
        <v>106</v>
      </c>
      <c r="L86" s="3">
        <v>1.3434516E9</v>
      </c>
      <c r="M86" s="3">
        <v>1.3443156E9</v>
      </c>
      <c r="N86" s="7">
        <f t="shared" ref="N86:O86" si="87">(((L86/60)/60)/24)+DATE(1970,1,1)</f>
        <v>41118.20833</v>
      </c>
      <c r="O86" s="7">
        <f t="shared" si="87"/>
        <v>41128.20833</v>
      </c>
      <c r="P86" s="3" t="b">
        <v>0</v>
      </c>
      <c r="Q86" s="3" t="b">
        <v>0</v>
      </c>
      <c r="R86" s="3" t="s">
        <v>145</v>
      </c>
      <c r="S86" s="3" t="s">
        <v>49</v>
      </c>
      <c r="T86" s="3" t="s">
        <v>13</v>
      </c>
      <c r="U86" s="3"/>
      <c r="V86" s="3"/>
      <c r="W86" s="3"/>
      <c r="X86" s="3"/>
      <c r="Y86" s="3"/>
      <c r="Z86" s="3"/>
    </row>
    <row r="87">
      <c r="A87" s="3">
        <v>85.0</v>
      </c>
      <c r="B87" s="3" t="s">
        <v>296</v>
      </c>
      <c r="C87" s="3" t="s">
        <v>297</v>
      </c>
      <c r="D87" s="3">
        <v>4900.0</v>
      </c>
      <c r="E87" s="3">
        <v>6430.0</v>
      </c>
      <c r="F87" s="5">
        <f t="shared" si="2"/>
        <v>131.2244898</v>
      </c>
      <c r="G87" s="3" t="s">
        <v>6</v>
      </c>
      <c r="H87" s="3">
        <v>71.0</v>
      </c>
      <c r="I87" s="6">
        <f t="shared" si="3"/>
        <v>90.56338028</v>
      </c>
      <c r="J87" s="3" t="s">
        <v>74</v>
      </c>
      <c r="K87" s="3" t="s">
        <v>110</v>
      </c>
      <c r="L87" s="3">
        <v>1.3157172E9</v>
      </c>
      <c r="M87" s="3">
        <v>1.3164084E9</v>
      </c>
      <c r="N87" s="7">
        <f t="shared" ref="N87:O87" si="88">(((L87/60)/60)/24)+DATE(1970,1,1)</f>
        <v>40797.20833</v>
      </c>
      <c r="O87" s="7">
        <f t="shared" si="88"/>
        <v>40805.20833</v>
      </c>
      <c r="P87" s="3" t="b">
        <v>0</v>
      </c>
      <c r="Q87" s="3" t="b">
        <v>0</v>
      </c>
      <c r="R87" s="3" t="s">
        <v>140</v>
      </c>
      <c r="S87" s="3" t="s">
        <v>48</v>
      </c>
      <c r="T87" s="3" t="s">
        <v>14</v>
      </c>
      <c r="U87" s="3"/>
      <c r="V87" s="3"/>
      <c r="W87" s="3"/>
      <c r="X87" s="3"/>
      <c r="Y87" s="3"/>
      <c r="Z87" s="3"/>
    </row>
    <row r="88">
      <c r="A88" s="3">
        <v>86.0</v>
      </c>
      <c r="B88" s="3" t="s">
        <v>298</v>
      </c>
      <c r="C88" s="3" t="s">
        <v>299</v>
      </c>
      <c r="D88" s="3">
        <v>7400.0</v>
      </c>
      <c r="E88" s="3">
        <v>12405.0</v>
      </c>
      <c r="F88" s="5">
        <f t="shared" si="2"/>
        <v>167.6351351</v>
      </c>
      <c r="G88" s="3" t="s">
        <v>6</v>
      </c>
      <c r="H88" s="3">
        <v>203.0</v>
      </c>
      <c r="I88" s="6">
        <f t="shared" si="3"/>
        <v>61.10837438</v>
      </c>
      <c r="J88" s="3" t="s">
        <v>68</v>
      </c>
      <c r="K88" s="3" t="s">
        <v>106</v>
      </c>
      <c r="L88" s="3">
        <v>1.4307156E9</v>
      </c>
      <c r="M88" s="3">
        <v>1.4318388E9</v>
      </c>
      <c r="N88" s="7">
        <f t="shared" ref="N88:O88" si="89">(((L88/60)/60)/24)+DATE(1970,1,1)</f>
        <v>42128.20833</v>
      </c>
      <c r="O88" s="7">
        <f t="shared" si="89"/>
        <v>42141.20833</v>
      </c>
      <c r="P88" s="3" t="b">
        <v>1</v>
      </c>
      <c r="Q88" s="3" t="b">
        <v>0</v>
      </c>
      <c r="R88" s="3" t="s">
        <v>116</v>
      </c>
      <c r="S88" s="3" t="s">
        <v>46</v>
      </c>
      <c r="T88" s="3" t="s">
        <v>8</v>
      </c>
      <c r="U88" s="3"/>
      <c r="V88" s="3"/>
      <c r="W88" s="3"/>
      <c r="X88" s="3"/>
      <c r="Y88" s="3"/>
      <c r="Z88" s="3"/>
    </row>
    <row r="89">
      <c r="A89" s="3">
        <v>87.0</v>
      </c>
      <c r="B89" s="3" t="s">
        <v>300</v>
      </c>
      <c r="C89" s="3" t="s">
        <v>301</v>
      </c>
      <c r="D89" s="3">
        <v>198500.0</v>
      </c>
      <c r="E89" s="3">
        <v>123040.0</v>
      </c>
      <c r="F89" s="5">
        <f t="shared" si="2"/>
        <v>61.98488665</v>
      </c>
      <c r="G89" s="3" t="s">
        <v>4</v>
      </c>
      <c r="H89" s="3">
        <v>1482.0</v>
      </c>
      <c r="I89" s="6">
        <f t="shared" si="3"/>
        <v>83.02294197</v>
      </c>
      <c r="J89" s="3" t="s">
        <v>74</v>
      </c>
      <c r="K89" s="3" t="s">
        <v>110</v>
      </c>
      <c r="L89" s="3">
        <v>1.299564E9</v>
      </c>
      <c r="M89" s="3">
        <v>1.3005108E9</v>
      </c>
      <c r="N89" s="7">
        <f t="shared" ref="N89:O89" si="90">(((L89/60)/60)/24)+DATE(1970,1,1)</f>
        <v>40610.25</v>
      </c>
      <c r="O89" s="7">
        <f t="shared" si="90"/>
        <v>40621.20833</v>
      </c>
      <c r="P89" s="3" t="b">
        <v>0</v>
      </c>
      <c r="Q89" s="3" t="b">
        <v>1</v>
      </c>
      <c r="R89" s="3" t="s">
        <v>107</v>
      </c>
      <c r="S89" s="3" t="s">
        <v>48</v>
      </c>
      <c r="T89" s="3" t="s">
        <v>9</v>
      </c>
      <c r="U89" s="3"/>
      <c r="V89" s="3"/>
      <c r="W89" s="3"/>
      <c r="X89" s="3"/>
      <c r="Y89" s="3"/>
      <c r="Z89" s="3"/>
    </row>
    <row r="90">
      <c r="A90" s="3">
        <v>88.0</v>
      </c>
      <c r="B90" s="3" t="s">
        <v>302</v>
      </c>
      <c r="C90" s="3" t="s">
        <v>303</v>
      </c>
      <c r="D90" s="3">
        <v>4800.0</v>
      </c>
      <c r="E90" s="3">
        <v>12516.0</v>
      </c>
      <c r="F90" s="5">
        <f t="shared" si="2"/>
        <v>260.75</v>
      </c>
      <c r="G90" s="3" t="s">
        <v>6</v>
      </c>
      <c r="H90" s="3">
        <v>113.0</v>
      </c>
      <c r="I90" s="6">
        <f t="shared" si="3"/>
        <v>110.7610619</v>
      </c>
      <c r="J90" s="3" t="s">
        <v>68</v>
      </c>
      <c r="K90" s="3" t="s">
        <v>106</v>
      </c>
      <c r="L90" s="3">
        <v>1.4291604E9</v>
      </c>
      <c r="M90" s="3">
        <v>1.4310612E9</v>
      </c>
      <c r="N90" s="7">
        <f t="shared" ref="N90:O90" si="91">(((L90/60)/60)/24)+DATE(1970,1,1)</f>
        <v>42110.20833</v>
      </c>
      <c r="O90" s="7">
        <f t="shared" si="91"/>
        <v>42132.20833</v>
      </c>
      <c r="P90" s="3" t="b">
        <v>0</v>
      </c>
      <c r="Q90" s="3" t="b">
        <v>0</v>
      </c>
      <c r="R90" s="3" t="s">
        <v>283</v>
      </c>
      <c r="S90" s="3" t="s">
        <v>50</v>
      </c>
      <c r="T90" s="3" t="s">
        <v>19</v>
      </c>
      <c r="U90" s="3"/>
      <c r="V90" s="3"/>
      <c r="W90" s="3"/>
      <c r="X90" s="3"/>
      <c r="Y90" s="3"/>
      <c r="Z90" s="3"/>
    </row>
    <row r="91">
      <c r="A91" s="3">
        <v>89.0</v>
      </c>
      <c r="B91" s="3" t="s">
        <v>304</v>
      </c>
      <c r="C91" s="3" t="s">
        <v>305</v>
      </c>
      <c r="D91" s="3">
        <v>3400.0</v>
      </c>
      <c r="E91" s="3">
        <v>8588.0</v>
      </c>
      <c r="F91" s="5">
        <f t="shared" si="2"/>
        <v>252.5882353</v>
      </c>
      <c r="G91" s="3" t="s">
        <v>6</v>
      </c>
      <c r="H91" s="3">
        <v>96.0</v>
      </c>
      <c r="I91" s="6">
        <f t="shared" si="3"/>
        <v>89.45833333</v>
      </c>
      <c r="J91" s="3" t="s">
        <v>68</v>
      </c>
      <c r="K91" s="3" t="s">
        <v>106</v>
      </c>
      <c r="L91" s="3">
        <v>1.2713076E9</v>
      </c>
      <c r="M91" s="3">
        <v>1.2714804E9</v>
      </c>
      <c r="N91" s="7">
        <f t="shared" ref="N91:O91" si="92">(((L91/60)/60)/24)+DATE(1970,1,1)</f>
        <v>40283.20833</v>
      </c>
      <c r="O91" s="7">
        <f t="shared" si="92"/>
        <v>40285.20833</v>
      </c>
      <c r="P91" s="3" t="b">
        <v>0</v>
      </c>
      <c r="Q91" s="3" t="b">
        <v>0</v>
      </c>
      <c r="R91" s="3" t="s">
        <v>116</v>
      </c>
      <c r="S91" s="3" t="s">
        <v>46</v>
      </c>
      <c r="T91" s="3" t="s">
        <v>8</v>
      </c>
      <c r="U91" s="3"/>
      <c r="V91" s="3"/>
      <c r="W91" s="3"/>
      <c r="X91" s="3"/>
      <c r="Y91" s="3"/>
      <c r="Z91" s="3"/>
    </row>
    <row r="92">
      <c r="A92" s="3">
        <v>90.0</v>
      </c>
      <c r="B92" s="3" t="s">
        <v>306</v>
      </c>
      <c r="C92" s="3" t="s">
        <v>307</v>
      </c>
      <c r="D92" s="3">
        <v>7800.0</v>
      </c>
      <c r="E92" s="3">
        <v>6132.0</v>
      </c>
      <c r="F92" s="5">
        <f t="shared" si="2"/>
        <v>78.61538462</v>
      </c>
      <c r="G92" s="3" t="s">
        <v>4</v>
      </c>
      <c r="H92" s="3">
        <v>106.0</v>
      </c>
      <c r="I92" s="6">
        <f t="shared" si="3"/>
        <v>57.8490566</v>
      </c>
      <c r="J92" s="3" t="s">
        <v>68</v>
      </c>
      <c r="K92" s="3" t="s">
        <v>106</v>
      </c>
      <c r="L92" s="3">
        <v>1.45638E9</v>
      </c>
      <c r="M92" s="3">
        <v>1.45638E9</v>
      </c>
      <c r="N92" s="7">
        <f t="shared" ref="N92:O92" si="93">(((L92/60)/60)/24)+DATE(1970,1,1)</f>
        <v>42425.25</v>
      </c>
      <c r="O92" s="7">
        <f t="shared" si="93"/>
        <v>42425.25</v>
      </c>
      <c r="P92" s="3" t="b">
        <v>0</v>
      </c>
      <c r="Q92" s="3" t="b">
        <v>1</v>
      </c>
      <c r="R92" s="3" t="s">
        <v>116</v>
      </c>
      <c r="S92" s="3" t="s">
        <v>46</v>
      </c>
      <c r="T92" s="3" t="s">
        <v>8</v>
      </c>
      <c r="U92" s="3"/>
      <c r="V92" s="3"/>
      <c r="W92" s="3"/>
      <c r="X92" s="3"/>
      <c r="Y92" s="3"/>
      <c r="Z92" s="3"/>
    </row>
    <row r="93">
      <c r="A93" s="3">
        <v>91.0</v>
      </c>
      <c r="B93" s="3" t="s">
        <v>308</v>
      </c>
      <c r="C93" s="3" t="s">
        <v>309</v>
      </c>
      <c r="D93" s="3">
        <v>154300.0</v>
      </c>
      <c r="E93" s="3">
        <v>74688.0</v>
      </c>
      <c r="F93" s="5">
        <f t="shared" si="2"/>
        <v>48.404407</v>
      </c>
      <c r="G93" s="3" t="s">
        <v>4</v>
      </c>
      <c r="H93" s="3">
        <v>679.0</v>
      </c>
      <c r="I93" s="6">
        <f t="shared" si="3"/>
        <v>109.9970545</v>
      </c>
      <c r="J93" s="3" t="s">
        <v>69</v>
      </c>
      <c r="K93" s="3" t="s">
        <v>185</v>
      </c>
      <c r="L93" s="3">
        <v>1.4704596E9</v>
      </c>
      <c r="M93" s="3">
        <v>1.4728788E9</v>
      </c>
      <c r="N93" s="7">
        <f t="shared" ref="N93:O93" si="94">(((L93/60)/60)/24)+DATE(1970,1,1)</f>
        <v>42588.20833</v>
      </c>
      <c r="O93" s="7">
        <f t="shared" si="94"/>
        <v>42616.20833</v>
      </c>
      <c r="P93" s="3" t="b">
        <v>0</v>
      </c>
      <c r="Q93" s="3" t="b">
        <v>0</v>
      </c>
      <c r="R93" s="3" t="s">
        <v>283</v>
      </c>
      <c r="S93" s="3" t="s">
        <v>50</v>
      </c>
      <c r="T93" s="3" t="s">
        <v>19</v>
      </c>
      <c r="U93" s="3"/>
      <c r="V93" s="3"/>
      <c r="W93" s="3"/>
      <c r="X93" s="3"/>
      <c r="Y93" s="3"/>
      <c r="Z93" s="3"/>
    </row>
    <row r="94">
      <c r="A94" s="3">
        <v>92.0</v>
      </c>
      <c r="B94" s="3" t="s">
        <v>310</v>
      </c>
      <c r="C94" s="3" t="s">
        <v>311</v>
      </c>
      <c r="D94" s="3">
        <v>20000.0</v>
      </c>
      <c r="E94" s="3">
        <v>51775.0</v>
      </c>
      <c r="F94" s="5">
        <f t="shared" si="2"/>
        <v>258.875</v>
      </c>
      <c r="G94" s="3" t="s">
        <v>6</v>
      </c>
      <c r="H94" s="3">
        <v>498.0</v>
      </c>
      <c r="I94" s="6">
        <f t="shared" si="3"/>
        <v>103.9658635</v>
      </c>
      <c r="J94" s="3" t="s">
        <v>72</v>
      </c>
      <c r="K94" s="3" t="s">
        <v>177</v>
      </c>
      <c r="L94" s="3">
        <v>1.2772692E9</v>
      </c>
      <c r="M94" s="3">
        <v>1.2773556E9</v>
      </c>
      <c r="N94" s="7">
        <f t="shared" ref="N94:O94" si="95">(((L94/60)/60)/24)+DATE(1970,1,1)</f>
        <v>40352.20833</v>
      </c>
      <c r="O94" s="7">
        <f t="shared" si="95"/>
        <v>40353.20833</v>
      </c>
      <c r="P94" s="3" t="b">
        <v>0</v>
      </c>
      <c r="Q94" s="3" t="b">
        <v>1</v>
      </c>
      <c r="R94" s="3" t="s">
        <v>168</v>
      </c>
      <c r="S94" s="3" t="s">
        <v>51</v>
      </c>
      <c r="T94" s="3" t="s">
        <v>17</v>
      </c>
      <c r="U94" s="3"/>
      <c r="V94" s="3"/>
      <c r="W94" s="3"/>
      <c r="X94" s="3"/>
      <c r="Y94" s="3"/>
      <c r="Z94" s="3"/>
    </row>
    <row r="95">
      <c r="A95" s="3">
        <v>93.0</v>
      </c>
      <c r="B95" s="3" t="s">
        <v>312</v>
      </c>
      <c r="C95" s="3" t="s">
        <v>313</v>
      </c>
      <c r="D95" s="3">
        <v>108800.0</v>
      </c>
      <c r="E95" s="3">
        <v>65877.0</v>
      </c>
      <c r="F95" s="5">
        <f t="shared" si="2"/>
        <v>60.54871324</v>
      </c>
      <c r="G95" s="3" t="s">
        <v>3</v>
      </c>
      <c r="H95" s="3">
        <v>610.0</v>
      </c>
      <c r="I95" s="6">
        <f t="shared" si="3"/>
        <v>107.995082</v>
      </c>
      <c r="J95" s="3" t="s">
        <v>68</v>
      </c>
      <c r="K95" s="3" t="s">
        <v>106</v>
      </c>
      <c r="L95" s="3">
        <v>1.3507092E9</v>
      </c>
      <c r="M95" s="3">
        <v>1.3510548E9</v>
      </c>
      <c r="N95" s="7">
        <f t="shared" ref="N95:O95" si="96">(((L95/60)/60)/24)+DATE(1970,1,1)</f>
        <v>41202.20833</v>
      </c>
      <c r="O95" s="7">
        <f t="shared" si="96"/>
        <v>41206.20833</v>
      </c>
      <c r="P95" s="3" t="b">
        <v>0</v>
      </c>
      <c r="Q95" s="3" t="b">
        <v>1</v>
      </c>
      <c r="R95" s="3" t="s">
        <v>116</v>
      </c>
      <c r="S95" s="3" t="s">
        <v>46</v>
      </c>
      <c r="T95" s="3" t="s">
        <v>8</v>
      </c>
      <c r="U95" s="3"/>
      <c r="V95" s="3"/>
      <c r="W95" s="3"/>
      <c r="X95" s="3"/>
      <c r="Y95" s="3"/>
      <c r="Z95" s="3"/>
    </row>
    <row r="96">
      <c r="A96" s="3">
        <v>94.0</v>
      </c>
      <c r="B96" s="3" t="s">
        <v>314</v>
      </c>
      <c r="C96" s="3" t="s">
        <v>315</v>
      </c>
      <c r="D96" s="3">
        <v>2900.0</v>
      </c>
      <c r="E96" s="3">
        <v>8807.0</v>
      </c>
      <c r="F96" s="5">
        <f t="shared" si="2"/>
        <v>303.6896552</v>
      </c>
      <c r="G96" s="3" t="s">
        <v>6</v>
      </c>
      <c r="H96" s="3">
        <v>180.0</v>
      </c>
      <c r="I96" s="6">
        <f t="shared" si="3"/>
        <v>48.92777778</v>
      </c>
      <c r="J96" s="3" t="s">
        <v>70</v>
      </c>
      <c r="K96" s="3" t="s">
        <v>122</v>
      </c>
      <c r="L96" s="3">
        <v>1.5546132E9</v>
      </c>
      <c r="M96" s="3">
        <v>1.5555636E9</v>
      </c>
      <c r="N96" s="7">
        <f t="shared" ref="N96:O96" si="97">(((L96/60)/60)/24)+DATE(1970,1,1)</f>
        <v>43562.20833</v>
      </c>
      <c r="O96" s="7">
        <f t="shared" si="97"/>
        <v>43573.20833</v>
      </c>
      <c r="P96" s="3" t="b">
        <v>0</v>
      </c>
      <c r="Q96" s="3" t="b">
        <v>0</v>
      </c>
      <c r="R96" s="3" t="s">
        <v>111</v>
      </c>
      <c r="S96" s="3" t="s">
        <v>49</v>
      </c>
      <c r="T96" s="3" t="s">
        <v>11</v>
      </c>
      <c r="U96" s="3"/>
      <c r="V96" s="3"/>
      <c r="W96" s="3"/>
      <c r="X96" s="3"/>
      <c r="Y96" s="3"/>
      <c r="Z96" s="3"/>
    </row>
    <row r="97">
      <c r="A97" s="3">
        <v>95.0</v>
      </c>
      <c r="B97" s="3" t="s">
        <v>316</v>
      </c>
      <c r="C97" s="3" t="s">
        <v>317</v>
      </c>
      <c r="D97" s="3">
        <v>900.0</v>
      </c>
      <c r="E97" s="3">
        <v>1017.0</v>
      </c>
      <c r="F97" s="5">
        <f t="shared" si="2"/>
        <v>113</v>
      </c>
      <c r="G97" s="3" t="s">
        <v>6</v>
      </c>
      <c r="H97" s="3">
        <v>27.0</v>
      </c>
      <c r="I97" s="6">
        <f t="shared" si="3"/>
        <v>37.66666667</v>
      </c>
      <c r="J97" s="3" t="s">
        <v>68</v>
      </c>
      <c r="K97" s="3" t="s">
        <v>106</v>
      </c>
      <c r="L97" s="3">
        <v>1.5710292E9</v>
      </c>
      <c r="M97" s="3">
        <v>1.571634E9</v>
      </c>
      <c r="N97" s="7">
        <f t="shared" ref="N97:O97" si="98">(((L97/60)/60)/24)+DATE(1970,1,1)</f>
        <v>43752.20833</v>
      </c>
      <c r="O97" s="7">
        <f t="shared" si="98"/>
        <v>43759.20833</v>
      </c>
      <c r="P97" s="3" t="b">
        <v>0</v>
      </c>
      <c r="Q97" s="3" t="b">
        <v>0</v>
      </c>
      <c r="R97" s="3" t="s">
        <v>123</v>
      </c>
      <c r="S97" s="3" t="s">
        <v>47</v>
      </c>
      <c r="T97" s="3" t="s">
        <v>10</v>
      </c>
      <c r="U97" s="3"/>
      <c r="V97" s="3"/>
      <c r="W97" s="3"/>
      <c r="X97" s="3"/>
      <c r="Y97" s="3"/>
      <c r="Z97" s="3"/>
    </row>
    <row r="98">
      <c r="A98" s="3">
        <v>96.0</v>
      </c>
      <c r="B98" s="3" t="s">
        <v>318</v>
      </c>
      <c r="C98" s="3" t="s">
        <v>319</v>
      </c>
      <c r="D98" s="3">
        <v>69700.0</v>
      </c>
      <c r="E98" s="3">
        <v>151513.0</v>
      </c>
      <c r="F98" s="5">
        <f t="shared" si="2"/>
        <v>217.3787661</v>
      </c>
      <c r="G98" s="3" t="s">
        <v>6</v>
      </c>
      <c r="H98" s="3">
        <v>2331.0</v>
      </c>
      <c r="I98" s="6">
        <f t="shared" si="3"/>
        <v>64.999142</v>
      </c>
      <c r="J98" s="3" t="s">
        <v>68</v>
      </c>
      <c r="K98" s="3" t="s">
        <v>106</v>
      </c>
      <c r="L98" s="3">
        <v>1.2997368E9</v>
      </c>
      <c r="M98" s="3">
        <v>1.3008564E9</v>
      </c>
      <c r="N98" s="7">
        <f t="shared" ref="N98:O98" si="99">(((L98/60)/60)/24)+DATE(1970,1,1)</f>
        <v>40612.25</v>
      </c>
      <c r="O98" s="7">
        <f t="shared" si="99"/>
        <v>40625.20833</v>
      </c>
      <c r="P98" s="3" t="b">
        <v>0</v>
      </c>
      <c r="Q98" s="3" t="b">
        <v>0</v>
      </c>
      <c r="R98" s="3" t="s">
        <v>116</v>
      </c>
      <c r="S98" s="3" t="s">
        <v>46</v>
      </c>
      <c r="T98" s="3" t="s">
        <v>8</v>
      </c>
      <c r="U98" s="3"/>
      <c r="V98" s="3"/>
      <c r="W98" s="3"/>
      <c r="X98" s="3"/>
      <c r="Y98" s="3"/>
      <c r="Z98" s="3"/>
    </row>
    <row r="99">
      <c r="A99" s="3">
        <v>97.0</v>
      </c>
      <c r="B99" s="3" t="s">
        <v>320</v>
      </c>
      <c r="C99" s="3" t="s">
        <v>321</v>
      </c>
      <c r="D99" s="3">
        <v>1300.0</v>
      </c>
      <c r="E99" s="3">
        <v>12047.0</v>
      </c>
      <c r="F99" s="5">
        <f t="shared" si="2"/>
        <v>926.6923077</v>
      </c>
      <c r="G99" s="3" t="s">
        <v>6</v>
      </c>
      <c r="H99" s="3">
        <v>113.0</v>
      </c>
      <c r="I99" s="6">
        <f t="shared" si="3"/>
        <v>106.6106195</v>
      </c>
      <c r="J99" s="3" t="s">
        <v>68</v>
      </c>
      <c r="K99" s="3" t="s">
        <v>106</v>
      </c>
      <c r="L99" s="3">
        <v>1.4352084E9</v>
      </c>
      <c r="M99" s="3">
        <v>1.439874E9</v>
      </c>
      <c r="N99" s="7">
        <f t="shared" ref="N99:O99" si="100">(((L99/60)/60)/24)+DATE(1970,1,1)</f>
        <v>42180.20833</v>
      </c>
      <c r="O99" s="7">
        <f t="shared" si="100"/>
        <v>42234.20833</v>
      </c>
      <c r="P99" s="3" t="b">
        <v>0</v>
      </c>
      <c r="Q99" s="3" t="b">
        <v>0</v>
      </c>
      <c r="R99" s="3" t="s">
        <v>103</v>
      </c>
      <c r="S99" s="3" t="s">
        <v>52</v>
      </c>
      <c r="T99" s="3" t="s">
        <v>12</v>
      </c>
      <c r="U99" s="3"/>
      <c r="V99" s="3"/>
      <c r="W99" s="3"/>
      <c r="X99" s="3"/>
      <c r="Y99" s="3"/>
      <c r="Z99" s="3"/>
    </row>
    <row r="100">
      <c r="A100" s="3">
        <v>98.0</v>
      </c>
      <c r="B100" s="3" t="s">
        <v>322</v>
      </c>
      <c r="C100" s="3" t="s">
        <v>323</v>
      </c>
      <c r="D100" s="3">
        <v>97800.0</v>
      </c>
      <c r="E100" s="3">
        <v>32951.0</v>
      </c>
      <c r="F100" s="5">
        <f t="shared" si="2"/>
        <v>33.69222904</v>
      </c>
      <c r="G100" s="3" t="s">
        <v>4</v>
      </c>
      <c r="H100" s="3">
        <v>1220.0</v>
      </c>
      <c r="I100" s="6">
        <f t="shared" si="3"/>
        <v>27.00901639</v>
      </c>
      <c r="J100" s="3" t="s">
        <v>74</v>
      </c>
      <c r="K100" s="3" t="s">
        <v>110</v>
      </c>
      <c r="L100" s="3">
        <v>1.4379732E9</v>
      </c>
      <c r="M100" s="3">
        <v>1.4383188E9</v>
      </c>
      <c r="N100" s="7">
        <f t="shared" ref="N100:O100" si="101">(((L100/60)/60)/24)+DATE(1970,1,1)</f>
        <v>42212.20833</v>
      </c>
      <c r="O100" s="7">
        <f t="shared" si="101"/>
        <v>42216.20833</v>
      </c>
      <c r="P100" s="3" t="b">
        <v>0</v>
      </c>
      <c r="Q100" s="3" t="b">
        <v>0</v>
      </c>
      <c r="R100" s="3" t="s">
        <v>168</v>
      </c>
      <c r="S100" s="3" t="s">
        <v>51</v>
      </c>
      <c r="T100" s="3" t="s">
        <v>17</v>
      </c>
      <c r="U100" s="3"/>
      <c r="V100" s="3"/>
      <c r="W100" s="3"/>
      <c r="X100" s="3"/>
      <c r="Y100" s="3"/>
      <c r="Z100" s="3"/>
    </row>
    <row r="101">
      <c r="A101" s="3">
        <v>99.0</v>
      </c>
      <c r="B101" s="3" t="s">
        <v>324</v>
      </c>
      <c r="C101" s="3" t="s">
        <v>325</v>
      </c>
      <c r="D101" s="3">
        <v>7600.0</v>
      </c>
      <c r="E101" s="3">
        <v>14951.0</v>
      </c>
      <c r="F101" s="5">
        <f t="shared" si="2"/>
        <v>196.7236842</v>
      </c>
      <c r="G101" s="3" t="s">
        <v>6</v>
      </c>
      <c r="H101" s="3">
        <v>164.0</v>
      </c>
      <c r="I101" s="6">
        <f t="shared" si="3"/>
        <v>91.16463415</v>
      </c>
      <c r="J101" s="3" t="s">
        <v>68</v>
      </c>
      <c r="K101" s="3" t="s">
        <v>106</v>
      </c>
      <c r="L101" s="3">
        <v>1.4168952E9</v>
      </c>
      <c r="M101" s="3">
        <v>1.4194008E9</v>
      </c>
      <c r="N101" s="7">
        <f t="shared" ref="N101:O101" si="102">(((L101/60)/60)/24)+DATE(1970,1,1)</f>
        <v>41968.25</v>
      </c>
      <c r="O101" s="7">
        <f t="shared" si="102"/>
        <v>41997.25</v>
      </c>
      <c r="P101" s="3" t="b">
        <v>0</v>
      </c>
      <c r="Q101" s="3" t="b">
        <v>0</v>
      </c>
      <c r="R101" s="3" t="s">
        <v>116</v>
      </c>
      <c r="S101" s="3" t="s">
        <v>46</v>
      </c>
      <c r="T101" s="3" t="s">
        <v>8</v>
      </c>
      <c r="U101" s="3"/>
      <c r="V101" s="3"/>
      <c r="W101" s="3"/>
      <c r="X101" s="3"/>
      <c r="Y101" s="3"/>
      <c r="Z101" s="3"/>
    </row>
    <row r="102">
      <c r="A102" s="3">
        <v>100.0</v>
      </c>
      <c r="B102" s="3" t="s">
        <v>326</v>
      </c>
      <c r="C102" s="3" t="s">
        <v>327</v>
      </c>
      <c r="D102" s="3">
        <v>100.0</v>
      </c>
      <c r="E102" s="3">
        <v>1.0</v>
      </c>
      <c r="F102" s="5">
        <f t="shared" si="2"/>
        <v>1</v>
      </c>
      <c r="G102" s="3" t="s">
        <v>4</v>
      </c>
      <c r="H102" s="3">
        <v>1.0</v>
      </c>
      <c r="I102" s="6">
        <f t="shared" si="3"/>
        <v>1</v>
      </c>
      <c r="J102" s="3" t="s">
        <v>68</v>
      </c>
      <c r="K102" s="3" t="s">
        <v>106</v>
      </c>
      <c r="L102" s="3">
        <v>1.3190004E9</v>
      </c>
      <c r="M102" s="3">
        <v>1.3205556E9</v>
      </c>
      <c r="N102" s="7">
        <f t="shared" ref="N102:O102" si="103">(((L102/60)/60)/24)+DATE(1970,1,1)</f>
        <v>40835.20833</v>
      </c>
      <c r="O102" s="7">
        <f t="shared" si="103"/>
        <v>40853.20833</v>
      </c>
      <c r="P102" s="3" t="b">
        <v>0</v>
      </c>
      <c r="Q102" s="3" t="b">
        <v>0</v>
      </c>
      <c r="R102" s="3" t="s">
        <v>116</v>
      </c>
      <c r="S102" s="3" t="s">
        <v>46</v>
      </c>
      <c r="T102" s="3" t="s">
        <v>8</v>
      </c>
      <c r="U102" s="3"/>
      <c r="V102" s="3"/>
      <c r="W102" s="3"/>
      <c r="X102" s="3"/>
      <c r="Y102" s="3"/>
      <c r="Z102" s="3"/>
    </row>
    <row r="103">
      <c r="A103" s="3">
        <v>101.0</v>
      </c>
      <c r="B103" s="3" t="s">
        <v>328</v>
      </c>
      <c r="C103" s="3" t="s">
        <v>329</v>
      </c>
      <c r="D103" s="3">
        <v>900.0</v>
      </c>
      <c r="E103" s="3">
        <v>9193.0</v>
      </c>
      <c r="F103" s="5">
        <f t="shared" si="2"/>
        <v>1021.444444</v>
      </c>
      <c r="G103" s="3" t="s">
        <v>6</v>
      </c>
      <c r="H103" s="3">
        <v>164.0</v>
      </c>
      <c r="I103" s="6">
        <f t="shared" si="3"/>
        <v>56.05487805</v>
      </c>
      <c r="J103" s="3" t="s">
        <v>68</v>
      </c>
      <c r="K103" s="3" t="s">
        <v>106</v>
      </c>
      <c r="L103" s="3">
        <v>1.4244984E9</v>
      </c>
      <c r="M103" s="3">
        <v>1.4251032E9</v>
      </c>
      <c r="N103" s="7">
        <f t="shared" ref="N103:O103" si="104">(((L103/60)/60)/24)+DATE(1970,1,1)</f>
        <v>42056.25</v>
      </c>
      <c r="O103" s="7">
        <f t="shared" si="104"/>
        <v>42063.25</v>
      </c>
      <c r="P103" s="3" t="b">
        <v>0</v>
      </c>
      <c r="Q103" s="3" t="b">
        <v>1</v>
      </c>
      <c r="R103" s="3" t="s">
        <v>130</v>
      </c>
      <c r="S103" s="3" t="s">
        <v>48</v>
      </c>
      <c r="T103" s="3" t="s">
        <v>21</v>
      </c>
      <c r="U103" s="3"/>
      <c r="V103" s="3"/>
      <c r="W103" s="3"/>
      <c r="X103" s="3"/>
      <c r="Y103" s="3"/>
      <c r="Z103" s="3"/>
    </row>
    <row r="104">
      <c r="A104" s="3">
        <v>102.0</v>
      </c>
      <c r="B104" s="3" t="s">
        <v>330</v>
      </c>
      <c r="C104" s="3" t="s">
        <v>331</v>
      </c>
      <c r="D104" s="3">
        <v>3700.0</v>
      </c>
      <c r="E104" s="3">
        <v>10422.0</v>
      </c>
      <c r="F104" s="5">
        <f t="shared" si="2"/>
        <v>281.6756757</v>
      </c>
      <c r="G104" s="3" t="s">
        <v>6</v>
      </c>
      <c r="H104" s="3">
        <v>336.0</v>
      </c>
      <c r="I104" s="6">
        <f t="shared" si="3"/>
        <v>31.01785714</v>
      </c>
      <c r="J104" s="3" t="s">
        <v>68</v>
      </c>
      <c r="K104" s="3" t="s">
        <v>106</v>
      </c>
      <c r="L104" s="3">
        <v>1.526274E9</v>
      </c>
      <c r="M104" s="3">
        <v>1.5268788E9</v>
      </c>
      <c r="N104" s="7">
        <f t="shared" ref="N104:O104" si="105">(((L104/60)/60)/24)+DATE(1970,1,1)</f>
        <v>43234.20833</v>
      </c>
      <c r="O104" s="7">
        <f t="shared" si="105"/>
        <v>43241.20833</v>
      </c>
      <c r="P104" s="3" t="b">
        <v>0</v>
      </c>
      <c r="Q104" s="3" t="b">
        <v>1</v>
      </c>
      <c r="R104" s="3" t="s">
        <v>145</v>
      </c>
      <c r="S104" s="3" t="s">
        <v>49</v>
      </c>
      <c r="T104" s="3" t="s">
        <v>13</v>
      </c>
      <c r="U104" s="3"/>
      <c r="V104" s="3"/>
      <c r="W104" s="3"/>
      <c r="X104" s="3"/>
      <c r="Y104" s="3"/>
      <c r="Z104" s="3"/>
    </row>
    <row r="105">
      <c r="A105" s="3">
        <v>103.0</v>
      </c>
      <c r="B105" s="3" t="s">
        <v>332</v>
      </c>
      <c r="C105" s="3" t="s">
        <v>333</v>
      </c>
      <c r="D105" s="3">
        <v>10000.0</v>
      </c>
      <c r="E105" s="3">
        <v>2461.0</v>
      </c>
      <c r="F105" s="5">
        <f t="shared" si="2"/>
        <v>24.61</v>
      </c>
      <c r="G105" s="3" t="s">
        <v>4</v>
      </c>
      <c r="H105" s="3">
        <v>37.0</v>
      </c>
      <c r="I105" s="6">
        <f t="shared" si="3"/>
        <v>66.51351351</v>
      </c>
      <c r="J105" s="3" t="s">
        <v>69</v>
      </c>
      <c r="K105" s="3" t="s">
        <v>185</v>
      </c>
      <c r="L105" s="3">
        <v>1.2878964E9</v>
      </c>
      <c r="M105" s="3">
        <v>1.288674E9</v>
      </c>
      <c r="N105" s="7">
        <f t="shared" ref="N105:O105" si="106">(((L105/60)/60)/24)+DATE(1970,1,1)</f>
        <v>40475.20833</v>
      </c>
      <c r="O105" s="7">
        <f t="shared" si="106"/>
        <v>40484.20833</v>
      </c>
      <c r="P105" s="3" t="b">
        <v>0</v>
      </c>
      <c r="Q105" s="3" t="b">
        <v>0</v>
      </c>
      <c r="R105" s="3" t="s">
        <v>130</v>
      </c>
      <c r="S105" s="3" t="s">
        <v>48</v>
      </c>
      <c r="T105" s="3" t="s">
        <v>21</v>
      </c>
      <c r="U105" s="3"/>
      <c r="V105" s="3"/>
      <c r="W105" s="3"/>
      <c r="X105" s="3"/>
      <c r="Y105" s="3"/>
      <c r="Z105" s="3"/>
    </row>
    <row r="106">
      <c r="A106" s="3">
        <v>104.0</v>
      </c>
      <c r="B106" s="3" t="s">
        <v>334</v>
      </c>
      <c r="C106" s="3" t="s">
        <v>335</v>
      </c>
      <c r="D106" s="3">
        <v>119200.0</v>
      </c>
      <c r="E106" s="3">
        <v>170623.0</v>
      </c>
      <c r="F106" s="5">
        <f t="shared" si="2"/>
        <v>143.1401007</v>
      </c>
      <c r="G106" s="3" t="s">
        <v>6</v>
      </c>
      <c r="H106" s="3">
        <v>1917.0</v>
      </c>
      <c r="I106" s="6">
        <f t="shared" si="3"/>
        <v>89.00521648</v>
      </c>
      <c r="J106" s="3" t="s">
        <v>68</v>
      </c>
      <c r="K106" s="3" t="s">
        <v>106</v>
      </c>
      <c r="L106" s="3">
        <v>1.4955156E9</v>
      </c>
      <c r="M106" s="3">
        <v>1.495602E9</v>
      </c>
      <c r="N106" s="7">
        <f t="shared" ref="N106:O106" si="107">(((L106/60)/60)/24)+DATE(1970,1,1)</f>
        <v>42878.20833</v>
      </c>
      <c r="O106" s="7">
        <f t="shared" si="107"/>
        <v>42879.20833</v>
      </c>
      <c r="P106" s="3" t="b">
        <v>0</v>
      </c>
      <c r="Q106" s="3" t="b">
        <v>0</v>
      </c>
      <c r="R106" s="3" t="s">
        <v>140</v>
      </c>
      <c r="S106" s="3" t="s">
        <v>48</v>
      </c>
      <c r="T106" s="3" t="s">
        <v>14</v>
      </c>
      <c r="U106" s="3"/>
      <c r="V106" s="3"/>
      <c r="W106" s="3"/>
      <c r="X106" s="3"/>
      <c r="Y106" s="3"/>
      <c r="Z106" s="3"/>
    </row>
    <row r="107">
      <c r="A107" s="3">
        <v>105.0</v>
      </c>
      <c r="B107" s="3" t="s">
        <v>336</v>
      </c>
      <c r="C107" s="3" t="s">
        <v>337</v>
      </c>
      <c r="D107" s="3">
        <v>6800.0</v>
      </c>
      <c r="E107" s="3">
        <v>9829.0</v>
      </c>
      <c r="F107" s="5">
        <f t="shared" si="2"/>
        <v>144.5441176</v>
      </c>
      <c r="G107" s="3" t="s">
        <v>6</v>
      </c>
      <c r="H107" s="3">
        <v>95.0</v>
      </c>
      <c r="I107" s="6">
        <f t="shared" si="3"/>
        <v>103.4631579</v>
      </c>
      <c r="J107" s="3" t="s">
        <v>68</v>
      </c>
      <c r="K107" s="3" t="s">
        <v>106</v>
      </c>
      <c r="L107" s="3">
        <v>1.3648788E9</v>
      </c>
      <c r="M107" s="3">
        <v>1.366434E9</v>
      </c>
      <c r="N107" s="7">
        <f t="shared" ref="N107:O107" si="108">(((L107/60)/60)/24)+DATE(1970,1,1)</f>
        <v>41366.20833</v>
      </c>
      <c r="O107" s="7">
        <f t="shared" si="108"/>
        <v>41384.20833</v>
      </c>
      <c r="P107" s="3" t="b">
        <v>0</v>
      </c>
      <c r="Q107" s="3" t="b">
        <v>0</v>
      </c>
      <c r="R107" s="3" t="s">
        <v>111</v>
      </c>
      <c r="S107" s="3" t="s">
        <v>49</v>
      </c>
      <c r="T107" s="3" t="s">
        <v>11</v>
      </c>
      <c r="U107" s="3"/>
      <c r="V107" s="3"/>
      <c r="W107" s="3"/>
      <c r="X107" s="3"/>
      <c r="Y107" s="3"/>
      <c r="Z107" s="3"/>
    </row>
    <row r="108">
      <c r="A108" s="3">
        <v>106.0</v>
      </c>
      <c r="B108" s="3" t="s">
        <v>338</v>
      </c>
      <c r="C108" s="3" t="s">
        <v>339</v>
      </c>
      <c r="D108" s="3">
        <v>3900.0</v>
      </c>
      <c r="E108" s="3">
        <v>14006.0</v>
      </c>
      <c r="F108" s="5">
        <f t="shared" si="2"/>
        <v>359.1282051</v>
      </c>
      <c r="G108" s="3" t="s">
        <v>6</v>
      </c>
      <c r="H108" s="3">
        <v>147.0</v>
      </c>
      <c r="I108" s="6">
        <f t="shared" si="3"/>
        <v>95.27891156</v>
      </c>
      <c r="J108" s="3" t="s">
        <v>68</v>
      </c>
      <c r="K108" s="3" t="s">
        <v>106</v>
      </c>
      <c r="L108" s="3">
        <v>1.5679188E9</v>
      </c>
      <c r="M108" s="3">
        <v>1.5683508E9</v>
      </c>
      <c r="N108" s="7">
        <f t="shared" ref="N108:O108" si="109">(((L108/60)/60)/24)+DATE(1970,1,1)</f>
        <v>43716.20833</v>
      </c>
      <c r="O108" s="7">
        <f t="shared" si="109"/>
        <v>43721.20833</v>
      </c>
      <c r="P108" s="3" t="b">
        <v>0</v>
      </c>
      <c r="Q108" s="3" t="b">
        <v>0</v>
      </c>
      <c r="R108" s="3" t="s">
        <v>116</v>
      </c>
      <c r="S108" s="3" t="s">
        <v>46</v>
      </c>
      <c r="T108" s="3" t="s">
        <v>8</v>
      </c>
      <c r="U108" s="3"/>
      <c r="V108" s="3"/>
      <c r="W108" s="3"/>
      <c r="X108" s="3"/>
      <c r="Y108" s="3"/>
      <c r="Z108" s="3"/>
    </row>
    <row r="109">
      <c r="A109" s="3">
        <v>107.0</v>
      </c>
      <c r="B109" s="3" t="s">
        <v>340</v>
      </c>
      <c r="C109" s="3" t="s">
        <v>341</v>
      </c>
      <c r="D109" s="3">
        <v>3500.0</v>
      </c>
      <c r="E109" s="3">
        <v>6527.0</v>
      </c>
      <c r="F109" s="5">
        <f t="shared" si="2"/>
        <v>186.4857143</v>
      </c>
      <c r="G109" s="3" t="s">
        <v>6</v>
      </c>
      <c r="H109" s="3">
        <v>86.0</v>
      </c>
      <c r="I109" s="6">
        <f t="shared" si="3"/>
        <v>75.89534884</v>
      </c>
      <c r="J109" s="3" t="s">
        <v>68</v>
      </c>
      <c r="K109" s="3" t="s">
        <v>106</v>
      </c>
      <c r="L109" s="3">
        <v>1.5244596E9</v>
      </c>
      <c r="M109" s="3">
        <v>1.5259284E9</v>
      </c>
      <c r="N109" s="7">
        <f t="shared" ref="N109:O109" si="110">(((L109/60)/60)/24)+DATE(1970,1,1)</f>
        <v>43213.20833</v>
      </c>
      <c r="O109" s="7">
        <f t="shared" si="110"/>
        <v>43230.20833</v>
      </c>
      <c r="P109" s="3" t="b">
        <v>0</v>
      </c>
      <c r="Q109" s="3" t="b">
        <v>1</v>
      </c>
      <c r="R109" s="3" t="s">
        <v>116</v>
      </c>
      <c r="S109" s="3" t="s">
        <v>46</v>
      </c>
      <c r="T109" s="3" t="s">
        <v>8</v>
      </c>
      <c r="U109" s="3"/>
      <c r="V109" s="3"/>
      <c r="W109" s="3"/>
      <c r="X109" s="3"/>
      <c r="Y109" s="3"/>
      <c r="Z109" s="3"/>
    </row>
    <row r="110">
      <c r="A110" s="3">
        <v>108.0</v>
      </c>
      <c r="B110" s="3" t="s">
        <v>342</v>
      </c>
      <c r="C110" s="3" t="s">
        <v>343</v>
      </c>
      <c r="D110" s="3">
        <v>1500.0</v>
      </c>
      <c r="E110" s="3">
        <v>8929.0</v>
      </c>
      <c r="F110" s="5">
        <f t="shared" si="2"/>
        <v>595.2666667</v>
      </c>
      <c r="G110" s="3" t="s">
        <v>6</v>
      </c>
      <c r="H110" s="3">
        <v>83.0</v>
      </c>
      <c r="I110" s="6">
        <f t="shared" si="3"/>
        <v>107.5783133</v>
      </c>
      <c r="J110" s="3" t="s">
        <v>68</v>
      </c>
      <c r="K110" s="3" t="s">
        <v>106</v>
      </c>
      <c r="L110" s="3">
        <v>1.3336884E9</v>
      </c>
      <c r="M110" s="3">
        <v>1.3368852E9</v>
      </c>
      <c r="N110" s="7">
        <f t="shared" ref="N110:O110" si="111">(((L110/60)/60)/24)+DATE(1970,1,1)</f>
        <v>41005.20833</v>
      </c>
      <c r="O110" s="7">
        <f t="shared" si="111"/>
        <v>41042.20833</v>
      </c>
      <c r="P110" s="3" t="b">
        <v>0</v>
      </c>
      <c r="Q110" s="3" t="b">
        <v>0</v>
      </c>
      <c r="R110" s="3" t="s">
        <v>123</v>
      </c>
      <c r="S110" s="3" t="s">
        <v>47</v>
      </c>
      <c r="T110" s="3" t="s">
        <v>10</v>
      </c>
      <c r="U110" s="3"/>
      <c r="V110" s="3"/>
      <c r="W110" s="3"/>
      <c r="X110" s="3"/>
      <c r="Y110" s="3"/>
      <c r="Z110" s="3"/>
    </row>
    <row r="111">
      <c r="A111" s="3">
        <v>109.0</v>
      </c>
      <c r="B111" s="3" t="s">
        <v>344</v>
      </c>
      <c r="C111" s="3" t="s">
        <v>345</v>
      </c>
      <c r="D111" s="3">
        <v>5200.0</v>
      </c>
      <c r="E111" s="3">
        <v>3079.0</v>
      </c>
      <c r="F111" s="5">
        <f t="shared" si="2"/>
        <v>59.21153846</v>
      </c>
      <c r="G111" s="3" t="s">
        <v>4</v>
      </c>
      <c r="H111" s="3">
        <v>60.0</v>
      </c>
      <c r="I111" s="6">
        <f t="shared" si="3"/>
        <v>51.31666667</v>
      </c>
      <c r="J111" s="3" t="s">
        <v>68</v>
      </c>
      <c r="K111" s="3" t="s">
        <v>106</v>
      </c>
      <c r="L111" s="3">
        <v>1.3895064E9</v>
      </c>
      <c r="M111" s="3">
        <v>1.3896792E9</v>
      </c>
      <c r="N111" s="7">
        <f t="shared" ref="N111:O111" si="112">(((L111/60)/60)/24)+DATE(1970,1,1)</f>
        <v>41651.25</v>
      </c>
      <c r="O111" s="7">
        <f t="shared" si="112"/>
        <v>41653.25</v>
      </c>
      <c r="P111" s="3" t="b">
        <v>0</v>
      </c>
      <c r="Q111" s="3" t="b">
        <v>0</v>
      </c>
      <c r="R111" s="3" t="s">
        <v>346</v>
      </c>
      <c r="S111" s="3" t="s">
        <v>47</v>
      </c>
      <c r="T111" s="3" t="s">
        <v>22</v>
      </c>
      <c r="U111" s="3"/>
      <c r="V111" s="3"/>
      <c r="W111" s="3"/>
      <c r="X111" s="3"/>
      <c r="Y111" s="3"/>
      <c r="Z111" s="3"/>
    </row>
    <row r="112">
      <c r="A112" s="3">
        <v>110.0</v>
      </c>
      <c r="B112" s="3" t="s">
        <v>347</v>
      </c>
      <c r="C112" s="3" t="s">
        <v>348</v>
      </c>
      <c r="D112" s="3">
        <v>142400.0</v>
      </c>
      <c r="E112" s="3">
        <v>21307.0</v>
      </c>
      <c r="F112" s="5">
        <f t="shared" si="2"/>
        <v>14.9627809</v>
      </c>
      <c r="G112" s="3" t="s">
        <v>4</v>
      </c>
      <c r="H112" s="3">
        <v>296.0</v>
      </c>
      <c r="I112" s="6">
        <f t="shared" si="3"/>
        <v>71.98310811</v>
      </c>
      <c r="J112" s="3" t="s">
        <v>68</v>
      </c>
      <c r="K112" s="3" t="s">
        <v>106</v>
      </c>
      <c r="L112" s="3">
        <v>1.536642E9</v>
      </c>
      <c r="M112" s="3">
        <v>1.5382836E9</v>
      </c>
      <c r="N112" s="7">
        <f t="shared" ref="N112:O112" si="113">(((L112/60)/60)/24)+DATE(1970,1,1)</f>
        <v>43354.20833</v>
      </c>
      <c r="O112" s="7">
        <f t="shared" si="113"/>
        <v>43373.20833</v>
      </c>
      <c r="P112" s="3" t="b">
        <v>0</v>
      </c>
      <c r="Q112" s="3" t="b">
        <v>0</v>
      </c>
      <c r="R112" s="3" t="s">
        <v>103</v>
      </c>
      <c r="S112" s="3" t="s">
        <v>52</v>
      </c>
      <c r="T112" s="3" t="s">
        <v>12</v>
      </c>
      <c r="U112" s="3"/>
      <c r="V112" s="3"/>
      <c r="W112" s="3"/>
      <c r="X112" s="3"/>
      <c r="Y112" s="3"/>
      <c r="Z112" s="3"/>
    </row>
    <row r="113">
      <c r="A113" s="3">
        <v>111.0</v>
      </c>
      <c r="B113" s="3" t="s">
        <v>349</v>
      </c>
      <c r="C113" s="3" t="s">
        <v>350</v>
      </c>
      <c r="D113" s="3">
        <v>61400.0</v>
      </c>
      <c r="E113" s="3">
        <v>73653.0</v>
      </c>
      <c r="F113" s="5">
        <f t="shared" si="2"/>
        <v>119.9560261</v>
      </c>
      <c r="G113" s="3" t="s">
        <v>6</v>
      </c>
      <c r="H113" s="3">
        <v>676.0</v>
      </c>
      <c r="I113" s="6">
        <f t="shared" si="3"/>
        <v>108.954142</v>
      </c>
      <c r="J113" s="3" t="s">
        <v>68</v>
      </c>
      <c r="K113" s="3" t="s">
        <v>106</v>
      </c>
      <c r="L113" s="3">
        <v>1.34829E9</v>
      </c>
      <c r="M113" s="3">
        <v>1.3488084E9</v>
      </c>
      <c r="N113" s="7">
        <f t="shared" ref="N113:O113" si="114">(((L113/60)/60)/24)+DATE(1970,1,1)</f>
        <v>41174.20833</v>
      </c>
      <c r="O113" s="7">
        <f t="shared" si="114"/>
        <v>41180.20833</v>
      </c>
      <c r="P113" s="3" t="b">
        <v>0</v>
      </c>
      <c r="Q113" s="3" t="b">
        <v>0</v>
      </c>
      <c r="R113" s="3" t="s">
        <v>210</v>
      </c>
      <c r="S113" s="3" t="s">
        <v>50</v>
      </c>
      <c r="T113" s="3" t="s">
        <v>28</v>
      </c>
      <c r="U113" s="3"/>
      <c r="V113" s="3"/>
      <c r="W113" s="3"/>
      <c r="X113" s="3"/>
      <c r="Y113" s="3"/>
      <c r="Z113" s="3"/>
    </row>
    <row r="114">
      <c r="A114" s="3">
        <v>112.0</v>
      </c>
      <c r="B114" s="3" t="s">
        <v>351</v>
      </c>
      <c r="C114" s="3" t="s">
        <v>352</v>
      </c>
      <c r="D114" s="3">
        <v>4700.0</v>
      </c>
      <c r="E114" s="3">
        <v>12635.0</v>
      </c>
      <c r="F114" s="5">
        <f t="shared" si="2"/>
        <v>268.8297872</v>
      </c>
      <c r="G114" s="3" t="s">
        <v>6</v>
      </c>
      <c r="H114" s="3">
        <v>361.0</v>
      </c>
      <c r="I114" s="6">
        <f t="shared" si="3"/>
        <v>35</v>
      </c>
      <c r="J114" s="3" t="s">
        <v>74</v>
      </c>
      <c r="K114" s="3" t="s">
        <v>110</v>
      </c>
      <c r="L114" s="3">
        <v>1.4088564E9</v>
      </c>
      <c r="M114" s="3">
        <v>1.4101524E9</v>
      </c>
      <c r="N114" s="7">
        <f t="shared" ref="N114:O114" si="115">(((L114/60)/60)/24)+DATE(1970,1,1)</f>
        <v>41875.20833</v>
      </c>
      <c r="O114" s="7">
        <f t="shared" si="115"/>
        <v>41890.20833</v>
      </c>
      <c r="P114" s="3" t="b">
        <v>0</v>
      </c>
      <c r="Q114" s="3" t="b">
        <v>0</v>
      </c>
      <c r="R114" s="3" t="s">
        <v>111</v>
      </c>
      <c r="S114" s="3" t="s">
        <v>49</v>
      </c>
      <c r="T114" s="3" t="s">
        <v>11</v>
      </c>
      <c r="U114" s="3"/>
      <c r="V114" s="3"/>
      <c r="W114" s="3"/>
      <c r="X114" s="3"/>
      <c r="Y114" s="3"/>
      <c r="Z114" s="3"/>
    </row>
    <row r="115">
      <c r="A115" s="3">
        <v>113.0</v>
      </c>
      <c r="B115" s="3" t="s">
        <v>353</v>
      </c>
      <c r="C115" s="3" t="s">
        <v>354</v>
      </c>
      <c r="D115" s="3">
        <v>3300.0</v>
      </c>
      <c r="E115" s="3">
        <v>12437.0</v>
      </c>
      <c r="F115" s="5">
        <f t="shared" si="2"/>
        <v>376.8787879</v>
      </c>
      <c r="G115" s="3" t="s">
        <v>6</v>
      </c>
      <c r="H115" s="3">
        <v>131.0</v>
      </c>
      <c r="I115" s="6">
        <f t="shared" si="3"/>
        <v>94.9389313</v>
      </c>
      <c r="J115" s="3" t="s">
        <v>68</v>
      </c>
      <c r="K115" s="3" t="s">
        <v>106</v>
      </c>
      <c r="L115" s="3">
        <v>1.5051924E9</v>
      </c>
      <c r="M115" s="3">
        <v>1.5057972E9</v>
      </c>
      <c r="N115" s="7">
        <f t="shared" ref="N115:O115" si="116">(((L115/60)/60)/24)+DATE(1970,1,1)</f>
        <v>42990.20833</v>
      </c>
      <c r="O115" s="7">
        <f t="shared" si="116"/>
        <v>42997.20833</v>
      </c>
      <c r="P115" s="3" t="b">
        <v>0</v>
      </c>
      <c r="Q115" s="3" t="b">
        <v>0</v>
      </c>
      <c r="R115" s="3" t="s">
        <v>103</v>
      </c>
      <c r="S115" s="3" t="s">
        <v>52</v>
      </c>
      <c r="T115" s="3" t="s">
        <v>12</v>
      </c>
      <c r="U115" s="3"/>
      <c r="V115" s="3"/>
      <c r="W115" s="3"/>
      <c r="X115" s="3"/>
      <c r="Y115" s="3"/>
      <c r="Z115" s="3"/>
    </row>
    <row r="116">
      <c r="A116" s="3">
        <v>114.0</v>
      </c>
      <c r="B116" s="3" t="s">
        <v>355</v>
      </c>
      <c r="C116" s="3" t="s">
        <v>356</v>
      </c>
      <c r="D116" s="3">
        <v>1900.0</v>
      </c>
      <c r="E116" s="3">
        <v>13816.0</v>
      </c>
      <c r="F116" s="5">
        <f t="shared" si="2"/>
        <v>727.1578947</v>
      </c>
      <c r="G116" s="3" t="s">
        <v>6</v>
      </c>
      <c r="H116" s="3">
        <v>126.0</v>
      </c>
      <c r="I116" s="6">
        <f t="shared" si="3"/>
        <v>109.6507937</v>
      </c>
      <c r="J116" s="3" t="s">
        <v>68</v>
      </c>
      <c r="K116" s="3" t="s">
        <v>106</v>
      </c>
      <c r="L116" s="3">
        <v>1.554786E9</v>
      </c>
      <c r="M116" s="3">
        <v>1.5548724E9</v>
      </c>
      <c r="N116" s="7">
        <f t="shared" ref="N116:O116" si="117">(((L116/60)/60)/24)+DATE(1970,1,1)</f>
        <v>43564.20833</v>
      </c>
      <c r="O116" s="7">
        <f t="shared" si="117"/>
        <v>43565.20833</v>
      </c>
      <c r="P116" s="3" t="b">
        <v>0</v>
      </c>
      <c r="Q116" s="3" t="b">
        <v>1</v>
      </c>
      <c r="R116" s="3" t="s">
        <v>145</v>
      </c>
      <c r="S116" s="3" t="s">
        <v>49</v>
      </c>
      <c r="T116" s="3" t="s">
        <v>13</v>
      </c>
      <c r="U116" s="3"/>
      <c r="V116" s="3"/>
      <c r="W116" s="3"/>
      <c r="X116" s="3"/>
      <c r="Y116" s="3"/>
      <c r="Z116" s="3"/>
    </row>
    <row r="117">
      <c r="A117" s="3">
        <v>115.0</v>
      </c>
      <c r="B117" s="3" t="s">
        <v>357</v>
      </c>
      <c r="C117" s="3" t="s">
        <v>358</v>
      </c>
      <c r="D117" s="3">
        <v>166700.0</v>
      </c>
      <c r="E117" s="3">
        <v>145382.0</v>
      </c>
      <c r="F117" s="5">
        <f t="shared" si="2"/>
        <v>87.21175765</v>
      </c>
      <c r="G117" s="3" t="s">
        <v>4</v>
      </c>
      <c r="H117" s="3">
        <v>3304.0</v>
      </c>
      <c r="I117" s="6">
        <f t="shared" si="3"/>
        <v>44.00181598</v>
      </c>
      <c r="J117" s="3" t="s">
        <v>69</v>
      </c>
      <c r="K117" s="3" t="s">
        <v>185</v>
      </c>
      <c r="L117" s="3">
        <v>1.5108984E9</v>
      </c>
      <c r="M117" s="3">
        <v>1.5139224E9</v>
      </c>
      <c r="N117" s="7">
        <f t="shared" ref="N117:O117" si="118">(((L117/60)/60)/24)+DATE(1970,1,1)</f>
        <v>43056.25</v>
      </c>
      <c r="O117" s="7">
        <f t="shared" si="118"/>
        <v>43091.25</v>
      </c>
      <c r="P117" s="3" t="b">
        <v>0</v>
      </c>
      <c r="Q117" s="3" t="b">
        <v>0</v>
      </c>
      <c r="R117" s="3" t="s">
        <v>196</v>
      </c>
      <c r="S117" s="3" t="s">
        <v>50</v>
      </c>
      <c r="T117" s="3" t="s">
        <v>24</v>
      </c>
      <c r="U117" s="3"/>
      <c r="V117" s="3"/>
      <c r="W117" s="3"/>
      <c r="X117" s="3"/>
      <c r="Y117" s="3"/>
      <c r="Z117" s="3"/>
    </row>
    <row r="118">
      <c r="A118" s="3">
        <v>116.0</v>
      </c>
      <c r="B118" s="3" t="s">
        <v>359</v>
      </c>
      <c r="C118" s="3" t="s">
        <v>360</v>
      </c>
      <c r="D118" s="3">
        <v>7200.0</v>
      </c>
      <c r="E118" s="3">
        <v>6336.0</v>
      </c>
      <c r="F118" s="5">
        <f t="shared" si="2"/>
        <v>88</v>
      </c>
      <c r="G118" s="3" t="s">
        <v>4</v>
      </c>
      <c r="H118" s="3">
        <v>73.0</v>
      </c>
      <c r="I118" s="6">
        <f t="shared" si="3"/>
        <v>86.79452055</v>
      </c>
      <c r="J118" s="3" t="s">
        <v>68</v>
      </c>
      <c r="K118" s="3" t="s">
        <v>106</v>
      </c>
      <c r="L118" s="3">
        <v>1.4425524E9</v>
      </c>
      <c r="M118" s="3">
        <v>1.4426388E9</v>
      </c>
      <c r="N118" s="7">
        <f t="shared" ref="N118:O118" si="119">(((L118/60)/60)/24)+DATE(1970,1,1)</f>
        <v>42265.20833</v>
      </c>
      <c r="O118" s="7">
        <f t="shared" si="119"/>
        <v>42266.20833</v>
      </c>
      <c r="P118" s="3" t="b">
        <v>0</v>
      </c>
      <c r="Q118" s="3" t="b">
        <v>0</v>
      </c>
      <c r="R118" s="3" t="s">
        <v>116</v>
      </c>
      <c r="S118" s="3" t="s">
        <v>46</v>
      </c>
      <c r="T118" s="3" t="s">
        <v>8</v>
      </c>
      <c r="U118" s="3"/>
      <c r="V118" s="3"/>
      <c r="W118" s="3"/>
      <c r="X118" s="3"/>
      <c r="Y118" s="3"/>
      <c r="Z118" s="3"/>
    </row>
    <row r="119">
      <c r="A119" s="3">
        <v>117.0</v>
      </c>
      <c r="B119" s="3" t="s">
        <v>361</v>
      </c>
      <c r="C119" s="3" t="s">
        <v>362</v>
      </c>
      <c r="D119" s="3">
        <v>4900.0</v>
      </c>
      <c r="E119" s="3">
        <v>8523.0</v>
      </c>
      <c r="F119" s="5">
        <f t="shared" si="2"/>
        <v>173.9387755</v>
      </c>
      <c r="G119" s="3" t="s">
        <v>6</v>
      </c>
      <c r="H119" s="3">
        <v>275.0</v>
      </c>
      <c r="I119" s="6">
        <f t="shared" si="3"/>
        <v>30.99272727</v>
      </c>
      <c r="J119" s="3" t="s">
        <v>68</v>
      </c>
      <c r="K119" s="3" t="s">
        <v>106</v>
      </c>
      <c r="L119" s="3">
        <v>1.3166676E9</v>
      </c>
      <c r="M119" s="3">
        <v>1.317186E9</v>
      </c>
      <c r="N119" s="7">
        <f t="shared" ref="N119:O119" si="120">(((L119/60)/60)/24)+DATE(1970,1,1)</f>
        <v>40808.20833</v>
      </c>
      <c r="O119" s="7">
        <f t="shared" si="120"/>
        <v>40814.20833</v>
      </c>
      <c r="P119" s="3" t="b">
        <v>0</v>
      </c>
      <c r="Q119" s="3" t="b">
        <v>0</v>
      </c>
      <c r="R119" s="3" t="s">
        <v>346</v>
      </c>
      <c r="S119" s="3" t="s">
        <v>47</v>
      </c>
      <c r="T119" s="3" t="s">
        <v>22</v>
      </c>
      <c r="U119" s="3"/>
      <c r="V119" s="3"/>
      <c r="W119" s="3"/>
      <c r="X119" s="3"/>
      <c r="Y119" s="3"/>
      <c r="Z119" s="3"/>
    </row>
    <row r="120">
      <c r="A120" s="3">
        <v>118.0</v>
      </c>
      <c r="B120" s="3" t="s">
        <v>363</v>
      </c>
      <c r="C120" s="3" t="s">
        <v>364</v>
      </c>
      <c r="D120" s="3">
        <v>5400.0</v>
      </c>
      <c r="E120" s="3">
        <v>6351.0</v>
      </c>
      <c r="F120" s="5">
        <f t="shared" si="2"/>
        <v>117.6111111</v>
      </c>
      <c r="G120" s="3" t="s">
        <v>6</v>
      </c>
      <c r="H120" s="3">
        <v>67.0</v>
      </c>
      <c r="I120" s="6">
        <f t="shared" si="3"/>
        <v>94.79104478</v>
      </c>
      <c r="J120" s="3" t="s">
        <v>68</v>
      </c>
      <c r="K120" s="3" t="s">
        <v>106</v>
      </c>
      <c r="L120" s="3">
        <v>1.390716E9</v>
      </c>
      <c r="M120" s="3">
        <v>1.3912344E9</v>
      </c>
      <c r="N120" s="7">
        <f t="shared" ref="N120:O120" si="121">(((L120/60)/60)/24)+DATE(1970,1,1)</f>
        <v>41665.25</v>
      </c>
      <c r="O120" s="7">
        <f t="shared" si="121"/>
        <v>41671.25</v>
      </c>
      <c r="P120" s="3" t="b">
        <v>0</v>
      </c>
      <c r="Q120" s="3" t="b">
        <v>0</v>
      </c>
      <c r="R120" s="3" t="s">
        <v>199</v>
      </c>
      <c r="S120" s="3" t="s">
        <v>53</v>
      </c>
      <c r="T120" s="3" t="s">
        <v>15</v>
      </c>
      <c r="U120" s="3"/>
      <c r="V120" s="3"/>
      <c r="W120" s="3"/>
      <c r="X120" s="3"/>
      <c r="Y120" s="3"/>
      <c r="Z120" s="3"/>
    </row>
    <row r="121">
      <c r="A121" s="3">
        <v>119.0</v>
      </c>
      <c r="B121" s="3" t="s">
        <v>365</v>
      </c>
      <c r="C121" s="3" t="s">
        <v>366</v>
      </c>
      <c r="D121" s="3">
        <v>5000.0</v>
      </c>
      <c r="E121" s="3">
        <v>10748.0</v>
      </c>
      <c r="F121" s="5">
        <f t="shared" si="2"/>
        <v>214.96</v>
      </c>
      <c r="G121" s="3" t="s">
        <v>6</v>
      </c>
      <c r="H121" s="3">
        <v>154.0</v>
      </c>
      <c r="I121" s="6">
        <f t="shared" si="3"/>
        <v>69.79220779</v>
      </c>
      <c r="J121" s="3" t="s">
        <v>68</v>
      </c>
      <c r="K121" s="3" t="s">
        <v>106</v>
      </c>
      <c r="L121" s="3">
        <v>1.4028948E9</v>
      </c>
      <c r="M121" s="3">
        <v>1.4043636E9</v>
      </c>
      <c r="N121" s="7">
        <f t="shared" ref="N121:O121" si="122">(((L121/60)/60)/24)+DATE(1970,1,1)</f>
        <v>41806.20833</v>
      </c>
      <c r="O121" s="7">
        <f t="shared" si="122"/>
        <v>41823.20833</v>
      </c>
      <c r="P121" s="3" t="b">
        <v>0</v>
      </c>
      <c r="Q121" s="3" t="b">
        <v>1</v>
      </c>
      <c r="R121" s="3" t="s">
        <v>123</v>
      </c>
      <c r="S121" s="3" t="s">
        <v>47</v>
      </c>
      <c r="T121" s="3" t="s">
        <v>10</v>
      </c>
      <c r="U121" s="3"/>
      <c r="V121" s="3"/>
      <c r="W121" s="3"/>
      <c r="X121" s="3"/>
      <c r="Y121" s="3"/>
      <c r="Z121" s="3"/>
    </row>
    <row r="122">
      <c r="A122" s="3">
        <v>120.0</v>
      </c>
      <c r="B122" s="3" t="s">
        <v>367</v>
      </c>
      <c r="C122" s="3" t="s">
        <v>368</v>
      </c>
      <c r="D122" s="3">
        <v>75100.0</v>
      </c>
      <c r="E122" s="3">
        <v>112272.0</v>
      </c>
      <c r="F122" s="5">
        <f t="shared" si="2"/>
        <v>149.4966711</v>
      </c>
      <c r="G122" s="3" t="s">
        <v>6</v>
      </c>
      <c r="H122" s="3">
        <v>1782.0</v>
      </c>
      <c r="I122" s="6">
        <f t="shared" si="3"/>
        <v>63.003367</v>
      </c>
      <c r="J122" s="3" t="s">
        <v>68</v>
      </c>
      <c r="K122" s="3" t="s">
        <v>106</v>
      </c>
      <c r="L122" s="3">
        <v>1.4292468E9</v>
      </c>
      <c r="M122" s="3">
        <v>1.4295924E9</v>
      </c>
      <c r="N122" s="7">
        <f t="shared" ref="N122:O122" si="123">(((L122/60)/60)/24)+DATE(1970,1,1)</f>
        <v>42111.20833</v>
      </c>
      <c r="O122" s="7">
        <f t="shared" si="123"/>
        <v>42115.20833</v>
      </c>
      <c r="P122" s="3" t="b">
        <v>0</v>
      </c>
      <c r="Q122" s="3" t="b">
        <v>1</v>
      </c>
      <c r="R122" s="3" t="s">
        <v>369</v>
      </c>
      <c r="S122" s="3" t="s">
        <v>51</v>
      </c>
      <c r="T122" s="3" t="s">
        <v>27</v>
      </c>
      <c r="U122" s="3"/>
      <c r="V122" s="3"/>
      <c r="W122" s="3"/>
      <c r="X122" s="3"/>
      <c r="Y122" s="3"/>
      <c r="Z122" s="3"/>
    </row>
    <row r="123">
      <c r="A123" s="3">
        <v>121.0</v>
      </c>
      <c r="B123" s="3" t="s">
        <v>370</v>
      </c>
      <c r="C123" s="3" t="s">
        <v>371</v>
      </c>
      <c r="D123" s="3">
        <v>45300.0</v>
      </c>
      <c r="E123" s="3">
        <v>99361.0</v>
      </c>
      <c r="F123" s="5">
        <f t="shared" si="2"/>
        <v>219.3399558</v>
      </c>
      <c r="G123" s="3" t="s">
        <v>6</v>
      </c>
      <c r="H123" s="3">
        <v>903.0</v>
      </c>
      <c r="I123" s="6">
        <f t="shared" si="3"/>
        <v>110.03433</v>
      </c>
      <c r="J123" s="3" t="s">
        <v>68</v>
      </c>
      <c r="K123" s="3" t="s">
        <v>106</v>
      </c>
      <c r="L123" s="3">
        <v>1.4124852E9</v>
      </c>
      <c r="M123" s="3">
        <v>1.4136084E9</v>
      </c>
      <c r="N123" s="7">
        <f t="shared" ref="N123:O123" si="124">(((L123/60)/60)/24)+DATE(1970,1,1)</f>
        <v>41917.20833</v>
      </c>
      <c r="O123" s="7">
        <f t="shared" si="124"/>
        <v>41930.20833</v>
      </c>
      <c r="P123" s="3" t="b">
        <v>0</v>
      </c>
      <c r="Q123" s="3" t="b">
        <v>0</v>
      </c>
      <c r="R123" s="3" t="s">
        <v>168</v>
      </c>
      <c r="S123" s="3" t="s">
        <v>51</v>
      </c>
      <c r="T123" s="3" t="s">
        <v>17</v>
      </c>
      <c r="U123" s="3"/>
      <c r="V123" s="3"/>
      <c r="W123" s="3"/>
      <c r="X123" s="3"/>
      <c r="Y123" s="3"/>
      <c r="Z123" s="3"/>
    </row>
    <row r="124">
      <c r="A124" s="3">
        <v>122.0</v>
      </c>
      <c r="B124" s="3" t="s">
        <v>372</v>
      </c>
      <c r="C124" s="3" t="s">
        <v>373</v>
      </c>
      <c r="D124" s="3">
        <v>136800.0</v>
      </c>
      <c r="E124" s="3">
        <v>88055.0</v>
      </c>
      <c r="F124" s="5">
        <f t="shared" si="2"/>
        <v>64.36769006</v>
      </c>
      <c r="G124" s="3" t="s">
        <v>4</v>
      </c>
      <c r="H124" s="3">
        <v>3387.0</v>
      </c>
      <c r="I124" s="6">
        <f t="shared" si="3"/>
        <v>25.99793327</v>
      </c>
      <c r="J124" s="3" t="s">
        <v>68</v>
      </c>
      <c r="K124" s="3" t="s">
        <v>106</v>
      </c>
      <c r="L124" s="3">
        <v>1.417068E9</v>
      </c>
      <c r="M124" s="3">
        <v>1.4194008E9</v>
      </c>
      <c r="N124" s="7">
        <f t="shared" ref="N124:O124" si="125">(((L124/60)/60)/24)+DATE(1970,1,1)</f>
        <v>41970.25</v>
      </c>
      <c r="O124" s="7">
        <f t="shared" si="125"/>
        <v>41997.25</v>
      </c>
      <c r="P124" s="3" t="b">
        <v>0</v>
      </c>
      <c r="Q124" s="3" t="b">
        <v>0</v>
      </c>
      <c r="R124" s="3" t="s">
        <v>196</v>
      </c>
      <c r="S124" s="3" t="s">
        <v>50</v>
      </c>
      <c r="T124" s="3" t="s">
        <v>24</v>
      </c>
      <c r="U124" s="3"/>
      <c r="V124" s="3"/>
      <c r="W124" s="3"/>
      <c r="X124" s="3"/>
      <c r="Y124" s="3"/>
      <c r="Z124" s="3"/>
    </row>
    <row r="125">
      <c r="A125" s="3">
        <v>123.0</v>
      </c>
      <c r="B125" s="3" t="s">
        <v>374</v>
      </c>
      <c r="C125" s="3" t="s">
        <v>375</v>
      </c>
      <c r="D125" s="3">
        <v>177700.0</v>
      </c>
      <c r="E125" s="3">
        <v>33092.0</v>
      </c>
      <c r="F125" s="5">
        <f t="shared" si="2"/>
        <v>18.6223973</v>
      </c>
      <c r="G125" s="3" t="s">
        <v>4</v>
      </c>
      <c r="H125" s="3">
        <v>662.0</v>
      </c>
      <c r="I125" s="6">
        <f t="shared" si="3"/>
        <v>49.98791541</v>
      </c>
      <c r="J125" s="3" t="s">
        <v>73</v>
      </c>
      <c r="K125" s="3" t="s">
        <v>102</v>
      </c>
      <c r="L125" s="3">
        <v>1.4483448E9</v>
      </c>
      <c r="M125" s="3">
        <v>1.448604E9</v>
      </c>
      <c r="N125" s="7">
        <f t="shared" ref="N125:O125" si="126">(((L125/60)/60)/24)+DATE(1970,1,1)</f>
        <v>42332.25</v>
      </c>
      <c r="O125" s="7">
        <f t="shared" si="126"/>
        <v>42335.25</v>
      </c>
      <c r="P125" s="3" t="b">
        <v>1</v>
      </c>
      <c r="Q125" s="3" t="b">
        <v>0</v>
      </c>
      <c r="R125" s="3" t="s">
        <v>116</v>
      </c>
      <c r="S125" s="3" t="s">
        <v>46</v>
      </c>
      <c r="T125" s="3" t="s">
        <v>8</v>
      </c>
      <c r="U125" s="3"/>
      <c r="V125" s="3"/>
      <c r="W125" s="3"/>
      <c r="X125" s="3"/>
      <c r="Y125" s="3"/>
      <c r="Z125" s="3"/>
    </row>
    <row r="126">
      <c r="A126" s="3">
        <v>124.0</v>
      </c>
      <c r="B126" s="3" t="s">
        <v>376</v>
      </c>
      <c r="C126" s="3" t="s">
        <v>377</v>
      </c>
      <c r="D126" s="3">
        <v>2600.0</v>
      </c>
      <c r="E126" s="3">
        <v>9562.0</v>
      </c>
      <c r="F126" s="5">
        <f t="shared" si="2"/>
        <v>367.7692308</v>
      </c>
      <c r="G126" s="3" t="s">
        <v>6</v>
      </c>
      <c r="H126" s="3">
        <v>94.0</v>
      </c>
      <c r="I126" s="6">
        <f t="shared" si="3"/>
        <v>101.7234043</v>
      </c>
      <c r="J126" s="3" t="s">
        <v>69</v>
      </c>
      <c r="K126" s="3" t="s">
        <v>185</v>
      </c>
      <c r="L126" s="3">
        <v>1.5577236E9</v>
      </c>
      <c r="M126" s="3">
        <v>1.5623028E9</v>
      </c>
      <c r="N126" s="7">
        <f t="shared" ref="N126:O126" si="127">(((L126/60)/60)/24)+DATE(1970,1,1)</f>
        <v>43598.20833</v>
      </c>
      <c r="O126" s="7">
        <f t="shared" si="127"/>
        <v>43651.20833</v>
      </c>
      <c r="P126" s="3" t="b">
        <v>0</v>
      </c>
      <c r="Q126" s="3" t="b">
        <v>0</v>
      </c>
      <c r="R126" s="3" t="s">
        <v>199</v>
      </c>
      <c r="S126" s="3" t="s">
        <v>53</v>
      </c>
      <c r="T126" s="3" t="s">
        <v>15</v>
      </c>
      <c r="U126" s="3"/>
      <c r="V126" s="3"/>
      <c r="W126" s="3"/>
      <c r="X126" s="3"/>
      <c r="Y126" s="3"/>
      <c r="Z126" s="3"/>
    </row>
    <row r="127">
      <c r="A127" s="3">
        <v>125.0</v>
      </c>
      <c r="B127" s="3" t="s">
        <v>378</v>
      </c>
      <c r="C127" s="3" t="s">
        <v>379</v>
      </c>
      <c r="D127" s="3">
        <v>5300.0</v>
      </c>
      <c r="E127" s="3">
        <v>8475.0</v>
      </c>
      <c r="F127" s="5">
        <f t="shared" si="2"/>
        <v>159.9056604</v>
      </c>
      <c r="G127" s="3" t="s">
        <v>6</v>
      </c>
      <c r="H127" s="3">
        <v>180.0</v>
      </c>
      <c r="I127" s="6">
        <f t="shared" si="3"/>
        <v>47.08333333</v>
      </c>
      <c r="J127" s="3" t="s">
        <v>68</v>
      </c>
      <c r="K127" s="3" t="s">
        <v>106</v>
      </c>
      <c r="L127" s="3">
        <v>1.5373332E9</v>
      </c>
      <c r="M127" s="3">
        <v>1.5376788E9</v>
      </c>
      <c r="N127" s="7">
        <f t="shared" ref="N127:O127" si="128">(((L127/60)/60)/24)+DATE(1970,1,1)</f>
        <v>43362.20833</v>
      </c>
      <c r="O127" s="7">
        <f t="shared" si="128"/>
        <v>43366.20833</v>
      </c>
      <c r="P127" s="3" t="b">
        <v>0</v>
      </c>
      <c r="Q127" s="3" t="b">
        <v>0</v>
      </c>
      <c r="R127" s="3" t="s">
        <v>116</v>
      </c>
      <c r="S127" s="3" t="s">
        <v>46</v>
      </c>
      <c r="T127" s="3" t="s">
        <v>8</v>
      </c>
      <c r="U127" s="3"/>
      <c r="V127" s="3"/>
      <c r="W127" s="3"/>
      <c r="X127" s="3"/>
      <c r="Y127" s="3"/>
      <c r="Z127" s="3"/>
    </row>
    <row r="128">
      <c r="A128" s="3">
        <v>126.0</v>
      </c>
      <c r="B128" s="3" t="s">
        <v>380</v>
      </c>
      <c r="C128" s="3" t="s">
        <v>381</v>
      </c>
      <c r="D128" s="3">
        <v>180200.0</v>
      </c>
      <c r="E128" s="3">
        <v>69617.0</v>
      </c>
      <c r="F128" s="5">
        <f t="shared" si="2"/>
        <v>38.63318535</v>
      </c>
      <c r="G128" s="3" t="s">
        <v>4</v>
      </c>
      <c r="H128" s="3">
        <v>774.0</v>
      </c>
      <c r="I128" s="6">
        <f t="shared" si="3"/>
        <v>89.94444444</v>
      </c>
      <c r="J128" s="3" t="s">
        <v>68</v>
      </c>
      <c r="K128" s="3" t="s">
        <v>106</v>
      </c>
      <c r="L128" s="3">
        <v>1.4711508E9</v>
      </c>
      <c r="M128" s="3">
        <v>1.47357E9</v>
      </c>
      <c r="N128" s="7">
        <f t="shared" ref="N128:O128" si="129">(((L128/60)/60)/24)+DATE(1970,1,1)</f>
        <v>42596.20833</v>
      </c>
      <c r="O128" s="7">
        <f t="shared" si="129"/>
        <v>42624.20833</v>
      </c>
      <c r="P128" s="3" t="b">
        <v>0</v>
      </c>
      <c r="Q128" s="3" t="b">
        <v>1</v>
      </c>
      <c r="R128" s="3" t="s">
        <v>116</v>
      </c>
      <c r="S128" s="3" t="s">
        <v>46</v>
      </c>
      <c r="T128" s="3" t="s">
        <v>8</v>
      </c>
      <c r="U128" s="3"/>
      <c r="V128" s="3"/>
      <c r="W128" s="3"/>
      <c r="X128" s="3"/>
      <c r="Y128" s="3"/>
      <c r="Z128" s="3"/>
    </row>
    <row r="129">
      <c r="A129" s="3">
        <v>127.0</v>
      </c>
      <c r="B129" s="3" t="s">
        <v>382</v>
      </c>
      <c r="C129" s="3" t="s">
        <v>383</v>
      </c>
      <c r="D129" s="3">
        <v>103200.0</v>
      </c>
      <c r="E129" s="3">
        <v>53067.0</v>
      </c>
      <c r="F129" s="5">
        <f t="shared" si="2"/>
        <v>51.42151163</v>
      </c>
      <c r="G129" s="3" t="s">
        <v>4</v>
      </c>
      <c r="H129" s="3">
        <v>672.0</v>
      </c>
      <c r="I129" s="6">
        <f t="shared" si="3"/>
        <v>78.96875</v>
      </c>
      <c r="J129" s="3" t="s">
        <v>73</v>
      </c>
      <c r="K129" s="3" t="s">
        <v>102</v>
      </c>
      <c r="L129" s="3">
        <v>1.2736404E9</v>
      </c>
      <c r="M129" s="3">
        <v>1.2738996E9</v>
      </c>
      <c r="N129" s="7">
        <f t="shared" ref="N129:O129" si="130">(((L129/60)/60)/24)+DATE(1970,1,1)</f>
        <v>40310.20833</v>
      </c>
      <c r="O129" s="7">
        <f t="shared" si="130"/>
        <v>40313.20833</v>
      </c>
      <c r="P129" s="3" t="b">
        <v>0</v>
      </c>
      <c r="Q129" s="3" t="b">
        <v>0</v>
      </c>
      <c r="R129" s="3" t="s">
        <v>116</v>
      </c>
      <c r="S129" s="3" t="s">
        <v>46</v>
      </c>
      <c r="T129" s="3" t="s">
        <v>8</v>
      </c>
      <c r="U129" s="3"/>
      <c r="V129" s="3"/>
      <c r="W129" s="3"/>
      <c r="X129" s="3"/>
      <c r="Y129" s="3"/>
      <c r="Z129" s="3"/>
    </row>
    <row r="130">
      <c r="A130" s="3">
        <v>128.0</v>
      </c>
      <c r="B130" s="3" t="s">
        <v>384</v>
      </c>
      <c r="C130" s="3" t="s">
        <v>385</v>
      </c>
      <c r="D130" s="3">
        <v>70600.0</v>
      </c>
      <c r="E130" s="3">
        <v>42596.0</v>
      </c>
      <c r="F130" s="5">
        <f t="shared" si="2"/>
        <v>60.33427762</v>
      </c>
      <c r="G130" s="3" t="s">
        <v>3</v>
      </c>
      <c r="H130" s="3">
        <v>532.0</v>
      </c>
      <c r="I130" s="6">
        <f t="shared" si="3"/>
        <v>80.06766917</v>
      </c>
      <c r="J130" s="3" t="s">
        <v>68</v>
      </c>
      <c r="K130" s="3" t="s">
        <v>106</v>
      </c>
      <c r="L130" s="3">
        <v>1.2828852E9</v>
      </c>
      <c r="M130" s="3">
        <v>1.2840084E9</v>
      </c>
      <c r="N130" s="7">
        <f t="shared" ref="N130:O130" si="131">(((L130/60)/60)/24)+DATE(1970,1,1)</f>
        <v>40417.20833</v>
      </c>
      <c r="O130" s="7">
        <f t="shared" si="131"/>
        <v>40430.20833</v>
      </c>
      <c r="P130" s="3" t="b">
        <v>0</v>
      </c>
      <c r="Q130" s="3" t="b">
        <v>0</v>
      </c>
      <c r="R130" s="3" t="s">
        <v>107</v>
      </c>
      <c r="S130" s="3" t="s">
        <v>48</v>
      </c>
      <c r="T130" s="3" t="s">
        <v>9</v>
      </c>
      <c r="U130" s="3"/>
      <c r="V130" s="3"/>
      <c r="W130" s="3"/>
      <c r="X130" s="3"/>
      <c r="Y130" s="3"/>
      <c r="Z130" s="3"/>
    </row>
    <row r="131">
      <c r="A131" s="3">
        <v>129.0</v>
      </c>
      <c r="B131" s="3" t="s">
        <v>386</v>
      </c>
      <c r="C131" s="3" t="s">
        <v>387</v>
      </c>
      <c r="D131" s="3">
        <v>148500.0</v>
      </c>
      <c r="E131" s="3">
        <v>4756.0</v>
      </c>
      <c r="F131" s="5">
        <f t="shared" si="2"/>
        <v>3.202693603</v>
      </c>
      <c r="G131" s="3" t="s">
        <v>3</v>
      </c>
      <c r="H131" s="3">
        <v>55.0</v>
      </c>
      <c r="I131" s="6">
        <f t="shared" si="3"/>
        <v>86.47272727</v>
      </c>
      <c r="J131" s="3" t="s">
        <v>74</v>
      </c>
      <c r="K131" s="3" t="s">
        <v>110</v>
      </c>
      <c r="L131" s="3">
        <v>1.4229432E9</v>
      </c>
      <c r="M131" s="3">
        <v>1.4251032E9</v>
      </c>
      <c r="N131" s="7">
        <f t="shared" ref="N131:O131" si="132">(((L131/60)/60)/24)+DATE(1970,1,1)</f>
        <v>42038.25</v>
      </c>
      <c r="O131" s="7">
        <f t="shared" si="132"/>
        <v>42063.25</v>
      </c>
      <c r="P131" s="3" t="b">
        <v>0</v>
      </c>
      <c r="Q131" s="3" t="b">
        <v>0</v>
      </c>
      <c r="R131" s="3" t="s">
        <v>103</v>
      </c>
      <c r="S131" s="3" t="s">
        <v>52</v>
      </c>
      <c r="T131" s="3" t="s">
        <v>12</v>
      </c>
      <c r="U131" s="3"/>
      <c r="V131" s="3"/>
      <c r="W131" s="3"/>
      <c r="X131" s="3"/>
      <c r="Y131" s="3"/>
      <c r="Z131" s="3"/>
    </row>
    <row r="132">
      <c r="A132" s="3">
        <v>130.0</v>
      </c>
      <c r="B132" s="3" t="s">
        <v>388</v>
      </c>
      <c r="C132" s="3" t="s">
        <v>389</v>
      </c>
      <c r="D132" s="3">
        <v>9600.0</v>
      </c>
      <c r="E132" s="3">
        <v>14925.0</v>
      </c>
      <c r="F132" s="5">
        <f t="shared" si="2"/>
        <v>155.46875</v>
      </c>
      <c r="G132" s="3" t="s">
        <v>6</v>
      </c>
      <c r="H132" s="3">
        <v>533.0</v>
      </c>
      <c r="I132" s="6">
        <f t="shared" si="3"/>
        <v>28.00187617</v>
      </c>
      <c r="J132" s="3" t="s">
        <v>71</v>
      </c>
      <c r="K132" s="3" t="s">
        <v>119</v>
      </c>
      <c r="L132" s="3">
        <v>1.3196052E9</v>
      </c>
      <c r="M132" s="3">
        <v>1.3209912E9</v>
      </c>
      <c r="N132" s="7">
        <f t="shared" ref="N132:O132" si="133">(((L132/60)/60)/24)+DATE(1970,1,1)</f>
        <v>40842.20833</v>
      </c>
      <c r="O132" s="7">
        <f t="shared" si="133"/>
        <v>40858.25</v>
      </c>
      <c r="P132" s="3" t="b">
        <v>0</v>
      </c>
      <c r="Q132" s="3" t="b">
        <v>0</v>
      </c>
      <c r="R132" s="3" t="s">
        <v>133</v>
      </c>
      <c r="S132" s="3" t="s">
        <v>47</v>
      </c>
      <c r="T132" s="3" t="s">
        <v>16</v>
      </c>
      <c r="U132" s="3"/>
      <c r="V132" s="3"/>
      <c r="W132" s="3"/>
      <c r="X132" s="3"/>
      <c r="Y132" s="3"/>
      <c r="Z132" s="3"/>
    </row>
    <row r="133">
      <c r="A133" s="3">
        <v>131.0</v>
      </c>
      <c r="B133" s="3" t="s">
        <v>390</v>
      </c>
      <c r="C133" s="3" t="s">
        <v>391</v>
      </c>
      <c r="D133" s="3">
        <v>164700.0</v>
      </c>
      <c r="E133" s="3">
        <v>166116.0</v>
      </c>
      <c r="F133" s="5">
        <f t="shared" si="2"/>
        <v>100.859745</v>
      </c>
      <c r="G133" s="3" t="s">
        <v>6</v>
      </c>
      <c r="H133" s="3">
        <v>2443.0</v>
      </c>
      <c r="I133" s="6">
        <f t="shared" si="3"/>
        <v>67.99672534</v>
      </c>
      <c r="J133" s="3" t="s">
        <v>70</v>
      </c>
      <c r="K133" s="3" t="s">
        <v>122</v>
      </c>
      <c r="L133" s="3">
        <v>1.3857048E9</v>
      </c>
      <c r="M133" s="3">
        <v>1.386828E9</v>
      </c>
      <c r="N133" s="7">
        <f t="shared" ref="N133:O133" si="134">(((L133/60)/60)/24)+DATE(1970,1,1)</f>
        <v>41607.25</v>
      </c>
      <c r="O133" s="7">
        <f t="shared" si="134"/>
        <v>41620.25</v>
      </c>
      <c r="P133" s="3" t="b">
        <v>0</v>
      </c>
      <c r="Q133" s="3" t="b">
        <v>0</v>
      </c>
      <c r="R133" s="3" t="s">
        <v>111</v>
      </c>
      <c r="S133" s="3" t="s">
        <v>49</v>
      </c>
      <c r="T133" s="3" t="s">
        <v>11</v>
      </c>
      <c r="U133" s="3"/>
      <c r="V133" s="3"/>
      <c r="W133" s="3"/>
      <c r="X133" s="3"/>
      <c r="Y133" s="3"/>
      <c r="Z133" s="3"/>
    </row>
    <row r="134">
      <c r="A134" s="3">
        <v>132.0</v>
      </c>
      <c r="B134" s="3" t="s">
        <v>392</v>
      </c>
      <c r="C134" s="3" t="s">
        <v>393</v>
      </c>
      <c r="D134" s="3">
        <v>3300.0</v>
      </c>
      <c r="E134" s="3">
        <v>3834.0</v>
      </c>
      <c r="F134" s="5">
        <f t="shared" si="2"/>
        <v>116.1818182</v>
      </c>
      <c r="G134" s="3" t="s">
        <v>6</v>
      </c>
      <c r="H134" s="3">
        <v>89.0</v>
      </c>
      <c r="I134" s="6">
        <f t="shared" si="3"/>
        <v>43.07865169</v>
      </c>
      <c r="J134" s="3" t="s">
        <v>68</v>
      </c>
      <c r="K134" s="3" t="s">
        <v>106</v>
      </c>
      <c r="L134" s="3">
        <v>1.5157368E9</v>
      </c>
      <c r="M134" s="3">
        <v>1.5171192E9</v>
      </c>
      <c r="N134" s="7">
        <f t="shared" ref="N134:O134" si="135">(((L134/60)/60)/24)+DATE(1970,1,1)</f>
        <v>43112.25</v>
      </c>
      <c r="O134" s="7">
        <f t="shared" si="135"/>
        <v>43128.25</v>
      </c>
      <c r="P134" s="3" t="b">
        <v>0</v>
      </c>
      <c r="Q134" s="3" t="b">
        <v>1</v>
      </c>
      <c r="R134" s="3" t="s">
        <v>116</v>
      </c>
      <c r="S134" s="3" t="s">
        <v>46</v>
      </c>
      <c r="T134" s="3" t="s">
        <v>8</v>
      </c>
      <c r="U134" s="3"/>
      <c r="V134" s="3"/>
      <c r="W134" s="3"/>
      <c r="X134" s="3"/>
      <c r="Y134" s="3"/>
      <c r="Z134" s="3"/>
    </row>
    <row r="135">
      <c r="A135" s="3">
        <v>133.0</v>
      </c>
      <c r="B135" s="3" t="s">
        <v>394</v>
      </c>
      <c r="C135" s="3" t="s">
        <v>395</v>
      </c>
      <c r="D135" s="3">
        <v>4500.0</v>
      </c>
      <c r="E135" s="3">
        <v>13985.0</v>
      </c>
      <c r="F135" s="5">
        <f t="shared" si="2"/>
        <v>310.7777778</v>
      </c>
      <c r="G135" s="3" t="s">
        <v>6</v>
      </c>
      <c r="H135" s="3">
        <v>159.0</v>
      </c>
      <c r="I135" s="6">
        <f t="shared" si="3"/>
        <v>87.95597484</v>
      </c>
      <c r="J135" s="3" t="s">
        <v>68</v>
      </c>
      <c r="K135" s="3" t="s">
        <v>106</v>
      </c>
      <c r="L135" s="3">
        <v>1.3131252E9</v>
      </c>
      <c r="M135" s="3">
        <v>1.315026E9</v>
      </c>
      <c r="N135" s="7">
        <f t="shared" ref="N135:O135" si="136">(((L135/60)/60)/24)+DATE(1970,1,1)</f>
        <v>40767.20833</v>
      </c>
      <c r="O135" s="7">
        <f t="shared" si="136"/>
        <v>40789.20833</v>
      </c>
      <c r="P135" s="3" t="b">
        <v>0</v>
      </c>
      <c r="Q135" s="3" t="b">
        <v>0</v>
      </c>
      <c r="R135" s="3" t="s">
        <v>396</v>
      </c>
      <c r="S135" s="3" t="s">
        <v>48</v>
      </c>
      <c r="T135" s="3" t="s">
        <v>31</v>
      </c>
      <c r="U135" s="3"/>
      <c r="V135" s="3"/>
      <c r="W135" s="3"/>
      <c r="X135" s="3"/>
      <c r="Y135" s="3"/>
      <c r="Z135" s="3"/>
    </row>
    <row r="136">
      <c r="A136" s="3">
        <v>134.0</v>
      </c>
      <c r="B136" s="3" t="s">
        <v>397</v>
      </c>
      <c r="C136" s="3" t="s">
        <v>398</v>
      </c>
      <c r="D136" s="3">
        <v>99500.0</v>
      </c>
      <c r="E136" s="3">
        <v>89288.0</v>
      </c>
      <c r="F136" s="5">
        <f t="shared" si="2"/>
        <v>89.73668342</v>
      </c>
      <c r="G136" s="3" t="s">
        <v>4</v>
      </c>
      <c r="H136" s="3">
        <v>940.0</v>
      </c>
      <c r="I136" s="6">
        <f t="shared" si="3"/>
        <v>94.98723404</v>
      </c>
      <c r="J136" s="3" t="s">
        <v>72</v>
      </c>
      <c r="K136" s="3" t="s">
        <v>177</v>
      </c>
      <c r="L136" s="3">
        <v>1.3084596E9</v>
      </c>
      <c r="M136" s="3">
        <v>1.3126932E9</v>
      </c>
      <c r="N136" s="7">
        <f t="shared" ref="N136:O136" si="137">(((L136/60)/60)/24)+DATE(1970,1,1)</f>
        <v>40713.20833</v>
      </c>
      <c r="O136" s="7">
        <f t="shared" si="137"/>
        <v>40762.20833</v>
      </c>
      <c r="P136" s="3" t="b">
        <v>0</v>
      </c>
      <c r="Q136" s="3" t="b">
        <v>1</v>
      </c>
      <c r="R136" s="3" t="s">
        <v>123</v>
      </c>
      <c r="S136" s="3" t="s">
        <v>47</v>
      </c>
      <c r="T136" s="3" t="s">
        <v>10</v>
      </c>
      <c r="U136" s="3"/>
      <c r="V136" s="3"/>
      <c r="W136" s="3"/>
      <c r="X136" s="3"/>
      <c r="Y136" s="3"/>
      <c r="Z136" s="3"/>
    </row>
    <row r="137">
      <c r="A137" s="3">
        <v>135.0</v>
      </c>
      <c r="B137" s="3" t="s">
        <v>399</v>
      </c>
      <c r="C137" s="3" t="s">
        <v>400</v>
      </c>
      <c r="D137" s="3">
        <v>7700.0</v>
      </c>
      <c r="E137" s="3">
        <v>5488.0</v>
      </c>
      <c r="F137" s="5">
        <f t="shared" si="2"/>
        <v>71.27272727</v>
      </c>
      <c r="G137" s="3" t="s">
        <v>4</v>
      </c>
      <c r="H137" s="3">
        <v>117.0</v>
      </c>
      <c r="I137" s="6">
        <f t="shared" si="3"/>
        <v>46.90598291</v>
      </c>
      <c r="J137" s="3" t="s">
        <v>68</v>
      </c>
      <c r="K137" s="3" t="s">
        <v>106</v>
      </c>
      <c r="L137" s="3">
        <v>1.362636E9</v>
      </c>
      <c r="M137" s="3">
        <v>1.3630644E9</v>
      </c>
      <c r="N137" s="7">
        <f t="shared" ref="N137:O137" si="138">(((L137/60)/60)/24)+DATE(1970,1,1)</f>
        <v>41340.25</v>
      </c>
      <c r="O137" s="7">
        <f t="shared" si="138"/>
        <v>41345.20833</v>
      </c>
      <c r="P137" s="3" t="b">
        <v>0</v>
      </c>
      <c r="Q137" s="3" t="b">
        <v>1</v>
      </c>
      <c r="R137" s="3" t="s">
        <v>116</v>
      </c>
      <c r="S137" s="3" t="s">
        <v>46</v>
      </c>
      <c r="T137" s="3" t="s">
        <v>8</v>
      </c>
      <c r="U137" s="3"/>
      <c r="V137" s="3"/>
      <c r="W137" s="3"/>
      <c r="X137" s="3"/>
      <c r="Y137" s="3"/>
      <c r="Z137" s="3"/>
    </row>
    <row r="138">
      <c r="A138" s="3">
        <v>136.0</v>
      </c>
      <c r="B138" s="3" t="s">
        <v>401</v>
      </c>
      <c r="C138" s="3" t="s">
        <v>402</v>
      </c>
      <c r="D138" s="3">
        <v>82800.0</v>
      </c>
      <c r="E138" s="3">
        <v>2721.0</v>
      </c>
      <c r="F138" s="5">
        <f t="shared" si="2"/>
        <v>3.286231884</v>
      </c>
      <c r="G138" s="3" t="s">
        <v>3</v>
      </c>
      <c r="H138" s="3">
        <v>58.0</v>
      </c>
      <c r="I138" s="6">
        <f t="shared" si="3"/>
        <v>46.9137931</v>
      </c>
      <c r="J138" s="3" t="s">
        <v>68</v>
      </c>
      <c r="K138" s="3" t="s">
        <v>106</v>
      </c>
      <c r="L138" s="3">
        <v>1.4021172E9</v>
      </c>
      <c r="M138" s="3">
        <v>1.403154E9</v>
      </c>
      <c r="N138" s="7">
        <f t="shared" ref="N138:O138" si="139">(((L138/60)/60)/24)+DATE(1970,1,1)</f>
        <v>41797.20833</v>
      </c>
      <c r="O138" s="7">
        <f t="shared" si="139"/>
        <v>41809.20833</v>
      </c>
      <c r="P138" s="3" t="b">
        <v>0</v>
      </c>
      <c r="Q138" s="3" t="b">
        <v>1</v>
      </c>
      <c r="R138" s="3" t="s">
        <v>133</v>
      </c>
      <c r="S138" s="3" t="s">
        <v>47</v>
      </c>
      <c r="T138" s="3" t="s">
        <v>16</v>
      </c>
      <c r="U138" s="3"/>
      <c r="V138" s="3"/>
      <c r="W138" s="3"/>
      <c r="X138" s="3"/>
      <c r="Y138" s="3"/>
      <c r="Z138" s="3"/>
    </row>
    <row r="139">
      <c r="A139" s="3">
        <v>137.0</v>
      </c>
      <c r="B139" s="3" t="s">
        <v>403</v>
      </c>
      <c r="C139" s="3" t="s">
        <v>404</v>
      </c>
      <c r="D139" s="3">
        <v>1800.0</v>
      </c>
      <c r="E139" s="3">
        <v>4712.0</v>
      </c>
      <c r="F139" s="5">
        <f t="shared" si="2"/>
        <v>261.7777778</v>
      </c>
      <c r="G139" s="3" t="s">
        <v>6</v>
      </c>
      <c r="H139" s="3">
        <v>50.0</v>
      </c>
      <c r="I139" s="6">
        <f t="shared" si="3"/>
        <v>94.24</v>
      </c>
      <c r="J139" s="3" t="s">
        <v>68</v>
      </c>
      <c r="K139" s="3" t="s">
        <v>106</v>
      </c>
      <c r="L139" s="3">
        <v>1.2863412E9</v>
      </c>
      <c r="M139" s="3">
        <v>1.2868596E9</v>
      </c>
      <c r="N139" s="7">
        <f t="shared" ref="N139:O139" si="140">(((L139/60)/60)/24)+DATE(1970,1,1)</f>
        <v>40457.20833</v>
      </c>
      <c r="O139" s="7">
        <f t="shared" si="140"/>
        <v>40463.20833</v>
      </c>
      <c r="P139" s="3" t="b">
        <v>0</v>
      </c>
      <c r="Q139" s="3" t="b">
        <v>0</v>
      </c>
      <c r="R139" s="3" t="s">
        <v>148</v>
      </c>
      <c r="S139" s="3" t="s">
        <v>50</v>
      </c>
      <c r="T139" s="3" t="s">
        <v>20</v>
      </c>
      <c r="U139" s="3"/>
      <c r="V139" s="3"/>
      <c r="W139" s="3"/>
      <c r="X139" s="3"/>
      <c r="Y139" s="3"/>
      <c r="Z139" s="3"/>
    </row>
    <row r="140">
      <c r="A140" s="3">
        <v>138.0</v>
      </c>
      <c r="B140" s="3" t="s">
        <v>405</v>
      </c>
      <c r="C140" s="3" t="s">
        <v>406</v>
      </c>
      <c r="D140" s="3">
        <v>9600.0</v>
      </c>
      <c r="E140" s="3">
        <v>9216.0</v>
      </c>
      <c r="F140" s="5">
        <f t="shared" si="2"/>
        <v>96</v>
      </c>
      <c r="G140" s="3" t="s">
        <v>4</v>
      </c>
      <c r="H140" s="3">
        <v>115.0</v>
      </c>
      <c r="I140" s="6">
        <f t="shared" si="3"/>
        <v>80.13913043</v>
      </c>
      <c r="J140" s="3" t="s">
        <v>68</v>
      </c>
      <c r="K140" s="3" t="s">
        <v>106</v>
      </c>
      <c r="L140" s="3">
        <v>1.3488084E9</v>
      </c>
      <c r="M140" s="3">
        <v>1.3493268E9</v>
      </c>
      <c r="N140" s="7">
        <f t="shared" ref="N140:O140" si="141">(((L140/60)/60)/24)+DATE(1970,1,1)</f>
        <v>41180.20833</v>
      </c>
      <c r="O140" s="7">
        <f t="shared" si="141"/>
        <v>41186.20833</v>
      </c>
      <c r="P140" s="3" t="b">
        <v>0</v>
      </c>
      <c r="Q140" s="3" t="b">
        <v>0</v>
      </c>
      <c r="R140" s="3" t="s">
        <v>369</v>
      </c>
      <c r="S140" s="3" t="s">
        <v>51</v>
      </c>
      <c r="T140" s="3" t="s">
        <v>27</v>
      </c>
      <c r="U140" s="3"/>
      <c r="V140" s="3"/>
      <c r="W140" s="3"/>
      <c r="X140" s="3"/>
      <c r="Y140" s="3"/>
      <c r="Z140" s="3"/>
    </row>
    <row r="141">
      <c r="A141" s="3">
        <v>139.0</v>
      </c>
      <c r="B141" s="3" t="s">
        <v>407</v>
      </c>
      <c r="C141" s="3" t="s">
        <v>408</v>
      </c>
      <c r="D141" s="3">
        <v>92100.0</v>
      </c>
      <c r="E141" s="3">
        <v>19246.0</v>
      </c>
      <c r="F141" s="5">
        <f t="shared" si="2"/>
        <v>20.89685125</v>
      </c>
      <c r="G141" s="3" t="s">
        <v>4</v>
      </c>
      <c r="H141" s="3">
        <v>326.0</v>
      </c>
      <c r="I141" s="6">
        <f t="shared" si="3"/>
        <v>59.03680982</v>
      </c>
      <c r="J141" s="3" t="s">
        <v>68</v>
      </c>
      <c r="K141" s="3" t="s">
        <v>106</v>
      </c>
      <c r="L141" s="3">
        <v>1.4295924E9</v>
      </c>
      <c r="M141" s="3">
        <v>1.4309748E9</v>
      </c>
      <c r="N141" s="7">
        <f t="shared" ref="N141:O141" si="142">(((L141/60)/60)/24)+DATE(1970,1,1)</f>
        <v>42115.20833</v>
      </c>
      <c r="O141" s="7">
        <f t="shared" si="142"/>
        <v>42131.20833</v>
      </c>
      <c r="P141" s="3" t="b">
        <v>0</v>
      </c>
      <c r="Q141" s="3" t="b">
        <v>1</v>
      </c>
      <c r="R141" s="3" t="s">
        <v>145</v>
      </c>
      <c r="S141" s="3" t="s">
        <v>49</v>
      </c>
      <c r="T141" s="3" t="s">
        <v>13</v>
      </c>
      <c r="U141" s="3"/>
      <c r="V141" s="3"/>
      <c r="W141" s="3"/>
      <c r="X141" s="3"/>
      <c r="Y141" s="3"/>
      <c r="Z141" s="3"/>
    </row>
    <row r="142">
      <c r="A142" s="3">
        <v>140.0</v>
      </c>
      <c r="B142" s="3" t="s">
        <v>409</v>
      </c>
      <c r="C142" s="3" t="s">
        <v>410</v>
      </c>
      <c r="D142" s="3">
        <v>5500.0</v>
      </c>
      <c r="E142" s="3">
        <v>12274.0</v>
      </c>
      <c r="F142" s="5">
        <f t="shared" si="2"/>
        <v>223.1636364</v>
      </c>
      <c r="G142" s="3" t="s">
        <v>6</v>
      </c>
      <c r="H142" s="3">
        <v>186.0</v>
      </c>
      <c r="I142" s="6">
        <f t="shared" si="3"/>
        <v>65.98924731</v>
      </c>
      <c r="J142" s="3" t="s">
        <v>68</v>
      </c>
      <c r="K142" s="3" t="s">
        <v>106</v>
      </c>
      <c r="L142" s="3">
        <v>1.5195384E9</v>
      </c>
      <c r="M142" s="3">
        <v>1.5199704E9</v>
      </c>
      <c r="N142" s="7">
        <f t="shared" ref="N142:O142" si="143">(((L142/60)/60)/24)+DATE(1970,1,1)</f>
        <v>43156.25</v>
      </c>
      <c r="O142" s="7">
        <f t="shared" si="143"/>
        <v>43161.25</v>
      </c>
      <c r="P142" s="3" t="b">
        <v>0</v>
      </c>
      <c r="Q142" s="3" t="b">
        <v>0</v>
      </c>
      <c r="R142" s="3" t="s">
        <v>123</v>
      </c>
      <c r="S142" s="3" t="s">
        <v>47</v>
      </c>
      <c r="T142" s="3" t="s">
        <v>10</v>
      </c>
      <c r="U142" s="3"/>
      <c r="V142" s="3"/>
      <c r="W142" s="3"/>
      <c r="X142" s="3"/>
      <c r="Y142" s="3"/>
      <c r="Z142" s="3"/>
    </row>
    <row r="143">
      <c r="A143" s="3">
        <v>141.0</v>
      </c>
      <c r="B143" s="3" t="s">
        <v>411</v>
      </c>
      <c r="C143" s="3" t="s">
        <v>412</v>
      </c>
      <c r="D143" s="3">
        <v>64300.0</v>
      </c>
      <c r="E143" s="3">
        <v>65323.0</v>
      </c>
      <c r="F143" s="5">
        <f t="shared" si="2"/>
        <v>101.5909798</v>
      </c>
      <c r="G143" s="3" t="s">
        <v>6</v>
      </c>
      <c r="H143" s="3">
        <v>1071.0</v>
      </c>
      <c r="I143" s="6">
        <f t="shared" si="3"/>
        <v>60.99253035</v>
      </c>
      <c r="J143" s="3" t="s">
        <v>68</v>
      </c>
      <c r="K143" s="3" t="s">
        <v>106</v>
      </c>
      <c r="L143" s="3">
        <v>1.4340852E9</v>
      </c>
      <c r="M143" s="3">
        <v>1.4346036E9</v>
      </c>
      <c r="N143" s="7">
        <f t="shared" ref="N143:O143" si="144">(((L143/60)/60)/24)+DATE(1970,1,1)</f>
        <v>42167.20833</v>
      </c>
      <c r="O143" s="7">
        <f t="shared" si="144"/>
        <v>42173.20833</v>
      </c>
      <c r="P143" s="3" t="b">
        <v>0</v>
      </c>
      <c r="Q143" s="3" t="b">
        <v>0</v>
      </c>
      <c r="R143" s="3" t="s">
        <v>111</v>
      </c>
      <c r="S143" s="3" t="s">
        <v>49</v>
      </c>
      <c r="T143" s="3" t="s">
        <v>11</v>
      </c>
      <c r="U143" s="3"/>
      <c r="V143" s="3"/>
      <c r="W143" s="3"/>
      <c r="X143" s="3"/>
      <c r="Y143" s="3"/>
      <c r="Z143" s="3"/>
    </row>
    <row r="144">
      <c r="A144" s="3">
        <v>142.0</v>
      </c>
      <c r="B144" s="3" t="s">
        <v>413</v>
      </c>
      <c r="C144" s="3" t="s">
        <v>414</v>
      </c>
      <c r="D144" s="3">
        <v>5000.0</v>
      </c>
      <c r="E144" s="3">
        <v>11502.0</v>
      </c>
      <c r="F144" s="5">
        <f t="shared" si="2"/>
        <v>230.04</v>
      </c>
      <c r="G144" s="3" t="s">
        <v>6</v>
      </c>
      <c r="H144" s="3">
        <v>117.0</v>
      </c>
      <c r="I144" s="6">
        <f t="shared" si="3"/>
        <v>98.30769231</v>
      </c>
      <c r="J144" s="3" t="s">
        <v>68</v>
      </c>
      <c r="K144" s="3" t="s">
        <v>106</v>
      </c>
      <c r="L144" s="3">
        <v>1.3336884E9</v>
      </c>
      <c r="M144" s="3">
        <v>1.3372308E9</v>
      </c>
      <c r="N144" s="7">
        <f t="shared" ref="N144:O144" si="145">(((L144/60)/60)/24)+DATE(1970,1,1)</f>
        <v>41005.20833</v>
      </c>
      <c r="O144" s="7">
        <f t="shared" si="145"/>
        <v>41046.20833</v>
      </c>
      <c r="P144" s="3" t="b">
        <v>0</v>
      </c>
      <c r="Q144" s="3" t="b">
        <v>0</v>
      </c>
      <c r="R144" s="3" t="s">
        <v>111</v>
      </c>
      <c r="S144" s="3" t="s">
        <v>49</v>
      </c>
      <c r="T144" s="3" t="s">
        <v>11</v>
      </c>
      <c r="U144" s="3"/>
      <c r="V144" s="3"/>
      <c r="W144" s="3"/>
      <c r="X144" s="3"/>
      <c r="Y144" s="3"/>
      <c r="Z144" s="3"/>
    </row>
    <row r="145">
      <c r="A145" s="3">
        <v>143.0</v>
      </c>
      <c r="B145" s="3" t="s">
        <v>415</v>
      </c>
      <c r="C145" s="3" t="s">
        <v>416</v>
      </c>
      <c r="D145" s="3">
        <v>5400.0</v>
      </c>
      <c r="E145" s="3">
        <v>7322.0</v>
      </c>
      <c r="F145" s="5">
        <f t="shared" si="2"/>
        <v>135.5925926</v>
      </c>
      <c r="G145" s="3" t="s">
        <v>6</v>
      </c>
      <c r="H145" s="3">
        <v>70.0</v>
      </c>
      <c r="I145" s="6">
        <f t="shared" si="3"/>
        <v>104.6</v>
      </c>
      <c r="J145" s="3" t="s">
        <v>68</v>
      </c>
      <c r="K145" s="3" t="s">
        <v>106</v>
      </c>
      <c r="L145" s="3">
        <v>1.2777012E9</v>
      </c>
      <c r="M145" s="3">
        <v>1.2794292E9</v>
      </c>
      <c r="N145" s="7">
        <f t="shared" ref="N145:O145" si="146">(((L145/60)/60)/24)+DATE(1970,1,1)</f>
        <v>40357.20833</v>
      </c>
      <c r="O145" s="7">
        <f t="shared" si="146"/>
        <v>40377.20833</v>
      </c>
      <c r="P145" s="3" t="b">
        <v>0</v>
      </c>
      <c r="Q145" s="3" t="b">
        <v>0</v>
      </c>
      <c r="R145" s="3" t="s">
        <v>140</v>
      </c>
      <c r="S145" s="3" t="s">
        <v>48</v>
      </c>
      <c r="T145" s="3" t="s">
        <v>14</v>
      </c>
      <c r="U145" s="3"/>
      <c r="V145" s="3"/>
      <c r="W145" s="3"/>
      <c r="X145" s="3"/>
      <c r="Y145" s="3"/>
      <c r="Z145" s="3"/>
    </row>
    <row r="146">
      <c r="A146" s="3">
        <v>144.0</v>
      </c>
      <c r="B146" s="3" t="s">
        <v>417</v>
      </c>
      <c r="C146" s="3" t="s">
        <v>418</v>
      </c>
      <c r="D146" s="3">
        <v>9000.0</v>
      </c>
      <c r="E146" s="3">
        <v>11619.0</v>
      </c>
      <c r="F146" s="5">
        <f t="shared" si="2"/>
        <v>129.1</v>
      </c>
      <c r="G146" s="3" t="s">
        <v>6</v>
      </c>
      <c r="H146" s="3">
        <v>135.0</v>
      </c>
      <c r="I146" s="6">
        <f t="shared" si="3"/>
        <v>86.06666667</v>
      </c>
      <c r="J146" s="3" t="s">
        <v>68</v>
      </c>
      <c r="K146" s="3" t="s">
        <v>106</v>
      </c>
      <c r="L146" s="3">
        <v>1.5607476E9</v>
      </c>
      <c r="M146" s="3">
        <v>1.5614388E9</v>
      </c>
      <c r="N146" s="7">
        <f t="shared" ref="N146:O146" si="147">(((L146/60)/60)/24)+DATE(1970,1,1)</f>
        <v>43633.20833</v>
      </c>
      <c r="O146" s="7">
        <f t="shared" si="147"/>
        <v>43641.20833</v>
      </c>
      <c r="P146" s="3" t="b">
        <v>0</v>
      </c>
      <c r="Q146" s="3" t="b">
        <v>0</v>
      </c>
      <c r="R146" s="3" t="s">
        <v>116</v>
      </c>
      <c r="S146" s="3" t="s">
        <v>46</v>
      </c>
      <c r="T146" s="3" t="s">
        <v>8</v>
      </c>
      <c r="U146" s="3"/>
      <c r="V146" s="3"/>
      <c r="W146" s="3"/>
      <c r="X146" s="3"/>
      <c r="Y146" s="3"/>
      <c r="Z146" s="3"/>
    </row>
    <row r="147">
      <c r="A147" s="3">
        <v>145.0</v>
      </c>
      <c r="B147" s="3" t="s">
        <v>419</v>
      </c>
      <c r="C147" s="3" t="s">
        <v>420</v>
      </c>
      <c r="D147" s="3">
        <v>25000.0</v>
      </c>
      <c r="E147" s="3">
        <v>59128.0</v>
      </c>
      <c r="F147" s="5">
        <f t="shared" si="2"/>
        <v>236.512</v>
      </c>
      <c r="G147" s="3" t="s">
        <v>6</v>
      </c>
      <c r="H147" s="3">
        <v>768.0</v>
      </c>
      <c r="I147" s="6">
        <f t="shared" si="3"/>
        <v>76.98958333</v>
      </c>
      <c r="J147" s="3" t="s">
        <v>72</v>
      </c>
      <c r="K147" s="3" t="s">
        <v>177</v>
      </c>
      <c r="L147" s="3">
        <v>1.410066E9</v>
      </c>
      <c r="M147" s="3">
        <v>1.410498E9</v>
      </c>
      <c r="N147" s="7">
        <f t="shared" ref="N147:O147" si="148">(((L147/60)/60)/24)+DATE(1970,1,1)</f>
        <v>41889.20833</v>
      </c>
      <c r="O147" s="7">
        <f t="shared" si="148"/>
        <v>41894.20833</v>
      </c>
      <c r="P147" s="3" t="b">
        <v>0</v>
      </c>
      <c r="Q147" s="3" t="b">
        <v>0</v>
      </c>
      <c r="R147" s="3" t="s">
        <v>145</v>
      </c>
      <c r="S147" s="3" t="s">
        <v>49</v>
      </c>
      <c r="T147" s="3" t="s">
        <v>13</v>
      </c>
      <c r="U147" s="3"/>
      <c r="V147" s="3"/>
      <c r="W147" s="3"/>
      <c r="X147" s="3"/>
      <c r="Y147" s="3"/>
      <c r="Z147" s="3"/>
    </row>
    <row r="148">
      <c r="A148" s="3">
        <v>146.0</v>
      </c>
      <c r="B148" s="3" t="s">
        <v>421</v>
      </c>
      <c r="C148" s="3" t="s">
        <v>422</v>
      </c>
      <c r="D148" s="3">
        <v>8800.0</v>
      </c>
      <c r="E148" s="3">
        <v>1518.0</v>
      </c>
      <c r="F148" s="5">
        <f t="shared" si="2"/>
        <v>17.25</v>
      </c>
      <c r="G148" s="3" t="s">
        <v>3</v>
      </c>
      <c r="H148" s="3">
        <v>51.0</v>
      </c>
      <c r="I148" s="6">
        <f t="shared" si="3"/>
        <v>29.76470588</v>
      </c>
      <c r="J148" s="3" t="s">
        <v>68</v>
      </c>
      <c r="K148" s="3" t="s">
        <v>106</v>
      </c>
      <c r="L148" s="3">
        <v>1.320732E9</v>
      </c>
      <c r="M148" s="3">
        <v>1.32246E9</v>
      </c>
      <c r="N148" s="7">
        <f t="shared" ref="N148:O148" si="149">(((L148/60)/60)/24)+DATE(1970,1,1)</f>
        <v>40855.25</v>
      </c>
      <c r="O148" s="7">
        <f t="shared" si="149"/>
        <v>40875.25</v>
      </c>
      <c r="P148" s="3" t="b">
        <v>0</v>
      </c>
      <c r="Q148" s="3" t="b">
        <v>0</v>
      </c>
      <c r="R148" s="3" t="s">
        <v>116</v>
      </c>
      <c r="S148" s="3" t="s">
        <v>46</v>
      </c>
      <c r="T148" s="3" t="s">
        <v>8</v>
      </c>
      <c r="U148" s="3"/>
      <c r="V148" s="3"/>
      <c r="W148" s="3"/>
      <c r="X148" s="3"/>
      <c r="Y148" s="3"/>
      <c r="Z148" s="3"/>
    </row>
    <row r="149">
      <c r="A149" s="3">
        <v>147.0</v>
      </c>
      <c r="B149" s="3" t="s">
        <v>423</v>
      </c>
      <c r="C149" s="3" t="s">
        <v>424</v>
      </c>
      <c r="D149" s="3">
        <v>8300.0</v>
      </c>
      <c r="E149" s="3">
        <v>9337.0</v>
      </c>
      <c r="F149" s="5">
        <f t="shared" si="2"/>
        <v>112.4939759</v>
      </c>
      <c r="G149" s="3" t="s">
        <v>6</v>
      </c>
      <c r="H149" s="3">
        <v>199.0</v>
      </c>
      <c r="I149" s="6">
        <f t="shared" si="3"/>
        <v>46.91959799</v>
      </c>
      <c r="J149" s="3" t="s">
        <v>68</v>
      </c>
      <c r="K149" s="3" t="s">
        <v>106</v>
      </c>
      <c r="L149" s="3">
        <v>1.465794E9</v>
      </c>
      <c r="M149" s="3">
        <v>1.4663124E9</v>
      </c>
      <c r="N149" s="7">
        <f t="shared" ref="N149:O149" si="150">(((L149/60)/60)/24)+DATE(1970,1,1)</f>
        <v>42534.20833</v>
      </c>
      <c r="O149" s="7">
        <f t="shared" si="150"/>
        <v>42540.20833</v>
      </c>
      <c r="P149" s="3" t="b">
        <v>0</v>
      </c>
      <c r="Q149" s="3" t="b">
        <v>1</v>
      </c>
      <c r="R149" s="3" t="s">
        <v>116</v>
      </c>
      <c r="S149" s="3" t="s">
        <v>46</v>
      </c>
      <c r="T149" s="3" t="s">
        <v>8</v>
      </c>
      <c r="U149" s="3"/>
      <c r="V149" s="3"/>
      <c r="W149" s="3"/>
      <c r="X149" s="3"/>
      <c r="Y149" s="3"/>
      <c r="Z149" s="3"/>
    </row>
    <row r="150">
      <c r="A150" s="3">
        <v>148.0</v>
      </c>
      <c r="B150" s="3" t="s">
        <v>425</v>
      </c>
      <c r="C150" s="3" t="s">
        <v>426</v>
      </c>
      <c r="D150" s="3">
        <v>9300.0</v>
      </c>
      <c r="E150" s="3">
        <v>11255.0</v>
      </c>
      <c r="F150" s="5">
        <f t="shared" si="2"/>
        <v>121.0215054</v>
      </c>
      <c r="G150" s="3" t="s">
        <v>6</v>
      </c>
      <c r="H150" s="3">
        <v>107.0</v>
      </c>
      <c r="I150" s="6">
        <f t="shared" si="3"/>
        <v>105.1869159</v>
      </c>
      <c r="J150" s="3" t="s">
        <v>68</v>
      </c>
      <c r="K150" s="3" t="s">
        <v>106</v>
      </c>
      <c r="L150" s="3">
        <v>1.5009588E9</v>
      </c>
      <c r="M150" s="3">
        <v>1.5017364E9</v>
      </c>
      <c r="N150" s="7">
        <f t="shared" ref="N150:O150" si="151">(((L150/60)/60)/24)+DATE(1970,1,1)</f>
        <v>42941.20833</v>
      </c>
      <c r="O150" s="7">
        <f t="shared" si="151"/>
        <v>42950.20833</v>
      </c>
      <c r="P150" s="3" t="b">
        <v>0</v>
      </c>
      <c r="Q150" s="3" t="b">
        <v>0</v>
      </c>
      <c r="R150" s="3" t="s">
        <v>145</v>
      </c>
      <c r="S150" s="3" t="s">
        <v>49</v>
      </c>
      <c r="T150" s="3" t="s">
        <v>13</v>
      </c>
      <c r="U150" s="3"/>
      <c r="V150" s="3"/>
      <c r="W150" s="3"/>
      <c r="X150" s="3"/>
      <c r="Y150" s="3"/>
      <c r="Z150" s="3"/>
    </row>
    <row r="151">
      <c r="A151" s="3">
        <v>149.0</v>
      </c>
      <c r="B151" s="3" t="s">
        <v>427</v>
      </c>
      <c r="C151" s="3" t="s">
        <v>428</v>
      </c>
      <c r="D151" s="3">
        <v>6200.0</v>
      </c>
      <c r="E151" s="3">
        <v>13632.0</v>
      </c>
      <c r="F151" s="5">
        <f t="shared" si="2"/>
        <v>219.8709677</v>
      </c>
      <c r="G151" s="3" t="s">
        <v>6</v>
      </c>
      <c r="H151" s="3">
        <v>195.0</v>
      </c>
      <c r="I151" s="6">
        <f t="shared" si="3"/>
        <v>69.90769231</v>
      </c>
      <c r="J151" s="3" t="s">
        <v>68</v>
      </c>
      <c r="K151" s="3" t="s">
        <v>106</v>
      </c>
      <c r="L151" s="3">
        <v>1.35702E9</v>
      </c>
      <c r="M151" s="3">
        <v>1.3615128E9</v>
      </c>
      <c r="N151" s="7">
        <f t="shared" ref="N151:O151" si="152">(((L151/60)/60)/24)+DATE(1970,1,1)</f>
        <v>41275.25</v>
      </c>
      <c r="O151" s="7">
        <f t="shared" si="152"/>
        <v>41327.25</v>
      </c>
      <c r="P151" s="3" t="b">
        <v>0</v>
      </c>
      <c r="Q151" s="3" t="b">
        <v>0</v>
      </c>
      <c r="R151" s="3" t="s">
        <v>140</v>
      </c>
      <c r="S151" s="3" t="s">
        <v>48</v>
      </c>
      <c r="T151" s="3" t="s">
        <v>14</v>
      </c>
      <c r="U151" s="3"/>
      <c r="V151" s="3"/>
      <c r="W151" s="3"/>
      <c r="X151" s="3"/>
      <c r="Y151" s="3"/>
      <c r="Z151" s="3"/>
    </row>
    <row r="152">
      <c r="A152" s="3">
        <v>150.0</v>
      </c>
      <c r="B152" s="3" t="s">
        <v>429</v>
      </c>
      <c r="C152" s="3" t="s">
        <v>430</v>
      </c>
      <c r="D152" s="3">
        <v>100.0</v>
      </c>
      <c r="E152" s="3">
        <v>1.0</v>
      </c>
      <c r="F152" s="5">
        <f t="shared" si="2"/>
        <v>1</v>
      </c>
      <c r="G152" s="3" t="s">
        <v>4</v>
      </c>
      <c r="H152" s="3">
        <v>1.0</v>
      </c>
      <c r="I152" s="6">
        <f t="shared" si="3"/>
        <v>1</v>
      </c>
      <c r="J152" s="3" t="s">
        <v>68</v>
      </c>
      <c r="K152" s="3" t="s">
        <v>106</v>
      </c>
      <c r="L152" s="3">
        <v>1.54494E9</v>
      </c>
      <c r="M152" s="3">
        <v>1.5450264E9</v>
      </c>
      <c r="N152" s="7">
        <f t="shared" ref="N152:O152" si="153">(((L152/60)/60)/24)+DATE(1970,1,1)</f>
        <v>43450.25</v>
      </c>
      <c r="O152" s="7">
        <f t="shared" si="153"/>
        <v>43451.25</v>
      </c>
      <c r="P152" s="3" t="b">
        <v>0</v>
      </c>
      <c r="Q152" s="3" t="b">
        <v>0</v>
      </c>
      <c r="R152" s="3" t="s">
        <v>107</v>
      </c>
      <c r="S152" s="3" t="s">
        <v>48</v>
      </c>
      <c r="T152" s="3" t="s">
        <v>9</v>
      </c>
      <c r="U152" s="3"/>
      <c r="V152" s="3"/>
      <c r="W152" s="3"/>
      <c r="X152" s="3"/>
      <c r="Y152" s="3"/>
      <c r="Z152" s="3"/>
    </row>
    <row r="153">
      <c r="A153" s="3">
        <v>151.0</v>
      </c>
      <c r="B153" s="3" t="s">
        <v>431</v>
      </c>
      <c r="C153" s="3" t="s">
        <v>432</v>
      </c>
      <c r="D153" s="3">
        <v>137200.0</v>
      </c>
      <c r="E153" s="3">
        <v>88037.0</v>
      </c>
      <c r="F153" s="5">
        <f t="shared" si="2"/>
        <v>64.16690962</v>
      </c>
      <c r="G153" s="3" t="s">
        <v>4</v>
      </c>
      <c r="H153" s="3">
        <v>1467.0</v>
      </c>
      <c r="I153" s="6">
        <f t="shared" si="3"/>
        <v>60.01158828</v>
      </c>
      <c r="J153" s="3" t="s">
        <v>68</v>
      </c>
      <c r="K153" s="3" t="s">
        <v>106</v>
      </c>
      <c r="L153" s="3">
        <v>1.40229E9</v>
      </c>
      <c r="M153" s="3">
        <v>1.4066964E9</v>
      </c>
      <c r="N153" s="7">
        <f t="shared" ref="N153:O153" si="154">(((L153/60)/60)/24)+DATE(1970,1,1)</f>
        <v>41799.20833</v>
      </c>
      <c r="O153" s="7">
        <f t="shared" si="154"/>
        <v>41850.20833</v>
      </c>
      <c r="P153" s="3" t="b">
        <v>0</v>
      </c>
      <c r="Q153" s="3" t="b">
        <v>0</v>
      </c>
      <c r="R153" s="3" t="s">
        <v>130</v>
      </c>
      <c r="S153" s="3" t="s">
        <v>48</v>
      </c>
      <c r="T153" s="3" t="s">
        <v>21</v>
      </c>
      <c r="U153" s="3"/>
      <c r="V153" s="3"/>
      <c r="W153" s="3"/>
      <c r="X153" s="3"/>
      <c r="Y153" s="3"/>
      <c r="Z153" s="3"/>
    </row>
    <row r="154">
      <c r="A154" s="3">
        <v>152.0</v>
      </c>
      <c r="B154" s="3" t="s">
        <v>433</v>
      </c>
      <c r="C154" s="3" t="s">
        <v>434</v>
      </c>
      <c r="D154" s="3">
        <v>41500.0</v>
      </c>
      <c r="E154" s="3">
        <v>175573.0</v>
      </c>
      <c r="F154" s="5">
        <f t="shared" si="2"/>
        <v>423.0674699</v>
      </c>
      <c r="G154" s="3" t="s">
        <v>6</v>
      </c>
      <c r="H154" s="3">
        <v>3376.0</v>
      </c>
      <c r="I154" s="6">
        <f t="shared" si="3"/>
        <v>52.00622038</v>
      </c>
      <c r="J154" s="3" t="s">
        <v>68</v>
      </c>
      <c r="K154" s="3" t="s">
        <v>106</v>
      </c>
      <c r="L154" s="3">
        <v>1.4873112E9</v>
      </c>
      <c r="M154" s="3">
        <v>1.487916E9</v>
      </c>
      <c r="N154" s="7">
        <f t="shared" ref="N154:O154" si="155">(((L154/60)/60)/24)+DATE(1970,1,1)</f>
        <v>42783.25</v>
      </c>
      <c r="O154" s="7">
        <f t="shared" si="155"/>
        <v>42790.25</v>
      </c>
      <c r="P154" s="3" t="b">
        <v>0</v>
      </c>
      <c r="Q154" s="3" t="b">
        <v>0</v>
      </c>
      <c r="R154" s="3" t="s">
        <v>140</v>
      </c>
      <c r="S154" s="3" t="s">
        <v>48</v>
      </c>
      <c r="T154" s="3" t="s">
        <v>14</v>
      </c>
      <c r="U154" s="3"/>
      <c r="V154" s="3"/>
      <c r="W154" s="3"/>
      <c r="X154" s="3"/>
      <c r="Y154" s="3"/>
      <c r="Z154" s="3"/>
    </row>
    <row r="155">
      <c r="A155" s="3">
        <v>153.0</v>
      </c>
      <c r="B155" s="3" t="s">
        <v>435</v>
      </c>
      <c r="C155" s="3" t="s">
        <v>436</v>
      </c>
      <c r="D155" s="3">
        <v>189400.0</v>
      </c>
      <c r="E155" s="3">
        <v>176112.0</v>
      </c>
      <c r="F155" s="5">
        <f t="shared" si="2"/>
        <v>92.98416051</v>
      </c>
      <c r="G155" s="3" t="s">
        <v>4</v>
      </c>
      <c r="H155" s="3">
        <v>5681.0</v>
      </c>
      <c r="I155" s="6">
        <f t="shared" si="3"/>
        <v>31.00017603</v>
      </c>
      <c r="J155" s="3" t="s">
        <v>68</v>
      </c>
      <c r="K155" s="3" t="s">
        <v>106</v>
      </c>
      <c r="L155" s="3">
        <v>1.3506228E9</v>
      </c>
      <c r="M155" s="3">
        <v>1.3511412E9</v>
      </c>
      <c r="N155" s="7">
        <f t="shared" ref="N155:O155" si="156">(((L155/60)/60)/24)+DATE(1970,1,1)</f>
        <v>41201.20833</v>
      </c>
      <c r="O155" s="7">
        <f t="shared" si="156"/>
        <v>41207.20833</v>
      </c>
      <c r="P155" s="3" t="b">
        <v>0</v>
      </c>
      <c r="Q155" s="3" t="b">
        <v>0</v>
      </c>
      <c r="R155" s="3" t="s">
        <v>116</v>
      </c>
      <c r="S155" s="3" t="s">
        <v>46</v>
      </c>
      <c r="T155" s="3" t="s">
        <v>8</v>
      </c>
      <c r="U155" s="3"/>
      <c r="V155" s="3"/>
      <c r="W155" s="3"/>
      <c r="X155" s="3"/>
      <c r="Y155" s="3"/>
      <c r="Z155" s="3"/>
    </row>
    <row r="156">
      <c r="A156" s="3">
        <v>154.0</v>
      </c>
      <c r="B156" s="3" t="s">
        <v>437</v>
      </c>
      <c r="C156" s="3" t="s">
        <v>438</v>
      </c>
      <c r="D156" s="3">
        <v>171300.0</v>
      </c>
      <c r="E156" s="3">
        <v>100650.0</v>
      </c>
      <c r="F156" s="5">
        <f t="shared" si="2"/>
        <v>58.75656743</v>
      </c>
      <c r="G156" s="3" t="s">
        <v>4</v>
      </c>
      <c r="H156" s="3">
        <v>1059.0</v>
      </c>
      <c r="I156" s="6">
        <f t="shared" si="3"/>
        <v>95.04249292</v>
      </c>
      <c r="J156" s="3" t="s">
        <v>68</v>
      </c>
      <c r="K156" s="3" t="s">
        <v>106</v>
      </c>
      <c r="L156" s="3">
        <v>1.4630292E9</v>
      </c>
      <c r="M156" s="3">
        <v>1.4650164E9</v>
      </c>
      <c r="N156" s="7">
        <f t="shared" ref="N156:O156" si="157">(((L156/60)/60)/24)+DATE(1970,1,1)</f>
        <v>42502.20833</v>
      </c>
      <c r="O156" s="7">
        <f t="shared" si="157"/>
        <v>42525.20833</v>
      </c>
      <c r="P156" s="3" t="b">
        <v>0</v>
      </c>
      <c r="Q156" s="3" t="b">
        <v>1</v>
      </c>
      <c r="R156" s="3" t="s">
        <v>140</v>
      </c>
      <c r="S156" s="3" t="s">
        <v>48</v>
      </c>
      <c r="T156" s="3" t="s">
        <v>14</v>
      </c>
      <c r="U156" s="3"/>
      <c r="V156" s="3"/>
      <c r="W156" s="3"/>
      <c r="X156" s="3"/>
      <c r="Y156" s="3"/>
      <c r="Z156" s="3"/>
    </row>
    <row r="157">
      <c r="A157" s="3">
        <v>155.0</v>
      </c>
      <c r="B157" s="3" t="s">
        <v>439</v>
      </c>
      <c r="C157" s="3" t="s">
        <v>440</v>
      </c>
      <c r="D157" s="3">
        <v>139500.0</v>
      </c>
      <c r="E157" s="3">
        <v>90706.0</v>
      </c>
      <c r="F157" s="5">
        <f t="shared" si="2"/>
        <v>65.02222222</v>
      </c>
      <c r="G157" s="3" t="s">
        <v>4</v>
      </c>
      <c r="H157" s="3">
        <v>1194.0</v>
      </c>
      <c r="I157" s="6">
        <f t="shared" si="3"/>
        <v>75.9681742</v>
      </c>
      <c r="J157" s="3" t="s">
        <v>68</v>
      </c>
      <c r="K157" s="3" t="s">
        <v>106</v>
      </c>
      <c r="L157" s="3">
        <v>1.2694932E9</v>
      </c>
      <c r="M157" s="3">
        <v>1.2707892E9</v>
      </c>
      <c r="N157" s="7">
        <f t="shared" ref="N157:O157" si="158">(((L157/60)/60)/24)+DATE(1970,1,1)</f>
        <v>40262.20833</v>
      </c>
      <c r="O157" s="7">
        <f t="shared" si="158"/>
        <v>40277.20833</v>
      </c>
      <c r="P157" s="3" t="b">
        <v>0</v>
      </c>
      <c r="Q157" s="3" t="b">
        <v>0</v>
      </c>
      <c r="R157" s="3" t="s">
        <v>116</v>
      </c>
      <c r="S157" s="3" t="s">
        <v>46</v>
      </c>
      <c r="T157" s="3" t="s">
        <v>8</v>
      </c>
      <c r="U157" s="3"/>
      <c r="V157" s="3"/>
      <c r="W157" s="3"/>
      <c r="X157" s="3"/>
      <c r="Y157" s="3"/>
      <c r="Z157" s="3"/>
    </row>
    <row r="158">
      <c r="A158" s="3">
        <v>156.0</v>
      </c>
      <c r="B158" s="3" t="s">
        <v>441</v>
      </c>
      <c r="C158" s="3" t="s">
        <v>442</v>
      </c>
      <c r="D158" s="3">
        <v>36400.0</v>
      </c>
      <c r="E158" s="3">
        <v>26914.0</v>
      </c>
      <c r="F158" s="5">
        <f t="shared" si="2"/>
        <v>73.93956044</v>
      </c>
      <c r="G158" s="3" t="s">
        <v>3</v>
      </c>
      <c r="H158" s="3">
        <v>379.0</v>
      </c>
      <c r="I158" s="6">
        <f t="shared" si="3"/>
        <v>71.01319261</v>
      </c>
      <c r="J158" s="3" t="s">
        <v>74</v>
      </c>
      <c r="K158" s="3" t="s">
        <v>110</v>
      </c>
      <c r="L158" s="3">
        <v>1.5702516E9</v>
      </c>
      <c r="M158" s="3">
        <v>1.5723252E9</v>
      </c>
      <c r="N158" s="7">
        <f t="shared" ref="N158:O158" si="159">(((L158/60)/60)/24)+DATE(1970,1,1)</f>
        <v>43743.20833</v>
      </c>
      <c r="O158" s="7">
        <f t="shared" si="159"/>
        <v>43767.20833</v>
      </c>
      <c r="P158" s="3" t="b">
        <v>0</v>
      </c>
      <c r="Q158" s="3" t="b">
        <v>0</v>
      </c>
      <c r="R158" s="3" t="s">
        <v>107</v>
      </c>
      <c r="S158" s="3" t="s">
        <v>48</v>
      </c>
      <c r="T158" s="3" t="s">
        <v>9</v>
      </c>
      <c r="U158" s="3"/>
      <c r="V158" s="3"/>
      <c r="W158" s="3"/>
      <c r="X158" s="3"/>
      <c r="Y158" s="3"/>
      <c r="Z158" s="3"/>
    </row>
    <row r="159">
      <c r="A159" s="3">
        <v>157.0</v>
      </c>
      <c r="B159" s="3" t="s">
        <v>443</v>
      </c>
      <c r="C159" s="3" t="s">
        <v>444</v>
      </c>
      <c r="D159" s="3">
        <v>4200.0</v>
      </c>
      <c r="E159" s="3">
        <v>2212.0</v>
      </c>
      <c r="F159" s="5">
        <f t="shared" si="2"/>
        <v>52.66666667</v>
      </c>
      <c r="G159" s="3" t="s">
        <v>4</v>
      </c>
      <c r="H159" s="3">
        <v>30.0</v>
      </c>
      <c r="I159" s="6">
        <f t="shared" si="3"/>
        <v>73.73333333</v>
      </c>
      <c r="J159" s="3" t="s">
        <v>74</v>
      </c>
      <c r="K159" s="3" t="s">
        <v>110</v>
      </c>
      <c r="L159" s="3">
        <v>1.3883832E9</v>
      </c>
      <c r="M159" s="3">
        <v>1.38942E9</v>
      </c>
      <c r="N159" s="7">
        <f t="shared" ref="N159:O159" si="160">(((L159/60)/60)/24)+DATE(1970,1,1)</f>
        <v>41638.25</v>
      </c>
      <c r="O159" s="7">
        <f t="shared" si="160"/>
        <v>41650.25</v>
      </c>
      <c r="P159" s="3" t="b">
        <v>0</v>
      </c>
      <c r="Q159" s="3" t="b">
        <v>0</v>
      </c>
      <c r="R159" s="3" t="s">
        <v>199</v>
      </c>
      <c r="S159" s="3" t="s">
        <v>53</v>
      </c>
      <c r="T159" s="3" t="s">
        <v>15</v>
      </c>
      <c r="U159" s="3"/>
      <c r="V159" s="3"/>
      <c r="W159" s="3"/>
      <c r="X159" s="3"/>
      <c r="Y159" s="3"/>
      <c r="Z159" s="3"/>
    </row>
    <row r="160">
      <c r="A160" s="3">
        <v>158.0</v>
      </c>
      <c r="B160" s="3" t="s">
        <v>445</v>
      </c>
      <c r="C160" s="3" t="s">
        <v>446</v>
      </c>
      <c r="D160" s="3">
        <v>2100.0</v>
      </c>
      <c r="E160" s="3">
        <v>4640.0</v>
      </c>
      <c r="F160" s="5">
        <f t="shared" si="2"/>
        <v>220.952381</v>
      </c>
      <c r="G160" s="3" t="s">
        <v>6</v>
      </c>
      <c r="H160" s="3">
        <v>41.0</v>
      </c>
      <c r="I160" s="6">
        <f t="shared" si="3"/>
        <v>113.1707317</v>
      </c>
      <c r="J160" s="3" t="s">
        <v>68</v>
      </c>
      <c r="K160" s="3" t="s">
        <v>106</v>
      </c>
      <c r="L160" s="3">
        <v>1.4495544E9</v>
      </c>
      <c r="M160" s="3">
        <v>1.4496408E9</v>
      </c>
      <c r="N160" s="7">
        <f t="shared" ref="N160:O160" si="161">(((L160/60)/60)/24)+DATE(1970,1,1)</f>
        <v>42346.25</v>
      </c>
      <c r="O160" s="7">
        <f t="shared" si="161"/>
        <v>42347.25</v>
      </c>
      <c r="P160" s="3" t="b">
        <v>0</v>
      </c>
      <c r="Q160" s="3" t="b">
        <v>0</v>
      </c>
      <c r="R160" s="3" t="s">
        <v>107</v>
      </c>
      <c r="S160" s="3" t="s">
        <v>48</v>
      </c>
      <c r="T160" s="3" t="s">
        <v>9</v>
      </c>
      <c r="U160" s="3"/>
      <c r="V160" s="3"/>
      <c r="W160" s="3"/>
      <c r="X160" s="3"/>
      <c r="Y160" s="3"/>
      <c r="Z160" s="3"/>
    </row>
    <row r="161">
      <c r="A161" s="3">
        <v>159.0</v>
      </c>
      <c r="B161" s="3" t="s">
        <v>447</v>
      </c>
      <c r="C161" s="3" t="s">
        <v>448</v>
      </c>
      <c r="D161" s="3">
        <v>191200.0</v>
      </c>
      <c r="E161" s="3">
        <v>191222.0</v>
      </c>
      <c r="F161" s="5">
        <f t="shared" si="2"/>
        <v>100.0115063</v>
      </c>
      <c r="G161" s="3" t="s">
        <v>6</v>
      </c>
      <c r="H161" s="3">
        <v>1821.0</v>
      </c>
      <c r="I161" s="6">
        <f t="shared" si="3"/>
        <v>105.0093355</v>
      </c>
      <c r="J161" s="3" t="s">
        <v>68</v>
      </c>
      <c r="K161" s="3" t="s">
        <v>106</v>
      </c>
      <c r="L161" s="3">
        <v>1.5536628E9</v>
      </c>
      <c r="M161" s="3">
        <v>1.555218E9</v>
      </c>
      <c r="N161" s="7">
        <f t="shared" ref="N161:O161" si="162">(((L161/60)/60)/24)+DATE(1970,1,1)</f>
        <v>43551.20833</v>
      </c>
      <c r="O161" s="7">
        <f t="shared" si="162"/>
        <v>43569.20833</v>
      </c>
      <c r="P161" s="3" t="b">
        <v>0</v>
      </c>
      <c r="Q161" s="3" t="b">
        <v>1</v>
      </c>
      <c r="R161" s="3" t="s">
        <v>116</v>
      </c>
      <c r="S161" s="3" t="s">
        <v>46</v>
      </c>
      <c r="T161" s="3" t="s">
        <v>8</v>
      </c>
      <c r="U161" s="3"/>
      <c r="V161" s="3"/>
      <c r="W161" s="3"/>
      <c r="X161" s="3"/>
      <c r="Y161" s="3"/>
      <c r="Z161" s="3"/>
    </row>
    <row r="162">
      <c r="A162" s="3">
        <v>160.0</v>
      </c>
      <c r="B162" s="3" t="s">
        <v>449</v>
      </c>
      <c r="C162" s="3" t="s">
        <v>450</v>
      </c>
      <c r="D162" s="3">
        <v>8000.0</v>
      </c>
      <c r="E162" s="3">
        <v>12985.0</v>
      </c>
      <c r="F162" s="5">
        <f t="shared" si="2"/>
        <v>162.3125</v>
      </c>
      <c r="G162" s="3" t="s">
        <v>6</v>
      </c>
      <c r="H162" s="3">
        <v>164.0</v>
      </c>
      <c r="I162" s="6">
        <f t="shared" si="3"/>
        <v>79.17682927</v>
      </c>
      <c r="J162" s="3" t="s">
        <v>68</v>
      </c>
      <c r="K162" s="3" t="s">
        <v>106</v>
      </c>
      <c r="L162" s="3">
        <v>1.5563412E9</v>
      </c>
      <c r="M162" s="3">
        <v>1.5577236E9</v>
      </c>
      <c r="N162" s="7">
        <f t="shared" ref="N162:O162" si="163">(((L162/60)/60)/24)+DATE(1970,1,1)</f>
        <v>43582.20833</v>
      </c>
      <c r="O162" s="7">
        <f t="shared" si="163"/>
        <v>43598.20833</v>
      </c>
      <c r="P162" s="3" t="b">
        <v>0</v>
      </c>
      <c r="Q162" s="3" t="b">
        <v>0</v>
      </c>
      <c r="R162" s="3" t="s">
        <v>145</v>
      </c>
      <c r="S162" s="3" t="s">
        <v>49</v>
      </c>
      <c r="T162" s="3" t="s">
        <v>13</v>
      </c>
      <c r="U162" s="3"/>
      <c r="V162" s="3"/>
      <c r="W162" s="3"/>
      <c r="X162" s="3"/>
      <c r="Y162" s="3"/>
      <c r="Z162" s="3"/>
    </row>
    <row r="163">
      <c r="A163" s="3">
        <v>161.0</v>
      </c>
      <c r="B163" s="3" t="s">
        <v>451</v>
      </c>
      <c r="C163" s="3" t="s">
        <v>452</v>
      </c>
      <c r="D163" s="3">
        <v>5500.0</v>
      </c>
      <c r="E163" s="3">
        <v>4300.0</v>
      </c>
      <c r="F163" s="5">
        <f t="shared" si="2"/>
        <v>78.18181818</v>
      </c>
      <c r="G163" s="3" t="s">
        <v>4</v>
      </c>
      <c r="H163" s="3">
        <v>75.0</v>
      </c>
      <c r="I163" s="6">
        <f t="shared" si="3"/>
        <v>57.33333333</v>
      </c>
      <c r="J163" s="3" t="s">
        <v>68</v>
      </c>
      <c r="K163" s="3" t="s">
        <v>106</v>
      </c>
      <c r="L163" s="3">
        <v>1.4429844E9</v>
      </c>
      <c r="M163" s="3">
        <v>1.4435028E9</v>
      </c>
      <c r="N163" s="7">
        <f t="shared" ref="N163:O163" si="164">(((L163/60)/60)/24)+DATE(1970,1,1)</f>
        <v>42270.20833</v>
      </c>
      <c r="O163" s="7">
        <f t="shared" si="164"/>
        <v>42276.20833</v>
      </c>
      <c r="P163" s="3" t="b">
        <v>0</v>
      </c>
      <c r="Q163" s="3" t="b">
        <v>1</v>
      </c>
      <c r="R163" s="3" t="s">
        <v>111</v>
      </c>
      <c r="S163" s="3" t="s">
        <v>49</v>
      </c>
      <c r="T163" s="3" t="s">
        <v>11</v>
      </c>
      <c r="U163" s="3"/>
      <c r="V163" s="3"/>
      <c r="W163" s="3"/>
      <c r="X163" s="3"/>
      <c r="Y163" s="3"/>
      <c r="Z163" s="3"/>
    </row>
    <row r="164">
      <c r="A164" s="3">
        <v>162.0</v>
      </c>
      <c r="B164" s="3" t="s">
        <v>453</v>
      </c>
      <c r="C164" s="3" t="s">
        <v>454</v>
      </c>
      <c r="D164" s="3">
        <v>6100.0</v>
      </c>
      <c r="E164" s="3">
        <v>9134.0</v>
      </c>
      <c r="F164" s="5">
        <f t="shared" si="2"/>
        <v>149.7377049</v>
      </c>
      <c r="G164" s="3" t="s">
        <v>6</v>
      </c>
      <c r="H164" s="3">
        <v>157.0</v>
      </c>
      <c r="I164" s="6">
        <f t="shared" si="3"/>
        <v>58.17834395</v>
      </c>
      <c r="J164" s="3" t="s">
        <v>72</v>
      </c>
      <c r="K164" s="3" t="s">
        <v>177</v>
      </c>
      <c r="L164" s="3">
        <v>1.5442488E9</v>
      </c>
      <c r="M164" s="3">
        <v>1.5468408E9</v>
      </c>
      <c r="N164" s="7">
        <f t="shared" ref="N164:O164" si="165">(((L164/60)/60)/24)+DATE(1970,1,1)</f>
        <v>43442.25</v>
      </c>
      <c r="O164" s="7">
        <f t="shared" si="165"/>
        <v>43472.25</v>
      </c>
      <c r="P164" s="3" t="b">
        <v>0</v>
      </c>
      <c r="Q164" s="3" t="b">
        <v>0</v>
      </c>
      <c r="R164" s="3" t="s">
        <v>107</v>
      </c>
      <c r="S164" s="3" t="s">
        <v>48</v>
      </c>
      <c r="T164" s="3" t="s">
        <v>9</v>
      </c>
      <c r="U164" s="3"/>
      <c r="V164" s="3"/>
      <c r="W164" s="3"/>
      <c r="X164" s="3"/>
      <c r="Y164" s="3"/>
      <c r="Z164" s="3"/>
    </row>
    <row r="165">
      <c r="A165" s="3">
        <v>163.0</v>
      </c>
      <c r="B165" s="3" t="s">
        <v>455</v>
      </c>
      <c r="C165" s="3" t="s">
        <v>456</v>
      </c>
      <c r="D165" s="3">
        <v>3500.0</v>
      </c>
      <c r="E165" s="3">
        <v>8864.0</v>
      </c>
      <c r="F165" s="5">
        <f t="shared" si="2"/>
        <v>253.2571429</v>
      </c>
      <c r="G165" s="3" t="s">
        <v>6</v>
      </c>
      <c r="H165" s="3">
        <v>246.0</v>
      </c>
      <c r="I165" s="6">
        <f t="shared" si="3"/>
        <v>36.03252033</v>
      </c>
      <c r="J165" s="3" t="s">
        <v>68</v>
      </c>
      <c r="K165" s="3" t="s">
        <v>106</v>
      </c>
      <c r="L165" s="3">
        <v>1.5084756E9</v>
      </c>
      <c r="M165" s="3">
        <v>1.5127128E9</v>
      </c>
      <c r="N165" s="7">
        <f t="shared" ref="N165:O165" si="166">(((L165/60)/60)/24)+DATE(1970,1,1)</f>
        <v>43028.20833</v>
      </c>
      <c r="O165" s="7">
        <f t="shared" si="166"/>
        <v>43077.25</v>
      </c>
      <c r="P165" s="3" t="b">
        <v>0</v>
      </c>
      <c r="Q165" s="3" t="b">
        <v>1</v>
      </c>
      <c r="R165" s="3" t="s">
        <v>199</v>
      </c>
      <c r="S165" s="3" t="s">
        <v>53</v>
      </c>
      <c r="T165" s="3" t="s">
        <v>15</v>
      </c>
      <c r="U165" s="3"/>
      <c r="V165" s="3"/>
      <c r="W165" s="3"/>
      <c r="X165" s="3"/>
      <c r="Y165" s="3"/>
      <c r="Z165" s="3"/>
    </row>
    <row r="166">
      <c r="A166" s="3">
        <v>164.0</v>
      </c>
      <c r="B166" s="3" t="s">
        <v>457</v>
      </c>
      <c r="C166" s="3" t="s">
        <v>458</v>
      </c>
      <c r="D166" s="3">
        <v>150500.0</v>
      </c>
      <c r="E166" s="3">
        <v>150755.0</v>
      </c>
      <c r="F166" s="5">
        <f t="shared" si="2"/>
        <v>100.1694352</v>
      </c>
      <c r="G166" s="3" t="s">
        <v>6</v>
      </c>
      <c r="H166" s="3">
        <v>1396.0</v>
      </c>
      <c r="I166" s="6">
        <f t="shared" si="3"/>
        <v>107.9906877</v>
      </c>
      <c r="J166" s="3" t="s">
        <v>68</v>
      </c>
      <c r="K166" s="3" t="s">
        <v>106</v>
      </c>
      <c r="L166" s="3">
        <v>1.5074388E9</v>
      </c>
      <c r="M166" s="3">
        <v>1.5075252E9</v>
      </c>
      <c r="N166" s="7">
        <f t="shared" ref="N166:O166" si="167">(((L166/60)/60)/24)+DATE(1970,1,1)</f>
        <v>43016.20833</v>
      </c>
      <c r="O166" s="7">
        <f t="shared" si="167"/>
        <v>43017.20833</v>
      </c>
      <c r="P166" s="3" t="b">
        <v>0</v>
      </c>
      <c r="Q166" s="3" t="b">
        <v>0</v>
      </c>
      <c r="R166" s="3" t="s">
        <v>116</v>
      </c>
      <c r="S166" s="3" t="s">
        <v>46</v>
      </c>
      <c r="T166" s="3" t="s">
        <v>8</v>
      </c>
      <c r="U166" s="3"/>
      <c r="V166" s="3"/>
      <c r="W166" s="3"/>
      <c r="X166" s="3"/>
      <c r="Y166" s="3"/>
      <c r="Z166" s="3"/>
    </row>
    <row r="167">
      <c r="A167" s="3">
        <v>165.0</v>
      </c>
      <c r="B167" s="3" t="s">
        <v>459</v>
      </c>
      <c r="C167" s="3" t="s">
        <v>460</v>
      </c>
      <c r="D167" s="3">
        <v>90400.0</v>
      </c>
      <c r="E167" s="3">
        <v>110279.0</v>
      </c>
      <c r="F167" s="5">
        <f t="shared" si="2"/>
        <v>121.9900442</v>
      </c>
      <c r="G167" s="3" t="s">
        <v>6</v>
      </c>
      <c r="H167" s="3">
        <v>2506.0</v>
      </c>
      <c r="I167" s="6">
        <f t="shared" si="3"/>
        <v>44.00598563</v>
      </c>
      <c r="J167" s="3" t="s">
        <v>68</v>
      </c>
      <c r="K167" s="3" t="s">
        <v>106</v>
      </c>
      <c r="L167" s="3">
        <v>1.5015636E9</v>
      </c>
      <c r="M167" s="3">
        <v>1.5043284E9</v>
      </c>
      <c r="N167" s="7">
        <f t="shared" ref="N167:O167" si="168">(((L167/60)/60)/24)+DATE(1970,1,1)</f>
        <v>42948.20833</v>
      </c>
      <c r="O167" s="7">
        <f t="shared" si="168"/>
        <v>42980.20833</v>
      </c>
      <c r="P167" s="3" t="b">
        <v>0</v>
      </c>
      <c r="Q167" s="3" t="b">
        <v>0</v>
      </c>
      <c r="R167" s="3" t="s">
        <v>111</v>
      </c>
      <c r="S167" s="3" t="s">
        <v>49</v>
      </c>
      <c r="T167" s="3" t="s">
        <v>11</v>
      </c>
      <c r="U167" s="3"/>
      <c r="V167" s="3"/>
      <c r="W167" s="3"/>
      <c r="X167" s="3"/>
      <c r="Y167" s="3"/>
      <c r="Z167" s="3"/>
    </row>
    <row r="168">
      <c r="A168" s="3">
        <v>166.0</v>
      </c>
      <c r="B168" s="3" t="s">
        <v>461</v>
      </c>
      <c r="C168" s="3" t="s">
        <v>462</v>
      </c>
      <c r="D168" s="3">
        <v>9800.0</v>
      </c>
      <c r="E168" s="3">
        <v>13439.0</v>
      </c>
      <c r="F168" s="5">
        <f t="shared" si="2"/>
        <v>137.1326531</v>
      </c>
      <c r="G168" s="3" t="s">
        <v>6</v>
      </c>
      <c r="H168" s="3">
        <v>244.0</v>
      </c>
      <c r="I168" s="6">
        <f t="shared" si="3"/>
        <v>55.07786885</v>
      </c>
      <c r="J168" s="3" t="s">
        <v>68</v>
      </c>
      <c r="K168" s="3" t="s">
        <v>106</v>
      </c>
      <c r="L168" s="3">
        <v>1.2929976E9</v>
      </c>
      <c r="M168" s="3">
        <v>1.2933432E9</v>
      </c>
      <c r="N168" s="7">
        <f t="shared" ref="N168:O168" si="169">(((L168/60)/60)/24)+DATE(1970,1,1)</f>
        <v>40534.25</v>
      </c>
      <c r="O168" s="7">
        <f t="shared" si="169"/>
        <v>40538.25</v>
      </c>
      <c r="P168" s="3" t="b">
        <v>0</v>
      </c>
      <c r="Q168" s="3" t="b">
        <v>0</v>
      </c>
      <c r="R168" s="3" t="s">
        <v>199</v>
      </c>
      <c r="S168" s="3" t="s">
        <v>53</v>
      </c>
      <c r="T168" s="3" t="s">
        <v>15</v>
      </c>
      <c r="U168" s="3"/>
      <c r="V168" s="3"/>
      <c r="W168" s="3"/>
      <c r="X168" s="3"/>
      <c r="Y168" s="3"/>
      <c r="Z168" s="3"/>
    </row>
    <row r="169">
      <c r="A169" s="3">
        <v>167.0</v>
      </c>
      <c r="B169" s="3" t="s">
        <v>463</v>
      </c>
      <c r="C169" s="3" t="s">
        <v>464</v>
      </c>
      <c r="D169" s="3">
        <v>2600.0</v>
      </c>
      <c r="E169" s="3">
        <v>10804.0</v>
      </c>
      <c r="F169" s="5">
        <f t="shared" si="2"/>
        <v>415.5384615</v>
      </c>
      <c r="G169" s="3" t="s">
        <v>6</v>
      </c>
      <c r="H169" s="3">
        <v>146.0</v>
      </c>
      <c r="I169" s="6">
        <f t="shared" si="3"/>
        <v>74</v>
      </c>
      <c r="J169" s="3" t="s">
        <v>74</v>
      </c>
      <c r="K169" s="3" t="s">
        <v>110</v>
      </c>
      <c r="L169" s="3">
        <v>1.3708404E9</v>
      </c>
      <c r="M169" s="3">
        <v>1.3717044E9</v>
      </c>
      <c r="N169" s="7">
        <f t="shared" ref="N169:O169" si="170">(((L169/60)/60)/24)+DATE(1970,1,1)</f>
        <v>41435.20833</v>
      </c>
      <c r="O169" s="7">
        <f t="shared" si="170"/>
        <v>41445.20833</v>
      </c>
      <c r="P169" s="3" t="b">
        <v>0</v>
      </c>
      <c r="Q169" s="3" t="b">
        <v>0</v>
      </c>
      <c r="R169" s="3" t="s">
        <v>116</v>
      </c>
      <c r="S169" s="3" t="s">
        <v>46</v>
      </c>
      <c r="T169" s="3" t="s">
        <v>8</v>
      </c>
      <c r="U169" s="3"/>
      <c r="V169" s="3"/>
      <c r="W169" s="3"/>
      <c r="X169" s="3"/>
      <c r="Y169" s="3"/>
      <c r="Z169" s="3"/>
    </row>
    <row r="170">
      <c r="A170" s="3">
        <v>168.0</v>
      </c>
      <c r="B170" s="3" t="s">
        <v>465</v>
      </c>
      <c r="C170" s="3" t="s">
        <v>466</v>
      </c>
      <c r="D170" s="3">
        <v>128100.0</v>
      </c>
      <c r="E170" s="3">
        <v>40107.0</v>
      </c>
      <c r="F170" s="5">
        <f t="shared" si="2"/>
        <v>31.30913349</v>
      </c>
      <c r="G170" s="3" t="s">
        <v>4</v>
      </c>
      <c r="H170" s="3">
        <v>955.0</v>
      </c>
      <c r="I170" s="6">
        <f t="shared" si="3"/>
        <v>41.99685864</v>
      </c>
      <c r="J170" s="3" t="s">
        <v>71</v>
      </c>
      <c r="K170" s="3" t="s">
        <v>119</v>
      </c>
      <c r="L170" s="3">
        <v>1.5508152E9</v>
      </c>
      <c r="M170" s="3">
        <v>1.5527988E9</v>
      </c>
      <c r="N170" s="7">
        <f t="shared" ref="N170:O170" si="171">(((L170/60)/60)/24)+DATE(1970,1,1)</f>
        <v>43518.25</v>
      </c>
      <c r="O170" s="7">
        <f t="shared" si="171"/>
        <v>43541.20833</v>
      </c>
      <c r="P170" s="3" t="b">
        <v>0</v>
      </c>
      <c r="Q170" s="3" t="b">
        <v>1</v>
      </c>
      <c r="R170" s="3" t="s">
        <v>140</v>
      </c>
      <c r="S170" s="3" t="s">
        <v>48</v>
      </c>
      <c r="T170" s="3" t="s">
        <v>14</v>
      </c>
      <c r="U170" s="3"/>
      <c r="V170" s="3"/>
      <c r="W170" s="3"/>
      <c r="X170" s="3"/>
      <c r="Y170" s="3"/>
      <c r="Z170" s="3"/>
    </row>
    <row r="171">
      <c r="A171" s="3">
        <v>169.0</v>
      </c>
      <c r="B171" s="3" t="s">
        <v>467</v>
      </c>
      <c r="C171" s="3" t="s">
        <v>468</v>
      </c>
      <c r="D171" s="3">
        <v>23300.0</v>
      </c>
      <c r="E171" s="3">
        <v>98811.0</v>
      </c>
      <c r="F171" s="5">
        <f t="shared" si="2"/>
        <v>424.0815451</v>
      </c>
      <c r="G171" s="3" t="s">
        <v>6</v>
      </c>
      <c r="H171" s="3">
        <v>1267.0</v>
      </c>
      <c r="I171" s="6">
        <f t="shared" si="3"/>
        <v>77.98816101</v>
      </c>
      <c r="J171" s="3" t="s">
        <v>68</v>
      </c>
      <c r="K171" s="3" t="s">
        <v>106</v>
      </c>
      <c r="L171" s="3">
        <v>1.3399092E9</v>
      </c>
      <c r="M171" s="3">
        <v>1.3423284E9</v>
      </c>
      <c r="N171" s="7">
        <f t="shared" ref="N171:O171" si="172">(((L171/60)/60)/24)+DATE(1970,1,1)</f>
        <v>41077.20833</v>
      </c>
      <c r="O171" s="7">
        <f t="shared" si="172"/>
        <v>41105.20833</v>
      </c>
      <c r="P171" s="3" t="b">
        <v>0</v>
      </c>
      <c r="Q171" s="3" t="b">
        <v>1</v>
      </c>
      <c r="R171" s="3" t="s">
        <v>178</v>
      </c>
      <c r="S171" s="3" t="s">
        <v>47</v>
      </c>
      <c r="T171" s="3" t="s">
        <v>25</v>
      </c>
      <c r="U171" s="3"/>
      <c r="V171" s="3"/>
      <c r="W171" s="3"/>
      <c r="X171" s="3"/>
      <c r="Y171" s="3"/>
      <c r="Z171" s="3"/>
    </row>
    <row r="172">
      <c r="A172" s="3">
        <v>170.0</v>
      </c>
      <c r="B172" s="3" t="s">
        <v>469</v>
      </c>
      <c r="C172" s="3" t="s">
        <v>470</v>
      </c>
      <c r="D172" s="3">
        <v>188100.0</v>
      </c>
      <c r="E172" s="3">
        <v>5528.0</v>
      </c>
      <c r="F172" s="5">
        <f t="shared" si="2"/>
        <v>2.938862307</v>
      </c>
      <c r="G172" s="3" t="s">
        <v>4</v>
      </c>
      <c r="H172" s="3">
        <v>67.0</v>
      </c>
      <c r="I172" s="6">
        <f t="shared" si="3"/>
        <v>82.50746269</v>
      </c>
      <c r="J172" s="3" t="s">
        <v>68</v>
      </c>
      <c r="K172" s="3" t="s">
        <v>106</v>
      </c>
      <c r="L172" s="3">
        <v>1.5017364E9</v>
      </c>
      <c r="M172" s="3">
        <v>1.5023412E9</v>
      </c>
      <c r="N172" s="7">
        <f t="shared" ref="N172:O172" si="173">(((L172/60)/60)/24)+DATE(1970,1,1)</f>
        <v>42950.20833</v>
      </c>
      <c r="O172" s="7">
        <f t="shared" si="173"/>
        <v>42957.20833</v>
      </c>
      <c r="P172" s="3" t="b">
        <v>0</v>
      </c>
      <c r="Q172" s="3" t="b">
        <v>0</v>
      </c>
      <c r="R172" s="3" t="s">
        <v>140</v>
      </c>
      <c r="S172" s="3" t="s">
        <v>48</v>
      </c>
      <c r="T172" s="3" t="s">
        <v>14</v>
      </c>
      <c r="U172" s="3"/>
      <c r="V172" s="3"/>
      <c r="W172" s="3"/>
      <c r="X172" s="3"/>
      <c r="Y172" s="3"/>
      <c r="Z172" s="3"/>
    </row>
    <row r="173">
      <c r="A173" s="3">
        <v>171.0</v>
      </c>
      <c r="B173" s="3" t="s">
        <v>471</v>
      </c>
      <c r="C173" s="3" t="s">
        <v>472</v>
      </c>
      <c r="D173" s="3">
        <v>4900.0</v>
      </c>
      <c r="E173" s="3">
        <v>521.0</v>
      </c>
      <c r="F173" s="5">
        <f t="shared" si="2"/>
        <v>10.63265306</v>
      </c>
      <c r="G173" s="3" t="s">
        <v>4</v>
      </c>
      <c r="H173" s="3">
        <v>5.0</v>
      </c>
      <c r="I173" s="6">
        <f t="shared" si="3"/>
        <v>104.2</v>
      </c>
      <c r="J173" s="3" t="s">
        <v>68</v>
      </c>
      <c r="K173" s="3" t="s">
        <v>106</v>
      </c>
      <c r="L173" s="3">
        <v>1.3952916E9</v>
      </c>
      <c r="M173" s="3">
        <v>1.3971924E9</v>
      </c>
      <c r="N173" s="7">
        <f t="shared" ref="N173:O173" si="174">(((L173/60)/60)/24)+DATE(1970,1,1)</f>
        <v>41718.20833</v>
      </c>
      <c r="O173" s="7">
        <f t="shared" si="174"/>
        <v>41740.20833</v>
      </c>
      <c r="P173" s="3" t="b">
        <v>0</v>
      </c>
      <c r="Q173" s="3" t="b">
        <v>0</v>
      </c>
      <c r="R173" s="3" t="s">
        <v>283</v>
      </c>
      <c r="S173" s="3" t="s">
        <v>50</v>
      </c>
      <c r="T173" s="3" t="s">
        <v>19</v>
      </c>
      <c r="U173" s="3"/>
      <c r="V173" s="3"/>
      <c r="W173" s="3"/>
      <c r="X173" s="3"/>
      <c r="Y173" s="3"/>
      <c r="Z173" s="3"/>
    </row>
    <row r="174">
      <c r="A174" s="3">
        <v>172.0</v>
      </c>
      <c r="B174" s="3" t="s">
        <v>473</v>
      </c>
      <c r="C174" s="3" t="s">
        <v>474</v>
      </c>
      <c r="D174" s="3">
        <v>800.0</v>
      </c>
      <c r="E174" s="3">
        <v>663.0</v>
      </c>
      <c r="F174" s="5">
        <f t="shared" si="2"/>
        <v>82.875</v>
      </c>
      <c r="G174" s="3" t="s">
        <v>4</v>
      </c>
      <c r="H174" s="3">
        <v>26.0</v>
      </c>
      <c r="I174" s="6">
        <f t="shared" si="3"/>
        <v>25.5</v>
      </c>
      <c r="J174" s="3" t="s">
        <v>68</v>
      </c>
      <c r="K174" s="3" t="s">
        <v>106</v>
      </c>
      <c r="L174" s="3">
        <v>1.405746E9</v>
      </c>
      <c r="M174" s="3">
        <v>1.407042E9</v>
      </c>
      <c r="N174" s="7">
        <f t="shared" ref="N174:O174" si="175">(((L174/60)/60)/24)+DATE(1970,1,1)</f>
        <v>41839.20833</v>
      </c>
      <c r="O174" s="7">
        <f t="shared" si="175"/>
        <v>41854.20833</v>
      </c>
      <c r="P174" s="3" t="b">
        <v>0</v>
      </c>
      <c r="Q174" s="3" t="b">
        <v>1</v>
      </c>
      <c r="R174" s="3" t="s">
        <v>123</v>
      </c>
      <c r="S174" s="3" t="s">
        <v>47</v>
      </c>
      <c r="T174" s="3" t="s">
        <v>10</v>
      </c>
      <c r="U174" s="3"/>
      <c r="V174" s="3"/>
      <c r="W174" s="3"/>
      <c r="X174" s="3"/>
      <c r="Y174" s="3"/>
      <c r="Z174" s="3"/>
    </row>
    <row r="175">
      <c r="A175" s="3">
        <v>173.0</v>
      </c>
      <c r="B175" s="3" t="s">
        <v>475</v>
      </c>
      <c r="C175" s="3" t="s">
        <v>476</v>
      </c>
      <c r="D175" s="3">
        <v>96700.0</v>
      </c>
      <c r="E175" s="3">
        <v>157635.0</v>
      </c>
      <c r="F175" s="5">
        <f t="shared" si="2"/>
        <v>163.0144778</v>
      </c>
      <c r="G175" s="3" t="s">
        <v>6</v>
      </c>
      <c r="H175" s="3">
        <v>1561.0</v>
      </c>
      <c r="I175" s="6">
        <f t="shared" si="3"/>
        <v>100.983344</v>
      </c>
      <c r="J175" s="3" t="s">
        <v>68</v>
      </c>
      <c r="K175" s="3" t="s">
        <v>106</v>
      </c>
      <c r="L175" s="3">
        <v>1.3688532E9</v>
      </c>
      <c r="M175" s="3">
        <v>1.3693716E9</v>
      </c>
      <c r="N175" s="7">
        <f t="shared" ref="N175:O175" si="176">(((L175/60)/60)/24)+DATE(1970,1,1)</f>
        <v>41412.20833</v>
      </c>
      <c r="O175" s="7">
        <f t="shared" si="176"/>
        <v>41418.20833</v>
      </c>
      <c r="P175" s="3" t="b">
        <v>0</v>
      </c>
      <c r="Q175" s="3" t="b">
        <v>0</v>
      </c>
      <c r="R175" s="3" t="s">
        <v>116</v>
      </c>
      <c r="S175" s="3" t="s">
        <v>46</v>
      </c>
      <c r="T175" s="3" t="s">
        <v>8</v>
      </c>
      <c r="U175" s="3"/>
      <c r="V175" s="3"/>
      <c r="W175" s="3"/>
      <c r="X175" s="3"/>
      <c r="Y175" s="3"/>
      <c r="Z175" s="3"/>
    </row>
    <row r="176">
      <c r="A176" s="3">
        <v>174.0</v>
      </c>
      <c r="B176" s="3" t="s">
        <v>477</v>
      </c>
      <c r="C176" s="3" t="s">
        <v>478</v>
      </c>
      <c r="D176" s="3">
        <v>600.0</v>
      </c>
      <c r="E176" s="3">
        <v>5368.0</v>
      </c>
      <c r="F176" s="5">
        <f t="shared" si="2"/>
        <v>894.6666667</v>
      </c>
      <c r="G176" s="3" t="s">
        <v>6</v>
      </c>
      <c r="H176" s="3">
        <v>48.0</v>
      </c>
      <c r="I176" s="6">
        <f t="shared" si="3"/>
        <v>111.8333333</v>
      </c>
      <c r="J176" s="3" t="s">
        <v>68</v>
      </c>
      <c r="K176" s="3" t="s">
        <v>106</v>
      </c>
      <c r="L176" s="3">
        <v>1.4440212E9</v>
      </c>
      <c r="M176" s="3">
        <v>1.4441076E9</v>
      </c>
      <c r="N176" s="7">
        <f t="shared" ref="N176:O176" si="177">(((L176/60)/60)/24)+DATE(1970,1,1)</f>
        <v>42282.20833</v>
      </c>
      <c r="O176" s="7">
        <f t="shared" si="177"/>
        <v>42283.20833</v>
      </c>
      <c r="P176" s="3" t="b">
        <v>0</v>
      </c>
      <c r="Q176" s="3" t="b">
        <v>1</v>
      </c>
      <c r="R176" s="3" t="s">
        <v>145</v>
      </c>
      <c r="S176" s="3" t="s">
        <v>49</v>
      </c>
      <c r="T176" s="3" t="s">
        <v>13</v>
      </c>
      <c r="U176" s="3"/>
      <c r="V176" s="3"/>
      <c r="W176" s="3"/>
      <c r="X176" s="3"/>
      <c r="Y176" s="3"/>
      <c r="Z176" s="3"/>
    </row>
    <row r="177">
      <c r="A177" s="3">
        <v>175.0</v>
      </c>
      <c r="B177" s="3" t="s">
        <v>479</v>
      </c>
      <c r="C177" s="3" t="s">
        <v>480</v>
      </c>
      <c r="D177" s="3">
        <v>181200.0</v>
      </c>
      <c r="E177" s="3">
        <v>47459.0</v>
      </c>
      <c r="F177" s="5">
        <f t="shared" si="2"/>
        <v>26.1915011</v>
      </c>
      <c r="G177" s="3" t="s">
        <v>4</v>
      </c>
      <c r="H177" s="3">
        <v>1130.0</v>
      </c>
      <c r="I177" s="6">
        <f t="shared" si="3"/>
        <v>41.99911504</v>
      </c>
      <c r="J177" s="3" t="s">
        <v>68</v>
      </c>
      <c r="K177" s="3" t="s">
        <v>106</v>
      </c>
      <c r="L177" s="3">
        <v>1.4726196E9</v>
      </c>
      <c r="M177" s="3">
        <v>1.4742612E9</v>
      </c>
      <c r="N177" s="7">
        <f t="shared" ref="N177:O177" si="178">(((L177/60)/60)/24)+DATE(1970,1,1)</f>
        <v>42613.20833</v>
      </c>
      <c r="O177" s="7">
        <f t="shared" si="178"/>
        <v>42632.20833</v>
      </c>
      <c r="P177" s="3" t="b">
        <v>0</v>
      </c>
      <c r="Q177" s="3" t="b">
        <v>0</v>
      </c>
      <c r="R177" s="3" t="s">
        <v>116</v>
      </c>
      <c r="S177" s="3" t="s">
        <v>46</v>
      </c>
      <c r="T177" s="3" t="s">
        <v>8</v>
      </c>
      <c r="U177" s="3"/>
      <c r="V177" s="3"/>
      <c r="W177" s="3"/>
      <c r="X177" s="3"/>
      <c r="Y177" s="3"/>
      <c r="Z177" s="3"/>
    </row>
    <row r="178">
      <c r="A178" s="3">
        <v>176.0</v>
      </c>
      <c r="B178" s="3" t="s">
        <v>481</v>
      </c>
      <c r="C178" s="3" t="s">
        <v>482</v>
      </c>
      <c r="D178" s="3">
        <v>115000.0</v>
      </c>
      <c r="E178" s="3">
        <v>86060.0</v>
      </c>
      <c r="F178" s="5">
        <f t="shared" si="2"/>
        <v>74.83478261</v>
      </c>
      <c r="G178" s="3" t="s">
        <v>4</v>
      </c>
      <c r="H178" s="3">
        <v>782.0</v>
      </c>
      <c r="I178" s="6">
        <f t="shared" si="3"/>
        <v>110.0511509</v>
      </c>
      <c r="J178" s="3" t="s">
        <v>68</v>
      </c>
      <c r="K178" s="3" t="s">
        <v>106</v>
      </c>
      <c r="L178" s="3">
        <v>1.4728788E9</v>
      </c>
      <c r="M178" s="3">
        <v>1.4736564E9</v>
      </c>
      <c r="N178" s="7">
        <f t="shared" ref="N178:O178" si="179">(((L178/60)/60)/24)+DATE(1970,1,1)</f>
        <v>42616.20833</v>
      </c>
      <c r="O178" s="7">
        <f t="shared" si="179"/>
        <v>42625.20833</v>
      </c>
      <c r="P178" s="3" t="b">
        <v>0</v>
      </c>
      <c r="Q178" s="3" t="b">
        <v>0</v>
      </c>
      <c r="R178" s="3" t="s">
        <v>116</v>
      </c>
      <c r="S178" s="3" t="s">
        <v>46</v>
      </c>
      <c r="T178" s="3" t="s">
        <v>8</v>
      </c>
      <c r="U178" s="3"/>
      <c r="V178" s="3"/>
      <c r="W178" s="3"/>
      <c r="X178" s="3"/>
      <c r="Y178" s="3"/>
      <c r="Z178" s="3"/>
    </row>
    <row r="179">
      <c r="A179" s="3">
        <v>177.0</v>
      </c>
      <c r="B179" s="3" t="s">
        <v>483</v>
      </c>
      <c r="C179" s="3" t="s">
        <v>484</v>
      </c>
      <c r="D179" s="3">
        <v>38800.0</v>
      </c>
      <c r="E179" s="3">
        <v>161593.0</v>
      </c>
      <c r="F179" s="5">
        <f t="shared" si="2"/>
        <v>416.4768041</v>
      </c>
      <c r="G179" s="3" t="s">
        <v>6</v>
      </c>
      <c r="H179" s="3">
        <v>2739.0</v>
      </c>
      <c r="I179" s="6">
        <f t="shared" si="3"/>
        <v>58.99707923</v>
      </c>
      <c r="J179" s="3" t="s">
        <v>68</v>
      </c>
      <c r="K179" s="3" t="s">
        <v>106</v>
      </c>
      <c r="L179" s="3">
        <v>1.2898008E9</v>
      </c>
      <c r="M179" s="3">
        <v>1.2919608E9</v>
      </c>
      <c r="N179" s="7">
        <f t="shared" ref="N179:O179" si="180">(((L179/60)/60)/24)+DATE(1970,1,1)</f>
        <v>40497.25</v>
      </c>
      <c r="O179" s="7">
        <f t="shared" si="180"/>
        <v>40522.25</v>
      </c>
      <c r="P179" s="3" t="b">
        <v>0</v>
      </c>
      <c r="Q179" s="3" t="b">
        <v>0</v>
      </c>
      <c r="R179" s="3" t="s">
        <v>116</v>
      </c>
      <c r="S179" s="3" t="s">
        <v>46</v>
      </c>
      <c r="T179" s="3" t="s">
        <v>8</v>
      </c>
      <c r="U179" s="3"/>
      <c r="V179" s="3"/>
      <c r="W179" s="3"/>
      <c r="X179" s="3"/>
      <c r="Y179" s="3"/>
      <c r="Z179" s="3"/>
    </row>
    <row r="180">
      <c r="A180" s="3">
        <v>178.0</v>
      </c>
      <c r="B180" s="3" t="s">
        <v>485</v>
      </c>
      <c r="C180" s="3" t="s">
        <v>486</v>
      </c>
      <c r="D180" s="3">
        <v>7200.0</v>
      </c>
      <c r="E180" s="3">
        <v>6927.0</v>
      </c>
      <c r="F180" s="5">
        <f t="shared" si="2"/>
        <v>96.20833333</v>
      </c>
      <c r="G180" s="3" t="s">
        <v>4</v>
      </c>
      <c r="H180" s="3">
        <v>210.0</v>
      </c>
      <c r="I180" s="6">
        <f t="shared" si="3"/>
        <v>32.98571429</v>
      </c>
      <c r="J180" s="3" t="s">
        <v>68</v>
      </c>
      <c r="K180" s="3" t="s">
        <v>106</v>
      </c>
      <c r="L180" s="3">
        <v>1.50597E9</v>
      </c>
      <c r="M180" s="3">
        <v>1.5067476E9</v>
      </c>
      <c r="N180" s="7">
        <f t="shared" ref="N180:O180" si="181">(((L180/60)/60)/24)+DATE(1970,1,1)</f>
        <v>42999.20833</v>
      </c>
      <c r="O180" s="7">
        <f t="shared" si="181"/>
        <v>43008.20833</v>
      </c>
      <c r="P180" s="3" t="b">
        <v>0</v>
      </c>
      <c r="Q180" s="3" t="b">
        <v>0</v>
      </c>
      <c r="R180" s="3" t="s">
        <v>103</v>
      </c>
      <c r="S180" s="3" t="s">
        <v>52</v>
      </c>
      <c r="T180" s="3" t="s">
        <v>12</v>
      </c>
      <c r="U180" s="3"/>
      <c r="V180" s="3"/>
      <c r="W180" s="3"/>
      <c r="X180" s="3"/>
      <c r="Y180" s="3"/>
      <c r="Z180" s="3"/>
    </row>
    <row r="181">
      <c r="A181" s="3">
        <v>179.0</v>
      </c>
      <c r="B181" s="3" t="s">
        <v>487</v>
      </c>
      <c r="C181" s="3" t="s">
        <v>488</v>
      </c>
      <c r="D181" s="3">
        <v>44500.0</v>
      </c>
      <c r="E181" s="3">
        <v>159185.0</v>
      </c>
      <c r="F181" s="5">
        <f t="shared" si="2"/>
        <v>357.7191011</v>
      </c>
      <c r="G181" s="3" t="s">
        <v>6</v>
      </c>
      <c r="H181" s="3">
        <v>3537.0</v>
      </c>
      <c r="I181" s="6">
        <f t="shared" si="3"/>
        <v>45.00565451</v>
      </c>
      <c r="J181" s="3" t="s">
        <v>73</v>
      </c>
      <c r="K181" s="3" t="s">
        <v>102</v>
      </c>
      <c r="L181" s="3">
        <v>1.3634964E9</v>
      </c>
      <c r="M181" s="3">
        <v>1.3635828E9</v>
      </c>
      <c r="N181" s="7">
        <f t="shared" ref="N181:O181" si="182">(((L181/60)/60)/24)+DATE(1970,1,1)</f>
        <v>41350.20833</v>
      </c>
      <c r="O181" s="7">
        <f t="shared" si="182"/>
        <v>41351.20833</v>
      </c>
      <c r="P181" s="3" t="b">
        <v>0</v>
      </c>
      <c r="Q181" s="3" t="b">
        <v>1</v>
      </c>
      <c r="R181" s="3" t="s">
        <v>116</v>
      </c>
      <c r="S181" s="3" t="s">
        <v>46</v>
      </c>
      <c r="T181" s="3" t="s">
        <v>8</v>
      </c>
      <c r="U181" s="3"/>
      <c r="V181" s="3"/>
      <c r="W181" s="3"/>
      <c r="X181" s="3"/>
      <c r="Y181" s="3"/>
      <c r="Z181" s="3"/>
    </row>
    <row r="182">
      <c r="A182" s="3">
        <v>180.0</v>
      </c>
      <c r="B182" s="3" t="s">
        <v>489</v>
      </c>
      <c r="C182" s="3" t="s">
        <v>490</v>
      </c>
      <c r="D182" s="3">
        <v>56000.0</v>
      </c>
      <c r="E182" s="3">
        <v>172736.0</v>
      </c>
      <c r="F182" s="5">
        <f t="shared" si="2"/>
        <v>308.4571429</v>
      </c>
      <c r="G182" s="3" t="s">
        <v>6</v>
      </c>
      <c r="H182" s="3">
        <v>2107.0</v>
      </c>
      <c r="I182" s="6">
        <f t="shared" si="3"/>
        <v>81.98196488</v>
      </c>
      <c r="J182" s="3" t="s">
        <v>74</v>
      </c>
      <c r="K182" s="3" t="s">
        <v>110</v>
      </c>
      <c r="L182" s="3">
        <v>1.269234E9</v>
      </c>
      <c r="M182" s="3">
        <v>1.269666E9</v>
      </c>
      <c r="N182" s="7">
        <f t="shared" ref="N182:O182" si="183">(((L182/60)/60)/24)+DATE(1970,1,1)</f>
        <v>40259.20833</v>
      </c>
      <c r="O182" s="7">
        <f t="shared" si="183"/>
        <v>40264.20833</v>
      </c>
      <c r="P182" s="3" t="b">
        <v>0</v>
      </c>
      <c r="Q182" s="3" t="b">
        <v>0</v>
      </c>
      <c r="R182" s="3" t="s">
        <v>145</v>
      </c>
      <c r="S182" s="3" t="s">
        <v>49</v>
      </c>
      <c r="T182" s="3" t="s">
        <v>13</v>
      </c>
      <c r="U182" s="3"/>
      <c r="V182" s="3"/>
      <c r="W182" s="3"/>
      <c r="X182" s="3"/>
      <c r="Y182" s="3"/>
      <c r="Z182" s="3"/>
    </row>
    <row r="183">
      <c r="A183" s="3">
        <v>181.0</v>
      </c>
      <c r="B183" s="3" t="s">
        <v>491</v>
      </c>
      <c r="C183" s="3" t="s">
        <v>492</v>
      </c>
      <c r="D183" s="3">
        <v>8600.0</v>
      </c>
      <c r="E183" s="3">
        <v>5315.0</v>
      </c>
      <c r="F183" s="5">
        <f t="shared" si="2"/>
        <v>61.80232558</v>
      </c>
      <c r="G183" s="3" t="s">
        <v>4</v>
      </c>
      <c r="H183" s="3">
        <v>136.0</v>
      </c>
      <c r="I183" s="6">
        <f t="shared" si="3"/>
        <v>39.08088235</v>
      </c>
      <c r="J183" s="3" t="s">
        <v>68</v>
      </c>
      <c r="K183" s="3" t="s">
        <v>106</v>
      </c>
      <c r="L183" s="3">
        <v>1.5070932E9</v>
      </c>
      <c r="M183" s="3">
        <v>1.5086484E9</v>
      </c>
      <c r="N183" s="7">
        <f t="shared" ref="N183:O183" si="184">(((L183/60)/60)/24)+DATE(1970,1,1)</f>
        <v>43012.20833</v>
      </c>
      <c r="O183" s="7">
        <f t="shared" si="184"/>
        <v>43030.20833</v>
      </c>
      <c r="P183" s="3" t="b">
        <v>0</v>
      </c>
      <c r="Q183" s="3" t="b">
        <v>0</v>
      </c>
      <c r="R183" s="3" t="s">
        <v>111</v>
      </c>
      <c r="S183" s="3" t="s">
        <v>49</v>
      </c>
      <c r="T183" s="3" t="s">
        <v>11</v>
      </c>
      <c r="U183" s="3"/>
      <c r="V183" s="3"/>
      <c r="W183" s="3"/>
      <c r="X183" s="3"/>
      <c r="Y183" s="3"/>
      <c r="Z183" s="3"/>
    </row>
    <row r="184">
      <c r="A184" s="3">
        <v>182.0</v>
      </c>
      <c r="B184" s="3" t="s">
        <v>493</v>
      </c>
      <c r="C184" s="3" t="s">
        <v>494</v>
      </c>
      <c r="D184" s="3">
        <v>27100.0</v>
      </c>
      <c r="E184" s="3">
        <v>195750.0</v>
      </c>
      <c r="F184" s="5">
        <f t="shared" si="2"/>
        <v>722.3247232</v>
      </c>
      <c r="G184" s="3" t="s">
        <v>6</v>
      </c>
      <c r="H184" s="3">
        <v>3318.0</v>
      </c>
      <c r="I184" s="6">
        <f t="shared" si="3"/>
        <v>58.99638336</v>
      </c>
      <c r="J184" s="3" t="s">
        <v>71</v>
      </c>
      <c r="K184" s="3" t="s">
        <v>119</v>
      </c>
      <c r="L184" s="3">
        <v>1.5605748E9</v>
      </c>
      <c r="M184" s="3">
        <v>1.5619572E9</v>
      </c>
      <c r="N184" s="7">
        <f t="shared" ref="N184:O184" si="185">(((L184/60)/60)/24)+DATE(1970,1,1)</f>
        <v>43631.20833</v>
      </c>
      <c r="O184" s="7">
        <f t="shared" si="185"/>
        <v>43647.20833</v>
      </c>
      <c r="P184" s="3" t="b">
        <v>0</v>
      </c>
      <c r="Q184" s="3" t="b">
        <v>0</v>
      </c>
      <c r="R184" s="3" t="s">
        <v>116</v>
      </c>
      <c r="S184" s="3" t="s">
        <v>46</v>
      </c>
      <c r="T184" s="3" t="s">
        <v>8</v>
      </c>
      <c r="U184" s="3"/>
      <c r="V184" s="3"/>
      <c r="W184" s="3"/>
      <c r="X184" s="3"/>
      <c r="Y184" s="3"/>
      <c r="Z184" s="3"/>
    </row>
    <row r="185">
      <c r="A185" s="3">
        <v>183.0</v>
      </c>
      <c r="B185" s="3" t="s">
        <v>495</v>
      </c>
      <c r="C185" s="3" t="s">
        <v>496</v>
      </c>
      <c r="D185" s="3">
        <v>5100.0</v>
      </c>
      <c r="E185" s="3">
        <v>3525.0</v>
      </c>
      <c r="F185" s="5">
        <f t="shared" si="2"/>
        <v>69.11764706</v>
      </c>
      <c r="G185" s="3" t="s">
        <v>4</v>
      </c>
      <c r="H185" s="3">
        <v>86.0</v>
      </c>
      <c r="I185" s="6">
        <f t="shared" si="3"/>
        <v>40.98837209</v>
      </c>
      <c r="J185" s="3" t="s">
        <v>73</v>
      </c>
      <c r="K185" s="3" t="s">
        <v>102</v>
      </c>
      <c r="L185" s="3">
        <v>1.2840084E9</v>
      </c>
      <c r="M185" s="3">
        <v>1.2851316E9</v>
      </c>
      <c r="N185" s="7">
        <f t="shared" ref="N185:O185" si="186">(((L185/60)/60)/24)+DATE(1970,1,1)</f>
        <v>40430.20833</v>
      </c>
      <c r="O185" s="7">
        <f t="shared" si="186"/>
        <v>40443.20833</v>
      </c>
      <c r="P185" s="3" t="b">
        <v>0</v>
      </c>
      <c r="Q185" s="3" t="b">
        <v>0</v>
      </c>
      <c r="R185" s="3" t="s">
        <v>107</v>
      </c>
      <c r="S185" s="3" t="s">
        <v>48</v>
      </c>
      <c r="T185" s="3" t="s">
        <v>9</v>
      </c>
      <c r="U185" s="3"/>
      <c r="V185" s="3"/>
      <c r="W185" s="3"/>
      <c r="X185" s="3"/>
      <c r="Y185" s="3"/>
      <c r="Z185" s="3"/>
    </row>
    <row r="186">
      <c r="A186" s="3">
        <v>184.0</v>
      </c>
      <c r="B186" s="3" t="s">
        <v>497</v>
      </c>
      <c r="C186" s="3" t="s">
        <v>498</v>
      </c>
      <c r="D186" s="3">
        <v>3600.0</v>
      </c>
      <c r="E186" s="3">
        <v>10550.0</v>
      </c>
      <c r="F186" s="5">
        <f t="shared" si="2"/>
        <v>293.0555556</v>
      </c>
      <c r="G186" s="3" t="s">
        <v>6</v>
      </c>
      <c r="H186" s="3">
        <v>340.0</v>
      </c>
      <c r="I186" s="6">
        <f t="shared" si="3"/>
        <v>31.02941176</v>
      </c>
      <c r="J186" s="3" t="s">
        <v>68</v>
      </c>
      <c r="K186" s="3" t="s">
        <v>106</v>
      </c>
      <c r="L186" s="3">
        <v>1.5568596E9</v>
      </c>
      <c r="M186" s="3">
        <v>1.556946E9</v>
      </c>
      <c r="N186" s="7">
        <f t="shared" ref="N186:O186" si="187">(((L186/60)/60)/24)+DATE(1970,1,1)</f>
        <v>43588.20833</v>
      </c>
      <c r="O186" s="7">
        <f t="shared" si="187"/>
        <v>43589.20833</v>
      </c>
      <c r="P186" s="3" t="b">
        <v>0</v>
      </c>
      <c r="Q186" s="3" t="b">
        <v>0</v>
      </c>
      <c r="R186" s="3" t="s">
        <v>116</v>
      </c>
      <c r="S186" s="3" t="s">
        <v>46</v>
      </c>
      <c r="T186" s="3" t="s">
        <v>8</v>
      </c>
      <c r="U186" s="3"/>
      <c r="V186" s="3"/>
      <c r="W186" s="3"/>
      <c r="X186" s="3"/>
      <c r="Y186" s="3"/>
      <c r="Z186" s="3"/>
    </row>
    <row r="187">
      <c r="A187" s="3">
        <v>185.0</v>
      </c>
      <c r="B187" s="3" t="s">
        <v>499</v>
      </c>
      <c r="C187" s="3" t="s">
        <v>500</v>
      </c>
      <c r="D187" s="3">
        <v>1000.0</v>
      </c>
      <c r="E187" s="3">
        <v>718.0</v>
      </c>
      <c r="F187" s="5">
        <f t="shared" si="2"/>
        <v>71.8</v>
      </c>
      <c r="G187" s="3" t="s">
        <v>4</v>
      </c>
      <c r="H187" s="3">
        <v>19.0</v>
      </c>
      <c r="I187" s="6">
        <f t="shared" si="3"/>
        <v>37.78947368</v>
      </c>
      <c r="J187" s="3" t="s">
        <v>68</v>
      </c>
      <c r="K187" s="3" t="s">
        <v>106</v>
      </c>
      <c r="L187" s="3">
        <v>1.5261876E9</v>
      </c>
      <c r="M187" s="3">
        <v>1.527138E9</v>
      </c>
      <c r="N187" s="7">
        <f t="shared" ref="N187:O187" si="188">(((L187/60)/60)/24)+DATE(1970,1,1)</f>
        <v>43233.20833</v>
      </c>
      <c r="O187" s="7">
        <f t="shared" si="188"/>
        <v>43244.20833</v>
      </c>
      <c r="P187" s="3" t="b">
        <v>0</v>
      </c>
      <c r="Q187" s="3" t="b">
        <v>0</v>
      </c>
      <c r="R187" s="3" t="s">
        <v>346</v>
      </c>
      <c r="S187" s="3" t="s">
        <v>47</v>
      </c>
      <c r="T187" s="3" t="s">
        <v>22</v>
      </c>
      <c r="U187" s="3"/>
      <c r="V187" s="3"/>
      <c r="W187" s="3"/>
      <c r="X187" s="3"/>
      <c r="Y187" s="3"/>
      <c r="Z187" s="3"/>
    </row>
    <row r="188">
      <c r="A188" s="3">
        <v>186.0</v>
      </c>
      <c r="B188" s="3" t="s">
        <v>501</v>
      </c>
      <c r="C188" s="3" t="s">
        <v>502</v>
      </c>
      <c r="D188" s="3">
        <v>88800.0</v>
      </c>
      <c r="E188" s="3">
        <v>28358.0</v>
      </c>
      <c r="F188" s="5">
        <f t="shared" si="2"/>
        <v>31.93468468</v>
      </c>
      <c r="G188" s="3" t="s">
        <v>4</v>
      </c>
      <c r="H188" s="3">
        <v>886.0</v>
      </c>
      <c r="I188" s="6">
        <f t="shared" si="3"/>
        <v>32.00677201</v>
      </c>
      <c r="J188" s="3" t="s">
        <v>68</v>
      </c>
      <c r="K188" s="3" t="s">
        <v>106</v>
      </c>
      <c r="L188" s="3">
        <v>1.4008212E9</v>
      </c>
      <c r="M188" s="3">
        <v>1.4021172E9</v>
      </c>
      <c r="N188" s="7">
        <f t="shared" ref="N188:O188" si="189">(((L188/60)/60)/24)+DATE(1970,1,1)</f>
        <v>41782.20833</v>
      </c>
      <c r="O188" s="7">
        <f t="shared" si="189"/>
        <v>41797.20833</v>
      </c>
      <c r="P188" s="3" t="b">
        <v>0</v>
      </c>
      <c r="Q188" s="3" t="b">
        <v>0</v>
      </c>
      <c r="R188" s="3" t="s">
        <v>116</v>
      </c>
      <c r="S188" s="3" t="s">
        <v>46</v>
      </c>
      <c r="T188" s="3" t="s">
        <v>8</v>
      </c>
      <c r="U188" s="3"/>
      <c r="V188" s="3"/>
      <c r="W188" s="3"/>
      <c r="X188" s="3"/>
      <c r="Y188" s="3"/>
      <c r="Z188" s="3"/>
    </row>
    <row r="189">
      <c r="A189" s="3">
        <v>187.0</v>
      </c>
      <c r="B189" s="3" t="s">
        <v>503</v>
      </c>
      <c r="C189" s="3" t="s">
        <v>504</v>
      </c>
      <c r="D189" s="3">
        <v>60200.0</v>
      </c>
      <c r="E189" s="3">
        <v>138384.0</v>
      </c>
      <c r="F189" s="5">
        <f t="shared" si="2"/>
        <v>229.8737542</v>
      </c>
      <c r="G189" s="3" t="s">
        <v>6</v>
      </c>
      <c r="H189" s="3">
        <v>1442.0</v>
      </c>
      <c r="I189" s="6">
        <f t="shared" si="3"/>
        <v>95.9667129</v>
      </c>
      <c r="J189" s="3" t="s">
        <v>73</v>
      </c>
      <c r="K189" s="3" t="s">
        <v>102</v>
      </c>
      <c r="L189" s="3">
        <v>1.3615992E9</v>
      </c>
      <c r="M189" s="3">
        <v>1.3640148E9</v>
      </c>
      <c r="N189" s="7">
        <f t="shared" ref="N189:O189" si="190">(((L189/60)/60)/24)+DATE(1970,1,1)</f>
        <v>41328.25</v>
      </c>
      <c r="O189" s="7">
        <f t="shared" si="190"/>
        <v>41356.20833</v>
      </c>
      <c r="P189" s="3" t="b">
        <v>0</v>
      </c>
      <c r="Q189" s="3" t="b">
        <v>1</v>
      </c>
      <c r="R189" s="3" t="s">
        <v>178</v>
      </c>
      <c r="S189" s="3" t="s">
        <v>47</v>
      </c>
      <c r="T189" s="3" t="s">
        <v>25</v>
      </c>
      <c r="U189" s="3"/>
      <c r="V189" s="3"/>
      <c r="W189" s="3"/>
      <c r="X189" s="3"/>
      <c r="Y189" s="3"/>
      <c r="Z189" s="3"/>
    </row>
    <row r="190">
      <c r="A190" s="3">
        <v>188.0</v>
      </c>
      <c r="B190" s="3" t="s">
        <v>505</v>
      </c>
      <c r="C190" s="3" t="s">
        <v>506</v>
      </c>
      <c r="D190" s="3">
        <v>8200.0</v>
      </c>
      <c r="E190" s="3">
        <v>2625.0</v>
      </c>
      <c r="F190" s="5">
        <f t="shared" si="2"/>
        <v>32.01219512</v>
      </c>
      <c r="G190" s="3" t="s">
        <v>4</v>
      </c>
      <c r="H190" s="3">
        <v>35.0</v>
      </c>
      <c r="I190" s="6">
        <f t="shared" si="3"/>
        <v>75</v>
      </c>
      <c r="J190" s="3" t="s">
        <v>69</v>
      </c>
      <c r="K190" s="3" t="s">
        <v>185</v>
      </c>
      <c r="L190" s="3">
        <v>1.4175E9</v>
      </c>
      <c r="M190" s="3">
        <v>1.4175864E9</v>
      </c>
      <c r="N190" s="7">
        <f t="shared" ref="N190:O190" si="191">(((L190/60)/60)/24)+DATE(1970,1,1)</f>
        <v>41975.25</v>
      </c>
      <c r="O190" s="7">
        <f t="shared" si="191"/>
        <v>41976.25</v>
      </c>
      <c r="P190" s="3" t="b">
        <v>0</v>
      </c>
      <c r="Q190" s="3" t="b">
        <v>0</v>
      </c>
      <c r="R190" s="3" t="s">
        <v>116</v>
      </c>
      <c r="S190" s="3" t="s">
        <v>46</v>
      </c>
      <c r="T190" s="3" t="s">
        <v>8</v>
      </c>
      <c r="U190" s="3"/>
      <c r="V190" s="3"/>
      <c r="W190" s="3"/>
      <c r="X190" s="3"/>
      <c r="Y190" s="3"/>
      <c r="Z190" s="3"/>
    </row>
    <row r="191">
      <c r="A191" s="3">
        <v>189.0</v>
      </c>
      <c r="B191" s="3" t="s">
        <v>507</v>
      </c>
      <c r="C191" s="3" t="s">
        <v>508</v>
      </c>
      <c r="D191" s="3">
        <v>191300.0</v>
      </c>
      <c r="E191" s="3">
        <v>45004.0</v>
      </c>
      <c r="F191" s="5">
        <f t="shared" si="2"/>
        <v>23.52535285</v>
      </c>
      <c r="G191" s="3" t="s">
        <v>3</v>
      </c>
      <c r="H191" s="3">
        <v>441.0</v>
      </c>
      <c r="I191" s="6">
        <f t="shared" si="3"/>
        <v>102.0498866</v>
      </c>
      <c r="J191" s="3" t="s">
        <v>68</v>
      </c>
      <c r="K191" s="3" t="s">
        <v>106</v>
      </c>
      <c r="L191" s="3">
        <v>1.4570712E9</v>
      </c>
      <c r="M191" s="3">
        <v>1.4570712E9</v>
      </c>
      <c r="N191" s="7">
        <f t="shared" ref="N191:O191" si="192">(((L191/60)/60)/24)+DATE(1970,1,1)</f>
        <v>42433.25</v>
      </c>
      <c r="O191" s="7">
        <f t="shared" si="192"/>
        <v>42433.25</v>
      </c>
      <c r="P191" s="3" t="b">
        <v>0</v>
      </c>
      <c r="Q191" s="3" t="b">
        <v>0</v>
      </c>
      <c r="R191" s="3" t="s">
        <v>116</v>
      </c>
      <c r="S191" s="3" t="s">
        <v>46</v>
      </c>
      <c r="T191" s="3" t="s">
        <v>8</v>
      </c>
      <c r="U191" s="3"/>
      <c r="V191" s="3"/>
      <c r="W191" s="3"/>
      <c r="X191" s="3"/>
      <c r="Y191" s="3"/>
      <c r="Z191" s="3"/>
    </row>
    <row r="192">
      <c r="A192" s="3">
        <v>190.0</v>
      </c>
      <c r="B192" s="3" t="s">
        <v>509</v>
      </c>
      <c r="C192" s="3" t="s">
        <v>510</v>
      </c>
      <c r="D192" s="3">
        <v>3700.0</v>
      </c>
      <c r="E192" s="3">
        <v>2538.0</v>
      </c>
      <c r="F192" s="5">
        <f t="shared" si="2"/>
        <v>68.59459459</v>
      </c>
      <c r="G192" s="3" t="s">
        <v>4</v>
      </c>
      <c r="H192" s="3">
        <v>24.0</v>
      </c>
      <c r="I192" s="6">
        <f t="shared" si="3"/>
        <v>105.75</v>
      </c>
      <c r="J192" s="3" t="s">
        <v>68</v>
      </c>
      <c r="K192" s="3" t="s">
        <v>106</v>
      </c>
      <c r="L192" s="3">
        <v>1.370322E9</v>
      </c>
      <c r="M192" s="3">
        <v>1.3704084E9</v>
      </c>
      <c r="N192" s="7">
        <f t="shared" ref="N192:O192" si="193">(((L192/60)/60)/24)+DATE(1970,1,1)</f>
        <v>41429.20833</v>
      </c>
      <c r="O192" s="7">
        <f t="shared" si="193"/>
        <v>41430.20833</v>
      </c>
      <c r="P192" s="3" t="b">
        <v>0</v>
      </c>
      <c r="Q192" s="3" t="b">
        <v>1</v>
      </c>
      <c r="R192" s="3" t="s">
        <v>116</v>
      </c>
      <c r="S192" s="3" t="s">
        <v>46</v>
      </c>
      <c r="T192" s="3" t="s">
        <v>8</v>
      </c>
      <c r="U192" s="3"/>
      <c r="V192" s="3"/>
      <c r="W192" s="3"/>
      <c r="X192" s="3"/>
      <c r="Y192" s="3"/>
      <c r="Z192" s="3"/>
    </row>
    <row r="193">
      <c r="A193" s="3">
        <v>191.0</v>
      </c>
      <c r="B193" s="3" t="s">
        <v>511</v>
      </c>
      <c r="C193" s="3" t="s">
        <v>512</v>
      </c>
      <c r="D193" s="3">
        <v>8400.0</v>
      </c>
      <c r="E193" s="3">
        <v>3188.0</v>
      </c>
      <c r="F193" s="5">
        <f t="shared" si="2"/>
        <v>37.95238095</v>
      </c>
      <c r="G193" s="3" t="s">
        <v>4</v>
      </c>
      <c r="H193" s="3">
        <v>86.0</v>
      </c>
      <c r="I193" s="6">
        <f t="shared" si="3"/>
        <v>37.06976744</v>
      </c>
      <c r="J193" s="3" t="s">
        <v>69</v>
      </c>
      <c r="K193" s="3" t="s">
        <v>185</v>
      </c>
      <c r="L193" s="3">
        <v>1.5523668E9</v>
      </c>
      <c r="M193" s="3">
        <v>1.552626E9</v>
      </c>
      <c r="N193" s="7">
        <f t="shared" ref="N193:O193" si="194">(((L193/60)/60)/24)+DATE(1970,1,1)</f>
        <v>43536.20833</v>
      </c>
      <c r="O193" s="7">
        <f t="shared" si="194"/>
        <v>43539.20833</v>
      </c>
      <c r="P193" s="3" t="b">
        <v>0</v>
      </c>
      <c r="Q193" s="3" t="b">
        <v>0</v>
      </c>
      <c r="R193" s="3" t="s">
        <v>116</v>
      </c>
      <c r="S193" s="3" t="s">
        <v>46</v>
      </c>
      <c r="T193" s="3" t="s">
        <v>8</v>
      </c>
      <c r="U193" s="3"/>
      <c r="V193" s="3"/>
      <c r="W193" s="3"/>
      <c r="X193" s="3"/>
      <c r="Y193" s="3"/>
      <c r="Z193" s="3"/>
    </row>
    <row r="194">
      <c r="A194" s="3">
        <v>192.0</v>
      </c>
      <c r="B194" s="3" t="s">
        <v>513</v>
      </c>
      <c r="C194" s="3" t="s">
        <v>514</v>
      </c>
      <c r="D194" s="3">
        <v>42600.0</v>
      </c>
      <c r="E194" s="3">
        <v>8517.0</v>
      </c>
      <c r="F194" s="5">
        <f t="shared" si="2"/>
        <v>19.99295775</v>
      </c>
      <c r="G194" s="3" t="s">
        <v>4</v>
      </c>
      <c r="H194" s="3">
        <v>243.0</v>
      </c>
      <c r="I194" s="6">
        <f t="shared" si="3"/>
        <v>35.04938272</v>
      </c>
      <c r="J194" s="3" t="s">
        <v>68</v>
      </c>
      <c r="K194" s="3" t="s">
        <v>106</v>
      </c>
      <c r="L194" s="3">
        <v>1.4038452E9</v>
      </c>
      <c r="M194" s="3">
        <v>1.4041908E9</v>
      </c>
      <c r="N194" s="7">
        <f t="shared" ref="N194:O194" si="195">(((L194/60)/60)/24)+DATE(1970,1,1)</f>
        <v>41817.20833</v>
      </c>
      <c r="O194" s="7">
        <f t="shared" si="195"/>
        <v>41821.20833</v>
      </c>
      <c r="P194" s="3" t="b">
        <v>0</v>
      </c>
      <c r="Q194" s="3" t="b">
        <v>0</v>
      </c>
      <c r="R194" s="3" t="s">
        <v>107</v>
      </c>
      <c r="S194" s="3" t="s">
        <v>48</v>
      </c>
      <c r="T194" s="3" t="s">
        <v>9</v>
      </c>
      <c r="U194" s="3"/>
      <c r="V194" s="3"/>
      <c r="W194" s="3"/>
      <c r="X194" s="3"/>
      <c r="Y194" s="3"/>
      <c r="Z194" s="3"/>
    </row>
    <row r="195">
      <c r="A195" s="3">
        <v>193.0</v>
      </c>
      <c r="B195" s="3" t="s">
        <v>515</v>
      </c>
      <c r="C195" s="3" t="s">
        <v>516</v>
      </c>
      <c r="D195" s="3">
        <v>6600.0</v>
      </c>
      <c r="E195" s="3">
        <v>3012.0</v>
      </c>
      <c r="F195" s="5">
        <f t="shared" si="2"/>
        <v>45.63636364</v>
      </c>
      <c r="G195" s="3" t="s">
        <v>4</v>
      </c>
      <c r="H195" s="3">
        <v>65.0</v>
      </c>
      <c r="I195" s="6">
        <f t="shared" si="3"/>
        <v>46.33846154</v>
      </c>
      <c r="J195" s="3" t="s">
        <v>68</v>
      </c>
      <c r="K195" s="3" t="s">
        <v>106</v>
      </c>
      <c r="L195" s="3">
        <v>1.5231636E9</v>
      </c>
      <c r="M195" s="3">
        <v>1.5235092E9</v>
      </c>
      <c r="N195" s="7">
        <f t="shared" ref="N195:O195" si="196">(((L195/60)/60)/24)+DATE(1970,1,1)</f>
        <v>43198.20833</v>
      </c>
      <c r="O195" s="7">
        <f t="shared" si="196"/>
        <v>43202.20833</v>
      </c>
      <c r="P195" s="3" t="b">
        <v>1</v>
      </c>
      <c r="Q195" s="3" t="b">
        <v>0</v>
      </c>
      <c r="R195" s="3" t="s">
        <v>140</v>
      </c>
      <c r="S195" s="3" t="s">
        <v>48</v>
      </c>
      <c r="T195" s="3" t="s">
        <v>14</v>
      </c>
      <c r="U195" s="3"/>
      <c r="V195" s="3"/>
      <c r="W195" s="3"/>
      <c r="X195" s="3"/>
      <c r="Y195" s="3"/>
      <c r="Z195" s="3"/>
    </row>
    <row r="196">
      <c r="A196" s="3">
        <v>194.0</v>
      </c>
      <c r="B196" s="3" t="s">
        <v>517</v>
      </c>
      <c r="C196" s="3" t="s">
        <v>518</v>
      </c>
      <c r="D196" s="3">
        <v>7100.0</v>
      </c>
      <c r="E196" s="3">
        <v>8716.0</v>
      </c>
      <c r="F196" s="5">
        <f t="shared" si="2"/>
        <v>122.7605634</v>
      </c>
      <c r="G196" s="3" t="s">
        <v>6</v>
      </c>
      <c r="H196" s="3">
        <v>126.0</v>
      </c>
      <c r="I196" s="6">
        <f t="shared" si="3"/>
        <v>69.17460317</v>
      </c>
      <c r="J196" s="3" t="s">
        <v>68</v>
      </c>
      <c r="K196" s="3" t="s">
        <v>106</v>
      </c>
      <c r="L196" s="3">
        <v>1.4422068E9</v>
      </c>
      <c r="M196" s="3">
        <v>1.4435892E9</v>
      </c>
      <c r="N196" s="7">
        <f t="shared" ref="N196:O196" si="197">(((L196/60)/60)/24)+DATE(1970,1,1)</f>
        <v>42261.20833</v>
      </c>
      <c r="O196" s="7">
        <f t="shared" si="197"/>
        <v>42277.20833</v>
      </c>
      <c r="P196" s="3" t="b">
        <v>0</v>
      </c>
      <c r="Q196" s="3" t="b">
        <v>0</v>
      </c>
      <c r="R196" s="3" t="s">
        <v>225</v>
      </c>
      <c r="S196" s="3" t="s">
        <v>48</v>
      </c>
      <c r="T196" s="3" t="s">
        <v>29</v>
      </c>
      <c r="U196" s="3"/>
      <c r="V196" s="3"/>
      <c r="W196" s="3"/>
      <c r="X196" s="3"/>
      <c r="Y196" s="3"/>
      <c r="Z196" s="3"/>
    </row>
    <row r="197">
      <c r="A197" s="3">
        <v>195.0</v>
      </c>
      <c r="B197" s="3" t="s">
        <v>519</v>
      </c>
      <c r="C197" s="3" t="s">
        <v>520</v>
      </c>
      <c r="D197" s="3">
        <v>15800.0</v>
      </c>
      <c r="E197" s="3">
        <v>57157.0</v>
      </c>
      <c r="F197" s="5">
        <f t="shared" si="2"/>
        <v>361.7531646</v>
      </c>
      <c r="G197" s="3" t="s">
        <v>6</v>
      </c>
      <c r="H197" s="3">
        <v>524.0</v>
      </c>
      <c r="I197" s="6">
        <f t="shared" si="3"/>
        <v>109.0782443</v>
      </c>
      <c r="J197" s="3" t="s">
        <v>68</v>
      </c>
      <c r="K197" s="3" t="s">
        <v>106</v>
      </c>
      <c r="L197" s="3">
        <v>1.5328404E9</v>
      </c>
      <c r="M197" s="3">
        <v>1.5334452E9</v>
      </c>
      <c r="N197" s="7">
        <f t="shared" ref="N197:O197" si="198">(((L197/60)/60)/24)+DATE(1970,1,1)</f>
        <v>43310.20833</v>
      </c>
      <c r="O197" s="7">
        <f t="shared" si="198"/>
        <v>43317.20833</v>
      </c>
      <c r="P197" s="3" t="b">
        <v>0</v>
      </c>
      <c r="Q197" s="3" t="b">
        <v>0</v>
      </c>
      <c r="R197" s="3" t="s">
        <v>130</v>
      </c>
      <c r="S197" s="3" t="s">
        <v>48</v>
      </c>
      <c r="T197" s="3" t="s">
        <v>21</v>
      </c>
      <c r="U197" s="3"/>
      <c r="V197" s="3"/>
      <c r="W197" s="3"/>
      <c r="X197" s="3"/>
      <c r="Y197" s="3"/>
      <c r="Z197" s="3"/>
    </row>
    <row r="198">
      <c r="A198" s="3">
        <v>196.0</v>
      </c>
      <c r="B198" s="3" t="s">
        <v>521</v>
      </c>
      <c r="C198" s="3" t="s">
        <v>522</v>
      </c>
      <c r="D198" s="3">
        <v>8200.0</v>
      </c>
      <c r="E198" s="3">
        <v>5178.0</v>
      </c>
      <c r="F198" s="5">
        <f t="shared" si="2"/>
        <v>63.14634146</v>
      </c>
      <c r="G198" s="3" t="s">
        <v>4</v>
      </c>
      <c r="H198" s="3">
        <v>100.0</v>
      </c>
      <c r="I198" s="6">
        <f t="shared" si="3"/>
        <v>51.78</v>
      </c>
      <c r="J198" s="3" t="s">
        <v>71</v>
      </c>
      <c r="K198" s="3" t="s">
        <v>119</v>
      </c>
      <c r="L198" s="3">
        <v>1.4728788E9</v>
      </c>
      <c r="M198" s="3">
        <v>1.4745204E9</v>
      </c>
      <c r="N198" s="7">
        <f t="shared" ref="N198:O198" si="199">(((L198/60)/60)/24)+DATE(1970,1,1)</f>
        <v>42616.20833</v>
      </c>
      <c r="O198" s="7">
        <f t="shared" si="199"/>
        <v>42635.20833</v>
      </c>
      <c r="P198" s="3" t="b">
        <v>0</v>
      </c>
      <c r="Q198" s="3" t="b">
        <v>0</v>
      </c>
      <c r="R198" s="3" t="s">
        <v>145</v>
      </c>
      <c r="S198" s="3" t="s">
        <v>49</v>
      </c>
      <c r="T198" s="3" t="s">
        <v>13</v>
      </c>
      <c r="U198" s="3"/>
      <c r="V198" s="3"/>
      <c r="W198" s="3"/>
      <c r="X198" s="3"/>
      <c r="Y198" s="3"/>
      <c r="Z198" s="3"/>
    </row>
    <row r="199">
      <c r="A199" s="3">
        <v>197.0</v>
      </c>
      <c r="B199" s="3" t="s">
        <v>523</v>
      </c>
      <c r="C199" s="3" t="s">
        <v>524</v>
      </c>
      <c r="D199" s="3">
        <v>54700.0</v>
      </c>
      <c r="E199" s="3">
        <v>163118.0</v>
      </c>
      <c r="F199" s="5">
        <f t="shared" si="2"/>
        <v>298.2047532</v>
      </c>
      <c r="G199" s="3" t="s">
        <v>6</v>
      </c>
      <c r="H199" s="3">
        <v>1989.0</v>
      </c>
      <c r="I199" s="6">
        <f t="shared" si="3"/>
        <v>82.0100553</v>
      </c>
      <c r="J199" s="3" t="s">
        <v>68</v>
      </c>
      <c r="K199" s="3" t="s">
        <v>106</v>
      </c>
      <c r="L199" s="3">
        <v>1.498194E9</v>
      </c>
      <c r="M199" s="3">
        <v>1.4994036E9</v>
      </c>
      <c r="N199" s="7">
        <f t="shared" ref="N199:O199" si="200">(((L199/60)/60)/24)+DATE(1970,1,1)</f>
        <v>42909.20833</v>
      </c>
      <c r="O199" s="7">
        <f t="shared" si="200"/>
        <v>42923.20833</v>
      </c>
      <c r="P199" s="3" t="b">
        <v>0</v>
      </c>
      <c r="Q199" s="3" t="b">
        <v>0</v>
      </c>
      <c r="R199" s="3" t="s">
        <v>133</v>
      </c>
      <c r="S199" s="3" t="s">
        <v>47</v>
      </c>
      <c r="T199" s="3" t="s">
        <v>16</v>
      </c>
      <c r="U199" s="3"/>
      <c r="V199" s="3"/>
      <c r="W199" s="3"/>
      <c r="X199" s="3"/>
      <c r="Y199" s="3"/>
      <c r="Z199" s="3"/>
    </row>
    <row r="200">
      <c r="A200" s="3">
        <v>198.0</v>
      </c>
      <c r="B200" s="3" t="s">
        <v>525</v>
      </c>
      <c r="C200" s="3" t="s">
        <v>526</v>
      </c>
      <c r="D200" s="3">
        <v>63200.0</v>
      </c>
      <c r="E200" s="3">
        <v>6041.0</v>
      </c>
      <c r="F200" s="5">
        <f t="shared" si="2"/>
        <v>9.558544304</v>
      </c>
      <c r="G200" s="3" t="s">
        <v>4</v>
      </c>
      <c r="H200" s="3">
        <v>168.0</v>
      </c>
      <c r="I200" s="6">
        <f t="shared" si="3"/>
        <v>35.95833333</v>
      </c>
      <c r="J200" s="3" t="s">
        <v>68</v>
      </c>
      <c r="K200" s="3" t="s">
        <v>106</v>
      </c>
      <c r="L200" s="3">
        <v>1.2810708E9</v>
      </c>
      <c r="M200" s="3">
        <v>1.2835764E9</v>
      </c>
      <c r="N200" s="7">
        <f t="shared" ref="N200:O200" si="201">(((L200/60)/60)/24)+DATE(1970,1,1)</f>
        <v>40396.20833</v>
      </c>
      <c r="O200" s="7">
        <f t="shared" si="201"/>
        <v>40425.20833</v>
      </c>
      <c r="P200" s="3" t="b">
        <v>0</v>
      </c>
      <c r="Q200" s="3" t="b">
        <v>0</v>
      </c>
      <c r="R200" s="3" t="s">
        <v>130</v>
      </c>
      <c r="S200" s="3" t="s">
        <v>48</v>
      </c>
      <c r="T200" s="3" t="s">
        <v>21</v>
      </c>
      <c r="U200" s="3"/>
      <c r="V200" s="3"/>
      <c r="W200" s="3"/>
      <c r="X200" s="3"/>
      <c r="Y200" s="3"/>
      <c r="Z200" s="3"/>
    </row>
    <row r="201">
      <c r="A201" s="3">
        <v>199.0</v>
      </c>
      <c r="B201" s="3" t="s">
        <v>527</v>
      </c>
      <c r="C201" s="3" t="s">
        <v>528</v>
      </c>
      <c r="D201" s="3">
        <v>1800.0</v>
      </c>
      <c r="E201" s="3">
        <v>968.0</v>
      </c>
      <c r="F201" s="5">
        <f t="shared" si="2"/>
        <v>53.77777778</v>
      </c>
      <c r="G201" s="3" t="s">
        <v>4</v>
      </c>
      <c r="H201" s="3">
        <v>13.0</v>
      </c>
      <c r="I201" s="6">
        <f t="shared" si="3"/>
        <v>74.46153846</v>
      </c>
      <c r="J201" s="3" t="s">
        <v>68</v>
      </c>
      <c r="K201" s="3" t="s">
        <v>106</v>
      </c>
      <c r="L201" s="3">
        <v>1.4362452E9</v>
      </c>
      <c r="M201" s="3">
        <v>1.4365908E9</v>
      </c>
      <c r="N201" s="7">
        <f t="shared" ref="N201:O201" si="202">(((L201/60)/60)/24)+DATE(1970,1,1)</f>
        <v>42192.20833</v>
      </c>
      <c r="O201" s="7">
        <f t="shared" si="202"/>
        <v>42196.20833</v>
      </c>
      <c r="P201" s="3" t="b">
        <v>0</v>
      </c>
      <c r="Q201" s="3" t="b">
        <v>0</v>
      </c>
      <c r="R201" s="3" t="s">
        <v>107</v>
      </c>
      <c r="S201" s="3" t="s">
        <v>48</v>
      </c>
      <c r="T201" s="3" t="s">
        <v>9</v>
      </c>
      <c r="U201" s="3"/>
      <c r="V201" s="3"/>
      <c r="W201" s="3"/>
      <c r="X201" s="3"/>
      <c r="Y201" s="3"/>
      <c r="Z201" s="3"/>
    </row>
    <row r="202">
      <c r="A202" s="3">
        <v>200.0</v>
      </c>
      <c r="B202" s="3" t="s">
        <v>529</v>
      </c>
      <c r="C202" s="3" t="s">
        <v>530</v>
      </c>
      <c r="D202" s="3">
        <v>100.0</v>
      </c>
      <c r="E202" s="3">
        <v>2.0</v>
      </c>
      <c r="F202" s="5">
        <f t="shared" si="2"/>
        <v>2</v>
      </c>
      <c r="G202" s="3" t="s">
        <v>4</v>
      </c>
      <c r="H202" s="3">
        <v>1.0</v>
      </c>
      <c r="I202" s="6">
        <f t="shared" si="3"/>
        <v>2</v>
      </c>
      <c r="J202" s="3" t="s">
        <v>73</v>
      </c>
      <c r="K202" s="3" t="s">
        <v>102</v>
      </c>
      <c r="L202" s="3">
        <v>1.2694932E9</v>
      </c>
      <c r="M202" s="3">
        <v>1.2704436E9</v>
      </c>
      <c r="N202" s="7">
        <f t="shared" ref="N202:O202" si="203">(((L202/60)/60)/24)+DATE(1970,1,1)</f>
        <v>40262.20833</v>
      </c>
      <c r="O202" s="7">
        <f t="shared" si="203"/>
        <v>40273.20833</v>
      </c>
      <c r="P202" s="3" t="b">
        <v>0</v>
      </c>
      <c r="Q202" s="3" t="b">
        <v>0</v>
      </c>
      <c r="R202" s="3" t="s">
        <v>116</v>
      </c>
      <c r="S202" s="3" t="s">
        <v>46</v>
      </c>
      <c r="T202" s="3" t="s">
        <v>8</v>
      </c>
      <c r="U202" s="3"/>
      <c r="V202" s="3"/>
      <c r="W202" s="3"/>
      <c r="X202" s="3"/>
      <c r="Y202" s="3"/>
      <c r="Z202" s="3"/>
    </row>
    <row r="203">
      <c r="A203" s="3">
        <v>201.0</v>
      </c>
      <c r="B203" s="3" t="s">
        <v>531</v>
      </c>
      <c r="C203" s="3" t="s">
        <v>532</v>
      </c>
      <c r="D203" s="3">
        <v>2100.0</v>
      </c>
      <c r="E203" s="3">
        <v>14305.0</v>
      </c>
      <c r="F203" s="5">
        <f t="shared" si="2"/>
        <v>681.1904762</v>
      </c>
      <c r="G203" s="3" t="s">
        <v>6</v>
      </c>
      <c r="H203" s="3">
        <v>157.0</v>
      </c>
      <c r="I203" s="6">
        <f t="shared" si="3"/>
        <v>91.11464968</v>
      </c>
      <c r="J203" s="3" t="s">
        <v>68</v>
      </c>
      <c r="K203" s="3" t="s">
        <v>106</v>
      </c>
      <c r="L203" s="3">
        <v>1.4062644E9</v>
      </c>
      <c r="M203" s="3">
        <v>1.4078196E9</v>
      </c>
      <c r="N203" s="7">
        <f t="shared" ref="N203:O203" si="204">(((L203/60)/60)/24)+DATE(1970,1,1)</f>
        <v>41845.20833</v>
      </c>
      <c r="O203" s="7">
        <f t="shared" si="204"/>
        <v>41863.20833</v>
      </c>
      <c r="P203" s="3" t="b">
        <v>0</v>
      </c>
      <c r="Q203" s="3" t="b">
        <v>0</v>
      </c>
      <c r="R203" s="3" t="s">
        <v>111</v>
      </c>
      <c r="S203" s="3" t="s">
        <v>49</v>
      </c>
      <c r="T203" s="3" t="s">
        <v>11</v>
      </c>
      <c r="U203" s="3"/>
      <c r="V203" s="3"/>
      <c r="W203" s="3"/>
      <c r="X203" s="3"/>
      <c r="Y203" s="3"/>
      <c r="Z203" s="3"/>
    </row>
    <row r="204">
      <c r="A204" s="3">
        <v>202.0</v>
      </c>
      <c r="B204" s="3" t="s">
        <v>533</v>
      </c>
      <c r="C204" s="3" t="s">
        <v>534</v>
      </c>
      <c r="D204" s="3">
        <v>8300.0</v>
      </c>
      <c r="E204" s="3">
        <v>6543.0</v>
      </c>
      <c r="F204" s="5">
        <f t="shared" si="2"/>
        <v>78.8313253</v>
      </c>
      <c r="G204" s="3" t="s">
        <v>3</v>
      </c>
      <c r="H204" s="3">
        <v>82.0</v>
      </c>
      <c r="I204" s="6">
        <f t="shared" si="3"/>
        <v>79.79268293</v>
      </c>
      <c r="J204" s="3" t="s">
        <v>68</v>
      </c>
      <c r="K204" s="3" t="s">
        <v>106</v>
      </c>
      <c r="L204" s="3">
        <v>1.3175316E9</v>
      </c>
      <c r="M204" s="3">
        <v>1.3178772E9</v>
      </c>
      <c r="N204" s="7">
        <f t="shared" ref="N204:O204" si="205">(((L204/60)/60)/24)+DATE(1970,1,1)</f>
        <v>40818.20833</v>
      </c>
      <c r="O204" s="7">
        <f t="shared" si="205"/>
        <v>40822.20833</v>
      </c>
      <c r="P204" s="3" t="b">
        <v>0</v>
      </c>
      <c r="Q204" s="3" t="b">
        <v>0</v>
      </c>
      <c r="R204" s="3" t="s">
        <v>103</v>
      </c>
      <c r="S204" s="3" t="s">
        <v>52</v>
      </c>
      <c r="T204" s="3" t="s">
        <v>12</v>
      </c>
      <c r="U204" s="3"/>
      <c r="V204" s="3"/>
      <c r="W204" s="3"/>
      <c r="X204" s="3"/>
      <c r="Y204" s="3"/>
      <c r="Z204" s="3"/>
    </row>
    <row r="205">
      <c r="A205" s="3">
        <v>203.0</v>
      </c>
      <c r="B205" s="3" t="s">
        <v>535</v>
      </c>
      <c r="C205" s="3" t="s">
        <v>536</v>
      </c>
      <c r="D205" s="3">
        <v>143900.0</v>
      </c>
      <c r="E205" s="3">
        <v>193413.0</v>
      </c>
      <c r="F205" s="5">
        <f t="shared" si="2"/>
        <v>134.4079222</v>
      </c>
      <c r="G205" s="3" t="s">
        <v>6</v>
      </c>
      <c r="H205" s="3">
        <v>4498.0</v>
      </c>
      <c r="I205" s="6">
        <f t="shared" si="3"/>
        <v>42.99977768</v>
      </c>
      <c r="J205" s="3" t="s">
        <v>74</v>
      </c>
      <c r="K205" s="3" t="s">
        <v>110</v>
      </c>
      <c r="L205" s="3">
        <v>1.4846328E9</v>
      </c>
      <c r="M205" s="3">
        <v>1.4848056E9</v>
      </c>
      <c r="N205" s="7">
        <f t="shared" ref="N205:O205" si="206">(((L205/60)/60)/24)+DATE(1970,1,1)</f>
        <v>42752.25</v>
      </c>
      <c r="O205" s="7">
        <f t="shared" si="206"/>
        <v>42754.25</v>
      </c>
      <c r="P205" s="3" t="b">
        <v>0</v>
      </c>
      <c r="Q205" s="3" t="b">
        <v>0</v>
      </c>
      <c r="R205" s="3" t="s">
        <v>116</v>
      </c>
      <c r="S205" s="3" t="s">
        <v>46</v>
      </c>
      <c r="T205" s="3" t="s">
        <v>8</v>
      </c>
      <c r="U205" s="3"/>
      <c r="V205" s="3"/>
      <c r="W205" s="3"/>
      <c r="X205" s="3"/>
      <c r="Y205" s="3"/>
      <c r="Z205" s="3"/>
    </row>
    <row r="206">
      <c r="A206" s="3">
        <v>204.0</v>
      </c>
      <c r="B206" s="3" t="s">
        <v>537</v>
      </c>
      <c r="C206" s="3" t="s">
        <v>538</v>
      </c>
      <c r="D206" s="3">
        <v>75000.0</v>
      </c>
      <c r="E206" s="3">
        <v>2529.0</v>
      </c>
      <c r="F206" s="5">
        <f t="shared" si="2"/>
        <v>3.372</v>
      </c>
      <c r="G206" s="3" t="s">
        <v>4</v>
      </c>
      <c r="H206" s="3">
        <v>40.0</v>
      </c>
      <c r="I206" s="6">
        <f t="shared" si="3"/>
        <v>63.225</v>
      </c>
      <c r="J206" s="3" t="s">
        <v>68</v>
      </c>
      <c r="K206" s="3" t="s">
        <v>106</v>
      </c>
      <c r="L206" s="3">
        <v>1.3018068E9</v>
      </c>
      <c r="M206" s="3">
        <v>1.3026708E9</v>
      </c>
      <c r="N206" s="7">
        <f t="shared" ref="N206:O206" si="207">(((L206/60)/60)/24)+DATE(1970,1,1)</f>
        <v>40636.20833</v>
      </c>
      <c r="O206" s="7">
        <f t="shared" si="207"/>
        <v>40646.20833</v>
      </c>
      <c r="P206" s="3" t="b">
        <v>0</v>
      </c>
      <c r="Q206" s="3" t="b">
        <v>0</v>
      </c>
      <c r="R206" s="3" t="s">
        <v>236</v>
      </c>
      <c r="S206" s="3" t="s">
        <v>48</v>
      </c>
      <c r="T206" s="3" t="s">
        <v>23</v>
      </c>
      <c r="U206" s="3"/>
      <c r="V206" s="3"/>
      <c r="W206" s="3"/>
      <c r="X206" s="3"/>
      <c r="Y206" s="3"/>
      <c r="Z206" s="3"/>
    </row>
    <row r="207">
      <c r="A207" s="3">
        <v>205.0</v>
      </c>
      <c r="B207" s="3" t="s">
        <v>539</v>
      </c>
      <c r="C207" s="3" t="s">
        <v>540</v>
      </c>
      <c r="D207" s="3">
        <v>1300.0</v>
      </c>
      <c r="E207" s="3">
        <v>5614.0</v>
      </c>
      <c r="F207" s="5">
        <f t="shared" si="2"/>
        <v>431.8461538</v>
      </c>
      <c r="G207" s="3" t="s">
        <v>6</v>
      </c>
      <c r="H207" s="3">
        <v>80.0</v>
      </c>
      <c r="I207" s="6">
        <f t="shared" si="3"/>
        <v>70.175</v>
      </c>
      <c r="J207" s="3" t="s">
        <v>68</v>
      </c>
      <c r="K207" s="3" t="s">
        <v>106</v>
      </c>
      <c r="L207" s="3">
        <v>1.5397524E9</v>
      </c>
      <c r="M207" s="3">
        <v>1.5407892E9</v>
      </c>
      <c r="N207" s="7">
        <f t="shared" ref="N207:O207" si="208">(((L207/60)/60)/24)+DATE(1970,1,1)</f>
        <v>43390.20833</v>
      </c>
      <c r="O207" s="7">
        <f t="shared" si="208"/>
        <v>43402.20833</v>
      </c>
      <c r="P207" s="3" t="b">
        <v>1</v>
      </c>
      <c r="Q207" s="3" t="b">
        <v>0</v>
      </c>
      <c r="R207" s="3" t="s">
        <v>116</v>
      </c>
      <c r="S207" s="3" t="s">
        <v>46</v>
      </c>
      <c r="T207" s="3" t="s">
        <v>8</v>
      </c>
      <c r="U207" s="3"/>
      <c r="V207" s="3"/>
      <c r="W207" s="3"/>
      <c r="X207" s="3"/>
      <c r="Y207" s="3"/>
      <c r="Z207" s="3"/>
    </row>
    <row r="208">
      <c r="A208" s="3">
        <v>206.0</v>
      </c>
      <c r="B208" s="3" t="s">
        <v>541</v>
      </c>
      <c r="C208" s="3" t="s">
        <v>542</v>
      </c>
      <c r="D208" s="3">
        <v>9000.0</v>
      </c>
      <c r="E208" s="3">
        <v>3496.0</v>
      </c>
      <c r="F208" s="5">
        <f t="shared" si="2"/>
        <v>38.84444444</v>
      </c>
      <c r="G208" s="3" t="s">
        <v>3</v>
      </c>
      <c r="H208" s="3">
        <v>57.0</v>
      </c>
      <c r="I208" s="6">
        <f t="shared" si="3"/>
        <v>61.33333333</v>
      </c>
      <c r="J208" s="3" t="s">
        <v>68</v>
      </c>
      <c r="K208" s="3" t="s">
        <v>106</v>
      </c>
      <c r="L208" s="3">
        <v>1.2672504E9</v>
      </c>
      <c r="M208" s="3">
        <v>1.268028E9</v>
      </c>
      <c r="N208" s="7">
        <f t="shared" ref="N208:O208" si="209">(((L208/60)/60)/24)+DATE(1970,1,1)</f>
        <v>40236.25</v>
      </c>
      <c r="O208" s="7">
        <f t="shared" si="209"/>
        <v>40245.25</v>
      </c>
      <c r="P208" s="3" t="b">
        <v>0</v>
      </c>
      <c r="Q208" s="3" t="b">
        <v>0</v>
      </c>
      <c r="R208" s="3" t="s">
        <v>196</v>
      </c>
      <c r="S208" s="3" t="s">
        <v>50</v>
      </c>
      <c r="T208" s="3" t="s">
        <v>24</v>
      </c>
      <c r="U208" s="3"/>
      <c r="V208" s="3"/>
      <c r="W208" s="3"/>
      <c r="X208" s="3"/>
      <c r="Y208" s="3"/>
      <c r="Z208" s="3"/>
    </row>
    <row r="209">
      <c r="A209" s="3">
        <v>207.0</v>
      </c>
      <c r="B209" s="3" t="s">
        <v>543</v>
      </c>
      <c r="C209" s="3" t="s">
        <v>544</v>
      </c>
      <c r="D209" s="3">
        <v>1000.0</v>
      </c>
      <c r="E209" s="3">
        <v>4257.0</v>
      </c>
      <c r="F209" s="5">
        <f t="shared" si="2"/>
        <v>425.7</v>
      </c>
      <c r="G209" s="3" t="s">
        <v>6</v>
      </c>
      <c r="H209" s="3">
        <v>43.0</v>
      </c>
      <c r="I209" s="6">
        <f t="shared" si="3"/>
        <v>99</v>
      </c>
      <c r="J209" s="3" t="s">
        <v>68</v>
      </c>
      <c r="K209" s="3" t="s">
        <v>106</v>
      </c>
      <c r="L209" s="3">
        <v>1.5354324E9</v>
      </c>
      <c r="M209" s="3">
        <v>1.5371604E9</v>
      </c>
      <c r="N209" s="7">
        <f t="shared" ref="N209:O209" si="210">(((L209/60)/60)/24)+DATE(1970,1,1)</f>
        <v>43340.20833</v>
      </c>
      <c r="O209" s="7">
        <f t="shared" si="210"/>
        <v>43360.20833</v>
      </c>
      <c r="P209" s="3" t="b">
        <v>0</v>
      </c>
      <c r="Q209" s="3" t="b">
        <v>1</v>
      </c>
      <c r="R209" s="3" t="s">
        <v>107</v>
      </c>
      <c r="S209" s="3" t="s">
        <v>48</v>
      </c>
      <c r="T209" s="3" t="s">
        <v>9</v>
      </c>
      <c r="U209" s="3"/>
      <c r="V209" s="3"/>
      <c r="W209" s="3"/>
      <c r="X209" s="3"/>
      <c r="Y209" s="3"/>
      <c r="Z209" s="3"/>
    </row>
    <row r="210">
      <c r="A210" s="3">
        <v>208.0</v>
      </c>
      <c r="B210" s="3" t="s">
        <v>545</v>
      </c>
      <c r="C210" s="3" t="s">
        <v>546</v>
      </c>
      <c r="D210" s="3">
        <v>196900.0</v>
      </c>
      <c r="E210" s="3">
        <v>199110.0</v>
      </c>
      <c r="F210" s="5">
        <f t="shared" si="2"/>
        <v>101.1223972</v>
      </c>
      <c r="G210" s="3" t="s">
        <v>6</v>
      </c>
      <c r="H210" s="3">
        <v>2053.0</v>
      </c>
      <c r="I210" s="6">
        <f t="shared" si="3"/>
        <v>96.98490015</v>
      </c>
      <c r="J210" s="3" t="s">
        <v>68</v>
      </c>
      <c r="K210" s="3" t="s">
        <v>106</v>
      </c>
      <c r="L210" s="3">
        <v>1.5102072E9</v>
      </c>
      <c r="M210" s="3">
        <v>1.5122808E9</v>
      </c>
      <c r="N210" s="7">
        <f t="shared" ref="N210:O210" si="211">(((L210/60)/60)/24)+DATE(1970,1,1)</f>
        <v>43048.25</v>
      </c>
      <c r="O210" s="7">
        <f t="shared" si="211"/>
        <v>43072.25</v>
      </c>
      <c r="P210" s="3" t="b">
        <v>0</v>
      </c>
      <c r="Q210" s="3" t="b">
        <v>0</v>
      </c>
      <c r="R210" s="3" t="s">
        <v>123</v>
      </c>
      <c r="S210" s="3" t="s">
        <v>47</v>
      </c>
      <c r="T210" s="3" t="s">
        <v>10</v>
      </c>
      <c r="U210" s="3"/>
      <c r="V210" s="3"/>
      <c r="W210" s="3"/>
      <c r="X210" s="3"/>
      <c r="Y210" s="3"/>
      <c r="Z210" s="3"/>
    </row>
    <row r="211">
      <c r="A211" s="3">
        <v>209.0</v>
      </c>
      <c r="B211" s="3" t="s">
        <v>547</v>
      </c>
      <c r="C211" s="3" t="s">
        <v>548</v>
      </c>
      <c r="D211" s="3">
        <v>194500.0</v>
      </c>
      <c r="E211" s="3">
        <v>41212.0</v>
      </c>
      <c r="F211" s="5">
        <f t="shared" si="2"/>
        <v>21.18868895</v>
      </c>
      <c r="G211" s="3" t="s">
        <v>5</v>
      </c>
      <c r="H211" s="3">
        <v>808.0</v>
      </c>
      <c r="I211" s="6">
        <f t="shared" si="3"/>
        <v>51.0049505</v>
      </c>
      <c r="J211" s="3" t="s">
        <v>74</v>
      </c>
      <c r="K211" s="3" t="s">
        <v>110</v>
      </c>
      <c r="L211" s="3">
        <v>1.4625108E9</v>
      </c>
      <c r="M211" s="3">
        <v>1.4631156E9</v>
      </c>
      <c r="N211" s="7">
        <f t="shared" ref="N211:O211" si="212">(((L211/60)/60)/24)+DATE(1970,1,1)</f>
        <v>42496.20833</v>
      </c>
      <c r="O211" s="7">
        <f t="shared" si="212"/>
        <v>42503.20833</v>
      </c>
      <c r="P211" s="3" t="b">
        <v>0</v>
      </c>
      <c r="Q211" s="3" t="b">
        <v>0</v>
      </c>
      <c r="R211" s="3" t="s">
        <v>123</v>
      </c>
      <c r="S211" s="3" t="s">
        <v>47</v>
      </c>
      <c r="T211" s="3" t="s">
        <v>10</v>
      </c>
      <c r="U211" s="3"/>
      <c r="V211" s="3"/>
      <c r="W211" s="3"/>
      <c r="X211" s="3"/>
      <c r="Y211" s="3"/>
      <c r="Z211" s="3"/>
    </row>
    <row r="212">
      <c r="A212" s="3">
        <v>210.0</v>
      </c>
      <c r="B212" s="3" t="s">
        <v>549</v>
      </c>
      <c r="C212" s="3" t="s">
        <v>550</v>
      </c>
      <c r="D212" s="3">
        <v>9400.0</v>
      </c>
      <c r="E212" s="3">
        <v>6338.0</v>
      </c>
      <c r="F212" s="5">
        <f t="shared" si="2"/>
        <v>67.42553191</v>
      </c>
      <c r="G212" s="3" t="s">
        <v>4</v>
      </c>
      <c r="H212" s="3">
        <v>226.0</v>
      </c>
      <c r="I212" s="6">
        <f t="shared" si="3"/>
        <v>28.04424779</v>
      </c>
      <c r="J212" s="3" t="s">
        <v>71</v>
      </c>
      <c r="K212" s="3" t="s">
        <v>119</v>
      </c>
      <c r="L212" s="3">
        <v>1.4885208E9</v>
      </c>
      <c r="M212" s="3">
        <v>1.49085E9</v>
      </c>
      <c r="N212" s="7">
        <f t="shared" ref="N212:O212" si="213">(((L212/60)/60)/24)+DATE(1970,1,1)</f>
        <v>42797.25</v>
      </c>
      <c r="O212" s="7">
        <f t="shared" si="213"/>
        <v>42824.20833</v>
      </c>
      <c r="P212" s="3" t="b">
        <v>0</v>
      </c>
      <c r="Q212" s="3" t="b">
        <v>0</v>
      </c>
      <c r="R212" s="3" t="s">
        <v>551</v>
      </c>
      <c r="S212" s="3" t="s">
        <v>47</v>
      </c>
      <c r="T212" s="3" t="s">
        <v>26</v>
      </c>
      <c r="U212" s="3"/>
      <c r="V212" s="3"/>
      <c r="W212" s="3"/>
      <c r="X212" s="3"/>
      <c r="Y212" s="3"/>
      <c r="Z212" s="3"/>
    </row>
    <row r="213">
      <c r="A213" s="3">
        <v>211.0</v>
      </c>
      <c r="B213" s="3" t="s">
        <v>552</v>
      </c>
      <c r="C213" s="3" t="s">
        <v>553</v>
      </c>
      <c r="D213" s="3">
        <v>104400.0</v>
      </c>
      <c r="E213" s="3">
        <v>99100.0</v>
      </c>
      <c r="F213" s="5">
        <f t="shared" si="2"/>
        <v>94.92337165</v>
      </c>
      <c r="G213" s="3" t="s">
        <v>4</v>
      </c>
      <c r="H213" s="3">
        <v>1625.0</v>
      </c>
      <c r="I213" s="6">
        <f t="shared" si="3"/>
        <v>60.98461538</v>
      </c>
      <c r="J213" s="3" t="s">
        <v>68</v>
      </c>
      <c r="K213" s="3" t="s">
        <v>106</v>
      </c>
      <c r="L213" s="3">
        <v>1.3775796E9</v>
      </c>
      <c r="M213" s="3">
        <v>1.3796532E9</v>
      </c>
      <c r="N213" s="7">
        <f t="shared" ref="N213:O213" si="214">(((L213/60)/60)/24)+DATE(1970,1,1)</f>
        <v>41513.20833</v>
      </c>
      <c r="O213" s="7">
        <f t="shared" si="214"/>
        <v>41537.20833</v>
      </c>
      <c r="P213" s="3" t="b">
        <v>0</v>
      </c>
      <c r="Q213" s="3" t="b">
        <v>0</v>
      </c>
      <c r="R213" s="3" t="s">
        <v>116</v>
      </c>
      <c r="S213" s="3" t="s">
        <v>46</v>
      </c>
      <c r="T213" s="3" t="s">
        <v>8</v>
      </c>
      <c r="U213" s="3"/>
      <c r="V213" s="3"/>
      <c r="W213" s="3"/>
      <c r="X213" s="3"/>
      <c r="Y213" s="3"/>
      <c r="Z213" s="3"/>
    </row>
    <row r="214">
      <c r="A214" s="3">
        <v>212.0</v>
      </c>
      <c r="B214" s="3" t="s">
        <v>554</v>
      </c>
      <c r="C214" s="3" t="s">
        <v>555</v>
      </c>
      <c r="D214" s="3">
        <v>8100.0</v>
      </c>
      <c r="E214" s="3">
        <v>12300.0</v>
      </c>
      <c r="F214" s="5">
        <f t="shared" si="2"/>
        <v>151.8518519</v>
      </c>
      <c r="G214" s="3" t="s">
        <v>6</v>
      </c>
      <c r="H214" s="3">
        <v>168.0</v>
      </c>
      <c r="I214" s="6">
        <f t="shared" si="3"/>
        <v>73.21428571</v>
      </c>
      <c r="J214" s="3" t="s">
        <v>68</v>
      </c>
      <c r="K214" s="3" t="s">
        <v>106</v>
      </c>
      <c r="L214" s="3">
        <v>1.5763896E9</v>
      </c>
      <c r="M214" s="3">
        <v>1.580364E9</v>
      </c>
      <c r="N214" s="7">
        <f t="shared" ref="N214:O214" si="215">(((L214/60)/60)/24)+DATE(1970,1,1)</f>
        <v>43814.25</v>
      </c>
      <c r="O214" s="7">
        <f t="shared" si="215"/>
        <v>43860.25</v>
      </c>
      <c r="P214" s="3" t="b">
        <v>0</v>
      </c>
      <c r="Q214" s="3" t="b">
        <v>0</v>
      </c>
      <c r="R214" s="3" t="s">
        <v>116</v>
      </c>
      <c r="S214" s="3" t="s">
        <v>46</v>
      </c>
      <c r="T214" s="3" t="s">
        <v>8</v>
      </c>
      <c r="U214" s="3"/>
      <c r="V214" s="3"/>
      <c r="W214" s="3"/>
      <c r="X214" s="3"/>
      <c r="Y214" s="3"/>
      <c r="Z214" s="3"/>
    </row>
    <row r="215">
      <c r="A215" s="3">
        <v>213.0</v>
      </c>
      <c r="B215" s="3" t="s">
        <v>556</v>
      </c>
      <c r="C215" s="3" t="s">
        <v>557</v>
      </c>
      <c r="D215" s="3">
        <v>87900.0</v>
      </c>
      <c r="E215" s="3">
        <v>171549.0</v>
      </c>
      <c r="F215" s="5">
        <f t="shared" si="2"/>
        <v>195.1638225</v>
      </c>
      <c r="G215" s="3" t="s">
        <v>6</v>
      </c>
      <c r="H215" s="3">
        <v>4289.0</v>
      </c>
      <c r="I215" s="6">
        <f t="shared" si="3"/>
        <v>39.9974353</v>
      </c>
      <c r="J215" s="3" t="s">
        <v>68</v>
      </c>
      <c r="K215" s="3" t="s">
        <v>106</v>
      </c>
      <c r="L215" s="3">
        <v>1.2890196E9</v>
      </c>
      <c r="M215" s="3">
        <v>1.2897144E9</v>
      </c>
      <c r="N215" s="7">
        <f t="shared" ref="N215:O215" si="216">(((L215/60)/60)/24)+DATE(1970,1,1)</f>
        <v>40488.20833</v>
      </c>
      <c r="O215" s="7">
        <f t="shared" si="216"/>
        <v>40496.25</v>
      </c>
      <c r="P215" s="3" t="b">
        <v>0</v>
      </c>
      <c r="Q215" s="3" t="b">
        <v>1</v>
      </c>
      <c r="R215" s="3" t="s">
        <v>140</v>
      </c>
      <c r="S215" s="3" t="s">
        <v>48</v>
      </c>
      <c r="T215" s="3" t="s">
        <v>14</v>
      </c>
      <c r="U215" s="3"/>
      <c r="V215" s="3"/>
      <c r="W215" s="3"/>
      <c r="X215" s="3"/>
      <c r="Y215" s="3"/>
      <c r="Z215" s="3"/>
    </row>
    <row r="216">
      <c r="A216" s="3">
        <v>214.0</v>
      </c>
      <c r="B216" s="3" t="s">
        <v>558</v>
      </c>
      <c r="C216" s="3" t="s">
        <v>559</v>
      </c>
      <c r="D216" s="3">
        <v>1400.0</v>
      </c>
      <c r="E216" s="3">
        <v>14324.0</v>
      </c>
      <c r="F216" s="5">
        <f t="shared" si="2"/>
        <v>1023.142857</v>
      </c>
      <c r="G216" s="3" t="s">
        <v>6</v>
      </c>
      <c r="H216" s="3">
        <v>165.0</v>
      </c>
      <c r="I216" s="6">
        <f t="shared" si="3"/>
        <v>86.81212121</v>
      </c>
      <c r="J216" s="3" t="s">
        <v>68</v>
      </c>
      <c r="K216" s="3" t="s">
        <v>106</v>
      </c>
      <c r="L216" s="3">
        <v>1.282194E9</v>
      </c>
      <c r="M216" s="3">
        <v>1.2827124E9</v>
      </c>
      <c r="N216" s="7">
        <f t="shared" ref="N216:O216" si="217">(((L216/60)/60)/24)+DATE(1970,1,1)</f>
        <v>40409.20833</v>
      </c>
      <c r="O216" s="7">
        <f t="shared" si="217"/>
        <v>40415.20833</v>
      </c>
      <c r="P216" s="3" t="b">
        <v>0</v>
      </c>
      <c r="Q216" s="3" t="b">
        <v>0</v>
      </c>
      <c r="R216" s="3" t="s">
        <v>107</v>
      </c>
      <c r="S216" s="3" t="s">
        <v>48</v>
      </c>
      <c r="T216" s="3" t="s">
        <v>9</v>
      </c>
      <c r="U216" s="3"/>
      <c r="V216" s="3"/>
      <c r="W216" s="3"/>
      <c r="X216" s="3"/>
      <c r="Y216" s="3"/>
      <c r="Z216" s="3"/>
    </row>
    <row r="217">
      <c r="A217" s="3">
        <v>215.0</v>
      </c>
      <c r="B217" s="3" t="s">
        <v>560</v>
      </c>
      <c r="C217" s="3" t="s">
        <v>561</v>
      </c>
      <c r="D217" s="3">
        <v>156800.0</v>
      </c>
      <c r="E217" s="3">
        <v>6024.0</v>
      </c>
      <c r="F217" s="5">
        <f t="shared" si="2"/>
        <v>3.841836735</v>
      </c>
      <c r="G217" s="3" t="s">
        <v>4</v>
      </c>
      <c r="H217" s="3">
        <v>143.0</v>
      </c>
      <c r="I217" s="6">
        <f t="shared" si="3"/>
        <v>42.12587413</v>
      </c>
      <c r="J217" s="3" t="s">
        <v>68</v>
      </c>
      <c r="K217" s="3" t="s">
        <v>106</v>
      </c>
      <c r="L217" s="3">
        <v>1.5500376E9</v>
      </c>
      <c r="M217" s="3">
        <v>1.5502104E9</v>
      </c>
      <c r="N217" s="7">
        <f t="shared" ref="N217:O217" si="218">(((L217/60)/60)/24)+DATE(1970,1,1)</f>
        <v>43509.25</v>
      </c>
      <c r="O217" s="7">
        <f t="shared" si="218"/>
        <v>43511.25</v>
      </c>
      <c r="P217" s="3" t="b">
        <v>0</v>
      </c>
      <c r="Q217" s="3" t="b">
        <v>0</v>
      </c>
      <c r="R217" s="3" t="s">
        <v>116</v>
      </c>
      <c r="S217" s="3" t="s">
        <v>46</v>
      </c>
      <c r="T217" s="3" t="s">
        <v>8</v>
      </c>
      <c r="U217" s="3"/>
      <c r="V217" s="3"/>
      <c r="W217" s="3"/>
      <c r="X217" s="3"/>
      <c r="Y217" s="3"/>
      <c r="Z217" s="3"/>
    </row>
    <row r="218">
      <c r="A218" s="3">
        <v>216.0</v>
      </c>
      <c r="B218" s="3" t="s">
        <v>562</v>
      </c>
      <c r="C218" s="3" t="s">
        <v>563</v>
      </c>
      <c r="D218" s="3">
        <v>121700.0</v>
      </c>
      <c r="E218" s="3">
        <v>188721.0</v>
      </c>
      <c r="F218" s="5">
        <f t="shared" si="2"/>
        <v>155.0706656</v>
      </c>
      <c r="G218" s="3" t="s">
        <v>6</v>
      </c>
      <c r="H218" s="3">
        <v>1815.0</v>
      </c>
      <c r="I218" s="6">
        <f t="shared" si="3"/>
        <v>103.9785124</v>
      </c>
      <c r="J218" s="3" t="s">
        <v>68</v>
      </c>
      <c r="K218" s="3" t="s">
        <v>106</v>
      </c>
      <c r="L218" s="3">
        <v>1.3219416E9</v>
      </c>
      <c r="M218" s="3">
        <v>1.3221144E9</v>
      </c>
      <c r="N218" s="7">
        <f t="shared" ref="N218:O218" si="219">(((L218/60)/60)/24)+DATE(1970,1,1)</f>
        <v>40869.25</v>
      </c>
      <c r="O218" s="7">
        <f t="shared" si="219"/>
        <v>40871.25</v>
      </c>
      <c r="P218" s="3" t="b">
        <v>0</v>
      </c>
      <c r="Q218" s="3" t="b">
        <v>0</v>
      </c>
      <c r="R218" s="3" t="s">
        <v>116</v>
      </c>
      <c r="S218" s="3" t="s">
        <v>46</v>
      </c>
      <c r="T218" s="3" t="s">
        <v>8</v>
      </c>
      <c r="U218" s="3"/>
      <c r="V218" s="3"/>
      <c r="W218" s="3"/>
      <c r="X218" s="3"/>
      <c r="Y218" s="3"/>
      <c r="Z218" s="3"/>
    </row>
    <row r="219">
      <c r="A219" s="3">
        <v>217.0</v>
      </c>
      <c r="B219" s="3" t="s">
        <v>564</v>
      </c>
      <c r="C219" s="3" t="s">
        <v>565</v>
      </c>
      <c r="D219" s="3">
        <v>129400.0</v>
      </c>
      <c r="E219" s="3">
        <v>57911.0</v>
      </c>
      <c r="F219" s="5">
        <f t="shared" si="2"/>
        <v>44.75347759</v>
      </c>
      <c r="G219" s="3" t="s">
        <v>4</v>
      </c>
      <c r="H219" s="3">
        <v>934.0</v>
      </c>
      <c r="I219" s="6">
        <f t="shared" si="3"/>
        <v>62.00321199</v>
      </c>
      <c r="J219" s="3" t="s">
        <v>68</v>
      </c>
      <c r="K219" s="3" t="s">
        <v>106</v>
      </c>
      <c r="L219" s="3">
        <v>1.5564276E9</v>
      </c>
      <c r="M219" s="3">
        <v>1.5572052E9</v>
      </c>
      <c r="N219" s="7">
        <f t="shared" ref="N219:O219" si="220">(((L219/60)/60)/24)+DATE(1970,1,1)</f>
        <v>43583.20833</v>
      </c>
      <c r="O219" s="7">
        <f t="shared" si="220"/>
        <v>43592.20833</v>
      </c>
      <c r="P219" s="3" t="b">
        <v>0</v>
      </c>
      <c r="Q219" s="3" t="b">
        <v>0</v>
      </c>
      <c r="R219" s="3" t="s">
        <v>551</v>
      </c>
      <c r="S219" s="3" t="s">
        <v>47</v>
      </c>
      <c r="T219" s="3" t="s">
        <v>26</v>
      </c>
      <c r="U219" s="3"/>
      <c r="V219" s="3"/>
      <c r="W219" s="3"/>
      <c r="X219" s="3"/>
      <c r="Y219" s="3"/>
      <c r="Z219" s="3"/>
    </row>
    <row r="220">
      <c r="A220" s="3">
        <v>218.0</v>
      </c>
      <c r="B220" s="3" t="s">
        <v>566</v>
      </c>
      <c r="C220" s="3" t="s">
        <v>567</v>
      </c>
      <c r="D220" s="3">
        <v>5700.0</v>
      </c>
      <c r="E220" s="3">
        <v>12309.0</v>
      </c>
      <c r="F220" s="5">
        <f t="shared" si="2"/>
        <v>215.9473684</v>
      </c>
      <c r="G220" s="3" t="s">
        <v>6</v>
      </c>
      <c r="H220" s="3">
        <v>397.0</v>
      </c>
      <c r="I220" s="6">
        <f t="shared" si="3"/>
        <v>31.00503778</v>
      </c>
      <c r="J220" s="3" t="s">
        <v>70</v>
      </c>
      <c r="K220" s="3" t="s">
        <v>122</v>
      </c>
      <c r="L220" s="3">
        <v>1.3209912E9</v>
      </c>
      <c r="M220" s="3">
        <v>1.3239288E9</v>
      </c>
      <c r="N220" s="7">
        <f t="shared" ref="N220:O220" si="221">(((L220/60)/60)/24)+DATE(1970,1,1)</f>
        <v>40858.25</v>
      </c>
      <c r="O220" s="7">
        <f t="shared" si="221"/>
        <v>40892.25</v>
      </c>
      <c r="P220" s="3" t="b">
        <v>0</v>
      </c>
      <c r="Q220" s="3" t="b">
        <v>1</v>
      </c>
      <c r="R220" s="3" t="s">
        <v>178</v>
      </c>
      <c r="S220" s="3" t="s">
        <v>47</v>
      </c>
      <c r="T220" s="3" t="s">
        <v>25</v>
      </c>
      <c r="U220" s="3"/>
      <c r="V220" s="3"/>
      <c r="W220" s="3"/>
      <c r="X220" s="3"/>
      <c r="Y220" s="3"/>
      <c r="Z220" s="3"/>
    </row>
    <row r="221">
      <c r="A221" s="3">
        <v>219.0</v>
      </c>
      <c r="B221" s="3" t="s">
        <v>568</v>
      </c>
      <c r="C221" s="3" t="s">
        <v>569</v>
      </c>
      <c r="D221" s="3">
        <v>41700.0</v>
      </c>
      <c r="E221" s="3">
        <v>138497.0</v>
      </c>
      <c r="F221" s="5">
        <f t="shared" si="2"/>
        <v>332.1270983</v>
      </c>
      <c r="G221" s="3" t="s">
        <v>6</v>
      </c>
      <c r="H221" s="3">
        <v>1539.0</v>
      </c>
      <c r="I221" s="6">
        <f t="shared" si="3"/>
        <v>89.99155296</v>
      </c>
      <c r="J221" s="3" t="s">
        <v>68</v>
      </c>
      <c r="K221" s="3" t="s">
        <v>106</v>
      </c>
      <c r="L221" s="3">
        <v>1.3450932E9</v>
      </c>
      <c r="M221" s="3">
        <v>1.34613E9</v>
      </c>
      <c r="N221" s="7">
        <f t="shared" ref="N221:O221" si="222">(((L221/60)/60)/24)+DATE(1970,1,1)</f>
        <v>41137.20833</v>
      </c>
      <c r="O221" s="7">
        <f t="shared" si="222"/>
        <v>41149.20833</v>
      </c>
      <c r="P221" s="3" t="b">
        <v>0</v>
      </c>
      <c r="Q221" s="3" t="b">
        <v>0</v>
      </c>
      <c r="R221" s="3" t="s">
        <v>151</v>
      </c>
      <c r="S221" s="3" t="s">
        <v>47</v>
      </c>
      <c r="T221" s="3" t="s">
        <v>18</v>
      </c>
      <c r="U221" s="3"/>
      <c r="V221" s="3"/>
      <c r="W221" s="3"/>
      <c r="X221" s="3"/>
      <c r="Y221" s="3"/>
      <c r="Z221" s="3"/>
    </row>
    <row r="222">
      <c r="A222" s="3">
        <v>220.0</v>
      </c>
      <c r="B222" s="3" t="s">
        <v>570</v>
      </c>
      <c r="C222" s="3" t="s">
        <v>571</v>
      </c>
      <c r="D222" s="3">
        <v>7900.0</v>
      </c>
      <c r="E222" s="3">
        <v>667.0</v>
      </c>
      <c r="F222" s="5">
        <f t="shared" si="2"/>
        <v>8.443037975</v>
      </c>
      <c r="G222" s="3" t="s">
        <v>4</v>
      </c>
      <c r="H222" s="3">
        <v>17.0</v>
      </c>
      <c r="I222" s="6">
        <f t="shared" si="3"/>
        <v>39.23529412</v>
      </c>
      <c r="J222" s="3" t="s">
        <v>68</v>
      </c>
      <c r="K222" s="3" t="s">
        <v>106</v>
      </c>
      <c r="L222" s="3">
        <v>1.3094964E9</v>
      </c>
      <c r="M222" s="3">
        <v>1.3110516E9</v>
      </c>
      <c r="N222" s="7">
        <f t="shared" ref="N222:O222" si="223">(((L222/60)/60)/24)+DATE(1970,1,1)</f>
        <v>40725.20833</v>
      </c>
      <c r="O222" s="7">
        <f t="shared" si="223"/>
        <v>40743.20833</v>
      </c>
      <c r="P222" s="3" t="b">
        <v>1</v>
      </c>
      <c r="Q222" s="3" t="b">
        <v>0</v>
      </c>
      <c r="R222" s="3" t="s">
        <v>116</v>
      </c>
      <c r="S222" s="3" t="s">
        <v>46</v>
      </c>
      <c r="T222" s="3" t="s">
        <v>8</v>
      </c>
      <c r="U222" s="3"/>
      <c r="V222" s="3"/>
      <c r="W222" s="3"/>
      <c r="X222" s="3"/>
      <c r="Y222" s="3"/>
      <c r="Z222" s="3"/>
    </row>
    <row r="223">
      <c r="A223" s="3">
        <v>221.0</v>
      </c>
      <c r="B223" s="3" t="s">
        <v>572</v>
      </c>
      <c r="C223" s="3" t="s">
        <v>573</v>
      </c>
      <c r="D223" s="3">
        <v>121500.0</v>
      </c>
      <c r="E223" s="3">
        <v>119830.0</v>
      </c>
      <c r="F223" s="5">
        <f t="shared" si="2"/>
        <v>98.6255144</v>
      </c>
      <c r="G223" s="3" t="s">
        <v>4</v>
      </c>
      <c r="H223" s="3">
        <v>2179.0</v>
      </c>
      <c r="I223" s="6">
        <f t="shared" si="3"/>
        <v>54.99311611</v>
      </c>
      <c r="J223" s="3" t="s">
        <v>68</v>
      </c>
      <c r="K223" s="3" t="s">
        <v>106</v>
      </c>
      <c r="L223" s="3">
        <v>1.3402548E9</v>
      </c>
      <c r="M223" s="3">
        <v>1.3404276E9</v>
      </c>
      <c r="N223" s="7">
        <f t="shared" ref="N223:O223" si="224">(((L223/60)/60)/24)+DATE(1970,1,1)</f>
        <v>41081.20833</v>
      </c>
      <c r="O223" s="7">
        <f t="shared" si="224"/>
        <v>41083.20833</v>
      </c>
      <c r="P223" s="3" t="b">
        <v>1</v>
      </c>
      <c r="Q223" s="3" t="b">
        <v>0</v>
      </c>
      <c r="R223" s="3" t="s">
        <v>103</v>
      </c>
      <c r="S223" s="3" t="s">
        <v>52</v>
      </c>
      <c r="T223" s="3" t="s">
        <v>12</v>
      </c>
      <c r="U223" s="3"/>
      <c r="V223" s="3"/>
      <c r="W223" s="3"/>
      <c r="X223" s="3"/>
      <c r="Y223" s="3"/>
      <c r="Z223" s="3"/>
    </row>
    <row r="224">
      <c r="A224" s="3">
        <v>222.0</v>
      </c>
      <c r="B224" s="3" t="s">
        <v>574</v>
      </c>
      <c r="C224" s="3" t="s">
        <v>575</v>
      </c>
      <c r="D224" s="3">
        <v>4800.0</v>
      </c>
      <c r="E224" s="3">
        <v>6623.0</v>
      </c>
      <c r="F224" s="5">
        <f t="shared" si="2"/>
        <v>137.9791667</v>
      </c>
      <c r="G224" s="3" t="s">
        <v>6</v>
      </c>
      <c r="H224" s="3">
        <v>138.0</v>
      </c>
      <c r="I224" s="6">
        <f t="shared" si="3"/>
        <v>47.99275362</v>
      </c>
      <c r="J224" s="3" t="s">
        <v>68</v>
      </c>
      <c r="K224" s="3" t="s">
        <v>106</v>
      </c>
      <c r="L224" s="3">
        <v>1.412226E9</v>
      </c>
      <c r="M224" s="3">
        <v>1.4123124E9</v>
      </c>
      <c r="N224" s="7">
        <f t="shared" ref="N224:O224" si="225">(((L224/60)/60)/24)+DATE(1970,1,1)</f>
        <v>41914.20833</v>
      </c>
      <c r="O224" s="7">
        <f t="shared" si="225"/>
        <v>41915.20833</v>
      </c>
      <c r="P224" s="3" t="b">
        <v>0</v>
      </c>
      <c r="Q224" s="3" t="b">
        <v>0</v>
      </c>
      <c r="R224" s="3" t="s">
        <v>199</v>
      </c>
      <c r="S224" s="3" t="s">
        <v>53</v>
      </c>
      <c r="T224" s="3" t="s">
        <v>15</v>
      </c>
      <c r="U224" s="3"/>
      <c r="V224" s="3"/>
      <c r="W224" s="3"/>
      <c r="X224" s="3"/>
      <c r="Y224" s="3"/>
      <c r="Z224" s="3"/>
    </row>
    <row r="225">
      <c r="A225" s="3">
        <v>223.0</v>
      </c>
      <c r="B225" s="3" t="s">
        <v>576</v>
      </c>
      <c r="C225" s="3" t="s">
        <v>577</v>
      </c>
      <c r="D225" s="3">
        <v>87300.0</v>
      </c>
      <c r="E225" s="3">
        <v>81897.0</v>
      </c>
      <c r="F225" s="5">
        <f t="shared" si="2"/>
        <v>93.81099656</v>
      </c>
      <c r="G225" s="3" t="s">
        <v>4</v>
      </c>
      <c r="H225" s="3">
        <v>931.0</v>
      </c>
      <c r="I225" s="6">
        <f t="shared" si="3"/>
        <v>87.96670247</v>
      </c>
      <c r="J225" s="3" t="s">
        <v>68</v>
      </c>
      <c r="K225" s="3" t="s">
        <v>106</v>
      </c>
      <c r="L225" s="3">
        <v>1.4581044E9</v>
      </c>
      <c r="M225" s="3">
        <v>1.459314E9</v>
      </c>
      <c r="N225" s="7">
        <f t="shared" ref="N225:O225" si="226">(((L225/60)/60)/24)+DATE(1970,1,1)</f>
        <v>42445.20833</v>
      </c>
      <c r="O225" s="7">
        <f t="shared" si="226"/>
        <v>42459.20833</v>
      </c>
      <c r="P225" s="3" t="b">
        <v>0</v>
      </c>
      <c r="Q225" s="3" t="b">
        <v>0</v>
      </c>
      <c r="R225" s="3" t="s">
        <v>116</v>
      </c>
      <c r="S225" s="3" t="s">
        <v>46</v>
      </c>
      <c r="T225" s="3" t="s">
        <v>8</v>
      </c>
      <c r="U225" s="3"/>
      <c r="V225" s="3"/>
      <c r="W225" s="3"/>
      <c r="X225" s="3"/>
      <c r="Y225" s="3"/>
      <c r="Z225" s="3"/>
    </row>
    <row r="226">
      <c r="A226" s="3">
        <v>224.0</v>
      </c>
      <c r="B226" s="3" t="s">
        <v>578</v>
      </c>
      <c r="C226" s="3" t="s">
        <v>579</v>
      </c>
      <c r="D226" s="3">
        <v>46300.0</v>
      </c>
      <c r="E226" s="3">
        <v>186885.0</v>
      </c>
      <c r="F226" s="5">
        <f t="shared" si="2"/>
        <v>403.6393089</v>
      </c>
      <c r="G226" s="3" t="s">
        <v>6</v>
      </c>
      <c r="H226" s="3">
        <v>3594.0</v>
      </c>
      <c r="I226" s="6">
        <f t="shared" si="3"/>
        <v>51.99916528</v>
      </c>
      <c r="J226" s="3" t="s">
        <v>68</v>
      </c>
      <c r="K226" s="3" t="s">
        <v>106</v>
      </c>
      <c r="L226" s="3">
        <v>1.4115348E9</v>
      </c>
      <c r="M226" s="3">
        <v>1.4154264E9</v>
      </c>
      <c r="N226" s="7">
        <f t="shared" ref="N226:O226" si="227">(((L226/60)/60)/24)+DATE(1970,1,1)</f>
        <v>41906.20833</v>
      </c>
      <c r="O226" s="7">
        <f t="shared" si="227"/>
        <v>41951.25</v>
      </c>
      <c r="P226" s="3" t="b">
        <v>0</v>
      </c>
      <c r="Q226" s="3" t="b">
        <v>0</v>
      </c>
      <c r="R226" s="3" t="s">
        <v>551</v>
      </c>
      <c r="S226" s="3" t="s">
        <v>47</v>
      </c>
      <c r="T226" s="3" t="s">
        <v>26</v>
      </c>
      <c r="U226" s="3"/>
      <c r="V226" s="3"/>
      <c r="W226" s="3"/>
      <c r="X226" s="3"/>
      <c r="Y226" s="3"/>
      <c r="Z226" s="3"/>
    </row>
    <row r="227">
      <c r="A227" s="3">
        <v>225.0</v>
      </c>
      <c r="B227" s="3" t="s">
        <v>580</v>
      </c>
      <c r="C227" s="3" t="s">
        <v>581</v>
      </c>
      <c r="D227" s="3">
        <v>67800.0</v>
      </c>
      <c r="E227" s="3">
        <v>176398.0</v>
      </c>
      <c r="F227" s="5">
        <f t="shared" si="2"/>
        <v>260.1740413</v>
      </c>
      <c r="G227" s="3" t="s">
        <v>6</v>
      </c>
      <c r="H227" s="3">
        <v>5880.0</v>
      </c>
      <c r="I227" s="6">
        <f t="shared" si="3"/>
        <v>29.99965986</v>
      </c>
      <c r="J227" s="3" t="s">
        <v>68</v>
      </c>
      <c r="K227" s="3" t="s">
        <v>106</v>
      </c>
      <c r="L227" s="3">
        <v>1.3990932E9</v>
      </c>
      <c r="M227" s="3">
        <v>1.3990932E9</v>
      </c>
      <c r="N227" s="7">
        <f t="shared" ref="N227:O227" si="228">(((L227/60)/60)/24)+DATE(1970,1,1)</f>
        <v>41762.20833</v>
      </c>
      <c r="O227" s="7">
        <f t="shared" si="228"/>
        <v>41762.20833</v>
      </c>
      <c r="P227" s="3" t="b">
        <v>1</v>
      </c>
      <c r="Q227" s="3" t="b">
        <v>0</v>
      </c>
      <c r="R227" s="3" t="s">
        <v>107</v>
      </c>
      <c r="S227" s="3" t="s">
        <v>48</v>
      </c>
      <c r="T227" s="3" t="s">
        <v>9</v>
      </c>
      <c r="U227" s="3"/>
      <c r="V227" s="3"/>
      <c r="W227" s="3"/>
      <c r="X227" s="3"/>
      <c r="Y227" s="3"/>
      <c r="Z227" s="3"/>
    </row>
    <row r="228">
      <c r="A228" s="3">
        <v>226.0</v>
      </c>
      <c r="B228" s="3" t="s">
        <v>330</v>
      </c>
      <c r="C228" s="3" t="s">
        <v>582</v>
      </c>
      <c r="D228" s="3">
        <v>3000.0</v>
      </c>
      <c r="E228" s="3">
        <v>10999.0</v>
      </c>
      <c r="F228" s="5">
        <f t="shared" si="2"/>
        <v>366.6333333</v>
      </c>
      <c r="G228" s="3" t="s">
        <v>6</v>
      </c>
      <c r="H228" s="3">
        <v>112.0</v>
      </c>
      <c r="I228" s="6">
        <f t="shared" si="3"/>
        <v>98.20535714</v>
      </c>
      <c r="J228" s="3" t="s">
        <v>68</v>
      </c>
      <c r="K228" s="3" t="s">
        <v>106</v>
      </c>
      <c r="L228" s="3">
        <v>1.2707028E9</v>
      </c>
      <c r="M228" s="3">
        <v>1.2738996E9</v>
      </c>
      <c r="N228" s="7">
        <f t="shared" ref="N228:O228" si="229">(((L228/60)/60)/24)+DATE(1970,1,1)</f>
        <v>40276.20833</v>
      </c>
      <c r="O228" s="7">
        <f t="shared" si="229"/>
        <v>40313.20833</v>
      </c>
      <c r="P228" s="3" t="b">
        <v>0</v>
      </c>
      <c r="Q228" s="3" t="b">
        <v>0</v>
      </c>
      <c r="R228" s="3" t="s">
        <v>199</v>
      </c>
      <c r="S228" s="3" t="s">
        <v>53</v>
      </c>
      <c r="T228" s="3" t="s">
        <v>15</v>
      </c>
      <c r="U228" s="3"/>
      <c r="V228" s="3"/>
      <c r="W228" s="3"/>
      <c r="X228" s="3"/>
      <c r="Y228" s="3"/>
      <c r="Z228" s="3"/>
    </row>
    <row r="229">
      <c r="A229" s="3">
        <v>227.0</v>
      </c>
      <c r="B229" s="3" t="s">
        <v>583</v>
      </c>
      <c r="C229" s="3" t="s">
        <v>584</v>
      </c>
      <c r="D229" s="3">
        <v>60900.0</v>
      </c>
      <c r="E229" s="3">
        <v>102751.0</v>
      </c>
      <c r="F229" s="5">
        <f t="shared" si="2"/>
        <v>168.7208539</v>
      </c>
      <c r="G229" s="3" t="s">
        <v>6</v>
      </c>
      <c r="H229" s="3">
        <v>943.0</v>
      </c>
      <c r="I229" s="6">
        <f t="shared" si="3"/>
        <v>108.961824</v>
      </c>
      <c r="J229" s="3" t="s">
        <v>68</v>
      </c>
      <c r="K229" s="3" t="s">
        <v>106</v>
      </c>
      <c r="L229" s="3">
        <v>1.431666E9</v>
      </c>
      <c r="M229" s="3">
        <v>1.4321844E9</v>
      </c>
      <c r="N229" s="7">
        <f t="shared" ref="N229:O229" si="230">(((L229/60)/60)/24)+DATE(1970,1,1)</f>
        <v>42139.20833</v>
      </c>
      <c r="O229" s="7">
        <f t="shared" si="230"/>
        <v>42145.20833</v>
      </c>
      <c r="P229" s="3" t="b">
        <v>0</v>
      </c>
      <c r="Q229" s="3" t="b">
        <v>0</v>
      </c>
      <c r="R229" s="3" t="s">
        <v>369</v>
      </c>
      <c r="S229" s="3" t="s">
        <v>51</v>
      </c>
      <c r="T229" s="3" t="s">
        <v>27</v>
      </c>
      <c r="U229" s="3"/>
      <c r="V229" s="3"/>
      <c r="W229" s="3"/>
      <c r="X229" s="3"/>
      <c r="Y229" s="3"/>
      <c r="Z229" s="3"/>
    </row>
    <row r="230">
      <c r="A230" s="3">
        <v>228.0</v>
      </c>
      <c r="B230" s="3" t="s">
        <v>585</v>
      </c>
      <c r="C230" s="3" t="s">
        <v>586</v>
      </c>
      <c r="D230" s="3">
        <v>137900.0</v>
      </c>
      <c r="E230" s="3">
        <v>165352.0</v>
      </c>
      <c r="F230" s="5">
        <f t="shared" si="2"/>
        <v>119.9071791</v>
      </c>
      <c r="G230" s="3" t="s">
        <v>6</v>
      </c>
      <c r="H230" s="3">
        <v>2468.0</v>
      </c>
      <c r="I230" s="6">
        <f t="shared" si="3"/>
        <v>66.99837925</v>
      </c>
      <c r="J230" s="3" t="s">
        <v>68</v>
      </c>
      <c r="K230" s="3" t="s">
        <v>106</v>
      </c>
      <c r="L230" s="3">
        <v>1.4726196E9</v>
      </c>
      <c r="M230" s="3">
        <v>1.4747796E9</v>
      </c>
      <c r="N230" s="7">
        <f t="shared" ref="N230:O230" si="231">(((L230/60)/60)/24)+DATE(1970,1,1)</f>
        <v>42613.20833</v>
      </c>
      <c r="O230" s="7">
        <f t="shared" si="231"/>
        <v>42638.20833</v>
      </c>
      <c r="P230" s="3" t="b">
        <v>0</v>
      </c>
      <c r="Q230" s="3" t="b">
        <v>0</v>
      </c>
      <c r="R230" s="3" t="s">
        <v>151</v>
      </c>
      <c r="S230" s="3" t="s">
        <v>47</v>
      </c>
      <c r="T230" s="3" t="s">
        <v>18</v>
      </c>
      <c r="U230" s="3"/>
      <c r="V230" s="3"/>
      <c r="W230" s="3"/>
      <c r="X230" s="3"/>
      <c r="Y230" s="3"/>
      <c r="Z230" s="3"/>
    </row>
    <row r="231">
      <c r="A231" s="3">
        <v>229.0</v>
      </c>
      <c r="B231" s="3" t="s">
        <v>587</v>
      </c>
      <c r="C231" s="3" t="s">
        <v>588</v>
      </c>
      <c r="D231" s="3">
        <v>85600.0</v>
      </c>
      <c r="E231" s="3">
        <v>165798.0</v>
      </c>
      <c r="F231" s="5">
        <f t="shared" si="2"/>
        <v>193.6892523</v>
      </c>
      <c r="G231" s="3" t="s">
        <v>6</v>
      </c>
      <c r="H231" s="3">
        <v>2551.0</v>
      </c>
      <c r="I231" s="6">
        <f t="shared" si="3"/>
        <v>64.99333595</v>
      </c>
      <c r="J231" s="3" t="s">
        <v>68</v>
      </c>
      <c r="K231" s="3" t="s">
        <v>106</v>
      </c>
      <c r="L231" s="3">
        <v>1.4962932E9</v>
      </c>
      <c r="M231" s="3">
        <v>1.5004404E9</v>
      </c>
      <c r="N231" s="7">
        <f t="shared" ref="N231:O231" si="232">(((L231/60)/60)/24)+DATE(1970,1,1)</f>
        <v>42887.20833</v>
      </c>
      <c r="O231" s="7">
        <f t="shared" si="232"/>
        <v>42935.20833</v>
      </c>
      <c r="P231" s="3" t="b">
        <v>0</v>
      </c>
      <c r="Q231" s="3" t="b">
        <v>1</v>
      </c>
      <c r="R231" s="3" t="s">
        <v>369</v>
      </c>
      <c r="S231" s="3" t="s">
        <v>51</v>
      </c>
      <c r="T231" s="3" t="s">
        <v>27</v>
      </c>
      <c r="U231" s="3"/>
      <c r="V231" s="3"/>
      <c r="W231" s="3"/>
      <c r="X231" s="3"/>
      <c r="Y231" s="3"/>
      <c r="Z231" s="3"/>
    </row>
    <row r="232">
      <c r="A232" s="3">
        <v>230.0</v>
      </c>
      <c r="B232" s="3" t="s">
        <v>589</v>
      </c>
      <c r="C232" s="3" t="s">
        <v>590</v>
      </c>
      <c r="D232" s="3">
        <v>2400.0</v>
      </c>
      <c r="E232" s="3">
        <v>10084.0</v>
      </c>
      <c r="F232" s="5">
        <f t="shared" si="2"/>
        <v>420.1666667</v>
      </c>
      <c r="G232" s="3" t="s">
        <v>6</v>
      </c>
      <c r="H232" s="3">
        <v>101.0</v>
      </c>
      <c r="I232" s="6">
        <f t="shared" si="3"/>
        <v>99.84158416</v>
      </c>
      <c r="J232" s="3" t="s">
        <v>68</v>
      </c>
      <c r="K232" s="3" t="s">
        <v>106</v>
      </c>
      <c r="L232" s="3">
        <v>1.575612E9</v>
      </c>
      <c r="M232" s="3">
        <v>1.575612E9</v>
      </c>
      <c r="N232" s="7">
        <f t="shared" ref="N232:O232" si="233">(((L232/60)/60)/24)+DATE(1970,1,1)</f>
        <v>43805.25</v>
      </c>
      <c r="O232" s="7">
        <f t="shared" si="233"/>
        <v>43805.25</v>
      </c>
      <c r="P232" s="3" t="b">
        <v>0</v>
      </c>
      <c r="Q232" s="3" t="b">
        <v>0</v>
      </c>
      <c r="R232" s="3" t="s">
        <v>168</v>
      </c>
      <c r="S232" s="3" t="s">
        <v>51</v>
      </c>
      <c r="T232" s="3" t="s">
        <v>17</v>
      </c>
      <c r="U232" s="3"/>
      <c r="V232" s="3"/>
      <c r="W232" s="3"/>
      <c r="X232" s="3"/>
      <c r="Y232" s="3"/>
      <c r="Z232" s="3"/>
    </row>
    <row r="233">
      <c r="A233" s="3">
        <v>231.0</v>
      </c>
      <c r="B233" s="3" t="s">
        <v>591</v>
      </c>
      <c r="C233" s="3" t="s">
        <v>592</v>
      </c>
      <c r="D233" s="3">
        <v>7200.0</v>
      </c>
      <c r="E233" s="3">
        <v>5523.0</v>
      </c>
      <c r="F233" s="5">
        <f t="shared" si="2"/>
        <v>76.70833333</v>
      </c>
      <c r="G233" s="3" t="s">
        <v>3</v>
      </c>
      <c r="H233" s="3">
        <v>67.0</v>
      </c>
      <c r="I233" s="6">
        <f t="shared" si="3"/>
        <v>82.43283582</v>
      </c>
      <c r="J233" s="3" t="s">
        <v>68</v>
      </c>
      <c r="K233" s="3" t="s">
        <v>106</v>
      </c>
      <c r="L233" s="3">
        <v>1.3691124E9</v>
      </c>
      <c r="M233" s="3">
        <v>1.3741236E9</v>
      </c>
      <c r="N233" s="7">
        <f t="shared" ref="N233:O233" si="234">(((L233/60)/60)/24)+DATE(1970,1,1)</f>
        <v>41415.20833</v>
      </c>
      <c r="O233" s="7">
        <f t="shared" si="234"/>
        <v>41473.20833</v>
      </c>
      <c r="P233" s="3" t="b">
        <v>0</v>
      </c>
      <c r="Q233" s="3" t="b">
        <v>0</v>
      </c>
      <c r="R233" s="3" t="s">
        <v>116</v>
      </c>
      <c r="S233" s="3" t="s">
        <v>46</v>
      </c>
      <c r="T233" s="3" t="s">
        <v>8</v>
      </c>
      <c r="U233" s="3"/>
      <c r="V233" s="3"/>
      <c r="W233" s="3"/>
      <c r="X233" s="3"/>
      <c r="Y233" s="3"/>
      <c r="Z233" s="3"/>
    </row>
    <row r="234">
      <c r="A234" s="3">
        <v>232.0</v>
      </c>
      <c r="B234" s="3" t="s">
        <v>593</v>
      </c>
      <c r="C234" s="3" t="s">
        <v>594</v>
      </c>
      <c r="D234" s="3">
        <v>3400.0</v>
      </c>
      <c r="E234" s="3">
        <v>5823.0</v>
      </c>
      <c r="F234" s="5">
        <f t="shared" si="2"/>
        <v>171.2647059</v>
      </c>
      <c r="G234" s="3" t="s">
        <v>6</v>
      </c>
      <c r="H234" s="3">
        <v>92.0</v>
      </c>
      <c r="I234" s="6">
        <f t="shared" si="3"/>
        <v>63.29347826</v>
      </c>
      <c r="J234" s="3" t="s">
        <v>68</v>
      </c>
      <c r="K234" s="3" t="s">
        <v>106</v>
      </c>
      <c r="L234" s="3">
        <v>1.4694228E9</v>
      </c>
      <c r="M234" s="3">
        <v>1.4695092E9</v>
      </c>
      <c r="N234" s="7">
        <f t="shared" ref="N234:O234" si="235">(((L234/60)/60)/24)+DATE(1970,1,1)</f>
        <v>42576.20833</v>
      </c>
      <c r="O234" s="7">
        <f t="shared" si="235"/>
        <v>42577.20833</v>
      </c>
      <c r="P234" s="3" t="b">
        <v>0</v>
      </c>
      <c r="Q234" s="3" t="b">
        <v>0</v>
      </c>
      <c r="R234" s="3" t="s">
        <v>116</v>
      </c>
      <c r="S234" s="3" t="s">
        <v>46</v>
      </c>
      <c r="T234" s="3" t="s">
        <v>8</v>
      </c>
      <c r="U234" s="3"/>
      <c r="V234" s="3"/>
      <c r="W234" s="3"/>
      <c r="X234" s="3"/>
      <c r="Y234" s="3"/>
      <c r="Z234" s="3"/>
    </row>
    <row r="235">
      <c r="A235" s="3">
        <v>233.0</v>
      </c>
      <c r="B235" s="3" t="s">
        <v>595</v>
      </c>
      <c r="C235" s="3" t="s">
        <v>596</v>
      </c>
      <c r="D235" s="3">
        <v>3800.0</v>
      </c>
      <c r="E235" s="3">
        <v>6000.0</v>
      </c>
      <c r="F235" s="5">
        <f t="shared" si="2"/>
        <v>157.8947368</v>
      </c>
      <c r="G235" s="3" t="s">
        <v>6</v>
      </c>
      <c r="H235" s="3">
        <v>62.0</v>
      </c>
      <c r="I235" s="6">
        <f t="shared" si="3"/>
        <v>96.77419355</v>
      </c>
      <c r="J235" s="3" t="s">
        <v>68</v>
      </c>
      <c r="K235" s="3" t="s">
        <v>106</v>
      </c>
      <c r="L235" s="3">
        <v>1.3078548E9</v>
      </c>
      <c r="M235" s="3">
        <v>1.3092372E9</v>
      </c>
      <c r="N235" s="7">
        <f t="shared" ref="N235:O235" si="236">(((L235/60)/60)/24)+DATE(1970,1,1)</f>
        <v>40706.20833</v>
      </c>
      <c r="O235" s="7">
        <f t="shared" si="236"/>
        <v>40722.20833</v>
      </c>
      <c r="P235" s="3" t="b">
        <v>0</v>
      </c>
      <c r="Q235" s="3" t="b">
        <v>0</v>
      </c>
      <c r="R235" s="3" t="s">
        <v>151</v>
      </c>
      <c r="S235" s="3" t="s">
        <v>47</v>
      </c>
      <c r="T235" s="3" t="s">
        <v>18</v>
      </c>
      <c r="U235" s="3"/>
      <c r="V235" s="3"/>
      <c r="W235" s="3"/>
      <c r="X235" s="3"/>
      <c r="Y235" s="3"/>
      <c r="Z235" s="3"/>
    </row>
    <row r="236">
      <c r="A236" s="3">
        <v>234.0</v>
      </c>
      <c r="B236" s="3" t="s">
        <v>597</v>
      </c>
      <c r="C236" s="3" t="s">
        <v>598</v>
      </c>
      <c r="D236" s="3">
        <v>7500.0</v>
      </c>
      <c r="E236" s="3">
        <v>8181.0</v>
      </c>
      <c r="F236" s="5">
        <f t="shared" si="2"/>
        <v>109.08</v>
      </c>
      <c r="G236" s="3" t="s">
        <v>6</v>
      </c>
      <c r="H236" s="3">
        <v>149.0</v>
      </c>
      <c r="I236" s="6">
        <f t="shared" si="3"/>
        <v>54.90604027</v>
      </c>
      <c r="J236" s="3" t="s">
        <v>69</v>
      </c>
      <c r="K236" s="3" t="s">
        <v>185</v>
      </c>
      <c r="L236" s="3">
        <v>1.503378E9</v>
      </c>
      <c r="M236" s="3">
        <v>1.5039828E9</v>
      </c>
      <c r="N236" s="7">
        <f t="shared" ref="N236:O236" si="237">(((L236/60)/60)/24)+DATE(1970,1,1)</f>
        <v>42969.20833</v>
      </c>
      <c r="O236" s="7">
        <f t="shared" si="237"/>
        <v>42976.20833</v>
      </c>
      <c r="P236" s="3" t="b">
        <v>0</v>
      </c>
      <c r="Q236" s="3" t="b">
        <v>1</v>
      </c>
      <c r="R236" s="3" t="s">
        <v>168</v>
      </c>
      <c r="S236" s="3" t="s">
        <v>51</v>
      </c>
      <c r="T236" s="3" t="s">
        <v>17</v>
      </c>
      <c r="U236" s="3"/>
      <c r="V236" s="3"/>
      <c r="W236" s="3"/>
      <c r="X236" s="3"/>
      <c r="Y236" s="3"/>
      <c r="Z236" s="3"/>
    </row>
    <row r="237">
      <c r="A237" s="3">
        <v>235.0</v>
      </c>
      <c r="B237" s="3" t="s">
        <v>599</v>
      </c>
      <c r="C237" s="3" t="s">
        <v>600</v>
      </c>
      <c r="D237" s="3">
        <v>8600.0</v>
      </c>
      <c r="E237" s="3">
        <v>3589.0</v>
      </c>
      <c r="F237" s="5">
        <f t="shared" si="2"/>
        <v>41.73255814</v>
      </c>
      <c r="G237" s="3" t="s">
        <v>4</v>
      </c>
      <c r="H237" s="3">
        <v>92.0</v>
      </c>
      <c r="I237" s="6">
        <f t="shared" si="3"/>
        <v>39.01086957</v>
      </c>
      <c r="J237" s="3" t="s">
        <v>68</v>
      </c>
      <c r="K237" s="3" t="s">
        <v>106</v>
      </c>
      <c r="L237" s="3">
        <v>1.4869656E9</v>
      </c>
      <c r="M237" s="3">
        <v>1.4873976E9</v>
      </c>
      <c r="N237" s="7">
        <f t="shared" ref="N237:O237" si="238">(((L237/60)/60)/24)+DATE(1970,1,1)</f>
        <v>42779.25</v>
      </c>
      <c r="O237" s="7">
        <f t="shared" si="238"/>
        <v>42784.25</v>
      </c>
      <c r="P237" s="3" t="b">
        <v>0</v>
      </c>
      <c r="Q237" s="3" t="b">
        <v>0</v>
      </c>
      <c r="R237" s="3" t="s">
        <v>151</v>
      </c>
      <c r="S237" s="3" t="s">
        <v>47</v>
      </c>
      <c r="T237" s="3" t="s">
        <v>18</v>
      </c>
      <c r="U237" s="3"/>
      <c r="V237" s="3"/>
      <c r="W237" s="3"/>
      <c r="X237" s="3"/>
      <c r="Y237" s="3"/>
      <c r="Z237" s="3"/>
    </row>
    <row r="238">
      <c r="A238" s="3">
        <v>236.0</v>
      </c>
      <c r="B238" s="3" t="s">
        <v>601</v>
      </c>
      <c r="C238" s="3" t="s">
        <v>602</v>
      </c>
      <c r="D238" s="3">
        <v>39500.0</v>
      </c>
      <c r="E238" s="3">
        <v>4323.0</v>
      </c>
      <c r="F238" s="5">
        <f t="shared" si="2"/>
        <v>10.9443038</v>
      </c>
      <c r="G238" s="3" t="s">
        <v>4</v>
      </c>
      <c r="H238" s="3">
        <v>57.0</v>
      </c>
      <c r="I238" s="6">
        <f t="shared" si="3"/>
        <v>75.84210526</v>
      </c>
      <c r="J238" s="3" t="s">
        <v>74</v>
      </c>
      <c r="K238" s="3" t="s">
        <v>110</v>
      </c>
      <c r="L238" s="3">
        <v>1.5614388E9</v>
      </c>
      <c r="M238" s="3">
        <v>1.5620436E9</v>
      </c>
      <c r="N238" s="7">
        <f t="shared" ref="N238:O238" si="239">(((L238/60)/60)/24)+DATE(1970,1,1)</f>
        <v>43641.20833</v>
      </c>
      <c r="O238" s="7">
        <f t="shared" si="239"/>
        <v>43648.20833</v>
      </c>
      <c r="P238" s="3" t="b">
        <v>0</v>
      </c>
      <c r="Q238" s="3" t="b">
        <v>1</v>
      </c>
      <c r="R238" s="3" t="s">
        <v>107</v>
      </c>
      <c r="S238" s="3" t="s">
        <v>48</v>
      </c>
      <c r="T238" s="3" t="s">
        <v>9</v>
      </c>
      <c r="U238" s="3"/>
      <c r="V238" s="3"/>
      <c r="W238" s="3"/>
      <c r="X238" s="3"/>
      <c r="Y238" s="3"/>
      <c r="Z238" s="3"/>
    </row>
    <row r="239">
      <c r="A239" s="3">
        <v>237.0</v>
      </c>
      <c r="B239" s="3" t="s">
        <v>603</v>
      </c>
      <c r="C239" s="3" t="s">
        <v>604</v>
      </c>
      <c r="D239" s="3">
        <v>9300.0</v>
      </c>
      <c r="E239" s="3">
        <v>14822.0</v>
      </c>
      <c r="F239" s="5">
        <f t="shared" si="2"/>
        <v>159.3763441</v>
      </c>
      <c r="G239" s="3" t="s">
        <v>6</v>
      </c>
      <c r="H239" s="3">
        <v>329.0</v>
      </c>
      <c r="I239" s="6">
        <f t="shared" si="3"/>
        <v>45.05167173</v>
      </c>
      <c r="J239" s="3" t="s">
        <v>68</v>
      </c>
      <c r="K239" s="3" t="s">
        <v>106</v>
      </c>
      <c r="L239" s="3">
        <v>1.398402E9</v>
      </c>
      <c r="M239" s="3">
        <v>1.3985748E9</v>
      </c>
      <c r="N239" s="7">
        <f t="shared" ref="N239:O239" si="240">(((L239/60)/60)/24)+DATE(1970,1,1)</f>
        <v>41754.20833</v>
      </c>
      <c r="O239" s="7">
        <f t="shared" si="240"/>
        <v>41756.20833</v>
      </c>
      <c r="P239" s="3" t="b">
        <v>0</v>
      </c>
      <c r="Q239" s="3" t="b">
        <v>0</v>
      </c>
      <c r="R239" s="3" t="s">
        <v>151</v>
      </c>
      <c r="S239" s="3" t="s">
        <v>47</v>
      </c>
      <c r="T239" s="3" t="s">
        <v>18</v>
      </c>
      <c r="U239" s="3"/>
      <c r="V239" s="3"/>
      <c r="W239" s="3"/>
      <c r="X239" s="3"/>
      <c r="Y239" s="3"/>
      <c r="Z239" s="3"/>
    </row>
    <row r="240">
      <c r="A240" s="3">
        <v>238.0</v>
      </c>
      <c r="B240" s="3" t="s">
        <v>605</v>
      </c>
      <c r="C240" s="3" t="s">
        <v>606</v>
      </c>
      <c r="D240" s="3">
        <v>2400.0</v>
      </c>
      <c r="E240" s="3">
        <v>10138.0</v>
      </c>
      <c r="F240" s="5">
        <f t="shared" si="2"/>
        <v>422.4166667</v>
      </c>
      <c r="G240" s="3" t="s">
        <v>6</v>
      </c>
      <c r="H240" s="3">
        <v>97.0</v>
      </c>
      <c r="I240" s="6">
        <f t="shared" si="3"/>
        <v>104.5154639</v>
      </c>
      <c r="J240" s="3" t="s">
        <v>71</v>
      </c>
      <c r="K240" s="3" t="s">
        <v>119</v>
      </c>
      <c r="L240" s="3">
        <v>1.5132312E9</v>
      </c>
      <c r="M240" s="3">
        <v>1.5153912E9</v>
      </c>
      <c r="N240" s="7">
        <f t="shared" ref="N240:O240" si="241">(((L240/60)/60)/24)+DATE(1970,1,1)</f>
        <v>43083.25</v>
      </c>
      <c r="O240" s="7">
        <f t="shared" si="241"/>
        <v>43108.25</v>
      </c>
      <c r="P240" s="3" t="b">
        <v>0</v>
      </c>
      <c r="Q240" s="3" t="b">
        <v>1</v>
      </c>
      <c r="R240" s="3" t="s">
        <v>116</v>
      </c>
      <c r="S240" s="3" t="s">
        <v>46</v>
      </c>
      <c r="T240" s="3" t="s">
        <v>8</v>
      </c>
      <c r="U240" s="3"/>
      <c r="V240" s="3"/>
      <c r="W240" s="3"/>
      <c r="X240" s="3"/>
      <c r="Y240" s="3"/>
      <c r="Z240" s="3"/>
    </row>
    <row r="241">
      <c r="A241" s="3">
        <v>239.0</v>
      </c>
      <c r="B241" s="3" t="s">
        <v>607</v>
      </c>
      <c r="C241" s="3" t="s">
        <v>608</v>
      </c>
      <c r="D241" s="3">
        <v>3200.0</v>
      </c>
      <c r="E241" s="3">
        <v>3127.0</v>
      </c>
      <c r="F241" s="5">
        <f t="shared" si="2"/>
        <v>97.71875</v>
      </c>
      <c r="G241" s="3" t="s">
        <v>4</v>
      </c>
      <c r="H241" s="3">
        <v>41.0</v>
      </c>
      <c r="I241" s="6">
        <f t="shared" si="3"/>
        <v>76.26829268</v>
      </c>
      <c r="J241" s="3" t="s">
        <v>68</v>
      </c>
      <c r="K241" s="3" t="s">
        <v>106</v>
      </c>
      <c r="L241" s="3">
        <v>1.4408244E9</v>
      </c>
      <c r="M241" s="3">
        <v>1.44117E9</v>
      </c>
      <c r="N241" s="7">
        <f t="shared" ref="N241:O241" si="242">(((L241/60)/60)/24)+DATE(1970,1,1)</f>
        <v>42245.20833</v>
      </c>
      <c r="O241" s="7">
        <f t="shared" si="242"/>
        <v>42249.20833</v>
      </c>
      <c r="P241" s="3" t="b">
        <v>0</v>
      </c>
      <c r="Q241" s="3" t="b">
        <v>0</v>
      </c>
      <c r="R241" s="3" t="s">
        <v>145</v>
      </c>
      <c r="S241" s="3" t="s">
        <v>49</v>
      </c>
      <c r="T241" s="3" t="s">
        <v>13</v>
      </c>
      <c r="U241" s="3"/>
      <c r="V241" s="3"/>
      <c r="W241" s="3"/>
      <c r="X241" s="3"/>
      <c r="Y241" s="3"/>
      <c r="Z241" s="3"/>
    </row>
    <row r="242">
      <c r="A242" s="3">
        <v>240.0</v>
      </c>
      <c r="B242" s="3" t="s">
        <v>609</v>
      </c>
      <c r="C242" s="3" t="s">
        <v>610</v>
      </c>
      <c r="D242" s="3">
        <v>29400.0</v>
      </c>
      <c r="E242" s="3">
        <v>123124.0</v>
      </c>
      <c r="F242" s="5">
        <f t="shared" si="2"/>
        <v>418.7891156</v>
      </c>
      <c r="G242" s="3" t="s">
        <v>6</v>
      </c>
      <c r="H242" s="3">
        <v>1784.0</v>
      </c>
      <c r="I242" s="6">
        <f t="shared" si="3"/>
        <v>69.01569507</v>
      </c>
      <c r="J242" s="3" t="s">
        <v>68</v>
      </c>
      <c r="K242" s="3" t="s">
        <v>106</v>
      </c>
      <c r="L242" s="3">
        <v>1.2810708E9</v>
      </c>
      <c r="M242" s="3">
        <v>1.2811572E9</v>
      </c>
      <c r="N242" s="7">
        <f t="shared" ref="N242:O242" si="243">(((L242/60)/60)/24)+DATE(1970,1,1)</f>
        <v>40396.20833</v>
      </c>
      <c r="O242" s="7">
        <f t="shared" si="243"/>
        <v>40397.20833</v>
      </c>
      <c r="P242" s="3" t="b">
        <v>0</v>
      </c>
      <c r="Q242" s="3" t="b">
        <v>0</v>
      </c>
      <c r="R242" s="3" t="s">
        <v>116</v>
      </c>
      <c r="S242" s="3" t="s">
        <v>46</v>
      </c>
      <c r="T242" s="3" t="s">
        <v>8</v>
      </c>
      <c r="U242" s="3"/>
      <c r="V242" s="3"/>
      <c r="W242" s="3"/>
      <c r="X242" s="3"/>
      <c r="Y242" s="3"/>
      <c r="Z242" s="3"/>
    </row>
    <row r="243">
      <c r="A243" s="3">
        <v>241.0</v>
      </c>
      <c r="B243" s="3" t="s">
        <v>611</v>
      </c>
      <c r="C243" s="3" t="s">
        <v>612</v>
      </c>
      <c r="D243" s="3">
        <v>168500.0</v>
      </c>
      <c r="E243" s="3">
        <v>171729.0</v>
      </c>
      <c r="F243" s="5">
        <f t="shared" si="2"/>
        <v>101.9163205</v>
      </c>
      <c r="G243" s="3" t="s">
        <v>6</v>
      </c>
      <c r="H243" s="3">
        <v>1684.0</v>
      </c>
      <c r="I243" s="6">
        <f t="shared" si="3"/>
        <v>101.9768409</v>
      </c>
      <c r="J243" s="3" t="s">
        <v>74</v>
      </c>
      <c r="K243" s="3" t="s">
        <v>110</v>
      </c>
      <c r="L243" s="3">
        <v>1.3973652E9</v>
      </c>
      <c r="M243" s="3">
        <v>1.3982292E9</v>
      </c>
      <c r="N243" s="7">
        <f t="shared" ref="N243:O243" si="244">(((L243/60)/60)/24)+DATE(1970,1,1)</f>
        <v>41742.20833</v>
      </c>
      <c r="O243" s="7">
        <f t="shared" si="244"/>
        <v>41752.20833</v>
      </c>
      <c r="P243" s="3" t="b">
        <v>0</v>
      </c>
      <c r="Q243" s="3" t="b">
        <v>1</v>
      </c>
      <c r="R243" s="3" t="s">
        <v>148</v>
      </c>
      <c r="S243" s="3" t="s">
        <v>50</v>
      </c>
      <c r="T243" s="3" t="s">
        <v>20</v>
      </c>
      <c r="U243" s="3"/>
      <c r="V243" s="3"/>
      <c r="W243" s="3"/>
      <c r="X243" s="3"/>
      <c r="Y243" s="3"/>
      <c r="Z243" s="3"/>
    </row>
    <row r="244">
      <c r="A244" s="3">
        <v>242.0</v>
      </c>
      <c r="B244" s="3" t="s">
        <v>613</v>
      </c>
      <c r="C244" s="3" t="s">
        <v>614</v>
      </c>
      <c r="D244" s="3">
        <v>8400.0</v>
      </c>
      <c r="E244" s="3">
        <v>10729.0</v>
      </c>
      <c r="F244" s="5">
        <f t="shared" si="2"/>
        <v>127.7261905</v>
      </c>
      <c r="G244" s="3" t="s">
        <v>6</v>
      </c>
      <c r="H244" s="3">
        <v>250.0</v>
      </c>
      <c r="I244" s="6">
        <f t="shared" si="3"/>
        <v>42.916</v>
      </c>
      <c r="J244" s="3" t="s">
        <v>68</v>
      </c>
      <c r="K244" s="3" t="s">
        <v>106</v>
      </c>
      <c r="L244" s="3">
        <v>1.4943924E9</v>
      </c>
      <c r="M244" s="3">
        <v>1.4952564E9</v>
      </c>
      <c r="N244" s="7">
        <f t="shared" ref="N244:O244" si="245">(((L244/60)/60)/24)+DATE(1970,1,1)</f>
        <v>42865.20833</v>
      </c>
      <c r="O244" s="7">
        <f t="shared" si="245"/>
        <v>42875.20833</v>
      </c>
      <c r="P244" s="3" t="b">
        <v>0</v>
      </c>
      <c r="Q244" s="3" t="b">
        <v>1</v>
      </c>
      <c r="R244" s="3" t="s">
        <v>107</v>
      </c>
      <c r="S244" s="3" t="s">
        <v>48</v>
      </c>
      <c r="T244" s="3" t="s">
        <v>9</v>
      </c>
      <c r="U244" s="3"/>
      <c r="V244" s="3"/>
      <c r="W244" s="3"/>
      <c r="X244" s="3"/>
      <c r="Y244" s="3"/>
      <c r="Z244" s="3"/>
    </row>
    <row r="245">
      <c r="A245" s="3">
        <v>243.0</v>
      </c>
      <c r="B245" s="3" t="s">
        <v>615</v>
      </c>
      <c r="C245" s="3" t="s">
        <v>616</v>
      </c>
      <c r="D245" s="3">
        <v>2300.0</v>
      </c>
      <c r="E245" s="3">
        <v>10240.0</v>
      </c>
      <c r="F245" s="5">
        <f t="shared" si="2"/>
        <v>445.2173913</v>
      </c>
      <c r="G245" s="3" t="s">
        <v>6</v>
      </c>
      <c r="H245" s="3">
        <v>238.0</v>
      </c>
      <c r="I245" s="6">
        <f t="shared" si="3"/>
        <v>43.02521008</v>
      </c>
      <c r="J245" s="3" t="s">
        <v>68</v>
      </c>
      <c r="K245" s="3" t="s">
        <v>106</v>
      </c>
      <c r="L245" s="3">
        <v>1.5201432E9</v>
      </c>
      <c r="M245" s="3">
        <v>1.5204024E9</v>
      </c>
      <c r="N245" s="7">
        <f t="shared" ref="N245:O245" si="246">(((L245/60)/60)/24)+DATE(1970,1,1)</f>
        <v>43163.25</v>
      </c>
      <c r="O245" s="7">
        <f t="shared" si="246"/>
        <v>43166.25</v>
      </c>
      <c r="P245" s="3" t="b">
        <v>0</v>
      </c>
      <c r="Q245" s="3" t="b">
        <v>0</v>
      </c>
      <c r="R245" s="3" t="s">
        <v>116</v>
      </c>
      <c r="S245" s="3" t="s">
        <v>46</v>
      </c>
      <c r="T245" s="3" t="s">
        <v>8</v>
      </c>
      <c r="U245" s="3"/>
      <c r="V245" s="3"/>
      <c r="W245" s="3"/>
      <c r="X245" s="3"/>
      <c r="Y245" s="3"/>
      <c r="Z245" s="3"/>
    </row>
    <row r="246">
      <c r="A246" s="3">
        <v>244.0</v>
      </c>
      <c r="B246" s="3" t="s">
        <v>617</v>
      </c>
      <c r="C246" s="3" t="s">
        <v>618</v>
      </c>
      <c r="D246" s="3">
        <v>700.0</v>
      </c>
      <c r="E246" s="3">
        <v>3988.0</v>
      </c>
      <c r="F246" s="5">
        <f t="shared" si="2"/>
        <v>569.7142857</v>
      </c>
      <c r="G246" s="3" t="s">
        <v>6</v>
      </c>
      <c r="H246" s="3">
        <v>53.0</v>
      </c>
      <c r="I246" s="6">
        <f t="shared" si="3"/>
        <v>75.24528302</v>
      </c>
      <c r="J246" s="3" t="s">
        <v>68</v>
      </c>
      <c r="K246" s="3" t="s">
        <v>106</v>
      </c>
      <c r="L246" s="3">
        <v>1.405314E9</v>
      </c>
      <c r="M246" s="3">
        <v>1.4098068E9</v>
      </c>
      <c r="N246" s="7">
        <f t="shared" ref="N246:O246" si="247">(((L246/60)/60)/24)+DATE(1970,1,1)</f>
        <v>41834.20833</v>
      </c>
      <c r="O246" s="7">
        <f t="shared" si="247"/>
        <v>41886.20833</v>
      </c>
      <c r="P246" s="3" t="b">
        <v>0</v>
      </c>
      <c r="Q246" s="3" t="b">
        <v>0</v>
      </c>
      <c r="R246" s="3" t="s">
        <v>116</v>
      </c>
      <c r="S246" s="3" t="s">
        <v>46</v>
      </c>
      <c r="T246" s="3" t="s">
        <v>8</v>
      </c>
      <c r="U246" s="3"/>
      <c r="V246" s="3"/>
      <c r="W246" s="3"/>
      <c r="X246" s="3"/>
      <c r="Y246" s="3"/>
      <c r="Z246" s="3"/>
    </row>
    <row r="247">
      <c r="A247" s="3">
        <v>245.0</v>
      </c>
      <c r="B247" s="3" t="s">
        <v>619</v>
      </c>
      <c r="C247" s="3" t="s">
        <v>620</v>
      </c>
      <c r="D247" s="3">
        <v>2900.0</v>
      </c>
      <c r="E247" s="3">
        <v>14771.0</v>
      </c>
      <c r="F247" s="5">
        <f t="shared" si="2"/>
        <v>509.3448276</v>
      </c>
      <c r="G247" s="3" t="s">
        <v>6</v>
      </c>
      <c r="H247" s="3">
        <v>214.0</v>
      </c>
      <c r="I247" s="6">
        <f t="shared" si="3"/>
        <v>69.02336449</v>
      </c>
      <c r="J247" s="3" t="s">
        <v>68</v>
      </c>
      <c r="K247" s="3" t="s">
        <v>106</v>
      </c>
      <c r="L247" s="3">
        <v>1.3968468E9</v>
      </c>
      <c r="M247" s="3">
        <v>1.3969332E9</v>
      </c>
      <c r="N247" s="7">
        <f t="shared" ref="N247:O247" si="248">(((L247/60)/60)/24)+DATE(1970,1,1)</f>
        <v>41736.20833</v>
      </c>
      <c r="O247" s="7">
        <f t="shared" si="248"/>
        <v>41737.20833</v>
      </c>
      <c r="P247" s="3" t="b">
        <v>0</v>
      </c>
      <c r="Q247" s="3" t="b">
        <v>0</v>
      </c>
      <c r="R247" s="3" t="s">
        <v>116</v>
      </c>
      <c r="S247" s="3" t="s">
        <v>46</v>
      </c>
      <c r="T247" s="3" t="s">
        <v>8</v>
      </c>
      <c r="U247" s="3"/>
      <c r="V247" s="3"/>
      <c r="W247" s="3"/>
      <c r="X247" s="3"/>
      <c r="Y247" s="3"/>
      <c r="Z247" s="3"/>
    </row>
    <row r="248">
      <c r="A248" s="3">
        <v>246.0</v>
      </c>
      <c r="B248" s="3" t="s">
        <v>621</v>
      </c>
      <c r="C248" s="3" t="s">
        <v>622</v>
      </c>
      <c r="D248" s="3">
        <v>4500.0</v>
      </c>
      <c r="E248" s="3">
        <v>14649.0</v>
      </c>
      <c r="F248" s="5">
        <f t="shared" si="2"/>
        <v>325.5333333</v>
      </c>
      <c r="G248" s="3" t="s">
        <v>6</v>
      </c>
      <c r="H248" s="3">
        <v>222.0</v>
      </c>
      <c r="I248" s="6">
        <f t="shared" si="3"/>
        <v>65.98648649</v>
      </c>
      <c r="J248" s="3" t="s">
        <v>68</v>
      </c>
      <c r="K248" s="3" t="s">
        <v>106</v>
      </c>
      <c r="L248" s="3">
        <v>1.3756788E9</v>
      </c>
      <c r="M248" s="3">
        <v>1.3760244E9</v>
      </c>
      <c r="N248" s="7">
        <f t="shared" ref="N248:O248" si="249">(((L248/60)/60)/24)+DATE(1970,1,1)</f>
        <v>41491.20833</v>
      </c>
      <c r="O248" s="7">
        <f t="shared" si="249"/>
        <v>41495.20833</v>
      </c>
      <c r="P248" s="3" t="b">
        <v>0</v>
      </c>
      <c r="Q248" s="3" t="b">
        <v>0</v>
      </c>
      <c r="R248" s="3" t="s">
        <v>111</v>
      </c>
      <c r="S248" s="3" t="s">
        <v>49</v>
      </c>
      <c r="T248" s="3" t="s">
        <v>11</v>
      </c>
      <c r="U248" s="3"/>
      <c r="V248" s="3"/>
      <c r="W248" s="3"/>
      <c r="X248" s="3"/>
      <c r="Y248" s="3"/>
      <c r="Z248" s="3"/>
    </row>
    <row r="249">
      <c r="A249" s="3">
        <v>247.0</v>
      </c>
      <c r="B249" s="3" t="s">
        <v>623</v>
      </c>
      <c r="C249" s="3" t="s">
        <v>624</v>
      </c>
      <c r="D249" s="3">
        <v>19800.0</v>
      </c>
      <c r="E249" s="3">
        <v>184658.0</v>
      </c>
      <c r="F249" s="5">
        <f t="shared" si="2"/>
        <v>932.6161616</v>
      </c>
      <c r="G249" s="3" t="s">
        <v>6</v>
      </c>
      <c r="H249" s="3">
        <v>1884.0</v>
      </c>
      <c r="I249" s="6">
        <f t="shared" si="3"/>
        <v>98.01380042</v>
      </c>
      <c r="J249" s="3" t="s">
        <v>68</v>
      </c>
      <c r="K249" s="3" t="s">
        <v>106</v>
      </c>
      <c r="L249" s="3">
        <v>1.4823864E9</v>
      </c>
      <c r="M249" s="3">
        <v>1.4836824E9</v>
      </c>
      <c r="N249" s="7">
        <f t="shared" ref="N249:O249" si="250">(((L249/60)/60)/24)+DATE(1970,1,1)</f>
        <v>42726.25</v>
      </c>
      <c r="O249" s="7">
        <f t="shared" si="250"/>
        <v>42741.25</v>
      </c>
      <c r="P249" s="3" t="b">
        <v>0</v>
      </c>
      <c r="Q249" s="3" t="b">
        <v>1</v>
      </c>
      <c r="R249" s="3" t="s">
        <v>196</v>
      </c>
      <c r="S249" s="3" t="s">
        <v>50</v>
      </c>
      <c r="T249" s="3" t="s">
        <v>24</v>
      </c>
      <c r="U249" s="3"/>
      <c r="V249" s="3"/>
      <c r="W249" s="3"/>
      <c r="X249" s="3"/>
      <c r="Y249" s="3"/>
      <c r="Z249" s="3"/>
    </row>
    <row r="250">
      <c r="A250" s="3">
        <v>248.0</v>
      </c>
      <c r="B250" s="3" t="s">
        <v>625</v>
      </c>
      <c r="C250" s="3" t="s">
        <v>626</v>
      </c>
      <c r="D250" s="3">
        <v>6200.0</v>
      </c>
      <c r="E250" s="3">
        <v>13103.0</v>
      </c>
      <c r="F250" s="5">
        <f t="shared" si="2"/>
        <v>211.3387097</v>
      </c>
      <c r="G250" s="3" t="s">
        <v>6</v>
      </c>
      <c r="H250" s="3">
        <v>218.0</v>
      </c>
      <c r="I250" s="6">
        <f t="shared" si="3"/>
        <v>60.10550459</v>
      </c>
      <c r="J250" s="3" t="s">
        <v>74</v>
      </c>
      <c r="K250" s="3" t="s">
        <v>110</v>
      </c>
      <c r="L250" s="3">
        <v>1.4200056E9</v>
      </c>
      <c r="M250" s="3">
        <v>1.4204376E9</v>
      </c>
      <c r="N250" s="7">
        <f t="shared" ref="N250:O250" si="251">(((L250/60)/60)/24)+DATE(1970,1,1)</f>
        <v>42004.25</v>
      </c>
      <c r="O250" s="7">
        <f t="shared" si="251"/>
        <v>42009.25</v>
      </c>
      <c r="P250" s="3" t="b">
        <v>0</v>
      </c>
      <c r="Q250" s="3" t="b">
        <v>0</v>
      </c>
      <c r="R250" s="3" t="s">
        <v>369</v>
      </c>
      <c r="S250" s="3" t="s">
        <v>51</v>
      </c>
      <c r="T250" s="3" t="s">
        <v>27</v>
      </c>
      <c r="U250" s="3"/>
      <c r="V250" s="3"/>
      <c r="W250" s="3"/>
      <c r="X250" s="3"/>
      <c r="Y250" s="3"/>
      <c r="Z250" s="3"/>
    </row>
    <row r="251">
      <c r="A251" s="3">
        <v>249.0</v>
      </c>
      <c r="B251" s="3" t="s">
        <v>627</v>
      </c>
      <c r="C251" s="3" t="s">
        <v>628</v>
      </c>
      <c r="D251" s="3">
        <v>61500.0</v>
      </c>
      <c r="E251" s="3">
        <v>168095.0</v>
      </c>
      <c r="F251" s="5">
        <f t="shared" si="2"/>
        <v>273.3252033</v>
      </c>
      <c r="G251" s="3" t="s">
        <v>6</v>
      </c>
      <c r="H251" s="3">
        <v>6465.0</v>
      </c>
      <c r="I251" s="6">
        <f t="shared" si="3"/>
        <v>26.0007734</v>
      </c>
      <c r="J251" s="3" t="s">
        <v>68</v>
      </c>
      <c r="K251" s="3" t="s">
        <v>106</v>
      </c>
      <c r="L251" s="3">
        <v>1.4201784E9</v>
      </c>
      <c r="M251" s="3">
        <v>1.4207832E9</v>
      </c>
      <c r="N251" s="7">
        <f t="shared" ref="N251:O251" si="252">(((L251/60)/60)/24)+DATE(1970,1,1)</f>
        <v>42006.25</v>
      </c>
      <c r="O251" s="7">
        <f t="shared" si="252"/>
        <v>42013.25</v>
      </c>
      <c r="P251" s="3" t="b">
        <v>0</v>
      </c>
      <c r="Q251" s="3" t="b">
        <v>0</v>
      </c>
      <c r="R251" s="3" t="s">
        <v>283</v>
      </c>
      <c r="S251" s="3" t="s">
        <v>50</v>
      </c>
      <c r="T251" s="3" t="s">
        <v>19</v>
      </c>
      <c r="U251" s="3"/>
      <c r="V251" s="3"/>
      <c r="W251" s="3"/>
      <c r="X251" s="3"/>
      <c r="Y251" s="3"/>
      <c r="Z251" s="3"/>
    </row>
    <row r="252">
      <c r="A252" s="3">
        <v>250.0</v>
      </c>
      <c r="B252" s="3" t="s">
        <v>629</v>
      </c>
      <c r="C252" s="3" t="s">
        <v>630</v>
      </c>
      <c r="D252" s="3">
        <v>100.0</v>
      </c>
      <c r="E252" s="3">
        <v>3.0</v>
      </c>
      <c r="F252" s="5">
        <f t="shared" si="2"/>
        <v>3</v>
      </c>
      <c r="G252" s="3" t="s">
        <v>4</v>
      </c>
      <c r="H252" s="3">
        <v>1.0</v>
      </c>
      <c r="I252" s="6">
        <f t="shared" si="3"/>
        <v>3</v>
      </c>
      <c r="J252" s="3" t="s">
        <v>68</v>
      </c>
      <c r="K252" s="3" t="s">
        <v>106</v>
      </c>
      <c r="L252" s="3">
        <v>1.2643992E9</v>
      </c>
      <c r="M252" s="3">
        <v>1.2674232E9</v>
      </c>
      <c r="N252" s="7">
        <f t="shared" ref="N252:O252" si="253">(((L252/60)/60)/24)+DATE(1970,1,1)</f>
        <v>40203.25</v>
      </c>
      <c r="O252" s="7">
        <f t="shared" si="253"/>
        <v>40238.25</v>
      </c>
      <c r="P252" s="3" t="b">
        <v>0</v>
      </c>
      <c r="Q252" s="3" t="b">
        <v>0</v>
      </c>
      <c r="R252" s="3" t="s">
        <v>107</v>
      </c>
      <c r="S252" s="3" t="s">
        <v>48</v>
      </c>
      <c r="T252" s="3" t="s">
        <v>9</v>
      </c>
      <c r="U252" s="3"/>
      <c r="V252" s="3"/>
      <c r="W252" s="3"/>
      <c r="X252" s="3"/>
      <c r="Y252" s="3"/>
      <c r="Z252" s="3"/>
    </row>
    <row r="253">
      <c r="A253" s="3">
        <v>251.0</v>
      </c>
      <c r="B253" s="3" t="s">
        <v>631</v>
      </c>
      <c r="C253" s="3" t="s">
        <v>632</v>
      </c>
      <c r="D253" s="3">
        <v>7100.0</v>
      </c>
      <c r="E253" s="3">
        <v>3840.0</v>
      </c>
      <c r="F253" s="5">
        <f t="shared" si="2"/>
        <v>54.08450704</v>
      </c>
      <c r="G253" s="3" t="s">
        <v>4</v>
      </c>
      <c r="H253" s="3">
        <v>101.0</v>
      </c>
      <c r="I253" s="6">
        <f t="shared" si="3"/>
        <v>38.01980198</v>
      </c>
      <c r="J253" s="3" t="s">
        <v>68</v>
      </c>
      <c r="K253" s="3" t="s">
        <v>106</v>
      </c>
      <c r="L253" s="3">
        <v>1.3550328E9</v>
      </c>
      <c r="M253" s="3">
        <v>1.3552056E9</v>
      </c>
      <c r="N253" s="7">
        <f t="shared" ref="N253:O253" si="254">(((L253/60)/60)/24)+DATE(1970,1,1)</f>
        <v>41252.25</v>
      </c>
      <c r="O253" s="7">
        <f t="shared" si="254"/>
        <v>41254.25</v>
      </c>
      <c r="P253" s="3" t="b">
        <v>0</v>
      </c>
      <c r="Q253" s="3" t="b">
        <v>0</v>
      </c>
      <c r="R253" s="3" t="s">
        <v>116</v>
      </c>
      <c r="S253" s="3" t="s">
        <v>46</v>
      </c>
      <c r="T253" s="3" t="s">
        <v>8</v>
      </c>
      <c r="U253" s="3"/>
      <c r="V253" s="3"/>
      <c r="W253" s="3"/>
      <c r="X253" s="3"/>
      <c r="Y253" s="3"/>
      <c r="Z253" s="3"/>
    </row>
    <row r="254">
      <c r="A254" s="3">
        <v>252.0</v>
      </c>
      <c r="B254" s="3" t="s">
        <v>633</v>
      </c>
      <c r="C254" s="3" t="s">
        <v>634</v>
      </c>
      <c r="D254" s="3">
        <v>1000.0</v>
      </c>
      <c r="E254" s="3">
        <v>6263.0</v>
      </c>
      <c r="F254" s="5">
        <f t="shared" si="2"/>
        <v>626.3</v>
      </c>
      <c r="G254" s="3" t="s">
        <v>6</v>
      </c>
      <c r="H254" s="3">
        <v>59.0</v>
      </c>
      <c r="I254" s="6">
        <f t="shared" si="3"/>
        <v>106.1525424</v>
      </c>
      <c r="J254" s="3" t="s">
        <v>68</v>
      </c>
      <c r="K254" s="3" t="s">
        <v>106</v>
      </c>
      <c r="L254" s="3">
        <v>1.3826772E9</v>
      </c>
      <c r="M254" s="3">
        <v>1.3831092E9</v>
      </c>
      <c r="N254" s="7">
        <f t="shared" ref="N254:O254" si="255">(((L254/60)/60)/24)+DATE(1970,1,1)</f>
        <v>41572.20833</v>
      </c>
      <c r="O254" s="7">
        <f t="shared" si="255"/>
        <v>41577.20833</v>
      </c>
      <c r="P254" s="3" t="b">
        <v>0</v>
      </c>
      <c r="Q254" s="3" t="b">
        <v>0</v>
      </c>
      <c r="R254" s="3" t="s">
        <v>116</v>
      </c>
      <c r="S254" s="3" t="s">
        <v>46</v>
      </c>
      <c r="T254" s="3" t="s">
        <v>8</v>
      </c>
      <c r="U254" s="3"/>
      <c r="V254" s="3"/>
      <c r="W254" s="3"/>
      <c r="X254" s="3"/>
      <c r="Y254" s="3"/>
      <c r="Z254" s="3"/>
    </row>
    <row r="255">
      <c r="A255" s="3">
        <v>253.0</v>
      </c>
      <c r="B255" s="3" t="s">
        <v>635</v>
      </c>
      <c r="C255" s="3" t="s">
        <v>636</v>
      </c>
      <c r="D255" s="3">
        <v>121500.0</v>
      </c>
      <c r="E255" s="3">
        <v>108161.0</v>
      </c>
      <c r="F255" s="5">
        <f t="shared" si="2"/>
        <v>89.02139918</v>
      </c>
      <c r="G255" s="3" t="s">
        <v>4</v>
      </c>
      <c r="H255" s="3">
        <v>1335.0</v>
      </c>
      <c r="I255" s="6">
        <f t="shared" si="3"/>
        <v>81.01947566</v>
      </c>
      <c r="J255" s="3" t="s">
        <v>73</v>
      </c>
      <c r="K255" s="3" t="s">
        <v>102</v>
      </c>
      <c r="L255" s="3">
        <v>1.3022388E9</v>
      </c>
      <c r="M255" s="3">
        <v>1.3032756E9</v>
      </c>
      <c r="N255" s="7">
        <f t="shared" ref="N255:O255" si="256">(((L255/60)/60)/24)+DATE(1970,1,1)</f>
        <v>40641.20833</v>
      </c>
      <c r="O255" s="7">
        <f t="shared" si="256"/>
        <v>40653.20833</v>
      </c>
      <c r="P255" s="3" t="b">
        <v>0</v>
      </c>
      <c r="Q255" s="3" t="b">
        <v>0</v>
      </c>
      <c r="R255" s="3" t="s">
        <v>133</v>
      </c>
      <c r="S255" s="3" t="s">
        <v>47</v>
      </c>
      <c r="T255" s="3" t="s">
        <v>16</v>
      </c>
      <c r="U255" s="3"/>
      <c r="V255" s="3"/>
      <c r="W255" s="3"/>
      <c r="X255" s="3"/>
      <c r="Y255" s="3"/>
      <c r="Z255" s="3"/>
    </row>
    <row r="256">
      <c r="A256" s="3">
        <v>254.0</v>
      </c>
      <c r="B256" s="3" t="s">
        <v>637</v>
      </c>
      <c r="C256" s="3" t="s">
        <v>638</v>
      </c>
      <c r="D256" s="3">
        <v>4600.0</v>
      </c>
      <c r="E256" s="3">
        <v>8505.0</v>
      </c>
      <c r="F256" s="5">
        <f t="shared" si="2"/>
        <v>184.8913043</v>
      </c>
      <c r="G256" s="3" t="s">
        <v>6</v>
      </c>
      <c r="H256" s="3">
        <v>88.0</v>
      </c>
      <c r="I256" s="6">
        <f t="shared" si="3"/>
        <v>96.64772727</v>
      </c>
      <c r="J256" s="3" t="s">
        <v>68</v>
      </c>
      <c r="K256" s="3" t="s">
        <v>106</v>
      </c>
      <c r="L256" s="3">
        <v>1.4876568E9</v>
      </c>
      <c r="M256" s="3">
        <v>1.4878296E9</v>
      </c>
      <c r="N256" s="7">
        <f t="shared" ref="N256:O256" si="257">(((L256/60)/60)/24)+DATE(1970,1,1)</f>
        <v>42787.25</v>
      </c>
      <c r="O256" s="7">
        <f t="shared" si="257"/>
        <v>42789.25</v>
      </c>
      <c r="P256" s="3" t="b">
        <v>0</v>
      </c>
      <c r="Q256" s="3" t="b">
        <v>0</v>
      </c>
      <c r="R256" s="3" t="s">
        <v>148</v>
      </c>
      <c r="S256" s="3" t="s">
        <v>50</v>
      </c>
      <c r="T256" s="3" t="s">
        <v>20</v>
      </c>
      <c r="U256" s="3"/>
      <c r="V256" s="3"/>
      <c r="W256" s="3"/>
      <c r="X256" s="3"/>
      <c r="Y256" s="3"/>
      <c r="Z256" s="3"/>
    </row>
    <row r="257">
      <c r="A257" s="3">
        <v>255.0</v>
      </c>
      <c r="B257" s="3" t="s">
        <v>639</v>
      </c>
      <c r="C257" s="3" t="s">
        <v>640</v>
      </c>
      <c r="D257" s="3">
        <v>80500.0</v>
      </c>
      <c r="E257" s="3">
        <v>96735.0</v>
      </c>
      <c r="F257" s="5">
        <f t="shared" si="2"/>
        <v>120.1677019</v>
      </c>
      <c r="G257" s="3" t="s">
        <v>6</v>
      </c>
      <c r="H257" s="3">
        <v>1697.0</v>
      </c>
      <c r="I257" s="6">
        <f t="shared" si="3"/>
        <v>57.00353565</v>
      </c>
      <c r="J257" s="3" t="s">
        <v>68</v>
      </c>
      <c r="K257" s="3" t="s">
        <v>106</v>
      </c>
      <c r="L257" s="3">
        <v>1.297836E9</v>
      </c>
      <c r="M257" s="3">
        <v>1.298268E9</v>
      </c>
      <c r="N257" s="7">
        <f t="shared" ref="N257:O257" si="258">(((L257/60)/60)/24)+DATE(1970,1,1)</f>
        <v>40590.25</v>
      </c>
      <c r="O257" s="7">
        <f t="shared" si="258"/>
        <v>40595.25</v>
      </c>
      <c r="P257" s="3" t="b">
        <v>0</v>
      </c>
      <c r="Q257" s="3" t="b">
        <v>1</v>
      </c>
      <c r="R257" s="3" t="s">
        <v>107</v>
      </c>
      <c r="S257" s="3" t="s">
        <v>48</v>
      </c>
      <c r="T257" s="3" t="s">
        <v>9</v>
      </c>
      <c r="U257" s="3"/>
      <c r="V257" s="3"/>
      <c r="W257" s="3"/>
      <c r="X257" s="3"/>
      <c r="Y257" s="3"/>
      <c r="Z257" s="3"/>
    </row>
    <row r="258">
      <c r="A258" s="3">
        <v>256.0</v>
      </c>
      <c r="B258" s="3" t="s">
        <v>641</v>
      </c>
      <c r="C258" s="3" t="s">
        <v>642</v>
      </c>
      <c r="D258" s="3">
        <v>4100.0</v>
      </c>
      <c r="E258" s="3">
        <v>959.0</v>
      </c>
      <c r="F258" s="5">
        <f t="shared" si="2"/>
        <v>23.3902439</v>
      </c>
      <c r="G258" s="3" t="s">
        <v>4</v>
      </c>
      <c r="H258" s="3">
        <v>15.0</v>
      </c>
      <c r="I258" s="6">
        <f t="shared" si="3"/>
        <v>63.93333333</v>
      </c>
      <c r="J258" s="3" t="s">
        <v>70</v>
      </c>
      <c r="K258" s="3" t="s">
        <v>122</v>
      </c>
      <c r="L258" s="3">
        <v>1.4536152E9</v>
      </c>
      <c r="M258" s="3">
        <v>1.456812E9</v>
      </c>
      <c r="N258" s="7">
        <f t="shared" ref="N258:O258" si="259">(((L258/60)/60)/24)+DATE(1970,1,1)</f>
        <v>42393.25</v>
      </c>
      <c r="O258" s="7">
        <f t="shared" si="259"/>
        <v>42430.25</v>
      </c>
      <c r="P258" s="3" t="b">
        <v>0</v>
      </c>
      <c r="Q258" s="3" t="b">
        <v>0</v>
      </c>
      <c r="R258" s="3" t="s">
        <v>107</v>
      </c>
      <c r="S258" s="3" t="s">
        <v>48</v>
      </c>
      <c r="T258" s="3" t="s">
        <v>9</v>
      </c>
      <c r="U258" s="3"/>
      <c r="V258" s="3"/>
      <c r="W258" s="3"/>
      <c r="X258" s="3"/>
      <c r="Y258" s="3"/>
      <c r="Z258" s="3"/>
    </row>
    <row r="259">
      <c r="A259" s="3">
        <v>257.0</v>
      </c>
      <c r="B259" s="3" t="s">
        <v>643</v>
      </c>
      <c r="C259" s="3" t="s">
        <v>644</v>
      </c>
      <c r="D259" s="3">
        <v>5700.0</v>
      </c>
      <c r="E259" s="3">
        <v>8322.0</v>
      </c>
      <c r="F259" s="5">
        <f t="shared" si="2"/>
        <v>146</v>
      </c>
      <c r="G259" s="3" t="s">
        <v>6</v>
      </c>
      <c r="H259" s="3">
        <v>92.0</v>
      </c>
      <c r="I259" s="6">
        <f t="shared" si="3"/>
        <v>90.45652174</v>
      </c>
      <c r="J259" s="3" t="s">
        <v>68</v>
      </c>
      <c r="K259" s="3" t="s">
        <v>106</v>
      </c>
      <c r="L259" s="3">
        <v>1.3624632E9</v>
      </c>
      <c r="M259" s="3">
        <v>1.3636692E9</v>
      </c>
      <c r="N259" s="7">
        <f t="shared" ref="N259:O259" si="260">(((L259/60)/60)/24)+DATE(1970,1,1)</f>
        <v>41338.25</v>
      </c>
      <c r="O259" s="7">
        <f t="shared" si="260"/>
        <v>41352.20833</v>
      </c>
      <c r="P259" s="3" t="b">
        <v>0</v>
      </c>
      <c r="Q259" s="3" t="b">
        <v>0</v>
      </c>
      <c r="R259" s="3" t="s">
        <v>116</v>
      </c>
      <c r="S259" s="3" t="s">
        <v>46</v>
      </c>
      <c r="T259" s="3" t="s">
        <v>8</v>
      </c>
      <c r="U259" s="3"/>
      <c r="V259" s="3"/>
      <c r="W259" s="3"/>
      <c r="X259" s="3"/>
      <c r="Y259" s="3"/>
      <c r="Z259" s="3"/>
    </row>
    <row r="260">
      <c r="A260" s="3">
        <v>258.0</v>
      </c>
      <c r="B260" s="3" t="s">
        <v>645</v>
      </c>
      <c r="C260" s="3" t="s">
        <v>646</v>
      </c>
      <c r="D260" s="3">
        <v>5000.0</v>
      </c>
      <c r="E260" s="3">
        <v>13424.0</v>
      </c>
      <c r="F260" s="5">
        <f t="shared" si="2"/>
        <v>268.48</v>
      </c>
      <c r="G260" s="3" t="s">
        <v>6</v>
      </c>
      <c r="H260" s="3">
        <v>186.0</v>
      </c>
      <c r="I260" s="6">
        <f t="shared" si="3"/>
        <v>72.17204301</v>
      </c>
      <c r="J260" s="3" t="s">
        <v>68</v>
      </c>
      <c r="K260" s="3" t="s">
        <v>106</v>
      </c>
      <c r="L260" s="3">
        <v>1.4811768E9</v>
      </c>
      <c r="M260" s="3">
        <v>1.4829048E9</v>
      </c>
      <c r="N260" s="7">
        <f t="shared" ref="N260:O260" si="261">(((L260/60)/60)/24)+DATE(1970,1,1)</f>
        <v>42712.25</v>
      </c>
      <c r="O260" s="7">
        <f t="shared" si="261"/>
        <v>42732.25</v>
      </c>
      <c r="P260" s="3" t="b">
        <v>0</v>
      </c>
      <c r="Q260" s="3" t="b">
        <v>1</v>
      </c>
      <c r="R260" s="3" t="s">
        <v>116</v>
      </c>
      <c r="S260" s="3" t="s">
        <v>46</v>
      </c>
      <c r="T260" s="3" t="s">
        <v>8</v>
      </c>
      <c r="U260" s="3"/>
      <c r="V260" s="3"/>
      <c r="W260" s="3"/>
      <c r="X260" s="3"/>
      <c r="Y260" s="3"/>
      <c r="Z260" s="3"/>
    </row>
    <row r="261">
      <c r="A261" s="3">
        <v>259.0</v>
      </c>
      <c r="B261" s="3" t="s">
        <v>647</v>
      </c>
      <c r="C261" s="3" t="s">
        <v>648</v>
      </c>
      <c r="D261" s="3">
        <v>1800.0</v>
      </c>
      <c r="E261" s="3">
        <v>10755.0</v>
      </c>
      <c r="F261" s="5">
        <f t="shared" si="2"/>
        <v>597.5</v>
      </c>
      <c r="G261" s="3" t="s">
        <v>6</v>
      </c>
      <c r="H261" s="3">
        <v>138.0</v>
      </c>
      <c r="I261" s="6">
        <f t="shared" si="3"/>
        <v>77.93478261</v>
      </c>
      <c r="J261" s="3" t="s">
        <v>68</v>
      </c>
      <c r="K261" s="3" t="s">
        <v>106</v>
      </c>
      <c r="L261" s="3">
        <v>1.3549464E9</v>
      </c>
      <c r="M261" s="3">
        <v>1.356588E9</v>
      </c>
      <c r="N261" s="7">
        <f t="shared" ref="N261:O261" si="262">(((L261/60)/60)/24)+DATE(1970,1,1)</f>
        <v>41251.25</v>
      </c>
      <c r="O261" s="7">
        <f t="shared" si="262"/>
        <v>41270.25</v>
      </c>
      <c r="P261" s="3" t="b">
        <v>1</v>
      </c>
      <c r="Q261" s="3" t="b">
        <v>0</v>
      </c>
      <c r="R261" s="3" t="s">
        <v>199</v>
      </c>
      <c r="S261" s="3" t="s">
        <v>53</v>
      </c>
      <c r="T261" s="3" t="s">
        <v>15</v>
      </c>
      <c r="U261" s="3"/>
      <c r="V261" s="3"/>
      <c r="W261" s="3"/>
      <c r="X261" s="3"/>
      <c r="Y261" s="3"/>
      <c r="Z261" s="3"/>
    </row>
    <row r="262">
      <c r="A262" s="3">
        <v>260.0</v>
      </c>
      <c r="B262" s="3" t="s">
        <v>649</v>
      </c>
      <c r="C262" s="3" t="s">
        <v>650</v>
      </c>
      <c r="D262" s="3">
        <v>6300.0</v>
      </c>
      <c r="E262" s="3">
        <v>9935.0</v>
      </c>
      <c r="F262" s="5">
        <f t="shared" si="2"/>
        <v>157.6984127</v>
      </c>
      <c r="G262" s="3" t="s">
        <v>6</v>
      </c>
      <c r="H262" s="3">
        <v>261.0</v>
      </c>
      <c r="I262" s="6">
        <f t="shared" si="3"/>
        <v>38.0651341</v>
      </c>
      <c r="J262" s="3" t="s">
        <v>68</v>
      </c>
      <c r="K262" s="3" t="s">
        <v>106</v>
      </c>
      <c r="L262" s="3">
        <v>1.3488084E9</v>
      </c>
      <c r="M262" s="3">
        <v>1.3498452E9</v>
      </c>
      <c r="N262" s="7">
        <f t="shared" ref="N262:O262" si="263">(((L262/60)/60)/24)+DATE(1970,1,1)</f>
        <v>41180.20833</v>
      </c>
      <c r="O262" s="7">
        <f t="shared" si="263"/>
        <v>41192.20833</v>
      </c>
      <c r="P262" s="3" t="b">
        <v>0</v>
      </c>
      <c r="Q262" s="3" t="b">
        <v>0</v>
      </c>
      <c r="R262" s="3" t="s">
        <v>107</v>
      </c>
      <c r="S262" s="3" t="s">
        <v>48</v>
      </c>
      <c r="T262" s="3" t="s">
        <v>9</v>
      </c>
      <c r="U262" s="3"/>
      <c r="V262" s="3"/>
      <c r="W262" s="3"/>
      <c r="X262" s="3"/>
      <c r="Y262" s="3"/>
      <c r="Z262" s="3"/>
    </row>
    <row r="263">
      <c r="A263" s="3">
        <v>261.0</v>
      </c>
      <c r="B263" s="3" t="s">
        <v>651</v>
      </c>
      <c r="C263" s="3" t="s">
        <v>652</v>
      </c>
      <c r="D263" s="3">
        <v>84300.0</v>
      </c>
      <c r="E263" s="3">
        <v>26303.0</v>
      </c>
      <c r="F263" s="5">
        <f t="shared" si="2"/>
        <v>31.20166074</v>
      </c>
      <c r="G263" s="3" t="s">
        <v>4</v>
      </c>
      <c r="H263" s="3">
        <v>454.0</v>
      </c>
      <c r="I263" s="6">
        <f t="shared" si="3"/>
        <v>57.93612335</v>
      </c>
      <c r="J263" s="3" t="s">
        <v>68</v>
      </c>
      <c r="K263" s="3" t="s">
        <v>106</v>
      </c>
      <c r="L263" s="3">
        <v>1.2827124E9</v>
      </c>
      <c r="M263" s="3">
        <v>1.283058E9</v>
      </c>
      <c r="N263" s="7">
        <f t="shared" ref="N263:O263" si="264">(((L263/60)/60)/24)+DATE(1970,1,1)</f>
        <v>40415.20833</v>
      </c>
      <c r="O263" s="7">
        <f t="shared" si="264"/>
        <v>40419.20833</v>
      </c>
      <c r="P263" s="3" t="b">
        <v>0</v>
      </c>
      <c r="Q263" s="3" t="b">
        <v>1</v>
      </c>
      <c r="R263" s="3" t="s">
        <v>107</v>
      </c>
      <c r="S263" s="3" t="s">
        <v>48</v>
      </c>
      <c r="T263" s="3" t="s">
        <v>9</v>
      </c>
      <c r="U263" s="3"/>
      <c r="V263" s="3"/>
      <c r="W263" s="3"/>
      <c r="X263" s="3"/>
      <c r="Y263" s="3"/>
      <c r="Z263" s="3"/>
    </row>
    <row r="264">
      <c r="A264" s="3">
        <v>262.0</v>
      </c>
      <c r="B264" s="3" t="s">
        <v>653</v>
      </c>
      <c r="C264" s="3" t="s">
        <v>654</v>
      </c>
      <c r="D264" s="3">
        <v>1700.0</v>
      </c>
      <c r="E264" s="3">
        <v>5328.0</v>
      </c>
      <c r="F264" s="5">
        <f t="shared" si="2"/>
        <v>313.4117647</v>
      </c>
      <c r="G264" s="3" t="s">
        <v>6</v>
      </c>
      <c r="H264" s="3">
        <v>107.0</v>
      </c>
      <c r="I264" s="6">
        <f t="shared" si="3"/>
        <v>49.79439252</v>
      </c>
      <c r="J264" s="3" t="s">
        <v>68</v>
      </c>
      <c r="K264" s="3" t="s">
        <v>106</v>
      </c>
      <c r="L264" s="3">
        <v>1.3019796E9</v>
      </c>
      <c r="M264" s="3">
        <v>1.304226E9</v>
      </c>
      <c r="N264" s="7">
        <f t="shared" ref="N264:O264" si="265">(((L264/60)/60)/24)+DATE(1970,1,1)</f>
        <v>40638.20833</v>
      </c>
      <c r="O264" s="7">
        <f t="shared" si="265"/>
        <v>40664.20833</v>
      </c>
      <c r="P264" s="3" t="b">
        <v>0</v>
      </c>
      <c r="Q264" s="3" t="b">
        <v>1</v>
      </c>
      <c r="R264" s="3" t="s">
        <v>140</v>
      </c>
      <c r="S264" s="3" t="s">
        <v>48</v>
      </c>
      <c r="T264" s="3" t="s">
        <v>14</v>
      </c>
      <c r="U264" s="3"/>
      <c r="V264" s="3"/>
      <c r="W264" s="3"/>
      <c r="X264" s="3"/>
      <c r="Y264" s="3"/>
      <c r="Z264" s="3"/>
    </row>
    <row r="265">
      <c r="A265" s="3">
        <v>263.0</v>
      </c>
      <c r="B265" s="3" t="s">
        <v>655</v>
      </c>
      <c r="C265" s="3" t="s">
        <v>656</v>
      </c>
      <c r="D265" s="3">
        <v>2900.0</v>
      </c>
      <c r="E265" s="3">
        <v>10756.0</v>
      </c>
      <c r="F265" s="5">
        <f t="shared" si="2"/>
        <v>370.8965517</v>
      </c>
      <c r="G265" s="3" t="s">
        <v>6</v>
      </c>
      <c r="H265" s="3">
        <v>199.0</v>
      </c>
      <c r="I265" s="6">
        <f t="shared" si="3"/>
        <v>54.05025126</v>
      </c>
      <c r="J265" s="3" t="s">
        <v>68</v>
      </c>
      <c r="K265" s="3" t="s">
        <v>106</v>
      </c>
      <c r="L265" s="3">
        <v>1.2630168E9</v>
      </c>
      <c r="M265" s="3">
        <v>1.2630168E9</v>
      </c>
      <c r="N265" s="7">
        <f t="shared" ref="N265:O265" si="266">(((L265/60)/60)/24)+DATE(1970,1,1)</f>
        <v>40187.25</v>
      </c>
      <c r="O265" s="7">
        <f t="shared" si="266"/>
        <v>40187.25</v>
      </c>
      <c r="P265" s="3" t="b">
        <v>0</v>
      </c>
      <c r="Q265" s="3" t="b">
        <v>0</v>
      </c>
      <c r="R265" s="3" t="s">
        <v>199</v>
      </c>
      <c r="S265" s="3" t="s">
        <v>53</v>
      </c>
      <c r="T265" s="3" t="s">
        <v>15</v>
      </c>
      <c r="U265" s="3"/>
      <c r="V265" s="3"/>
      <c r="W265" s="3"/>
      <c r="X265" s="3"/>
      <c r="Y265" s="3"/>
      <c r="Z265" s="3"/>
    </row>
    <row r="266">
      <c r="A266" s="3">
        <v>264.0</v>
      </c>
      <c r="B266" s="3" t="s">
        <v>657</v>
      </c>
      <c r="C266" s="3" t="s">
        <v>658</v>
      </c>
      <c r="D266" s="3">
        <v>45600.0</v>
      </c>
      <c r="E266" s="3">
        <v>165375.0</v>
      </c>
      <c r="F266" s="5">
        <f t="shared" si="2"/>
        <v>362.6644737</v>
      </c>
      <c r="G266" s="3" t="s">
        <v>6</v>
      </c>
      <c r="H266" s="3">
        <v>5512.0</v>
      </c>
      <c r="I266" s="6">
        <f t="shared" si="3"/>
        <v>30.00272134</v>
      </c>
      <c r="J266" s="3" t="s">
        <v>68</v>
      </c>
      <c r="K266" s="3" t="s">
        <v>106</v>
      </c>
      <c r="L266" s="3">
        <v>1.3606488E9</v>
      </c>
      <c r="M266" s="3">
        <v>1.3620312E9</v>
      </c>
      <c r="N266" s="7">
        <f t="shared" ref="N266:O266" si="267">(((L266/60)/60)/24)+DATE(1970,1,1)</f>
        <v>41317.25</v>
      </c>
      <c r="O266" s="7">
        <f t="shared" si="267"/>
        <v>41333.25</v>
      </c>
      <c r="P266" s="3" t="b">
        <v>0</v>
      </c>
      <c r="Q266" s="3" t="b">
        <v>0</v>
      </c>
      <c r="R266" s="3" t="s">
        <v>116</v>
      </c>
      <c r="S266" s="3" t="s">
        <v>46</v>
      </c>
      <c r="T266" s="3" t="s">
        <v>8</v>
      </c>
      <c r="U266" s="3"/>
      <c r="V266" s="3"/>
      <c r="W266" s="3"/>
      <c r="X266" s="3"/>
      <c r="Y266" s="3"/>
      <c r="Z266" s="3"/>
    </row>
    <row r="267">
      <c r="A267" s="3">
        <v>265.0</v>
      </c>
      <c r="B267" s="3" t="s">
        <v>659</v>
      </c>
      <c r="C267" s="3" t="s">
        <v>660</v>
      </c>
      <c r="D267" s="3">
        <v>4900.0</v>
      </c>
      <c r="E267" s="3">
        <v>6031.0</v>
      </c>
      <c r="F267" s="5">
        <f t="shared" si="2"/>
        <v>123.0816327</v>
      </c>
      <c r="G267" s="3" t="s">
        <v>6</v>
      </c>
      <c r="H267" s="3">
        <v>86.0</v>
      </c>
      <c r="I267" s="6">
        <f t="shared" si="3"/>
        <v>70.12790698</v>
      </c>
      <c r="J267" s="3" t="s">
        <v>68</v>
      </c>
      <c r="K267" s="3" t="s">
        <v>106</v>
      </c>
      <c r="L267" s="3">
        <v>1.4518008E9</v>
      </c>
      <c r="M267" s="3">
        <v>1.4556024E9</v>
      </c>
      <c r="N267" s="7">
        <f t="shared" ref="N267:O267" si="268">(((L267/60)/60)/24)+DATE(1970,1,1)</f>
        <v>42372.25</v>
      </c>
      <c r="O267" s="7">
        <f t="shared" si="268"/>
        <v>42416.25</v>
      </c>
      <c r="P267" s="3" t="b">
        <v>0</v>
      </c>
      <c r="Q267" s="3" t="b">
        <v>0</v>
      </c>
      <c r="R267" s="3" t="s">
        <v>116</v>
      </c>
      <c r="S267" s="3" t="s">
        <v>46</v>
      </c>
      <c r="T267" s="3" t="s">
        <v>8</v>
      </c>
      <c r="U267" s="3"/>
      <c r="V267" s="3"/>
      <c r="W267" s="3"/>
      <c r="X267" s="3"/>
      <c r="Y267" s="3"/>
      <c r="Z267" s="3"/>
    </row>
    <row r="268">
      <c r="A268" s="3">
        <v>266.0</v>
      </c>
      <c r="B268" s="3" t="s">
        <v>661</v>
      </c>
      <c r="C268" s="3" t="s">
        <v>662</v>
      </c>
      <c r="D268" s="3">
        <v>111900.0</v>
      </c>
      <c r="E268" s="3">
        <v>85902.0</v>
      </c>
      <c r="F268" s="5">
        <f t="shared" si="2"/>
        <v>76.76675603</v>
      </c>
      <c r="G268" s="3" t="s">
        <v>4</v>
      </c>
      <c r="H268" s="3">
        <v>3182.0</v>
      </c>
      <c r="I268" s="6">
        <f t="shared" si="3"/>
        <v>26.99622879</v>
      </c>
      <c r="J268" s="3" t="s">
        <v>69</v>
      </c>
      <c r="K268" s="3" t="s">
        <v>185</v>
      </c>
      <c r="L268" s="3">
        <v>1.41534E9</v>
      </c>
      <c r="M268" s="3">
        <v>1.4181912E9</v>
      </c>
      <c r="N268" s="7">
        <f t="shared" ref="N268:O268" si="269">(((L268/60)/60)/24)+DATE(1970,1,1)</f>
        <v>41950.25</v>
      </c>
      <c r="O268" s="7">
        <f t="shared" si="269"/>
        <v>41983.25</v>
      </c>
      <c r="P268" s="3" t="b">
        <v>0</v>
      </c>
      <c r="Q268" s="3" t="b">
        <v>1</v>
      </c>
      <c r="R268" s="3" t="s">
        <v>236</v>
      </c>
      <c r="S268" s="3" t="s">
        <v>48</v>
      </c>
      <c r="T268" s="3" t="s">
        <v>23</v>
      </c>
      <c r="U268" s="3"/>
      <c r="V268" s="3"/>
      <c r="W268" s="3"/>
      <c r="X268" s="3"/>
      <c r="Y268" s="3"/>
      <c r="Z268" s="3"/>
    </row>
    <row r="269">
      <c r="A269" s="3">
        <v>267.0</v>
      </c>
      <c r="B269" s="3" t="s">
        <v>663</v>
      </c>
      <c r="C269" s="3" t="s">
        <v>664</v>
      </c>
      <c r="D269" s="3">
        <v>61600.0</v>
      </c>
      <c r="E269" s="3">
        <v>143910.0</v>
      </c>
      <c r="F269" s="5">
        <f t="shared" si="2"/>
        <v>233.6201299</v>
      </c>
      <c r="G269" s="3" t="s">
        <v>6</v>
      </c>
      <c r="H269" s="3">
        <v>2768.0</v>
      </c>
      <c r="I269" s="6">
        <f t="shared" si="3"/>
        <v>51.99060694</v>
      </c>
      <c r="J269" s="3" t="s">
        <v>74</v>
      </c>
      <c r="K269" s="3" t="s">
        <v>110</v>
      </c>
      <c r="L269" s="3">
        <v>1.3510548E9</v>
      </c>
      <c r="M269" s="3">
        <v>1.3524408E9</v>
      </c>
      <c r="N269" s="7">
        <f t="shared" ref="N269:O269" si="270">(((L269/60)/60)/24)+DATE(1970,1,1)</f>
        <v>41206.20833</v>
      </c>
      <c r="O269" s="7">
        <f t="shared" si="270"/>
        <v>41222.25</v>
      </c>
      <c r="P269" s="3" t="b">
        <v>0</v>
      </c>
      <c r="Q269" s="3" t="b">
        <v>0</v>
      </c>
      <c r="R269" s="3" t="s">
        <v>116</v>
      </c>
      <c r="S269" s="3" t="s">
        <v>46</v>
      </c>
      <c r="T269" s="3" t="s">
        <v>8</v>
      </c>
      <c r="U269" s="3"/>
      <c r="V269" s="3"/>
      <c r="W269" s="3"/>
      <c r="X269" s="3"/>
      <c r="Y269" s="3"/>
      <c r="Z269" s="3"/>
    </row>
    <row r="270">
      <c r="A270" s="3">
        <v>268.0</v>
      </c>
      <c r="B270" s="3" t="s">
        <v>665</v>
      </c>
      <c r="C270" s="3" t="s">
        <v>666</v>
      </c>
      <c r="D270" s="3">
        <v>1500.0</v>
      </c>
      <c r="E270" s="3">
        <v>2708.0</v>
      </c>
      <c r="F270" s="5">
        <f t="shared" si="2"/>
        <v>180.5333333</v>
      </c>
      <c r="G270" s="3" t="s">
        <v>6</v>
      </c>
      <c r="H270" s="3">
        <v>48.0</v>
      </c>
      <c r="I270" s="6">
        <f t="shared" si="3"/>
        <v>56.41666667</v>
      </c>
      <c r="J270" s="3" t="s">
        <v>68</v>
      </c>
      <c r="K270" s="3" t="s">
        <v>106</v>
      </c>
      <c r="L270" s="3">
        <v>1.3493268E9</v>
      </c>
      <c r="M270" s="3">
        <v>1.3533048E9</v>
      </c>
      <c r="N270" s="7">
        <f t="shared" ref="N270:O270" si="271">(((L270/60)/60)/24)+DATE(1970,1,1)</f>
        <v>41186.20833</v>
      </c>
      <c r="O270" s="7">
        <f t="shared" si="271"/>
        <v>41232.25</v>
      </c>
      <c r="P270" s="3" t="b">
        <v>0</v>
      </c>
      <c r="Q270" s="3" t="b">
        <v>0</v>
      </c>
      <c r="R270" s="3" t="s">
        <v>123</v>
      </c>
      <c r="S270" s="3" t="s">
        <v>47</v>
      </c>
      <c r="T270" s="3" t="s">
        <v>10</v>
      </c>
      <c r="U270" s="3"/>
      <c r="V270" s="3"/>
      <c r="W270" s="3"/>
      <c r="X270" s="3"/>
      <c r="Y270" s="3"/>
      <c r="Z270" s="3"/>
    </row>
    <row r="271">
      <c r="A271" s="3">
        <v>269.0</v>
      </c>
      <c r="B271" s="3" t="s">
        <v>667</v>
      </c>
      <c r="C271" s="3" t="s">
        <v>668</v>
      </c>
      <c r="D271" s="3">
        <v>3500.0</v>
      </c>
      <c r="E271" s="3">
        <v>8842.0</v>
      </c>
      <c r="F271" s="5">
        <f t="shared" si="2"/>
        <v>252.6285714</v>
      </c>
      <c r="G271" s="3" t="s">
        <v>6</v>
      </c>
      <c r="H271" s="3">
        <v>87.0</v>
      </c>
      <c r="I271" s="6">
        <f t="shared" si="3"/>
        <v>101.6321839</v>
      </c>
      <c r="J271" s="3" t="s">
        <v>68</v>
      </c>
      <c r="K271" s="3" t="s">
        <v>106</v>
      </c>
      <c r="L271" s="3">
        <v>1.5489144E9</v>
      </c>
      <c r="M271" s="3">
        <v>1.5507288E9</v>
      </c>
      <c r="N271" s="7">
        <f t="shared" ref="N271:O271" si="272">(((L271/60)/60)/24)+DATE(1970,1,1)</f>
        <v>43496.25</v>
      </c>
      <c r="O271" s="7">
        <f t="shared" si="272"/>
        <v>43517.25</v>
      </c>
      <c r="P271" s="3" t="b">
        <v>0</v>
      </c>
      <c r="Q271" s="3" t="b">
        <v>0</v>
      </c>
      <c r="R271" s="3" t="s">
        <v>346</v>
      </c>
      <c r="S271" s="3" t="s">
        <v>47</v>
      </c>
      <c r="T271" s="3" t="s">
        <v>22</v>
      </c>
      <c r="U271" s="3"/>
      <c r="V271" s="3"/>
      <c r="W271" s="3"/>
      <c r="X271" s="3"/>
      <c r="Y271" s="3"/>
      <c r="Z271" s="3"/>
    </row>
    <row r="272">
      <c r="A272" s="3">
        <v>270.0</v>
      </c>
      <c r="B272" s="3" t="s">
        <v>669</v>
      </c>
      <c r="C272" s="3" t="s">
        <v>670</v>
      </c>
      <c r="D272" s="3">
        <v>173900.0</v>
      </c>
      <c r="E272" s="3">
        <v>47260.0</v>
      </c>
      <c r="F272" s="5">
        <f t="shared" si="2"/>
        <v>27.17653824</v>
      </c>
      <c r="G272" s="3" t="s">
        <v>3</v>
      </c>
      <c r="H272" s="3">
        <v>1890.0</v>
      </c>
      <c r="I272" s="6">
        <f t="shared" si="3"/>
        <v>25.00529101</v>
      </c>
      <c r="J272" s="3" t="s">
        <v>68</v>
      </c>
      <c r="K272" s="3" t="s">
        <v>106</v>
      </c>
      <c r="L272" s="3">
        <v>1.2912696E9</v>
      </c>
      <c r="M272" s="3">
        <v>1.2914424E9</v>
      </c>
      <c r="N272" s="7">
        <f t="shared" ref="N272:O272" si="273">(((L272/60)/60)/24)+DATE(1970,1,1)</f>
        <v>40514.25</v>
      </c>
      <c r="O272" s="7">
        <f t="shared" si="273"/>
        <v>40516.25</v>
      </c>
      <c r="P272" s="3" t="b">
        <v>0</v>
      </c>
      <c r="Q272" s="3" t="b">
        <v>0</v>
      </c>
      <c r="R272" s="3" t="s">
        <v>168</v>
      </c>
      <c r="S272" s="3" t="s">
        <v>51</v>
      </c>
      <c r="T272" s="3" t="s">
        <v>17</v>
      </c>
      <c r="U272" s="3"/>
      <c r="V272" s="3"/>
      <c r="W272" s="3"/>
      <c r="X272" s="3"/>
      <c r="Y272" s="3"/>
      <c r="Z272" s="3"/>
    </row>
    <row r="273">
      <c r="A273" s="3">
        <v>271.0</v>
      </c>
      <c r="B273" s="3" t="s">
        <v>671</v>
      </c>
      <c r="C273" s="3" t="s">
        <v>672</v>
      </c>
      <c r="D273" s="3">
        <v>153700.0</v>
      </c>
      <c r="E273" s="3">
        <v>1953.0</v>
      </c>
      <c r="F273" s="5">
        <f t="shared" si="2"/>
        <v>1.270657124</v>
      </c>
      <c r="G273" s="3" t="s">
        <v>5</v>
      </c>
      <c r="H273" s="3">
        <v>61.0</v>
      </c>
      <c r="I273" s="6">
        <f t="shared" si="3"/>
        <v>32.01639344</v>
      </c>
      <c r="J273" s="3" t="s">
        <v>68</v>
      </c>
      <c r="K273" s="3" t="s">
        <v>106</v>
      </c>
      <c r="L273" s="3">
        <v>1.449468E9</v>
      </c>
      <c r="M273" s="3">
        <v>1.4521464E9</v>
      </c>
      <c r="N273" s="7">
        <f t="shared" ref="N273:O273" si="274">(((L273/60)/60)/24)+DATE(1970,1,1)</f>
        <v>42345.25</v>
      </c>
      <c r="O273" s="7">
        <f t="shared" si="274"/>
        <v>42376.25</v>
      </c>
      <c r="P273" s="3" t="b">
        <v>0</v>
      </c>
      <c r="Q273" s="3" t="b">
        <v>0</v>
      </c>
      <c r="R273" s="3" t="s">
        <v>199</v>
      </c>
      <c r="S273" s="3" t="s">
        <v>53</v>
      </c>
      <c r="T273" s="3" t="s">
        <v>15</v>
      </c>
      <c r="U273" s="3"/>
      <c r="V273" s="3"/>
      <c r="W273" s="3"/>
      <c r="X273" s="3"/>
      <c r="Y273" s="3"/>
      <c r="Z273" s="3"/>
    </row>
    <row r="274">
      <c r="A274" s="3">
        <v>272.0</v>
      </c>
      <c r="B274" s="3" t="s">
        <v>673</v>
      </c>
      <c r="C274" s="3" t="s">
        <v>674</v>
      </c>
      <c r="D274" s="3">
        <v>51100.0</v>
      </c>
      <c r="E274" s="3">
        <v>155349.0</v>
      </c>
      <c r="F274" s="5">
        <f t="shared" si="2"/>
        <v>304.0097847</v>
      </c>
      <c r="G274" s="3" t="s">
        <v>6</v>
      </c>
      <c r="H274" s="3">
        <v>1894.0</v>
      </c>
      <c r="I274" s="6">
        <f t="shared" si="3"/>
        <v>82.02164731</v>
      </c>
      <c r="J274" s="3" t="s">
        <v>68</v>
      </c>
      <c r="K274" s="3" t="s">
        <v>106</v>
      </c>
      <c r="L274" s="3">
        <v>1.5627348E9</v>
      </c>
      <c r="M274" s="3">
        <v>1.5648948E9</v>
      </c>
      <c r="N274" s="7">
        <f t="shared" ref="N274:O274" si="275">(((L274/60)/60)/24)+DATE(1970,1,1)</f>
        <v>43656.20833</v>
      </c>
      <c r="O274" s="7">
        <f t="shared" si="275"/>
        <v>43681.20833</v>
      </c>
      <c r="P274" s="3" t="b">
        <v>0</v>
      </c>
      <c r="Q274" s="3" t="b">
        <v>1</v>
      </c>
      <c r="R274" s="3" t="s">
        <v>116</v>
      </c>
      <c r="S274" s="3" t="s">
        <v>46</v>
      </c>
      <c r="T274" s="3" t="s">
        <v>8</v>
      </c>
      <c r="U274" s="3"/>
      <c r="V274" s="3"/>
      <c r="W274" s="3"/>
      <c r="X274" s="3"/>
      <c r="Y274" s="3"/>
      <c r="Z274" s="3"/>
    </row>
    <row r="275">
      <c r="A275" s="3">
        <v>273.0</v>
      </c>
      <c r="B275" s="3" t="s">
        <v>675</v>
      </c>
      <c r="C275" s="3" t="s">
        <v>676</v>
      </c>
      <c r="D275" s="3">
        <v>7800.0</v>
      </c>
      <c r="E275" s="3">
        <v>10704.0</v>
      </c>
      <c r="F275" s="5">
        <f t="shared" si="2"/>
        <v>137.2307692</v>
      </c>
      <c r="G275" s="3" t="s">
        <v>6</v>
      </c>
      <c r="H275" s="3">
        <v>282.0</v>
      </c>
      <c r="I275" s="6">
        <f t="shared" si="3"/>
        <v>37.95744681</v>
      </c>
      <c r="J275" s="3" t="s">
        <v>73</v>
      </c>
      <c r="K275" s="3" t="s">
        <v>102</v>
      </c>
      <c r="L275" s="3">
        <v>1.5056244E9</v>
      </c>
      <c r="M275" s="3">
        <v>1.5058836E9</v>
      </c>
      <c r="N275" s="7">
        <f t="shared" ref="N275:O275" si="276">(((L275/60)/60)/24)+DATE(1970,1,1)</f>
        <v>42995.20833</v>
      </c>
      <c r="O275" s="7">
        <f t="shared" si="276"/>
        <v>42998.20833</v>
      </c>
      <c r="P275" s="3" t="b">
        <v>0</v>
      </c>
      <c r="Q275" s="3" t="b">
        <v>0</v>
      </c>
      <c r="R275" s="3" t="s">
        <v>116</v>
      </c>
      <c r="S275" s="3" t="s">
        <v>46</v>
      </c>
      <c r="T275" s="3" t="s">
        <v>8</v>
      </c>
      <c r="U275" s="3"/>
      <c r="V275" s="3"/>
      <c r="W275" s="3"/>
      <c r="X275" s="3"/>
      <c r="Y275" s="3"/>
      <c r="Z275" s="3"/>
    </row>
    <row r="276">
      <c r="A276" s="3">
        <v>274.0</v>
      </c>
      <c r="B276" s="3" t="s">
        <v>677</v>
      </c>
      <c r="C276" s="3" t="s">
        <v>678</v>
      </c>
      <c r="D276" s="3">
        <v>2400.0</v>
      </c>
      <c r="E276" s="3">
        <v>773.0</v>
      </c>
      <c r="F276" s="5">
        <f t="shared" si="2"/>
        <v>32.20833333</v>
      </c>
      <c r="G276" s="3" t="s">
        <v>4</v>
      </c>
      <c r="H276" s="3">
        <v>15.0</v>
      </c>
      <c r="I276" s="6">
        <f t="shared" si="3"/>
        <v>51.53333333</v>
      </c>
      <c r="J276" s="3" t="s">
        <v>68</v>
      </c>
      <c r="K276" s="3" t="s">
        <v>106</v>
      </c>
      <c r="L276" s="3">
        <v>1.509948E9</v>
      </c>
      <c r="M276" s="3">
        <v>1.51038E9</v>
      </c>
      <c r="N276" s="7">
        <f t="shared" ref="N276:O276" si="277">(((L276/60)/60)/24)+DATE(1970,1,1)</f>
        <v>43045.25</v>
      </c>
      <c r="O276" s="7">
        <f t="shared" si="277"/>
        <v>43050.25</v>
      </c>
      <c r="P276" s="3" t="b">
        <v>0</v>
      </c>
      <c r="Q276" s="3" t="b">
        <v>0</v>
      </c>
      <c r="R276" s="3" t="s">
        <v>116</v>
      </c>
      <c r="S276" s="3" t="s">
        <v>46</v>
      </c>
      <c r="T276" s="3" t="s">
        <v>8</v>
      </c>
      <c r="U276" s="3"/>
      <c r="V276" s="3"/>
      <c r="W276" s="3"/>
      <c r="X276" s="3"/>
      <c r="Y276" s="3"/>
      <c r="Z276" s="3"/>
    </row>
    <row r="277">
      <c r="A277" s="3">
        <v>275.0</v>
      </c>
      <c r="B277" s="3" t="s">
        <v>679</v>
      </c>
      <c r="C277" s="3" t="s">
        <v>680</v>
      </c>
      <c r="D277" s="3">
        <v>3900.0</v>
      </c>
      <c r="E277" s="3">
        <v>9419.0</v>
      </c>
      <c r="F277" s="5">
        <f t="shared" si="2"/>
        <v>241.5128205</v>
      </c>
      <c r="G277" s="3" t="s">
        <v>6</v>
      </c>
      <c r="H277" s="3">
        <v>116.0</v>
      </c>
      <c r="I277" s="6">
        <f t="shared" si="3"/>
        <v>81.19827586</v>
      </c>
      <c r="J277" s="3" t="s">
        <v>68</v>
      </c>
      <c r="K277" s="3" t="s">
        <v>106</v>
      </c>
      <c r="L277" s="3">
        <v>1.5545268E9</v>
      </c>
      <c r="M277" s="3">
        <v>1.555218E9</v>
      </c>
      <c r="N277" s="7">
        <f t="shared" ref="N277:O277" si="278">(((L277/60)/60)/24)+DATE(1970,1,1)</f>
        <v>43561.20833</v>
      </c>
      <c r="O277" s="7">
        <f t="shared" si="278"/>
        <v>43569.20833</v>
      </c>
      <c r="P277" s="3" t="b">
        <v>0</v>
      </c>
      <c r="Q277" s="3" t="b">
        <v>0</v>
      </c>
      <c r="R277" s="3" t="s">
        <v>283</v>
      </c>
      <c r="S277" s="3" t="s">
        <v>50</v>
      </c>
      <c r="T277" s="3" t="s">
        <v>19</v>
      </c>
      <c r="U277" s="3"/>
      <c r="V277" s="3"/>
      <c r="W277" s="3"/>
      <c r="X277" s="3"/>
      <c r="Y277" s="3"/>
      <c r="Z277" s="3"/>
    </row>
    <row r="278">
      <c r="A278" s="3">
        <v>276.0</v>
      </c>
      <c r="B278" s="3" t="s">
        <v>681</v>
      </c>
      <c r="C278" s="3" t="s">
        <v>682</v>
      </c>
      <c r="D278" s="3">
        <v>5500.0</v>
      </c>
      <c r="E278" s="3">
        <v>5324.0</v>
      </c>
      <c r="F278" s="5">
        <f t="shared" si="2"/>
        <v>96.8</v>
      </c>
      <c r="G278" s="3" t="s">
        <v>4</v>
      </c>
      <c r="H278" s="3">
        <v>133.0</v>
      </c>
      <c r="I278" s="6">
        <f t="shared" si="3"/>
        <v>40.03007519</v>
      </c>
      <c r="J278" s="3" t="s">
        <v>68</v>
      </c>
      <c r="K278" s="3" t="s">
        <v>106</v>
      </c>
      <c r="L278" s="3">
        <v>1.3348116E9</v>
      </c>
      <c r="M278" s="3">
        <v>1.3352436E9</v>
      </c>
      <c r="N278" s="7">
        <f t="shared" ref="N278:O278" si="279">(((L278/60)/60)/24)+DATE(1970,1,1)</f>
        <v>41018.20833</v>
      </c>
      <c r="O278" s="7">
        <f t="shared" si="279"/>
        <v>41023.20833</v>
      </c>
      <c r="P278" s="3" t="b">
        <v>0</v>
      </c>
      <c r="Q278" s="3" t="b">
        <v>1</v>
      </c>
      <c r="R278" s="3" t="s">
        <v>168</v>
      </c>
      <c r="S278" s="3" t="s">
        <v>51</v>
      </c>
      <c r="T278" s="3" t="s">
        <v>17</v>
      </c>
      <c r="U278" s="3"/>
      <c r="V278" s="3"/>
      <c r="W278" s="3"/>
      <c r="X278" s="3"/>
      <c r="Y278" s="3"/>
      <c r="Z278" s="3"/>
    </row>
    <row r="279">
      <c r="A279" s="3">
        <v>277.0</v>
      </c>
      <c r="B279" s="3" t="s">
        <v>683</v>
      </c>
      <c r="C279" s="3" t="s">
        <v>684</v>
      </c>
      <c r="D279" s="3">
        <v>700.0</v>
      </c>
      <c r="E279" s="3">
        <v>7465.0</v>
      </c>
      <c r="F279" s="5">
        <f t="shared" si="2"/>
        <v>1066.428571</v>
      </c>
      <c r="G279" s="3" t="s">
        <v>6</v>
      </c>
      <c r="H279" s="3">
        <v>83.0</v>
      </c>
      <c r="I279" s="6">
        <f t="shared" si="3"/>
        <v>89.93975904</v>
      </c>
      <c r="J279" s="3" t="s">
        <v>68</v>
      </c>
      <c r="K279" s="3" t="s">
        <v>106</v>
      </c>
      <c r="L279" s="3">
        <v>1.2795156E9</v>
      </c>
      <c r="M279" s="3">
        <v>1.2796884E9</v>
      </c>
      <c r="N279" s="7">
        <f t="shared" ref="N279:O279" si="280">(((L279/60)/60)/24)+DATE(1970,1,1)</f>
        <v>40378.20833</v>
      </c>
      <c r="O279" s="7">
        <f t="shared" si="280"/>
        <v>40380.20833</v>
      </c>
      <c r="P279" s="3" t="b">
        <v>0</v>
      </c>
      <c r="Q279" s="3" t="b">
        <v>0</v>
      </c>
      <c r="R279" s="3" t="s">
        <v>116</v>
      </c>
      <c r="S279" s="3" t="s">
        <v>46</v>
      </c>
      <c r="T279" s="3" t="s">
        <v>8</v>
      </c>
      <c r="U279" s="3"/>
      <c r="V279" s="3"/>
      <c r="W279" s="3"/>
      <c r="X279" s="3"/>
      <c r="Y279" s="3"/>
      <c r="Z279" s="3"/>
    </row>
    <row r="280">
      <c r="A280" s="3">
        <v>278.0</v>
      </c>
      <c r="B280" s="3" t="s">
        <v>685</v>
      </c>
      <c r="C280" s="3" t="s">
        <v>686</v>
      </c>
      <c r="D280" s="3">
        <v>2700.0</v>
      </c>
      <c r="E280" s="3">
        <v>8799.0</v>
      </c>
      <c r="F280" s="5">
        <f t="shared" si="2"/>
        <v>325.8888889</v>
      </c>
      <c r="G280" s="3" t="s">
        <v>6</v>
      </c>
      <c r="H280" s="3">
        <v>91.0</v>
      </c>
      <c r="I280" s="6">
        <f t="shared" si="3"/>
        <v>96.69230769</v>
      </c>
      <c r="J280" s="3" t="s">
        <v>68</v>
      </c>
      <c r="K280" s="3" t="s">
        <v>106</v>
      </c>
      <c r="L280" s="3">
        <v>1.3539096E9</v>
      </c>
      <c r="M280" s="3">
        <v>1.3560696E9</v>
      </c>
      <c r="N280" s="7">
        <f t="shared" ref="N280:O280" si="281">(((L280/60)/60)/24)+DATE(1970,1,1)</f>
        <v>41239.25</v>
      </c>
      <c r="O280" s="7">
        <f t="shared" si="281"/>
        <v>41264.25</v>
      </c>
      <c r="P280" s="3" t="b">
        <v>0</v>
      </c>
      <c r="Q280" s="3" t="b">
        <v>0</v>
      </c>
      <c r="R280" s="3" t="s">
        <v>111</v>
      </c>
      <c r="S280" s="3" t="s">
        <v>49</v>
      </c>
      <c r="T280" s="3" t="s">
        <v>11</v>
      </c>
      <c r="U280" s="3"/>
      <c r="V280" s="3"/>
      <c r="W280" s="3"/>
      <c r="X280" s="3"/>
      <c r="Y280" s="3"/>
      <c r="Z280" s="3"/>
    </row>
    <row r="281">
      <c r="A281" s="3">
        <v>279.0</v>
      </c>
      <c r="B281" s="3" t="s">
        <v>687</v>
      </c>
      <c r="C281" s="3" t="s">
        <v>688</v>
      </c>
      <c r="D281" s="3">
        <v>8000.0</v>
      </c>
      <c r="E281" s="3">
        <v>13656.0</v>
      </c>
      <c r="F281" s="5">
        <f t="shared" si="2"/>
        <v>170.7</v>
      </c>
      <c r="G281" s="3" t="s">
        <v>6</v>
      </c>
      <c r="H281" s="3">
        <v>546.0</v>
      </c>
      <c r="I281" s="6">
        <f t="shared" si="3"/>
        <v>25.01098901</v>
      </c>
      <c r="J281" s="3" t="s">
        <v>68</v>
      </c>
      <c r="K281" s="3" t="s">
        <v>106</v>
      </c>
      <c r="L281" s="3">
        <v>1.5359508E9</v>
      </c>
      <c r="M281" s="3">
        <v>1.53621E9</v>
      </c>
      <c r="N281" s="7">
        <f t="shared" ref="N281:O281" si="282">(((L281/60)/60)/24)+DATE(1970,1,1)</f>
        <v>43346.20833</v>
      </c>
      <c r="O281" s="7">
        <f t="shared" si="282"/>
        <v>43349.20833</v>
      </c>
      <c r="P281" s="3" t="b">
        <v>0</v>
      </c>
      <c r="Q281" s="3" t="b">
        <v>0</v>
      </c>
      <c r="R281" s="3" t="s">
        <v>116</v>
      </c>
      <c r="S281" s="3" t="s">
        <v>46</v>
      </c>
      <c r="T281" s="3" t="s">
        <v>8</v>
      </c>
      <c r="U281" s="3"/>
      <c r="V281" s="3"/>
      <c r="W281" s="3"/>
      <c r="X281" s="3"/>
      <c r="Y281" s="3"/>
      <c r="Z281" s="3"/>
    </row>
    <row r="282">
      <c r="A282" s="3">
        <v>280.0</v>
      </c>
      <c r="B282" s="3" t="s">
        <v>689</v>
      </c>
      <c r="C282" s="3" t="s">
        <v>690</v>
      </c>
      <c r="D282" s="3">
        <v>2500.0</v>
      </c>
      <c r="E282" s="3">
        <v>14536.0</v>
      </c>
      <c r="F282" s="5">
        <f t="shared" si="2"/>
        <v>581.44</v>
      </c>
      <c r="G282" s="3" t="s">
        <v>6</v>
      </c>
      <c r="H282" s="3">
        <v>393.0</v>
      </c>
      <c r="I282" s="6">
        <f t="shared" si="3"/>
        <v>36.98727735</v>
      </c>
      <c r="J282" s="3" t="s">
        <v>68</v>
      </c>
      <c r="K282" s="3" t="s">
        <v>106</v>
      </c>
      <c r="L282" s="3">
        <v>1.511244E9</v>
      </c>
      <c r="M282" s="3">
        <v>1.5117624E9</v>
      </c>
      <c r="N282" s="7">
        <f t="shared" ref="N282:O282" si="283">(((L282/60)/60)/24)+DATE(1970,1,1)</f>
        <v>43060.25</v>
      </c>
      <c r="O282" s="7">
        <f t="shared" si="283"/>
        <v>43066.25</v>
      </c>
      <c r="P282" s="3" t="b">
        <v>0</v>
      </c>
      <c r="Q282" s="3" t="b">
        <v>0</v>
      </c>
      <c r="R282" s="3" t="s">
        <v>151</v>
      </c>
      <c r="S282" s="3" t="s">
        <v>47</v>
      </c>
      <c r="T282" s="3" t="s">
        <v>18</v>
      </c>
      <c r="U282" s="3"/>
      <c r="V282" s="3"/>
      <c r="W282" s="3"/>
      <c r="X282" s="3"/>
      <c r="Y282" s="3"/>
      <c r="Z282" s="3"/>
    </row>
    <row r="283">
      <c r="A283" s="3">
        <v>281.0</v>
      </c>
      <c r="B283" s="3" t="s">
        <v>691</v>
      </c>
      <c r="C283" s="3" t="s">
        <v>692</v>
      </c>
      <c r="D283" s="3">
        <v>164500.0</v>
      </c>
      <c r="E283" s="3">
        <v>150552.0</v>
      </c>
      <c r="F283" s="5">
        <f t="shared" si="2"/>
        <v>91.52097264</v>
      </c>
      <c r="G283" s="3" t="s">
        <v>4</v>
      </c>
      <c r="H283" s="3">
        <v>2062.0</v>
      </c>
      <c r="I283" s="6">
        <f t="shared" si="3"/>
        <v>73.01260912</v>
      </c>
      <c r="J283" s="3" t="s">
        <v>68</v>
      </c>
      <c r="K283" s="3" t="s">
        <v>106</v>
      </c>
      <c r="L283" s="3">
        <v>1.3314456E9</v>
      </c>
      <c r="M283" s="3">
        <v>1.3332564E9</v>
      </c>
      <c r="N283" s="7">
        <f t="shared" ref="N283:O283" si="284">(((L283/60)/60)/24)+DATE(1970,1,1)</f>
        <v>40979.25</v>
      </c>
      <c r="O283" s="7">
        <f t="shared" si="284"/>
        <v>41000.20833</v>
      </c>
      <c r="P283" s="3" t="b">
        <v>0</v>
      </c>
      <c r="Q283" s="3" t="b">
        <v>1</v>
      </c>
      <c r="R283" s="3" t="s">
        <v>116</v>
      </c>
      <c r="S283" s="3" t="s">
        <v>46</v>
      </c>
      <c r="T283" s="3" t="s">
        <v>8</v>
      </c>
      <c r="U283" s="3"/>
      <c r="V283" s="3"/>
      <c r="W283" s="3"/>
      <c r="X283" s="3"/>
      <c r="Y283" s="3"/>
      <c r="Z283" s="3"/>
    </row>
    <row r="284">
      <c r="A284" s="3">
        <v>282.0</v>
      </c>
      <c r="B284" s="3" t="s">
        <v>693</v>
      </c>
      <c r="C284" s="3" t="s">
        <v>694</v>
      </c>
      <c r="D284" s="3">
        <v>8400.0</v>
      </c>
      <c r="E284" s="3">
        <v>9076.0</v>
      </c>
      <c r="F284" s="5">
        <f t="shared" si="2"/>
        <v>108.047619</v>
      </c>
      <c r="G284" s="3" t="s">
        <v>6</v>
      </c>
      <c r="H284" s="3">
        <v>133.0</v>
      </c>
      <c r="I284" s="6">
        <f t="shared" si="3"/>
        <v>68.2406015</v>
      </c>
      <c r="J284" s="3" t="s">
        <v>68</v>
      </c>
      <c r="K284" s="3" t="s">
        <v>106</v>
      </c>
      <c r="L284" s="3">
        <v>1.4802264E9</v>
      </c>
      <c r="M284" s="3">
        <v>1.4807448E9</v>
      </c>
      <c r="N284" s="7">
        <f t="shared" ref="N284:O284" si="285">(((L284/60)/60)/24)+DATE(1970,1,1)</f>
        <v>42701.25</v>
      </c>
      <c r="O284" s="7">
        <f t="shared" si="285"/>
        <v>42707.25</v>
      </c>
      <c r="P284" s="3" t="b">
        <v>0</v>
      </c>
      <c r="Q284" s="3" t="b">
        <v>1</v>
      </c>
      <c r="R284" s="3" t="s">
        <v>346</v>
      </c>
      <c r="S284" s="3" t="s">
        <v>47</v>
      </c>
      <c r="T284" s="3" t="s">
        <v>22</v>
      </c>
      <c r="U284" s="3"/>
      <c r="V284" s="3"/>
      <c r="W284" s="3"/>
      <c r="X284" s="3"/>
      <c r="Y284" s="3"/>
      <c r="Z284" s="3"/>
    </row>
    <row r="285">
      <c r="A285" s="3">
        <v>283.0</v>
      </c>
      <c r="B285" s="3" t="s">
        <v>695</v>
      </c>
      <c r="C285" s="3" t="s">
        <v>696</v>
      </c>
      <c r="D285" s="3">
        <v>8100.0</v>
      </c>
      <c r="E285" s="3">
        <v>1517.0</v>
      </c>
      <c r="F285" s="5">
        <f t="shared" si="2"/>
        <v>18.72839506</v>
      </c>
      <c r="G285" s="3" t="s">
        <v>4</v>
      </c>
      <c r="H285" s="3">
        <v>29.0</v>
      </c>
      <c r="I285" s="6">
        <f t="shared" si="3"/>
        <v>52.31034483</v>
      </c>
      <c r="J285" s="3" t="s">
        <v>71</v>
      </c>
      <c r="K285" s="3" t="s">
        <v>119</v>
      </c>
      <c r="L285" s="3">
        <v>1.4645844E9</v>
      </c>
      <c r="M285" s="3">
        <v>1.4650164E9</v>
      </c>
      <c r="N285" s="7">
        <f t="shared" ref="N285:O285" si="286">(((L285/60)/60)/24)+DATE(1970,1,1)</f>
        <v>42520.20833</v>
      </c>
      <c r="O285" s="7">
        <f t="shared" si="286"/>
        <v>42525.20833</v>
      </c>
      <c r="P285" s="3" t="b">
        <v>0</v>
      </c>
      <c r="Q285" s="3" t="b">
        <v>0</v>
      </c>
      <c r="R285" s="3" t="s">
        <v>107</v>
      </c>
      <c r="S285" s="3" t="s">
        <v>48</v>
      </c>
      <c r="T285" s="3" t="s">
        <v>9</v>
      </c>
      <c r="U285" s="3"/>
      <c r="V285" s="3"/>
      <c r="W285" s="3"/>
      <c r="X285" s="3"/>
      <c r="Y285" s="3"/>
      <c r="Z285" s="3"/>
    </row>
    <row r="286">
      <c r="A286" s="3">
        <v>284.0</v>
      </c>
      <c r="B286" s="3" t="s">
        <v>697</v>
      </c>
      <c r="C286" s="3" t="s">
        <v>698</v>
      </c>
      <c r="D286" s="3">
        <v>9800.0</v>
      </c>
      <c r="E286" s="3">
        <v>8153.0</v>
      </c>
      <c r="F286" s="5">
        <f t="shared" si="2"/>
        <v>83.19387755</v>
      </c>
      <c r="G286" s="3" t="s">
        <v>4</v>
      </c>
      <c r="H286" s="3">
        <v>132.0</v>
      </c>
      <c r="I286" s="6">
        <f t="shared" si="3"/>
        <v>61.76515152</v>
      </c>
      <c r="J286" s="3" t="s">
        <v>68</v>
      </c>
      <c r="K286" s="3" t="s">
        <v>106</v>
      </c>
      <c r="L286" s="3">
        <v>1.3358484E9</v>
      </c>
      <c r="M286" s="3">
        <v>1.3362804E9</v>
      </c>
      <c r="N286" s="7">
        <f t="shared" ref="N286:O286" si="287">(((L286/60)/60)/24)+DATE(1970,1,1)</f>
        <v>41030.20833</v>
      </c>
      <c r="O286" s="7">
        <f t="shared" si="287"/>
        <v>41035.20833</v>
      </c>
      <c r="P286" s="3" t="b">
        <v>0</v>
      </c>
      <c r="Q286" s="3" t="b">
        <v>0</v>
      </c>
      <c r="R286" s="3" t="s">
        <v>111</v>
      </c>
      <c r="S286" s="3" t="s">
        <v>49</v>
      </c>
      <c r="T286" s="3" t="s">
        <v>11</v>
      </c>
      <c r="U286" s="3"/>
      <c r="V286" s="3"/>
      <c r="W286" s="3"/>
      <c r="X286" s="3"/>
      <c r="Y286" s="3"/>
      <c r="Z286" s="3"/>
    </row>
    <row r="287">
      <c r="A287" s="3">
        <v>285.0</v>
      </c>
      <c r="B287" s="3" t="s">
        <v>699</v>
      </c>
      <c r="C287" s="3" t="s">
        <v>700</v>
      </c>
      <c r="D287" s="3">
        <v>900.0</v>
      </c>
      <c r="E287" s="3">
        <v>6357.0</v>
      </c>
      <c r="F287" s="5">
        <f t="shared" si="2"/>
        <v>706.3333333</v>
      </c>
      <c r="G287" s="3" t="s">
        <v>6</v>
      </c>
      <c r="H287" s="3">
        <v>254.0</v>
      </c>
      <c r="I287" s="6">
        <f t="shared" si="3"/>
        <v>25.02755906</v>
      </c>
      <c r="J287" s="3" t="s">
        <v>68</v>
      </c>
      <c r="K287" s="3" t="s">
        <v>106</v>
      </c>
      <c r="L287" s="3">
        <v>1.4734836E9</v>
      </c>
      <c r="M287" s="3">
        <v>1.4767668E9</v>
      </c>
      <c r="N287" s="7">
        <f t="shared" ref="N287:O287" si="288">(((L287/60)/60)/24)+DATE(1970,1,1)</f>
        <v>42623.20833</v>
      </c>
      <c r="O287" s="7">
        <f t="shared" si="288"/>
        <v>42661.20833</v>
      </c>
      <c r="P287" s="3" t="b">
        <v>0</v>
      </c>
      <c r="Q287" s="3" t="b">
        <v>0</v>
      </c>
      <c r="R287" s="3" t="s">
        <v>116</v>
      </c>
      <c r="S287" s="3" t="s">
        <v>46</v>
      </c>
      <c r="T287" s="3" t="s">
        <v>8</v>
      </c>
      <c r="U287" s="3"/>
      <c r="V287" s="3"/>
      <c r="W287" s="3"/>
      <c r="X287" s="3"/>
      <c r="Y287" s="3"/>
      <c r="Z287" s="3"/>
    </row>
    <row r="288">
      <c r="A288" s="3">
        <v>286.0</v>
      </c>
      <c r="B288" s="3" t="s">
        <v>701</v>
      </c>
      <c r="C288" s="3" t="s">
        <v>702</v>
      </c>
      <c r="D288" s="3">
        <v>112100.0</v>
      </c>
      <c r="E288" s="3">
        <v>19557.0</v>
      </c>
      <c r="F288" s="5">
        <f t="shared" si="2"/>
        <v>17.44603033</v>
      </c>
      <c r="G288" s="3" t="s">
        <v>3</v>
      </c>
      <c r="H288" s="3">
        <v>184.0</v>
      </c>
      <c r="I288" s="6">
        <f t="shared" si="3"/>
        <v>106.2880435</v>
      </c>
      <c r="J288" s="3" t="s">
        <v>68</v>
      </c>
      <c r="K288" s="3" t="s">
        <v>106</v>
      </c>
      <c r="L288" s="3">
        <v>1.4798808E9</v>
      </c>
      <c r="M288" s="3">
        <v>1.4804856E9</v>
      </c>
      <c r="N288" s="7">
        <f t="shared" ref="N288:O288" si="289">(((L288/60)/60)/24)+DATE(1970,1,1)</f>
        <v>42697.25</v>
      </c>
      <c r="O288" s="7">
        <f t="shared" si="289"/>
        <v>42704.25</v>
      </c>
      <c r="P288" s="3" t="b">
        <v>0</v>
      </c>
      <c r="Q288" s="3" t="b">
        <v>0</v>
      </c>
      <c r="R288" s="3" t="s">
        <v>116</v>
      </c>
      <c r="S288" s="3" t="s">
        <v>46</v>
      </c>
      <c r="T288" s="3" t="s">
        <v>8</v>
      </c>
      <c r="U288" s="3"/>
      <c r="V288" s="3"/>
      <c r="W288" s="3"/>
      <c r="X288" s="3"/>
      <c r="Y288" s="3"/>
      <c r="Z288" s="3"/>
    </row>
    <row r="289">
      <c r="A289" s="3">
        <v>287.0</v>
      </c>
      <c r="B289" s="3" t="s">
        <v>703</v>
      </c>
      <c r="C289" s="3" t="s">
        <v>704</v>
      </c>
      <c r="D289" s="3">
        <v>6300.0</v>
      </c>
      <c r="E289" s="3">
        <v>13213.0</v>
      </c>
      <c r="F289" s="5">
        <f t="shared" si="2"/>
        <v>209.7301587</v>
      </c>
      <c r="G289" s="3" t="s">
        <v>6</v>
      </c>
      <c r="H289" s="3">
        <v>176.0</v>
      </c>
      <c r="I289" s="6">
        <f t="shared" si="3"/>
        <v>75.07386364</v>
      </c>
      <c r="J289" s="3" t="s">
        <v>68</v>
      </c>
      <c r="K289" s="3" t="s">
        <v>106</v>
      </c>
      <c r="L289" s="3">
        <v>1.4301972E9</v>
      </c>
      <c r="M289" s="3">
        <v>1.4301972E9</v>
      </c>
      <c r="N289" s="7">
        <f t="shared" ref="N289:O289" si="290">(((L289/60)/60)/24)+DATE(1970,1,1)</f>
        <v>42122.20833</v>
      </c>
      <c r="O289" s="7">
        <f t="shared" si="290"/>
        <v>42122.20833</v>
      </c>
      <c r="P289" s="3" t="b">
        <v>0</v>
      </c>
      <c r="Q289" s="3" t="b">
        <v>0</v>
      </c>
      <c r="R289" s="3" t="s">
        <v>130</v>
      </c>
      <c r="S289" s="3" t="s">
        <v>48</v>
      </c>
      <c r="T289" s="3" t="s">
        <v>21</v>
      </c>
      <c r="U289" s="3"/>
      <c r="V289" s="3"/>
      <c r="W289" s="3"/>
      <c r="X289" s="3"/>
      <c r="Y289" s="3"/>
      <c r="Z289" s="3"/>
    </row>
    <row r="290">
      <c r="A290" s="3">
        <v>288.0</v>
      </c>
      <c r="B290" s="3" t="s">
        <v>705</v>
      </c>
      <c r="C290" s="3" t="s">
        <v>706</v>
      </c>
      <c r="D290" s="3">
        <v>5600.0</v>
      </c>
      <c r="E290" s="3">
        <v>5476.0</v>
      </c>
      <c r="F290" s="5">
        <f t="shared" si="2"/>
        <v>97.78571429</v>
      </c>
      <c r="G290" s="3" t="s">
        <v>4</v>
      </c>
      <c r="H290" s="3">
        <v>137.0</v>
      </c>
      <c r="I290" s="6">
        <f t="shared" si="3"/>
        <v>39.97080292</v>
      </c>
      <c r="J290" s="3" t="s">
        <v>71</v>
      </c>
      <c r="K290" s="3" t="s">
        <v>119</v>
      </c>
      <c r="L290" s="3">
        <v>1.3317012E9</v>
      </c>
      <c r="M290" s="3">
        <v>1.3317876E9</v>
      </c>
      <c r="N290" s="7">
        <f t="shared" ref="N290:O290" si="291">(((L290/60)/60)/24)+DATE(1970,1,1)</f>
        <v>40982.20833</v>
      </c>
      <c r="O290" s="7">
        <f t="shared" si="291"/>
        <v>40983.20833</v>
      </c>
      <c r="P290" s="3" t="b">
        <v>0</v>
      </c>
      <c r="Q290" s="3" t="b">
        <v>1</v>
      </c>
      <c r="R290" s="3" t="s">
        <v>225</v>
      </c>
      <c r="S290" s="3" t="s">
        <v>48</v>
      </c>
      <c r="T290" s="3" t="s">
        <v>29</v>
      </c>
      <c r="U290" s="3"/>
      <c r="V290" s="3"/>
      <c r="W290" s="3"/>
      <c r="X290" s="3"/>
      <c r="Y290" s="3"/>
      <c r="Z290" s="3"/>
    </row>
    <row r="291">
      <c r="A291" s="3">
        <v>289.0</v>
      </c>
      <c r="B291" s="3" t="s">
        <v>707</v>
      </c>
      <c r="C291" s="3" t="s">
        <v>708</v>
      </c>
      <c r="D291" s="3">
        <v>800.0</v>
      </c>
      <c r="E291" s="3">
        <v>13474.0</v>
      </c>
      <c r="F291" s="5">
        <f t="shared" si="2"/>
        <v>1684.25</v>
      </c>
      <c r="G291" s="3" t="s">
        <v>6</v>
      </c>
      <c r="H291" s="3">
        <v>337.0</v>
      </c>
      <c r="I291" s="6">
        <f t="shared" si="3"/>
        <v>39.98219585</v>
      </c>
      <c r="J291" s="3" t="s">
        <v>73</v>
      </c>
      <c r="K291" s="3" t="s">
        <v>102</v>
      </c>
      <c r="L291" s="3">
        <v>1.438578E9</v>
      </c>
      <c r="M291" s="3">
        <v>1.4388372E9</v>
      </c>
      <c r="N291" s="7">
        <f t="shared" ref="N291:O291" si="292">(((L291/60)/60)/24)+DATE(1970,1,1)</f>
        <v>42219.20833</v>
      </c>
      <c r="O291" s="7">
        <f t="shared" si="292"/>
        <v>42222.20833</v>
      </c>
      <c r="P291" s="3" t="b">
        <v>0</v>
      </c>
      <c r="Q291" s="3" t="b">
        <v>0</v>
      </c>
      <c r="R291" s="3" t="s">
        <v>116</v>
      </c>
      <c r="S291" s="3" t="s">
        <v>46</v>
      </c>
      <c r="T291" s="3" t="s">
        <v>8</v>
      </c>
      <c r="U291" s="3"/>
      <c r="V291" s="3"/>
      <c r="W291" s="3"/>
      <c r="X291" s="3"/>
      <c r="Y291" s="3"/>
      <c r="Z291" s="3"/>
    </row>
    <row r="292">
      <c r="A292" s="3">
        <v>290.0</v>
      </c>
      <c r="B292" s="3" t="s">
        <v>709</v>
      </c>
      <c r="C292" s="3" t="s">
        <v>710</v>
      </c>
      <c r="D292" s="3">
        <v>168600.0</v>
      </c>
      <c r="E292" s="3">
        <v>91722.0</v>
      </c>
      <c r="F292" s="5">
        <f t="shared" si="2"/>
        <v>54.40213523</v>
      </c>
      <c r="G292" s="3" t="s">
        <v>4</v>
      </c>
      <c r="H292" s="3">
        <v>908.0</v>
      </c>
      <c r="I292" s="6">
        <f t="shared" si="3"/>
        <v>101.0154185</v>
      </c>
      <c r="J292" s="3" t="s">
        <v>68</v>
      </c>
      <c r="K292" s="3" t="s">
        <v>106</v>
      </c>
      <c r="L292" s="3">
        <v>1.368162E9</v>
      </c>
      <c r="M292" s="3">
        <v>1.3709268E9</v>
      </c>
      <c r="N292" s="7">
        <f t="shared" ref="N292:O292" si="293">(((L292/60)/60)/24)+DATE(1970,1,1)</f>
        <v>41404.20833</v>
      </c>
      <c r="O292" s="7">
        <f t="shared" si="293"/>
        <v>41436.20833</v>
      </c>
      <c r="P292" s="3" t="b">
        <v>0</v>
      </c>
      <c r="Q292" s="3" t="b">
        <v>1</v>
      </c>
      <c r="R292" s="3" t="s">
        <v>123</v>
      </c>
      <c r="S292" s="3" t="s">
        <v>47</v>
      </c>
      <c r="T292" s="3" t="s">
        <v>10</v>
      </c>
      <c r="U292" s="3"/>
      <c r="V292" s="3"/>
      <c r="W292" s="3"/>
      <c r="X292" s="3"/>
      <c r="Y292" s="3"/>
      <c r="Z292" s="3"/>
    </row>
    <row r="293">
      <c r="A293" s="3">
        <v>291.0</v>
      </c>
      <c r="B293" s="3" t="s">
        <v>711</v>
      </c>
      <c r="C293" s="3" t="s">
        <v>712</v>
      </c>
      <c r="D293" s="3">
        <v>1800.0</v>
      </c>
      <c r="E293" s="3">
        <v>8219.0</v>
      </c>
      <c r="F293" s="5">
        <f t="shared" si="2"/>
        <v>456.6111111</v>
      </c>
      <c r="G293" s="3" t="s">
        <v>6</v>
      </c>
      <c r="H293" s="3">
        <v>107.0</v>
      </c>
      <c r="I293" s="6">
        <f t="shared" si="3"/>
        <v>76.81308411</v>
      </c>
      <c r="J293" s="3" t="s">
        <v>68</v>
      </c>
      <c r="K293" s="3" t="s">
        <v>106</v>
      </c>
      <c r="L293" s="3">
        <v>1.3186548E9</v>
      </c>
      <c r="M293" s="3">
        <v>1.3190004E9</v>
      </c>
      <c r="N293" s="7">
        <f t="shared" ref="N293:O293" si="294">(((L293/60)/60)/24)+DATE(1970,1,1)</f>
        <v>40831.20833</v>
      </c>
      <c r="O293" s="7">
        <f t="shared" si="294"/>
        <v>40835.20833</v>
      </c>
      <c r="P293" s="3" t="b">
        <v>1</v>
      </c>
      <c r="Q293" s="3" t="b">
        <v>0</v>
      </c>
      <c r="R293" s="3" t="s">
        <v>111</v>
      </c>
      <c r="S293" s="3" t="s">
        <v>49</v>
      </c>
      <c r="T293" s="3" t="s">
        <v>11</v>
      </c>
      <c r="U293" s="3"/>
      <c r="V293" s="3"/>
      <c r="W293" s="3"/>
      <c r="X293" s="3"/>
      <c r="Y293" s="3"/>
      <c r="Z293" s="3"/>
    </row>
    <row r="294">
      <c r="A294" s="3">
        <v>292.0</v>
      </c>
      <c r="B294" s="3" t="s">
        <v>713</v>
      </c>
      <c r="C294" s="3" t="s">
        <v>714</v>
      </c>
      <c r="D294" s="3">
        <v>7300.0</v>
      </c>
      <c r="E294" s="3">
        <v>717.0</v>
      </c>
      <c r="F294" s="5">
        <f t="shared" si="2"/>
        <v>9.821917808</v>
      </c>
      <c r="G294" s="3" t="s">
        <v>4</v>
      </c>
      <c r="H294" s="3">
        <v>10.0</v>
      </c>
      <c r="I294" s="6">
        <f t="shared" si="3"/>
        <v>71.7</v>
      </c>
      <c r="J294" s="3" t="s">
        <v>68</v>
      </c>
      <c r="K294" s="3" t="s">
        <v>106</v>
      </c>
      <c r="L294" s="3">
        <v>1.331874E9</v>
      </c>
      <c r="M294" s="3">
        <v>1.3334292E9</v>
      </c>
      <c r="N294" s="7">
        <f t="shared" ref="N294:O294" si="295">(((L294/60)/60)/24)+DATE(1970,1,1)</f>
        <v>40984.20833</v>
      </c>
      <c r="O294" s="7">
        <f t="shared" si="295"/>
        <v>41002.20833</v>
      </c>
      <c r="P294" s="3" t="b">
        <v>0</v>
      </c>
      <c r="Q294" s="3" t="b">
        <v>0</v>
      </c>
      <c r="R294" s="3" t="s">
        <v>103</v>
      </c>
      <c r="S294" s="3" t="s">
        <v>52</v>
      </c>
      <c r="T294" s="3" t="s">
        <v>12</v>
      </c>
      <c r="U294" s="3"/>
      <c r="V294" s="3"/>
      <c r="W294" s="3"/>
      <c r="X294" s="3"/>
      <c r="Y294" s="3"/>
      <c r="Z294" s="3"/>
    </row>
    <row r="295">
      <c r="A295" s="3">
        <v>293.0</v>
      </c>
      <c r="B295" s="3" t="s">
        <v>715</v>
      </c>
      <c r="C295" s="3" t="s">
        <v>716</v>
      </c>
      <c r="D295" s="3">
        <v>6500.0</v>
      </c>
      <c r="E295" s="3">
        <v>1065.0</v>
      </c>
      <c r="F295" s="5">
        <f t="shared" si="2"/>
        <v>16.38461538</v>
      </c>
      <c r="G295" s="3" t="s">
        <v>3</v>
      </c>
      <c r="H295" s="3">
        <v>32.0</v>
      </c>
      <c r="I295" s="6">
        <f t="shared" si="3"/>
        <v>33.28125</v>
      </c>
      <c r="J295" s="3" t="s">
        <v>69</v>
      </c>
      <c r="K295" s="3" t="s">
        <v>185</v>
      </c>
      <c r="L295" s="3">
        <v>1.2862548E9</v>
      </c>
      <c r="M295" s="3">
        <v>1.2870324E9</v>
      </c>
      <c r="N295" s="7">
        <f t="shared" ref="N295:O295" si="296">(((L295/60)/60)/24)+DATE(1970,1,1)</f>
        <v>40456.20833</v>
      </c>
      <c r="O295" s="7">
        <f t="shared" si="296"/>
        <v>40465.20833</v>
      </c>
      <c r="P295" s="3" t="b">
        <v>0</v>
      </c>
      <c r="Q295" s="3" t="b">
        <v>0</v>
      </c>
      <c r="R295" s="3" t="s">
        <v>116</v>
      </c>
      <c r="S295" s="3" t="s">
        <v>46</v>
      </c>
      <c r="T295" s="3" t="s">
        <v>8</v>
      </c>
      <c r="U295" s="3"/>
      <c r="V295" s="3"/>
      <c r="W295" s="3"/>
      <c r="X295" s="3"/>
      <c r="Y295" s="3"/>
      <c r="Z295" s="3"/>
    </row>
    <row r="296">
      <c r="A296" s="3">
        <v>294.0</v>
      </c>
      <c r="B296" s="3" t="s">
        <v>717</v>
      </c>
      <c r="C296" s="3" t="s">
        <v>718</v>
      </c>
      <c r="D296" s="3">
        <v>600.0</v>
      </c>
      <c r="E296" s="3">
        <v>8038.0</v>
      </c>
      <c r="F296" s="5">
        <f t="shared" si="2"/>
        <v>1339.666667</v>
      </c>
      <c r="G296" s="3" t="s">
        <v>6</v>
      </c>
      <c r="H296" s="3">
        <v>183.0</v>
      </c>
      <c r="I296" s="6">
        <f t="shared" si="3"/>
        <v>43.92349727</v>
      </c>
      <c r="J296" s="3" t="s">
        <v>68</v>
      </c>
      <c r="K296" s="3" t="s">
        <v>106</v>
      </c>
      <c r="L296" s="3">
        <v>1.54053E9</v>
      </c>
      <c r="M296" s="3">
        <v>1.5415704E9</v>
      </c>
      <c r="N296" s="7">
        <f t="shared" ref="N296:O296" si="297">(((L296/60)/60)/24)+DATE(1970,1,1)</f>
        <v>43399.20833</v>
      </c>
      <c r="O296" s="7">
        <f t="shared" si="297"/>
        <v>43411.25</v>
      </c>
      <c r="P296" s="3" t="b">
        <v>0</v>
      </c>
      <c r="Q296" s="3" t="b">
        <v>0</v>
      </c>
      <c r="R296" s="3" t="s">
        <v>116</v>
      </c>
      <c r="S296" s="3" t="s">
        <v>46</v>
      </c>
      <c r="T296" s="3" t="s">
        <v>8</v>
      </c>
      <c r="U296" s="3"/>
      <c r="V296" s="3"/>
      <c r="W296" s="3"/>
      <c r="X296" s="3"/>
      <c r="Y296" s="3"/>
      <c r="Z296" s="3"/>
    </row>
    <row r="297">
      <c r="A297" s="3">
        <v>295.0</v>
      </c>
      <c r="B297" s="3" t="s">
        <v>719</v>
      </c>
      <c r="C297" s="3" t="s">
        <v>720</v>
      </c>
      <c r="D297" s="3">
        <v>192900.0</v>
      </c>
      <c r="E297" s="3">
        <v>68769.0</v>
      </c>
      <c r="F297" s="5">
        <f t="shared" si="2"/>
        <v>35.65007776</v>
      </c>
      <c r="G297" s="3" t="s">
        <v>4</v>
      </c>
      <c r="H297" s="3">
        <v>1910.0</v>
      </c>
      <c r="I297" s="6">
        <f t="shared" si="3"/>
        <v>36.00471204</v>
      </c>
      <c r="J297" s="3" t="s">
        <v>72</v>
      </c>
      <c r="K297" s="3" t="s">
        <v>177</v>
      </c>
      <c r="L297" s="3">
        <v>1.3818132E9</v>
      </c>
      <c r="M297" s="3">
        <v>1.3839768E9</v>
      </c>
      <c r="N297" s="7">
        <f t="shared" ref="N297:O297" si="298">(((L297/60)/60)/24)+DATE(1970,1,1)</f>
        <v>41562.20833</v>
      </c>
      <c r="O297" s="7">
        <f t="shared" si="298"/>
        <v>41587.25</v>
      </c>
      <c r="P297" s="3" t="b">
        <v>0</v>
      </c>
      <c r="Q297" s="3" t="b">
        <v>0</v>
      </c>
      <c r="R297" s="3" t="s">
        <v>116</v>
      </c>
      <c r="S297" s="3" t="s">
        <v>46</v>
      </c>
      <c r="T297" s="3" t="s">
        <v>8</v>
      </c>
      <c r="U297" s="3"/>
      <c r="V297" s="3"/>
      <c r="W297" s="3"/>
      <c r="X297" s="3"/>
      <c r="Y297" s="3"/>
      <c r="Z297" s="3"/>
    </row>
    <row r="298">
      <c r="A298" s="3">
        <v>296.0</v>
      </c>
      <c r="B298" s="3" t="s">
        <v>721</v>
      </c>
      <c r="C298" s="3" t="s">
        <v>722</v>
      </c>
      <c r="D298" s="3">
        <v>6100.0</v>
      </c>
      <c r="E298" s="3">
        <v>3352.0</v>
      </c>
      <c r="F298" s="5">
        <f t="shared" si="2"/>
        <v>54.95081967</v>
      </c>
      <c r="G298" s="3" t="s">
        <v>4</v>
      </c>
      <c r="H298" s="3">
        <v>38.0</v>
      </c>
      <c r="I298" s="6">
        <f t="shared" si="3"/>
        <v>88.21052632</v>
      </c>
      <c r="J298" s="3" t="s">
        <v>74</v>
      </c>
      <c r="K298" s="3" t="s">
        <v>110</v>
      </c>
      <c r="L298" s="3">
        <v>1.5486552E9</v>
      </c>
      <c r="M298" s="3">
        <v>1.550556E9</v>
      </c>
      <c r="N298" s="7">
        <f t="shared" ref="N298:O298" si="299">(((L298/60)/60)/24)+DATE(1970,1,1)</f>
        <v>43493.25</v>
      </c>
      <c r="O298" s="7">
        <f t="shared" si="299"/>
        <v>43515.25</v>
      </c>
      <c r="P298" s="3" t="b">
        <v>0</v>
      </c>
      <c r="Q298" s="3" t="b">
        <v>0</v>
      </c>
      <c r="R298" s="3" t="s">
        <v>116</v>
      </c>
      <c r="S298" s="3" t="s">
        <v>46</v>
      </c>
      <c r="T298" s="3" t="s">
        <v>8</v>
      </c>
      <c r="U298" s="3"/>
      <c r="V298" s="3"/>
      <c r="W298" s="3"/>
      <c r="X298" s="3"/>
      <c r="Y298" s="3"/>
      <c r="Z298" s="3"/>
    </row>
    <row r="299">
      <c r="A299" s="3">
        <v>297.0</v>
      </c>
      <c r="B299" s="3" t="s">
        <v>723</v>
      </c>
      <c r="C299" s="3" t="s">
        <v>724</v>
      </c>
      <c r="D299" s="3">
        <v>7200.0</v>
      </c>
      <c r="E299" s="3">
        <v>6785.0</v>
      </c>
      <c r="F299" s="5">
        <f t="shared" si="2"/>
        <v>94.23611111</v>
      </c>
      <c r="G299" s="3" t="s">
        <v>4</v>
      </c>
      <c r="H299" s="3">
        <v>104.0</v>
      </c>
      <c r="I299" s="6">
        <f t="shared" si="3"/>
        <v>65.24038462</v>
      </c>
      <c r="J299" s="3" t="s">
        <v>74</v>
      </c>
      <c r="K299" s="3" t="s">
        <v>110</v>
      </c>
      <c r="L299" s="3">
        <v>1.3896792E9</v>
      </c>
      <c r="M299" s="3">
        <v>1.3904568E9</v>
      </c>
      <c r="N299" s="7">
        <f t="shared" ref="N299:O299" si="300">(((L299/60)/60)/24)+DATE(1970,1,1)</f>
        <v>41653.25</v>
      </c>
      <c r="O299" s="7">
        <f t="shared" si="300"/>
        <v>41662.25</v>
      </c>
      <c r="P299" s="3" t="b">
        <v>0</v>
      </c>
      <c r="Q299" s="3" t="b">
        <v>1</v>
      </c>
      <c r="R299" s="3" t="s">
        <v>116</v>
      </c>
      <c r="S299" s="3" t="s">
        <v>46</v>
      </c>
      <c r="T299" s="3" t="s">
        <v>8</v>
      </c>
      <c r="U299" s="3"/>
      <c r="V299" s="3"/>
      <c r="W299" s="3"/>
      <c r="X299" s="3"/>
      <c r="Y299" s="3"/>
      <c r="Z299" s="3"/>
    </row>
    <row r="300">
      <c r="A300" s="3">
        <v>298.0</v>
      </c>
      <c r="B300" s="3" t="s">
        <v>725</v>
      </c>
      <c r="C300" s="3" t="s">
        <v>726</v>
      </c>
      <c r="D300" s="3">
        <v>3500.0</v>
      </c>
      <c r="E300" s="3">
        <v>5037.0</v>
      </c>
      <c r="F300" s="5">
        <f t="shared" si="2"/>
        <v>143.9142857</v>
      </c>
      <c r="G300" s="3" t="s">
        <v>6</v>
      </c>
      <c r="H300" s="3">
        <v>72.0</v>
      </c>
      <c r="I300" s="6">
        <f t="shared" si="3"/>
        <v>69.95833333</v>
      </c>
      <c r="J300" s="3" t="s">
        <v>68</v>
      </c>
      <c r="K300" s="3" t="s">
        <v>106</v>
      </c>
      <c r="L300" s="3">
        <v>1.4564664E9</v>
      </c>
      <c r="M300" s="3">
        <v>1.458018E9</v>
      </c>
      <c r="N300" s="7">
        <f t="shared" ref="N300:O300" si="301">(((L300/60)/60)/24)+DATE(1970,1,1)</f>
        <v>42426.25</v>
      </c>
      <c r="O300" s="7">
        <f t="shared" si="301"/>
        <v>42444.20833</v>
      </c>
      <c r="P300" s="3" t="b">
        <v>0</v>
      </c>
      <c r="Q300" s="3" t="b">
        <v>1</v>
      </c>
      <c r="R300" s="3" t="s">
        <v>107</v>
      </c>
      <c r="S300" s="3" t="s">
        <v>48</v>
      </c>
      <c r="T300" s="3" t="s">
        <v>9</v>
      </c>
      <c r="U300" s="3"/>
      <c r="V300" s="3"/>
      <c r="W300" s="3"/>
      <c r="X300" s="3"/>
      <c r="Y300" s="3"/>
      <c r="Z300" s="3"/>
    </row>
    <row r="301">
      <c r="A301" s="3">
        <v>299.0</v>
      </c>
      <c r="B301" s="3" t="s">
        <v>727</v>
      </c>
      <c r="C301" s="3" t="s">
        <v>728</v>
      </c>
      <c r="D301" s="3">
        <v>3800.0</v>
      </c>
      <c r="E301" s="3">
        <v>1954.0</v>
      </c>
      <c r="F301" s="5">
        <f t="shared" si="2"/>
        <v>51.42105263</v>
      </c>
      <c r="G301" s="3" t="s">
        <v>4</v>
      </c>
      <c r="H301" s="3">
        <v>49.0</v>
      </c>
      <c r="I301" s="6">
        <f t="shared" si="3"/>
        <v>39.87755102</v>
      </c>
      <c r="J301" s="3" t="s">
        <v>68</v>
      </c>
      <c r="K301" s="3" t="s">
        <v>106</v>
      </c>
      <c r="L301" s="3">
        <v>1.4569848E9</v>
      </c>
      <c r="M301" s="3">
        <v>1.4618196E9</v>
      </c>
      <c r="N301" s="7">
        <f t="shared" ref="N301:O301" si="302">(((L301/60)/60)/24)+DATE(1970,1,1)</f>
        <v>42432.25</v>
      </c>
      <c r="O301" s="7">
        <f t="shared" si="302"/>
        <v>42488.20833</v>
      </c>
      <c r="P301" s="3" t="b">
        <v>0</v>
      </c>
      <c r="Q301" s="3" t="b">
        <v>0</v>
      </c>
      <c r="R301" s="3" t="s">
        <v>103</v>
      </c>
      <c r="S301" s="3" t="s">
        <v>52</v>
      </c>
      <c r="T301" s="3" t="s">
        <v>12</v>
      </c>
      <c r="U301" s="3"/>
      <c r="V301" s="3"/>
      <c r="W301" s="3"/>
      <c r="X301" s="3"/>
      <c r="Y301" s="3"/>
      <c r="Z301" s="3"/>
    </row>
    <row r="302">
      <c r="A302" s="3">
        <v>300.0</v>
      </c>
      <c r="B302" s="3" t="s">
        <v>729</v>
      </c>
      <c r="C302" s="3" t="s">
        <v>730</v>
      </c>
      <c r="D302" s="3">
        <v>100.0</v>
      </c>
      <c r="E302" s="3">
        <v>5.0</v>
      </c>
      <c r="F302" s="5">
        <f t="shared" si="2"/>
        <v>5</v>
      </c>
      <c r="G302" s="3" t="s">
        <v>4</v>
      </c>
      <c r="H302" s="3">
        <v>1.0</v>
      </c>
      <c r="I302" s="6">
        <f t="shared" si="3"/>
        <v>5</v>
      </c>
      <c r="J302" s="3" t="s">
        <v>71</v>
      </c>
      <c r="K302" s="3" t="s">
        <v>119</v>
      </c>
      <c r="L302" s="3">
        <v>1.5040692E9</v>
      </c>
      <c r="M302" s="3">
        <v>1.5041556E9</v>
      </c>
      <c r="N302" s="7">
        <f t="shared" ref="N302:O302" si="303">(((L302/60)/60)/24)+DATE(1970,1,1)</f>
        <v>42977.20833</v>
      </c>
      <c r="O302" s="7">
        <f t="shared" si="303"/>
        <v>42978.20833</v>
      </c>
      <c r="P302" s="3" t="b">
        <v>0</v>
      </c>
      <c r="Q302" s="3" t="b">
        <v>1</v>
      </c>
      <c r="R302" s="3" t="s">
        <v>148</v>
      </c>
      <c r="S302" s="3" t="s">
        <v>50</v>
      </c>
      <c r="T302" s="3" t="s">
        <v>20</v>
      </c>
      <c r="U302" s="3"/>
      <c r="V302" s="3"/>
      <c r="W302" s="3"/>
      <c r="X302" s="3"/>
      <c r="Y302" s="3"/>
      <c r="Z302" s="3"/>
    </row>
    <row r="303">
      <c r="A303" s="3">
        <v>301.0</v>
      </c>
      <c r="B303" s="3" t="s">
        <v>731</v>
      </c>
      <c r="C303" s="3" t="s">
        <v>732</v>
      </c>
      <c r="D303" s="3">
        <v>900.0</v>
      </c>
      <c r="E303" s="3">
        <v>12102.0</v>
      </c>
      <c r="F303" s="5">
        <f t="shared" si="2"/>
        <v>1344.666667</v>
      </c>
      <c r="G303" s="3" t="s">
        <v>6</v>
      </c>
      <c r="H303" s="3">
        <v>295.0</v>
      </c>
      <c r="I303" s="6">
        <f t="shared" si="3"/>
        <v>41.02372881</v>
      </c>
      <c r="J303" s="3" t="s">
        <v>68</v>
      </c>
      <c r="K303" s="3" t="s">
        <v>106</v>
      </c>
      <c r="L303" s="3">
        <v>1.4249304E9</v>
      </c>
      <c r="M303" s="3">
        <v>1.4263956E9</v>
      </c>
      <c r="N303" s="7">
        <f t="shared" ref="N303:O303" si="304">(((L303/60)/60)/24)+DATE(1970,1,1)</f>
        <v>42061.25</v>
      </c>
      <c r="O303" s="7">
        <f t="shared" si="304"/>
        <v>42078.20833</v>
      </c>
      <c r="P303" s="3" t="b">
        <v>0</v>
      </c>
      <c r="Q303" s="3" t="b">
        <v>0</v>
      </c>
      <c r="R303" s="3" t="s">
        <v>123</v>
      </c>
      <c r="S303" s="3" t="s">
        <v>47</v>
      </c>
      <c r="T303" s="3" t="s">
        <v>10</v>
      </c>
      <c r="U303" s="3"/>
      <c r="V303" s="3"/>
      <c r="W303" s="3"/>
      <c r="X303" s="3"/>
      <c r="Y303" s="3"/>
      <c r="Z303" s="3"/>
    </row>
    <row r="304">
      <c r="A304" s="3">
        <v>302.0</v>
      </c>
      <c r="B304" s="3" t="s">
        <v>733</v>
      </c>
      <c r="C304" s="3" t="s">
        <v>734</v>
      </c>
      <c r="D304" s="3">
        <v>76100.0</v>
      </c>
      <c r="E304" s="3">
        <v>24234.0</v>
      </c>
      <c r="F304" s="5">
        <f t="shared" si="2"/>
        <v>31.84494087</v>
      </c>
      <c r="G304" s="3" t="s">
        <v>4</v>
      </c>
      <c r="H304" s="3">
        <v>245.0</v>
      </c>
      <c r="I304" s="6">
        <f t="shared" si="3"/>
        <v>98.91428571</v>
      </c>
      <c r="J304" s="3" t="s">
        <v>68</v>
      </c>
      <c r="K304" s="3" t="s">
        <v>106</v>
      </c>
      <c r="L304" s="3">
        <v>1.5358644E9</v>
      </c>
      <c r="M304" s="3">
        <v>1.537074E9</v>
      </c>
      <c r="N304" s="7">
        <f t="shared" ref="N304:O304" si="305">(((L304/60)/60)/24)+DATE(1970,1,1)</f>
        <v>43345.20833</v>
      </c>
      <c r="O304" s="7">
        <f t="shared" si="305"/>
        <v>43359.20833</v>
      </c>
      <c r="P304" s="3" t="b">
        <v>0</v>
      </c>
      <c r="Q304" s="3" t="b">
        <v>0</v>
      </c>
      <c r="R304" s="3" t="s">
        <v>116</v>
      </c>
      <c r="S304" s="3" t="s">
        <v>46</v>
      </c>
      <c r="T304" s="3" t="s">
        <v>8</v>
      </c>
      <c r="U304" s="3"/>
      <c r="V304" s="3"/>
      <c r="W304" s="3"/>
      <c r="X304" s="3"/>
      <c r="Y304" s="3"/>
      <c r="Z304" s="3"/>
    </row>
    <row r="305">
      <c r="A305" s="3">
        <v>303.0</v>
      </c>
      <c r="B305" s="3" t="s">
        <v>735</v>
      </c>
      <c r="C305" s="3" t="s">
        <v>736</v>
      </c>
      <c r="D305" s="3">
        <v>3400.0</v>
      </c>
      <c r="E305" s="3">
        <v>2809.0</v>
      </c>
      <c r="F305" s="5">
        <f t="shared" si="2"/>
        <v>82.61764706</v>
      </c>
      <c r="G305" s="3" t="s">
        <v>4</v>
      </c>
      <c r="H305" s="3">
        <v>32.0</v>
      </c>
      <c r="I305" s="6">
        <f t="shared" si="3"/>
        <v>87.78125</v>
      </c>
      <c r="J305" s="3" t="s">
        <v>68</v>
      </c>
      <c r="K305" s="3" t="s">
        <v>106</v>
      </c>
      <c r="L305" s="3">
        <v>1.4521464E9</v>
      </c>
      <c r="M305" s="3">
        <v>1.4525784E9</v>
      </c>
      <c r="N305" s="7">
        <f t="shared" ref="N305:O305" si="306">(((L305/60)/60)/24)+DATE(1970,1,1)</f>
        <v>42376.25</v>
      </c>
      <c r="O305" s="7">
        <f t="shared" si="306"/>
        <v>42381.25</v>
      </c>
      <c r="P305" s="3" t="b">
        <v>0</v>
      </c>
      <c r="Q305" s="3" t="b">
        <v>0</v>
      </c>
      <c r="R305" s="3" t="s">
        <v>140</v>
      </c>
      <c r="S305" s="3" t="s">
        <v>48</v>
      </c>
      <c r="T305" s="3" t="s">
        <v>14</v>
      </c>
      <c r="U305" s="3"/>
      <c r="V305" s="3"/>
      <c r="W305" s="3"/>
      <c r="X305" s="3"/>
      <c r="Y305" s="3"/>
      <c r="Z305" s="3"/>
    </row>
    <row r="306">
      <c r="A306" s="3">
        <v>304.0</v>
      </c>
      <c r="B306" s="3" t="s">
        <v>737</v>
      </c>
      <c r="C306" s="3" t="s">
        <v>738</v>
      </c>
      <c r="D306" s="3">
        <v>2100.0</v>
      </c>
      <c r="E306" s="3">
        <v>11469.0</v>
      </c>
      <c r="F306" s="5">
        <f t="shared" si="2"/>
        <v>546.1428571</v>
      </c>
      <c r="G306" s="3" t="s">
        <v>6</v>
      </c>
      <c r="H306" s="3">
        <v>142.0</v>
      </c>
      <c r="I306" s="6">
        <f t="shared" si="3"/>
        <v>80.76760563</v>
      </c>
      <c r="J306" s="3" t="s">
        <v>68</v>
      </c>
      <c r="K306" s="3" t="s">
        <v>106</v>
      </c>
      <c r="L306" s="3">
        <v>1.470546E9</v>
      </c>
      <c r="M306" s="3">
        <v>1.4740884E9</v>
      </c>
      <c r="N306" s="7">
        <f t="shared" ref="N306:O306" si="307">(((L306/60)/60)/24)+DATE(1970,1,1)</f>
        <v>42589.20833</v>
      </c>
      <c r="O306" s="7">
        <f t="shared" si="307"/>
        <v>42630.20833</v>
      </c>
      <c r="P306" s="3" t="b">
        <v>0</v>
      </c>
      <c r="Q306" s="3" t="b">
        <v>0</v>
      </c>
      <c r="R306" s="3" t="s">
        <v>123</v>
      </c>
      <c r="S306" s="3" t="s">
        <v>47</v>
      </c>
      <c r="T306" s="3" t="s">
        <v>10</v>
      </c>
      <c r="U306" s="3"/>
      <c r="V306" s="3"/>
      <c r="W306" s="3"/>
      <c r="X306" s="3"/>
      <c r="Y306" s="3"/>
      <c r="Z306" s="3"/>
    </row>
    <row r="307">
      <c r="A307" s="3">
        <v>305.0</v>
      </c>
      <c r="B307" s="3" t="s">
        <v>739</v>
      </c>
      <c r="C307" s="3" t="s">
        <v>740</v>
      </c>
      <c r="D307" s="3">
        <v>2800.0</v>
      </c>
      <c r="E307" s="3">
        <v>8014.0</v>
      </c>
      <c r="F307" s="5">
        <f t="shared" si="2"/>
        <v>286.2142857</v>
      </c>
      <c r="G307" s="3" t="s">
        <v>6</v>
      </c>
      <c r="H307" s="3">
        <v>85.0</v>
      </c>
      <c r="I307" s="6">
        <f t="shared" si="3"/>
        <v>94.28235294</v>
      </c>
      <c r="J307" s="3" t="s">
        <v>68</v>
      </c>
      <c r="K307" s="3" t="s">
        <v>106</v>
      </c>
      <c r="L307" s="3">
        <v>1.4583636E9</v>
      </c>
      <c r="M307" s="3">
        <v>1.461906E9</v>
      </c>
      <c r="N307" s="7">
        <f t="shared" ref="N307:O307" si="308">(((L307/60)/60)/24)+DATE(1970,1,1)</f>
        <v>42448.20833</v>
      </c>
      <c r="O307" s="7">
        <f t="shared" si="308"/>
        <v>42489.20833</v>
      </c>
      <c r="P307" s="3" t="b">
        <v>0</v>
      </c>
      <c r="Q307" s="3" t="b">
        <v>0</v>
      </c>
      <c r="R307" s="3" t="s">
        <v>116</v>
      </c>
      <c r="S307" s="3" t="s">
        <v>46</v>
      </c>
      <c r="T307" s="3" t="s">
        <v>8</v>
      </c>
      <c r="U307" s="3"/>
      <c r="V307" s="3"/>
      <c r="W307" s="3"/>
      <c r="X307" s="3"/>
      <c r="Y307" s="3"/>
      <c r="Z307" s="3"/>
    </row>
    <row r="308">
      <c r="A308" s="3">
        <v>306.0</v>
      </c>
      <c r="B308" s="3" t="s">
        <v>741</v>
      </c>
      <c r="C308" s="3" t="s">
        <v>742</v>
      </c>
      <c r="D308" s="3">
        <v>6500.0</v>
      </c>
      <c r="E308" s="3">
        <v>514.0</v>
      </c>
      <c r="F308" s="5">
        <f t="shared" si="2"/>
        <v>7.907692308</v>
      </c>
      <c r="G308" s="3" t="s">
        <v>4</v>
      </c>
      <c r="H308" s="3">
        <v>7.0</v>
      </c>
      <c r="I308" s="6">
        <f t="shared" si="3"/>
        <v>73.42857143</v>
      </c>
      <c r="J308" s="3" t="s">
        <v>68</v>
      </c>
      <c r="K308" s="3" t="s">
        <v>106</v>
      </c>
      <c r="L308" s="3">
        <v>1.5000084E9</v>
      </c>
      <c r="M308" s="3">
        <v>1.5002676E9</v>
      </c>
      <c r="N308" s="7">
        <f t="shared" ref="N308:O308" si="309">(((L308/60)/60)/24)+DATE(1970,1,1)</f>
        <v>42930.20833</v>
      </c>
      <c r="O308" s="7">
        <f t="shared" si="309"/>
        <v>42933.20833</v>
      </c>
      <c r="P308" s="3" t="b">
        <v>0</v>
      </c>
      <c r="Q308" s="3" t="b">
        <v>1</v>
      </c>
      <c r="R308" s="3" t="s">
        <v>116</v>
      </c>
      <c r="S308" s="3" t="s">
        <v>46</v>
      </c>
      <c r="T308" s="3" t="s">
        <v>8</v>
      </c>
      <c r="U308" s="3"/>
      <c r="V308" s="3"/>
      <c r="W308" s="3"/>
      <c r="X308" s="3"/>
      <c r="Y308" s="3"/>
      <c r="Z308" s="3"/>
    </row>
    <row r="309">
      <c r="A309" s="3">
        <v>307.0</v>
      </c>
      <c r="B309" s="3" t="s">
        <v>743</v>
      </c>
      <c r="C309" s="3" t="s">
        <v>744</v>
      </c>
      <c r="D309" s="3">
        <v>32900.0</v>
      </c>
      <c r="E309" s="3">
        <v>43473.0</v>
      </c>
      <c r="F309" s="5">
        <f t="shared" si="2"/>
        <v>132.1367781</v>
      </c>
      <c r="G309" s="3" t="s">
        <v>6</v>
      </c>
      <c r="H309" s="3">
        <v>659.0</v>
      </c>
      <c r="I309" s="6">
        <f t="shared" si="3"/>
        <v>65.96813354</v>
      </c>
      <c r="J309" s="3" t="s">
        <v>71</v>
      </c>
      <c r="K309" s="3" t="s">
        <v>119</v>
      </c>
      <c r="L309" s="3">
        <v>1.3389588E9</v>
      </c>
      <c r="M309" s="3">
        <v>1.3406868E9</v>
      </c>
      <c r="N309" s="7">
        <f t="shared" ref="N309:O309" si="310">(((L309/60)/60)/24)+DATE(1970,1,1)</f>
        <v>41066.20833</v>
      </c>
      <c r="O309" s="7">
        <f t="shared" si="310"/>
        <v>41086.20833</v>
      </c>
      <c r="P309" s="3" t="b">
        <v>0</v>
      </c>
      <c r="Q309" s="3" t="b">
        <v>1</v>
      </c>
      <c r="R309" s="3" t="s">
        <v>196</v>
      </c>
      <c r="S309" s="3" t="s">
        <v>50</v>
      </c>
      <c r="T309" s="3" t="s">
        <v>24</v>
      </c>
      <c r="U309" s="3"/>
      <c r="V309" s="3"/>
      <c r="W309" s="3"/>
      <c r="X309" s="3"/>
      <c r="Y309" s="3"/>
      <c r="Z309" s="3"/>
    </row>
    <row r="310">
      <c r="A310" s="3">
        <v>308.0</v>
      </c>
      <c r="B310" s="3" t="s">
        <v>745</v>
      </c>
      <c r="C310" s="3" t="s">
        <v>746</v>
      </c>
      <c r="D310" s="3">
        <v>118200.0</v>
      </c>
      <c r="E310" s="3">
        <v>87560.0</v>
      </c>
      <c r="F310" s="5">
        <f t="shared" si="2"/>
        <v>74.07783418</v>
      </c>
      <c r="G310" s="3" t="s">
        <v>4</v>
      </c>
      <c r="H310" s="3">
        <v>803.0</v>
      </c>
      <c r="I310" s="6">
        <f t="shared" si="3"/>
        <v>109.0410959</v>
      </c>
      <c r="J310" s="3" t="s">
        <v>68</v>
      </c>
      <c r="K310" s="3" t="s">
        <v>106</v>
      </c>
      <c r="L310" s="3">
        <v>1.3031028E9</v>
      </c>
      <c r="M310" s="3">
        <v>1.3031892E9</v>
      </c>
      <c r="N310" s="7">
        <f t="shared" ref="N310:O310" si="311">(((L310/60)/60)/24)+DATE(1970,1,1)</f>
        <v>40651.20833</v>
      </c>
      <c r="O310" s="7">
        <f t="shared" si="311"/>
        <v>40652.20833</v>
      </c>
      <c r="P310" s="3" t="b">
        <v>0</v>
      </c>
      <c r="Q310" s="3" t="b">
        <v>0</v>
      </c>
      <c r="R310" s="3" t="s">
        <v>116</v>
      </c>
      <c r="S310" s="3" t="s">
        <v>46</v>
      </c>
      <c r="T310" s="3" t="s">
        <v>8</v>
      </c>
      <c r="U310" s="3"/>
      <c r="V310" s="3"/>
      <c r="W310" s="3"/>
      <c r="X310" s="3"/>
      <c r="Y310" s="3"/>
      <c r="Z310" s="3"/>
    </row>
    <row r="311">
      <c r="A311" s="3">
        <v>309.0</v>
      </c>
      <c r="B311" s="3" t="s">
        <v>747</v>
      </c>
      <c r="C311" s="3" t="s">
        <v>748</v>
      </c>
      <c r="D311" s="3">
        <v>4100.0</v>
      </c>
      <c r="E311" s="3">
        <v>3087.0</v>
      </c>
      <c r="F311" s="5">
        <f t="shared" si="2"/>
        <v>75.29268293</v>
      </c>
      <c r="G311" s="3" t="s">
        <v>3</v>
      </c>
      <c r="H311" s="3">
        <v>75.0</v>
      </c>
      <c r="I311" s="6">
        <f t="shared" si="3"/>
        <v>41.16</v>
      </c>
      <c r="J311" s="3" t="s">
        <v>68</v>
      </c>
      <c r="K311" s="3" t="s">
        <v>106</v>
      </c>
      <c r="L311" s="3">
        <v>1.3165812E9</v>
      </c>
      <c r="M311" s="3">
        <v>1.3183092E9</v>
      </c>
      <c r="N311" s="7">
        <f t="shared" ref="N311:O311" si="312">(((L311/60)/60)/24)+DATE(1970,1,1)</f>
        <v>40807.20833</v>
      </c>
      <c r="O311" s="7">
        <f t="shared" si="312"/>
        <v>40827.20833</v>
      </c>
      <c r="P311" s="3" t="b">
        <v>0</v>
      </c>
      <c r="Q311" s="3" t="b">
        <v>1</v>
      </c>
      <c r="R311" s="3" t="s">
        <v>140</v>
      </c>
      <c r="S311" s="3" t="s">
        <v>48</v>
      </c>
      <c r="T311" s="3" t="s">
        <v>14</v>
      </c>
      <c r="U311" s="3"/>
      <c r="V311" s="3"/>
      <c r="W311" s="3"/>
      <c r="X311" s="3"/>
      <c r="Y311" s="3"/>
      <c r="Z311" s="3"/>
    </row>
    <row r="312">
      <c r="A312" s="3">
        <v>310.0</v>
      </c>
      <c r="B312" s="3" t="s">
        <v>749</v>
      </c>
      <c r="C312" s="3" t="s">
        <v>750</v>
      </c>
      <c r="D312" s="3">
        <v>7800.0</v>
      </c>
      <c r="E312" s="3">
        <v>1586.0</v>
      </c>
      <c r="F312" s="5">
        <f t="shared" si="2"/>
        <v>20.33333333</v>
      </c>
      <c r="G312" s="3" t="s">
        <v>4</v>
      </c>
      <c r="H312" s="3">
        <v>16.0</v>
      </c>
      <c r="I312" s="6">
        <f t="shared" si="3"/>
        <v>99.125</v>
      </c>
      <c r="J312" s="3" t="s">
        <v>68</v>
      </c>
      <c r="K312" s="3" t="s">
        <v>106</v>
      </c>
      <c r="L312" s="3">
        <v>1.2707892E9</v>
      </c>
      <c r="M312" s="3">
        <v>1.2721716E9</v>
      </c>
      <c r="N312" s="7">
        <f t="shared" ref="N312:O312" si="313">(((L312/60)/60)/24)+DATE(1970,1,1)</f>
        <v>40277.20833</v>
      </c>
      <c r="O312" s="7">
        <f t="shared" si="313"/>
        <v>40293.20833</v>
      </c>
      <c r="P312" s="3" t="b">
        <v>0</v>
      </c>
      <c r="Q312" s="3" t="b">
        <v>0</v>
      </c>
      <c r="R312" s="3" t="s">
        <v>168</v>
      </c>
      <c r="S312" s="3" t="s">
        <v>51</v>
      </c>
      <c r="T312" s="3" t="s">
        <v>17</v>
      </c>
      <c r="U312" s="3"/>
      <c r="V312" s="3"/>
      <c r="W312" s="3"/>
      <c r="X312" s="3"/>
      <c r="Y312" s="3"/>
      <c r="Z312" s="3"/>
    </row>
    <row r="313">
      <c r="A313" s="3">
        <v>311.0</v>
      </c>
      <c r="B313" s="3" t="s">
        <v>751</v>
      </c>
      <c r="C313" s="3" t="s">
        <v>752</v>
      </c>
      <c r="D313" s="3">
        <v>6300.0</v>
      </c>
      <c r="E313" s="3">
        <v>12812.0</v>
      </c>
      <c r="F313" s="5">
        <f t="shared" si="2"/>
        <v>203.3650794</v>
      </c>
      <c r="G313" s="3" t="s">
        <v>6</v>
      </c>
      <c r="H313" s="3">
        <v>121.0</v>
      </c>
      <c r="I313" s="6">
        <f t="shared" si="3"/>
        <v>105.8842975</v>
      </c>
      <c r="J313" s="3" t="s">
        <v>68</v>
      </c>
      <c r="K313" s="3" t="s">
        <v>106</v>
      </c>
      <c r="L313" s="3">
        <v>1.297836E9</v>
      </c>
      <c r="M313" s="3">
        <v>1.2988728E9</v>
      </c>
      <c r="N313" s="7">
        <f t="shared" ref="N313:O313" si="314">(((L313/60)/60)/24)+DATE(1970,1,1)</f>
        <v>40590.25</v>
      </c>
      <c r="O313" s="7">
        <f t="shared" si="314"/>
        <v>40602.25</v>
      </c>
      <c r="P313" s="3" t="b">
        <v>0</v>
      </c>
      <c r="Q313" s="3" t="b">
        <v>0</v>
      </c>
      <c r="R313" s="3" t="s">
        <v>116</v>
      </c>
      <c r="S313" s="3" t="s">
        <v>46</v>
      </c>
      <c r="T313" s="3" t="s">
        <v>8</v>
      </c>
      <c r="U313" s="3"/>
      <c r="V313" s="3"/>
      <c r="W313" s="3"/>
      <c r="X313" s="3"/>
      <c r="Y313" s="3"/>
      <c r="Z313" s="3"/>
    </row>
    <row r="314">
      <c r="A314" s="3">
        <v>312.0</v>
      </c>
      <c r="B314" s="3" t="s">
        <v>753</v>
      </c>
      <c r="C314" s="3" t="s">
        <v>754</v>
      </c>
      <c r="D314" s="3">
        <v>59100.0</v>
      </c>
      <c r="E314" s="3">
        <v>183345.0</v>
      </c>
      <c r="F314" s="5">
        <f t="shared" si="2"/>
        <v>310.2284264</v>
      </c>
      <c r="G314" s="3" t="s">
        <v>6</v>
      </c>
      <c r="H314" s="3">
        <v>3742.0</v>
      </c>
      <c r="I314" s="6">
        <f t="shared" si="3"/>
        <v>48.99652592</v>
      </c>
      <c r="J314" s="3" t="s">
        <v>68</v>
      </c>
      <c r="K314" s="3" t="s">
        <v>106</v>
      </c>
      <c r="L314" s="3">
        <v>1.3826772E9</v>
      </c>
      <c r="M314" s="3">
        <v>1.383282E9</v>
      </c>
      <c r="N314" s="7">
        <f t="shared" ref="N314:O314" si="315">(((L314/60)/60)/24)+DATE(1970,1,1)</f>
        <v>41572.20833</v>
      </c>
      <c r="O314" s="7">
        <f t="shared" si="315"/>
        <v>41579.20833</v>
      </c>
      <c r="P314" s="3" t="b">
        <v>0</v>
      </c>
      <c r="Q314" s="3" t="b">
        <v>0</v>
      </c>
      <c r="R314" s="3" t="s">
        <v>116</v>
      </c>
      <c r="S314" s="3" t="s">
        <v>46</v>
      </c>
      <c r="T314" s="3" t="s">
        <v>8</v>
      </c>
      <c r="U314" s="3"/>
      <c r="V314" s="3"/>
      <c r="W314" s="3"/>
      <c r="X314" s="3"/>
      <c r="Y314" s="3"/>
      <c r="Z314" s="3"/>
    </row>
    <row r="315">
      <c r="A315" s="3">
        <v>313.0</v>
      </c>
      <c r="B315" s="3" t="s">
        <v>755</v>
      </c>
      <c r="C315" s="3" t="s">
        <v>756</v>
      </c>
      <c r="D315" s="3">
        <v>2200.0</v>
      </c>
      <c r="E315" s="3">
        <v>8697.0</v>
      </c>
      <c r="F315" s="5">
        <f t="shared" si="2"/>
        <v>395.3181818</v>
      </c>
      <c r="G315" s="3" t="s">
        <v>6</v>
      </c>
      <c r="H315" s="3">
        <v>223.0</v>
      </c>
      <c r="I315" s="6">
        <f t="shared" si="3"/>
        <v>39</v>
      </c>
      <c r="J315" s="3" t="s">
        <v>68</v>
      </c>
      <c r="K315" s="3" t="s">
        <v>106</v>
      </c>
      <c r="L315" s="3">
        <v>1.3303224E9</v>
      </c>
      <c r="M315" s="3">
        <v>1.3304952E9</v>
      </c>
      <c r="N315" s="7">
        <f t="shared" ref="N315:O315" si="316">(((L315/60)/60)/24)+DATE(1970,1,1)</f>
        <v>40966.25</v>
      </c>
      <c r="O315" s="7">
        <f t="shared" si="316"/>
        <v>40968.25</v>
      </c>
      <c r="P315" s="3" t="b">
        <v>0</v>
      </c>
      <c r="Q315" s="3" t="b">
        <v>0</v>
      </c>
      <c r="R315" s="3" t="s">
        <v>107</v>
      </c>
      <c r="S315" s="3" t="s">
        <v>48</v>
      </c>
      <c r="T315" s="3" t="s">
        <v>9</v>
      </c>
      <c r="U315" s="3"/>
      <c r="V315" s="3"/>
      <c r="W315" s="3"/>
      <c r="X315" s="3"/>
      <c r="Y315" s="3"/>
      <c r="Z315" s="3"/>
    </row>
    <row r="316">
      <c r="A316" s="3">
        <v>314.0</v>
      </c>
      <c r="B316" s="3" t="s">
        <v>757</v>
      </c>
      <c r="C316" s="3" t="s">
        <v>758</v>
      </c>
      <c r="D316" s="3">
        <v>1400.0</v>
      </c>
      <c r="E316" s="3">
        <v>4126.0</v>
      </c>
      <c r="F316" s="5">
        <f t="shared" si="2"/>
        <v>294.7142857</v>
      </c>
      <c r="G316" s="3" t="s">
        <v>6</v>
      </c>
      <c r="H316" s="3">
        <v>133.0</v>
      </c>
      <c r="I316" s="6">
        <f t="shared" si="3"/>
        <v>31.02255639</v>
      </c>
      <c r="J316" s="3" t="s">
        <v>68</v>
      </c>
      <c r="K316" s="3" t="s">
        <v>106</v>
      </c>
      <c r="L316" s="3">
        <v>1.5523668E9</v>
      </c>
      <c r="M316" s="3">
        <v>1.5527988E9</v>
      </c>
      <c r="N316" s="7">
        <f t="shared" ref="N316:O316" si="317">(((L316/60)/60)/24)+DATE(1970,1,1)</f>
        <v>43536.20833</v>
      </c>
      <c r="O316" s="7">
        <f t="shared" si="317"/>
        <v>43541.20833</v>
      </c>
      <c r="P316" s="3" t="b">
        <v>0</v>
      </c>
      <c r="Q316" s="3" t="b">
        <v>1</v>
      </c>
      <c r="R316" s="3" t="s">
        <v>123</v>
      </c>
      <c r="S316" s="3" t="s">
        <v>47</v>
      </c>
      <c r="T316" s="3" t="s">
        <v>10</v>
      </c>
      <c r="U316" s="3"/>
      <c r="V316" s="3"/>
      <c r="W316" s="3"/>
      <c r="X316" s="3"/>
      <c r="Y316" s="3"/>
      <c r="Z316" s="3"/>
    </row>
    <row r="317">
      <c r="A317" s="3">
        <v>315.0</v>
      </c>
      <c r="B317" s="3" t="s">
        <v>759</v>
      </c>
      <c r="C317" s="3" t="s">
        <v>760</v>
      </c>
      <c r="D317" s="3">
        <v>9500.0</v>
      </c>
      <c r="E317" s="3">
        <v>3220.0</v>
      </c>
      <c r="F317" s="5">
        <f t="shared" si="2"/>
        <v>33.89473684</v>
      </c>
      <c r="G317" s="3" t="s">
        <v>4</v>
      </c>
      <c r="H317" s="3">
        <v>31.0</v>
      </c>
      <c r="I317" s="6">
        <f t="shared" si="3"/>
        <v>103.8709677</v>
      </c>
      <c r="J317" s="3" t="s">
        <v>68</v>
      </c>
      <c r="K317" s="3" t="s">
        <v>106</v>
      </c>
      <c r="L317" s="3">
        <v>1.4009076E9</v>
      </c>
      <c r="M317" s="3">
        <v>1.4034132E9</v>
      </c>
      <c r="N317" s="7">
        <f t="shared" ref="N317:O317" si="318">(((L317/60)/60)/24)+DATE(1970,1,1)</f>
        <v>41783.20833</v>
      </c>
      <c r="O317" s="7">
        <f t="shared" si="318"/>
        <v>41812.20833</v>
      </c>
      <c r="P317" s="3" t="b">
        <v>0</v>
      </c>
      <c r="Q317" s="3" t="b">
        <v>0</v>
      </c>
      <c r="R317" s="3" t="s">
        <v>116</v>
      </c>
      <c r="S317" s="3" t="s">
        <v>46</v>
      </c>
      <c r="T317" s="3" t="s">
        <v>8</v>
      </c>
      <c r="U317" s="3"/>
      <c r="V317" s="3"/>
      <c r="W317" s="3"/>
      <c r="X317" s="3"/>
      <c r="Y317" s="3"/>
      <c r="Z317" s="3"/>
    </row>
    <row r="318">
      <c r="A318" s="3">
        <v>316.0</v>
      </c>
      <c r="B318" s="3" t="s">
        <v>761</v>
      </c>
      <c r="C318" s="3" t="s">
        <v>762</v>
      </c>
      <c r="D318" s="3">
        <v>9600.0</v>
      </c>
      <c r="E318" s="3">
        <v>6401.0</v>
      </c>
      <c r="F318" s="5">
        <f t="shared" si="2"/>
        <v>66.67708333</v>
      </c>
      <c r="G318" s="3" t="s">
        <v>4</v>
      </c>
      <c r="H318" s="3">
        <v>108.0</v>
      </c>
      <c r="I318" s="6">
        <f t="shared" si="3"/>
        <v>59.26851852</v>
      </c>
      <c r="J318" s="3" t="s">
        <v>69</v>
      </c>
      <c r="K318" s="3" t="s">
        <v>185</v>
      </c>
      <c r="L318" s="3">
        <v>1.5741432E9</v>
      </c>
      <c r="M318" s="3">
        <v>1.5742296E9</v>
      </c>
      <c r="N318" s="7">
        <f t="shared" ref="N318:O318" si="319">(((L318/60)/60)/24)+DATE(1970,1,1)</f>
        <v>43788.25</v>
      </c>
      <c r="O318" s="7">
        <f t="shared" si="319"/>
        <v>43789.25</v>
      </c>
      <c r="P318" s="3" t="b">
        <v>0</v>
      </c>
      <c r="Q318" s="3" t="b">
        <v>1</v>
      </c>
      <c r="R318" s="3" t="s">
        <v>103</v>
      </c>
      <c r="S318" s="3" t="s">
        <v>52</v>
      </c>
      <c r="T318" s="3" t="s">
        <v>12</v>
      </c>
      <c r="U318" s="3"/>
      <c r="V318" s="3"/>
      <c r="W318" s="3"/>
      <c r="X318" s="3"/>
      <c r="Y318" s="3"/>
      <c r="Z318" s="3"/>
    </row>
    <row r="319">
      <c r="A319" s="3">
        <v>317.0</v>
      </c>
      <c r="B319" s="3" t="s">
        <v>763</v>
      </c>
      <c r="C319" s="3" t="s">
        <v>764</v>
      </c>
      <c r="D319" s="3">
        <v>6600.0</v>
      </c>
      <c r="E319" s="3">
        <v>1269.0</v>
      </c>
      <c r="F319" s="5">
        <f t="shared" si="2"/>
        <v>19.22727273</v>
      </c>
      <c r="G319" s="3" t="s">
        <v>4</v>
      </c>
      <c r="H319" s="3">
        <v>30.0</v>
      </c>
      <c r="I319" s="6">
        <f t="shared" si="3"/>
        <v>42.3</v>
      </c>
      <c r="J319" s="3" t="s">
        <v>68</v>
      </c>
      <c r="K319" s="3" t="s">
        <v>106</v>
      </c>
      <c r="L319" s="3">
        <v>1.494738E9</v>
      </c>
      <c r="M319" s="3">
        <v>1.4958612E9</v>
      </c>
      <c r="N319" s="7">
        <f t="shared" ref="N319:O319" si="320">(((L319/60)/60)/24)+DATE(1970,1,1)</f>
        <v>42869.20833</v>
      </c>
      <c r="O319" s="7">
        <f t="shared" si="320"/>
        <v>42882.20833</v>
      </c>
      <c r="P319" s="3" t="b">
        <v>0</v>
      </c>
      <c r="Q319" s="3" t="b">
        <v>0</v>
      </c>
      <c r="R319" s="3" t="s">
        <v>116</v>
      </c>
      <c r="S319" s="3" t="s">
        <v>46</v>
      </c>
      <c r="T319" s="3" t="s">
        <v>8</v>
      </c>
      <c r="U319" s="3"/>
      <c r="V319" s="3"/>
      <c r="W319" s="3"/>
      <c r="X319" s="3"/>
      <c r="Y319" s="3"/>
      <c r="Z319" s="3"/>
    </row>
    <row r="320">
      <c r="A320" s="3">
        <v>318.0</v>
      </c>
      <c r="B320" s="3" t="s">
        <v>765</v>
      </c>
      <c r="C320" s="3" t="s">
        <v>766</v>
      </c>
      <c r="D320" s="3">
        <v>5700.0</v>
      </c>
      <c r="E320" s="3">
        <v>903.0</v>
      </c>
      <c r="F320" s="5">
        <f t="shared" si="2"/>
        <v>15.84210526</v>
      </c>
      <c r="G320" s="3" t="s">
        <v>4</v>
      </c>
      <c r="H320" s="3">
        <v>17.0</v>
      </c>
      <c r="I320" s="6">
        <f t="shared" si="3"/>
        <v>53.11764706</v>
      </c>
      <c r="J320" s="3" t="s">
        <v>68</v>
      </c>
      <c r="K320" s="3" t="s">
        <v>106</v>
      </c>
      <c r="L320" s="3">
        <v>1.3923576E9</v>
      </c>
      <c r="M320" s="3">
        <v>1.3925304E9</v>
      </c>
      <c r="N320" s="7">
        <f t="shared" ref="N320:O320" si="321">(((L320/60)/60)/24)+DATE(1970,1,1)</f>
        <v>41684.25</v>
      </c>
      <c r="O320" s="7">
        <f t="shared" si="321"/>
        <v>41686.25</v>
      </c>
      <c r="P320" s="3" t="b">
        <v>0</v>
      </c>
      <c r="Q320" s="3" t="b">
        <v>0</v>
      </c>
      <c r="R320" s="3" t="s">
        <v>107</v>
      </c>
      <c r="S320" s="3" t="s">
        <v>48</v>
      </c>
      <c r="T320" s="3" t="s">
        <v>9</v>
      </c>
      <c r="U320" s="3"/>
      <c r="V320" s="3"/>
      <c r="W320" s="3"/>
      <c r="X320" s="3"/>
      <c r="Y320" s="3"/>
      <c r="Z320" s="3"/>
    </row>
    <row r="321">
      <c r="A321" s="3">
        <v>319.0</v>
      </c>
      <c r="B321" s="3" t="s">
        <v>767</v>
      </c>
      <c r="C321" s="3" t="s">
        <v>768</v>
      </c>
      <c r="D321" s="3">
        <v>8400.0</v>
      </c>
      <c r="E321" s="3">
        <v>3251.0</v>
      </c>
      <c r="F321" s="5">
        <f t="shared" si="2"/>
        <v>38.70238095</v>
      </c>
      <c r="G321" s="3" t="s">
        <v>3</v>
      </c>
      <c r="H321" s="3">
        <v>64.0</v>
      </c>
      <c r="I321" s="6">
        <f t="shared" si="3"/>
        <v>50.796875</v>
      </c>
      <c r="J321" s="3" t="s">
        <v>68</v>
      </c>
      <c r="K321" s="3" t="s">
        <v>106</v>
      </c>
      <c r="L321" s="3">
        <v>1.2815892E9</v>
      </c>
      <c r="M321" s="3">
        <v>1.2836628E9</v>
      </c>
      <c r="N321" s="7">
        <f t="shared" ref="N321:O321" si="322">(((L321/60)/60)/24)+DATE(1970,1,1)</f>
        <v>40402.20833</v>
      </c>
      <c r="O321" s="7">
        <f t="shared" si="322"/>
        <v>40426.20833</v>
      </c>
      <c r="P321" s="3" t="b">
        <v>0</v>
      </c>
      <c r="Q321" s="3" t="b">
        <v>0</v>
      </c>
      <c r="R321" s="3" t="s">
        <v>111</v>
      </c>
      <c r="S321" s="3" t="s">
        <v>49</v>
      </c>
      <c r="T321" s="3" t="s">
        <v>11</v>
      </c>
      <c r="U321" s="3"/>
      <c r="V321" s="3"/>
      <c r="W321" s="3"/>
      <c r="X321" s="3"/>
      <c r="Y321" s="3"/>
      <c r="Z321" s="3"/>
    </row>
    <row r="322">
      <c r="A322" s="3">
        <v>320.0</v>
      </c>
      <c r="B322" s="3" t="s">
        <v>769</v>
      </c>
      <c r="C322" s="3" t="s">
        <v>770</v>
      </c>
      <c r="D322" s="3">
        <v>84400.0</v>
      </c>
      <c r="E322" s="3">
        <v>8092.0</v>
      </c>
      <c r="F322" s="5">
        <f t="shared" si="2"/>
        <v>9.587677725</v>
      </c>
      <c r="G322" s="3" t="s">
        <v>4</v>
      </c>
      <c r="H322" s="3">
        <v>80.0</v>
      </c>
      <c r="I322" s="6">
        <f t="shared" si="3"/>
        <v>101.15</v>
      </c>
      <c r="J322" s="3" t="s">
        <v>68</v>
      </c>
      <c r="K322" s="3" t="s">
        <v>106</v>
      </c>
      <c r="L322" s="3">
        <v>1.3050036E9</v>
      </c>
      <c r="M322" s="3">
        <v>1.3057812E9</v>
      </c>
      <c r="N322" s="7">
        <f t="shared" ref="N322:O322" si="323">(((L322/60)/60)/24)+DATE(1970,1,1)</f>
        <v>40673.20833</v>
      </c>
      <c r="O322" s="7">
        <f t="shared" si="323"/>
        <v>40682.20833</v>
      </c>
      <c r="P322" s="3" t="b">
        <v>0</v>
      </c>
      <c r="Q322" s="3" t="b">
        <v>0</v>
      </c>
      <c r="R322" s="3" t="s">
        <v>196</v>
      </c>
      <c r="S322" s="3" t="s">
        <v>50</v>
      </c>
      <c r="T322" s="3" t="s">
        <v>24</v>
      </c>
      <c r="U322" s="3"/>
      <c r="V322" s="3"/>
      <c r="W322" s="3"/>
      <c r="X322" s="3"/>
      <c r="Y322" s="3"/>
      <c r="Z322" s="3"/>
    </row>
    <row r="323">
      <c r="A323" s="3">
        <v>321.0</v>
      </c>
      <c r="B323" s="3" t="s">
        <v>771</v>
      </c>
      <c r="C323" s="3" t="s">
        <v>772</v>
      </c>
      <c r="D323" s="3">
        <v>170400.0</v>
      </c>
      <c r="E323" s="3">
        <v>160422.0</v>
      </c>
      <c r="F323" s="5">
        <f t="shared" si="2"/>
        <v>94.1443662</v>
      </c>
      <c r="G323" s="3" t="s">
        <v>4</v>
      </c>
      <c r="H323" s="3">
        <v>2468.0</v>
      </c>
      <c r="I323" s="6">
        <f t="shared" si="3"/>
        <v>65.00081037</v>
      </c>
      <c r="J323" s="3" t="s">
        <v>68</v>
      </c>
      <c r="K323" s="3" t="s">
        <v>106</v>
      </c>
      <c r="L323" s="3">
        <v>1.301634E9</v>
      </c>
      <c r="M323" s="3">
        <v>1.3023252E9</v>
      </c>
      <c r="N323" s="7">
        <f t="shared" ref="N323:O323" si="324">(((L323/60)/60)/24)+DATE(1970,1,1)</f>
        <v>40634.20833</v>
      </c>
      <c r="O323" s="7">
        <f t="shared" si="324"/>
        <v>40642.20833</v>
      </c>
      <c r="P323" s="3" t="b">
        <v>0</v>
      </c>
      <c r="Q323" s="3" t="b">
        <v>0</v>
      </c>
      <c r="R323" s="3" t="s">
        <v>178</v>
      </c>
      <c r="S323" s="3" t="s">
        <v>47</v>
      </c>
      <c r="T323" s="3" t="s">
        <v>25</v>
      </c>
      <c r="U323" s="3"/>
      <c r="V323" s="3"/>
      <c r="W323" s="3"/>
      <c r="X323" s="3"/>
      <c r="Y323" s="3"/>
      <c r="Z323" s="3"/>
    </row>
    <row r="324">
      <c r="A324" s="3">
        <v>322.0</v>
      </c>
      <c r="B324" s="3" t="s">
        <v>773</v>
      </c>
      <c r="C324" s="3" t="s">
        <v>774</v>
      </c>
      <c r="D324" s="3">
        <v>117900.0</v>
      </c>
      <c r="E324" s="3">
        <v>196377.0</v>
      </c>
      <c r="F324" s="5">
        <f t="shared" si="2"/>
        <v>166.562341</v>
      </c>
      <c r="G324" s="3" t="s">
        <v>6</v>
      </c>
      <c r="H324" s="3">
        <v>5168.0</v>
      </c>
      <c r="I324" s="6">
        <f t="shared" si="3"/>
        <v>37.99864551</v>
      </c>
      <c r="J324" s="3" t="s">
        <v>68</v>
      </c>
      <c r="K324" s="3" t="s">
        <v>106</v>
      </c>
      <c r="L324" s="3">
        <v>1.2906648E9</v>
      </c>
      <c r="M324" s="3">
        <v>1.291788E9</v>
      </c>
      <c r="N324" s="7">
        <f t="shared" ref="N324:O324" si="325">(((L324/60)/60)/24)+DATE(1970,1,1)</f>
        <v>40507.25</v>
      </c>
      <c r="O324" s="7">
        <f t="shared" si="325"/>
        <v>40520.25</v>
      </c>
      <c r="P324" s="3" t="b">
        <v>0</v>
      </c>
      <c r="Q324" s="3" t="b">
        <v>0</v>
      </c>
      <c r="R324" s="3" t="s">
        <v>116</v>
      </c>
      <c r="S324" s="3" t="s">
        <v>46</v>
      </c>
      <c r="T324" s="3" t="s">
        <v>8</v>
      </c>
      <c r="U324" s="3"/>
      <c r="V324" s="3"/>
      <c r="W324" s="3"/>
      <c r="X324" s="3"/>
      <c r="Y324" s="3"/>
      <c r="Z324" s="3"/>
    </row>
    <row r="325">
      <c r="A325" s="3">
        <v>323.0</v>
      </c>
      <c r="B325" s="3" t="s">
        <v>775</v>
      </c>
      <c r="C325" s="3" t="s">
        <v>776</v>
      </c>
      <c r="D325" s="3">
        <v>8900.0</v>
      </c>
      <c r="E325" s="3">
        <v>2148.0</v>
      </c>
      <c r="F325" s="5">
        <f t="shared" si="2"/>
        <v>24.13483146</v>
      </c>
      <c r="G325" s="3" t="s">
        <v>4</v>
      </c>
      <c r="H325" s="3">
        <v>26.0</v>
      </c>
      <c r="I325" s="6">
        <f t="shared" si="3"/>
        <v>82.61538462</v>
      </c>
      <c r="J325" s="3" t="s">
        <v>70</v>
      </c>
      <c r="K325" s="3" t="s">
        <v>122</v>
      </c>
      <c r="L325" s="3">
        <v>1.3958964E9</v>
      </c>
      <c r="M325" s="3">
        <v>1.3960692E9</v>
      </c>
      <c r="N325" s="7">
        <f t="shared" ref="N325:O325" si="326">(((L325/60)/60)/24)+DATE(1970,1,1)</f>
        <v>41725.20833</v>
      </c>
      <c r="O325" s="7">
        <f t="shared" si="326"/>
        <v>41727.20833</v>
      </c>
      <c r="P325" s="3" t="b">
        <v>0</v>
      </c>
      <c r="Q325" s="3" t="b">
        <v>0</v>
      </c>
      <c r="R325" s="3" t="s">
        <v>123</v>
      </c>
      <c r="S325" s="3" t="s">
        <v>47</v>
      </c>
      <c r="T325" s="3" t="s">
        <v>10</v>
      </c>
      <c r="U325" s="3"/>
      <c r="V325" s="3"/>
      <c r="W325" s="3"/>
      <c r="X325" s="3"/>
      <c r="Y325" s="3"/>
      <c r="Z325" s="3"/>
    </row>
    <row r="326">
      <c r="A326" s="3">
        <v>324.0</v>
      </c>
      <c r="B326" s="3" t="s">
        <v>777</v>
      </c>
      <c r="C326" s="3" t="s">
        <v>778</v>
      </c>
      <c r="D326" s="3">
        <v>7100.0</v>
      </c>
      <c r="E326" s="3">
        <v>11648.0</v>
      </c>
      <c r="F326" s="5">
        <f t="shared" si="2"/>
        <v>164.056338</v>
      </c>
      <c r="G326" s="3" t="s">
        <v>6</v>
      </c>
      <c r="H326" s="3">
        <v>307.0</v>
      </c>
      <c r="I326" s="6">
        <f t="shared" si="3"/>
        <v>37.94136808</v>
      </c>
      <c r="J326" s="3" t="s">
        <v>68</v>
      </c>
      <c r="K326" s="3" t="s">
        <v>106</v>
      </c>
      <c r="L326" s="3">
        <v>1.4348628E9</v>
      </c>
      <c r="M326" s="3">
        <v>1.4358996E9</v>
      </c>
      <c r="N326" s="7">
        <f t="shared" ref="N326:O326" si="327">(((L326/60)/60)/24)+DATE(1970,1,1)</f>
        <v>42176.20833</v>
      </c>
      <c r="O326" s="7">
        <f t="shared" si="327"/>
        <v>42188.20833</v>
      </c>
      <c r="P326" s="3" t="b">
        <v>0</v>
      </c>
      <c r="Q326" s="3" t="b">
        <v>1</v>
      </c>
      <c r="R326" s="3" t="s">
        <v>116</v>
      </c>
      <c r="S326" s="3" t="s">
        <v>46</v>
      </c>
      <c r="T326" s="3" t="s">
        <v>8</v>
      </c>
      <c r="U326" s="3"/>
      <c r="V326" s="3"/>
      <c r="W326" s="3"/>
      <c r="X326" s="3"/>
      <c r="Y326" s="3"/>
      <c r="Z326" s="3"/>
    </row>
    <row r="327">
      <c r="A327" s="3">
        <v>325.0</v>
      </c>
      <c r="B327" s="3" t="s">
        <v>779</v>
      </c>
      <c r="C327" s="3" t="s">
        <v>780</v>
      </c>
      <c r="D327" s="3">
        <v>6500.0</v>
      </c>
      <c r="E327" s="3">
        <v>5897.0</v>
      </c>
      <c r="F327" s="5">
        <f t="shared" si="2"/>
        <v>90.72307692</v>
      </c>
      <c r="G327" s="3" t="s">
        <v>4</v>
      </c>
      <c r="H327" s="3">
        <v>73.0</v>
      </c>
      <c r="I327" s="6">
        <f t="shared" si="3"/>
        <v>80.78082192</v>
      </c>
      <c r="J327" s="3" t="s">
        <v>68</v>
      </c>
      <c r="K327" s="3" t="s">
        <v>106</v>
      </c>
      <c r="L327" s="3">
        <v>1.5291252E9</v>
      </c>
      <c r="M327" s="3">
        <v>1.5311124E9</v>
      </c>
      <c r="N327" s="7">
        <f t="shared" ref="N327:O327" si="328">(((L327/60)/60)/24)+DATE(1970,1,1)</f>
        <v>43267.20833</v>
      </c>
      <c r="O327" s="7">
        <f t="shared" si="328"/>
        <v>43290.20833</v>
      </c>
      <c r="P327" s="3" t="b">
        <v>0</v>
      </c>
      <c r="Q327" s="3" t="b">
        <v>1</v>
      </c>
      <c r="R327" s="3" t="s">
        <v>116</v>
      </c>
      <c r="S327" s="3" t="s">
        <v>46</v>
      </c>
      <c r="T327" s="3" t="s">
        <v>8</v>
      </c>
      <c r="U327" s="3"/>
      <c r="V327" s="3"/>
      <c r="W327" s="3"/>
      <c r="X327" s="3"/>
      <c r="Y327" s="3"/>
      <c r="Z327" s="3"/>
    </row>
    <row r="328">
      <c r="A328" s="3">
        <v>326.0</v>
      </c>
      <c r="B328" s="3" t="s">
        <v>781</v>
      </c>
      <c r="C328" s="3" t="s">
        <v>782</v>
      </c>
      <c r="D328" s="3">
        <v>7200.0</v>
      </c>
      <c r="E328" s="3">
        <v>3326.0</v>
      </c>
      <c r="F328" s="5">
        <f t="shared" si="2"/>
        <v>46.19444444</v>
      </c>
      <c r="G328" s="3" t="s">
        <v>4</v>
      </c>
      <c r="H328" s="3">
        <v>128.0</v>
      </c>
      <c r="I328" s="6">
        <f t="shared" si="3"/>
        <v>25.984375</v>
      </c>
      <c r="J328" s="3" t="s">
        <v>68</v>
      </c>
      <c r="K328" s="3" t="s">
        <v>106</v>
      </c>
      <c r="L328" s="3">
        <v>1.4511096E9</v>
      </c>
      <c r="M328" s="3">
        <v>1.451628E9</v>
      </c>
      <c r="N328" s="7">
        <f t="shared" ref="N328:O328" si="329">(((L328/60)/60)/24)+DATE(1970,1,1)</f>
        <v>42364.25</v>
      </c>
      <c r="O328" s="7">
        <f t="shared" si="329"/>
        <v>42370.25</v>
      </c>
      <c r="P328" s="3" t="b">
        <v>0</v>
      </c>
      <c r="Q328" s="3" t="b">
        <v>0</v>
      </c>
      <c r="R328" s="3" t="s">
        <v>151</v>
      </c>
      <c r="S328" s="3" t="s">
        <v>47</v>
      </c>
      <c r="T328" s="3" t="s">
        <v>18</v>
      </c>
      <c r="U328" s="3"/>
      <c r="V328" s="3"/>
      <c r="W328" s="3"/>
      <c r="X328" s="3"/>
      <c r="Y328" s="3"/>
      <c r="Z328" s="3"/>
    </row>
    <row r="329">
      <c r="A329" s="3">
        <v>327.0</v>
      </c>
      <c r="B329" s="3" t="s">
        <v>783</v>
      </c>
      <c r="C329" s="3" t="s">
        <v>784</v>
      </c>
      <c r="D329" s="3">
        <v>2600.0</v>
      </c>
      <c r="E329" s="3">
        <v>1002.0</v>
      </c>
      <c r="F329" s="5">
        <f t="shared" si="2"/>
        <v>38.53846154</v>
      </c>
      <c r="G329" s="3" t="s">
        <v>4</v>
      </c>
      <c r="H329" s="3">
        <v>33.0</v>
      </c>
      <c r="I329" s="6">
        <f t="shared" si="3"/>
        <v>30.36363636</v>
      </c>
      <c r="J329" s="3" t="s">
        <v>68</v>
      </c>
      <c r="K329" s="3" t="s">
        <v>106</v>
      </c>
      <c r="L329" s="3">
        <v>1.5669684E9</v>
      </c>
      <c r="M329" s="3">
        <v>1.567314E9</v>
      </c>
      <c r="N329" s="7">
        <f t="shared" ref="N329:O329" si="330">(((L329/60)/60)/24)+DATE(1970,1,1)</f>
        <v>43705.20833</v>
      </c>
      <c r="O329" s="7">
        <f t="shared" si="330"/>
        <v>43709.20833</v>
      </c>
      <c r="P329" s="3" t="b">
        <v>0</v>
      </c>
      <c r="Q329" s="3" t="b">
        <v>1</v>
      </c>
      <c r="R329" s="3" t="s">
        <v>116</v>
      </c>
      <c r="S329" s="3" t="s">
        <v>46</v>
      </c>
      <c r="T329" s="3" t="s">
        <v>8</v>
      </c>
      <c r="U329" s="3"/>
      <c r="V329" s="3"/>
      <c r="W329" s="3"/>
      <c r="X329" s="3"/>
      <c r="Y329" s="3"/>
      <c r="Z329" s="3"/>
    </row>
    <row r="330">
      <c r="A330" s="3">
        <v>328.0</v>
      </c>
      <c r="B330" s="3" t="s">
        <v>785</v>
      </c>
      <c r="C330" s="3" t="s">
        <v>786</v>
      </c>
      <c r="D330" s="3">
        <v>98700.0</v>
      </c>
      <c r="E330" s="3">
        <v>131826.0</v>
      </c>
      <c r="F330" s="5">
        <f t="shared" si="2"/>
        <v>133.56231</v>
      </c>
      <c r="G330" s="3" t="s">
        <v>6</v>
      </c>
      <c r="H330" s="3">
        <v>2441.0</v>
      </c>
      <c r="I330" s="6">
        <f t="shared" si="3"/>
        <v>54.00491602</v>
      </c>
      <c r="J330" s="3" t="s">
        <v>68</v>
      </c>
      <c r="K330" s="3" t="s">
        <v>106</v>
      </c>
      <c r="L330" s="3">
        <v>1.5435576E9</v>
      </c>
      <c r="M330" s="3">
        <v>1.544508E9</v>
      </c>
      <c r="N330" s="7">
        <f t="shared" ref="N330:O330" si="331">(((L330/60)/60)/24)+DATE(1970,1,1)</f>
        <v>43434.25</v>
      </c>
      <c r="O330" s="7">
        <f t="shared" si="331"/>
        <v>43445.25</v>
      </c>
      <c r="P330" s="3" t="b">
        <v>0</v>
      </c>
      <c r="Q330" s="3" t="b">
        <v>0</v>
      </c>
      <c r="R330" s="3" t="s">
        <v>107</v>
      </c>
      <c r="S330" s="3" t="s">
        <v>48</v>
      </c>
      <c r="T330" s="3" t="s">
        <v>9</v>
      </c>
      <c r="U330" s="3"/>
      <c r="V330" s="3"/>
      <c r="W330" s="3"/>
      <c r="X330" s="3"/>
      <c r="Y330" s="3"/>
      <c r="Z330" s="3"/>
    </row>
    <row r="331">
      <c r="A331" s="3">
        <v>329.0</v>
      </c>
      <c r="B331" s="3" t="s">
        <v>787</v>
      </c>
      <c r="C331" s="3" t="s">
        <v>788</v>
      </c>
      <c r="D331" s="3">
        <v>93800.0</v>
      </c>
      <c r="E331" s="3">
        <v>21477.0</v>
      </c>
      <c r="F331" s="5">
        <f t="shared" si="2"/>
        <v>22.89658849</v>
      </c>
      <c r="G331" s="3" t="s">
        <v>5</v>
      </c>
      <c r="H331" s="3">
        <v>211.0</v>
      </c>
      <c r="I331" s="6">
        <f t="shared" si="3"/>
        <v>101.7867299</v>
      </c>
      <c r="J331" s="3" t="s">
        <v>68</v>
      </c>
      <c r="K331" s="3" t="s">
        <v>106</v>
      </c>
      <c r="L331" s="3">
        <v>1.4815224E9</v>
      </c>
      <c r="M331" s="3">
        <v>1.4824728E9</v>
      </c>
      <c r="N331" s="7">
        <f t="shared" ref="N331:O331" si="332">(((L331/60)/60)/24)+DATE(1970,1,1)</f>
        <v>42716.25</v>
      </c>
      <c r="O331" s="7">
        <f t="shared" si="332"/>
        <v>42727.25</v>
      </c>
      <c r="P331" s="3" t="b">
        <v>0</v>
      </c>
      <c r="Q331" s="3" t="b">
        <v>0</v>
      </c>
      <c r="R331" s="3" t="s">
        <v>168</v>
      </c>
      <c r="S331" s="3" t="s">
        <v>51</v>
      </c>
      <c r="T331" s="3" t="s">
        <v>17</v>
      </c>
      <c r="U331" s="3"/>
      <c r="V331" s="3"/>
      <c r="W331" s="3"/>
      <c r="X331" s="3"/>
      <c r="Y331" s="3"/>
      <c r="Z331" s="3"/>
    </row>
    <row r="332">
      <c r="A332" s="3">
        <v>330.0</v>
      </c>
      <c r="B332" s="3" t="s">
        <v>789</v>
      </c>
      <c r="C332" s="3" t="s">
        <v>790</v>
      </c>
      <c r="D332" s="3">
        <v>33700.0</v>
      </c>
      <c r="E332" s="3">
        <v>62330.0</v>
      </c>
      <c r="F332" s="5">
        <f t="shared" si="2"/>
        <v>184.9554896</v>
      </c>
      <c r="G332" s="3" t="s">
        <v>6</v>
      </c>
      <c r="H332" s="3">
        <v>1385.0</v>
      </c>
      <c r="I332" s="6">
        <f t="shared" si="3"/>
        <v>45.00361011</v>
      </c>
      <c r="J332" s="3" t="s">
        <v>70</v>
      </c>
      <c r="K332" s="3" t="s">
        <v>122</v>
      </c>
      <c r="L332" s="3">
        <v>1.5127128E9</v>
      </c>
      <c r="M332" s="3">
        <v>1.5127992E9</v>
      </c>
      <c r="N332" s="7">
        <f t="shared" ref="N332:O332" si="333">(((L332/60)/60)/24)+DATE(1970,1,1)</f>
        <v>43077.25</v>
      </c>
      <c r="O332" s="7">
        <f t="shared" si="333"/>
        <v>43078.25</v>
      </c>
      <c r="P332" s="3" t="b">
        <v>0</v>
      </c>
      <c r="Q332" s="3" t="b">
        <v>0</v>
      </c>
      <c r="R332" s="3" t="s">
        <v>123</v>
      </c>
      <c r="S332" s="3" t="s">
        <v>47</v>
      </c>
      <c r="T332" s="3" t="s">
        <v>10</v>
      </c>
      <c r="U332" s="3"/>
      <c r="V332" s="3"/>
      <c r="W332" s="3"/>
      <c r="X332" s="3"/>
      <c r="Y332" s="3"/>
      <c r="Z332" s="3"/>
    </row>
    <row r="333">
      <c r="A333" s="3">
        <v>331.0</v>
      </c>
      <c r="B333" s="3" t="s">
        <v>791</v>
      </c>
      <c r="C333" s="3" t="s">
        <v>792</v>
      </c>
      <c r="D333" s="3">
        <v>3300.0</v>
      </c>
      <c r="E333" s="3">
        <v>14643.0</v>
      </c>
      <c r="F333" s="5">
        <f t="shared" si="2"/>
        <v>443.7272727</v>
      </c>
      <c r="G333" s="3" t="s">
        <v>6</v>
      </c>
      <c r="H333" s="3">
        <v>190.0</v>
      </c>
      <c r="I333" s="6">
        <f t="shared" si="3"/>
        <v>77.06842105</v>
      </c>
      <c r="J333" s="3" t="s">
        <v>68</v>
      </c>
      <c r="K333" s="3" t="s">
        <v>106</v>
      </c>
      <c r="L333" s="3">
        <v>1.3242744E9</v>
      </c>
      <c r="M333" s="3">
        <v>1.3243608E9</v>
      </c>
      <c r="N333" s="7">
        <f t="shared" ref="N333:O333" si="334">(((L333/60)/60)/24)+DATE(1970,1,1)</f>
        <v>40896.25</v>
      </c>
      <c r="O333" s="7">
        <f t="shared" si="334"/>
        <v>40897.25</v>
      </c>
      <c r="P333" s="3" t="b">
        <v>0</v>
      </c>
      <c r="Q333" s="3" t="b">
        <v>0</v>
      </c>
      <c r="R333" s="3" t="s">
        <v>103</v>
      </c>
      <c r="S333" s="3" t="s">
        <v>52</v>
      </c>
      <c r="T333" s="3" t="s">
        <v>12</v>
      </c>
      <c r="U333" s="3"/>
      <c r="V333" s="3"/>
      <c r="W333" s="3"/>
      <c r="X333" s="3"/>
      <c r="Y333" s="3"/>
      <c r="Z333" s="3"/>
    </row>
    <row r="334">
      <c r="A334" s="3">
        <v>332.0</v>
      </c>
      <c r="B334" s="3" t="s">
        <v>793</v>
      </c>
      <c r="C334" s="3" t="s">
        <v>794</v>
      </c>
      <c r="D334" s="3">
        <v>20700.0</v>
      </c>
      <c r="E334" s="3">
        <v>41396.0</v>
      </c>
      <c r="F334" s="5">
        <f t="shared" si="2"/>
        <v>199.9806763</v>
      </c>
      <c r="G334" s="3" t="s">
        <v>6</v>
      </c>
      <c r="H334" s="3">
        <v>470.0</v>
      </c>
      <c r="I334" s="6">
        <f t="shared" si="3"/>
        <v>88.07659574</v>
      </c>
      <c r="J334" s="3" t="s">
        <v>68</v>
      </c>
      <c r="K334" s="3" t="s">
        <v>106</v>
      </c>
      <c r="L334" s="3">
        <v>1.3644468E9</v>
      </c>
      <c r="M334" s="3">
        <v>1.3645332E9</v>
      </c>
      <c r="N334" s="7">
        <f t="shared" ref="N334:O334" si="335">(((L334/60)/60)/24)+DATE(1970,1,1)</f>
        <v>41361.20833</v>
      </c>
      <c r="O334" s="7">
        <f t="shared" si="335"/>
        <v>41362.20833</v>
      </c>
      <c r="P334" s="3" t="b">
        <v>0</v>
      </c>
      <c r="Q334" s="3" t="b">
        <v>0</v>
      </c>
      <c r="R334" s="3" t="s">
        <v>145</v>
      </c>
      <c r="S334" s="3" t="s">
        <v>49</v>
      </c>
      <c r="T334" s="3" t="s">
        <v>13</v>
      </c>
      <c r="U334" s="3"/>
      <c r="V334" s="3"/>
      <c r="W334" s="3"/>
      <c r="X334" s="3"/>
      <c r="Y334" s="3"/>
      <c r="Z334" s="3"/>
    </row>
    <row r="335">
      <c r="A335" s="3">
        <v>333.0</v>
      </c>
      <c r="B335" s="3" t="s">
        <v>795</v>
      </c>
      <c r="C335" s="3" t="s">
        <v>796</v>
      </c>
      <c r="D335" s="3">
        <v>9600.0</v>
      </c>
      <c r="E335" s="3">
        <v>11900.0</v>
      </c>
      <c r="F335" s="5">
        <f t="shared" si="2"/>
        <v>123.9583333</v>
      </c>
      <c r="G335" s="3" t="s">
        <v>6</v>
      </c>
      <c r="H335" s="3">
        <v>253.0</v>
      </c>
      <c r="I335" s="6">
        <f t="shared" si="3"/>
        <v>47.03557312</v>
      </c>
      <c r="J335" s="3" t="s">
        <v>68</v>
      </c>
      <c r="K335" s="3" t="s">
        <v>106</v>
      </c>
      <c r="L335" s="3">
        <v>1.5426936E9</v>
      </c>
      <c r="M335" s="3">
        <v>1.5451128E9</v>
      </c>
      <c r="N335" s="7">
        <f t="shared" ref="N335:O335" si="336">(((L335/60)/60)/24)+DATE(1970,1,1)</f>
        <v>43424.25</v>
      </c>
      <c r="O335" s="7">
        <f t="shared" si="336"/>
        <v>43452.25</v>
      </c>
      <c r="P335" s="3" t="b">
        <v>0</v>
      </c>
      <c r="Q335" s="3" t="b">
        <v>0</v>
      </c>
      <c r="R335" s="3" t="s">
        <v>116</v>
      </c>
      <c r="S335" s="3" t="s">
        <v>46</v>
      </c>
      <c r="T335" s="3" t="s">
        <v>8</v>
      </c>
      <c r="U335" s="3"/>
      <c r="V335" s="3"/>
      <c r="W335" s="3"/>
      <c r="X335" s="3"/>
      <c r="Y335" s="3"/>
      <c r="Z335" s="3"/>
    </row>
    <row r="336">
      <c r="A336" s="3">
        <v>334.0</v>
      </c>
      <c r="B336" s="3" t="s">
        <v>797</v>
      </c>
      <c r="C336" s="3" t="s">
        <v>798</v>
      </c>
      <c r="D336" s="3">
        <v>66200.0</v>
      </c>
      <c r="E336" s="3">
        <v>123538.0</v>
      </c>
      <c r="F336" s="5">
        <f t="shared" si="2"/>
        <v>186.6132931</v>
      </c>
      <c r="G336" s="3" t="s">
        <v>6</v>
      </c>
      <c r="H336" s="3">
        <v>1113.0</v>
      </c>
      <c r="I336" s="6">
        <f t="shared" si="3"/>
        <v>110.9955076</v>
      </c>
      <c r="J336" s="3" t="s">
        <v>68</v>
      </c>
      <c r="K336" s="3" t="s">
        <v>106</v>
      </c>
      <c r="L336" s="3">
        <v>1.515564E9</v>
      </c>
      <c r="M336" s="3">
        <v>1.5161688E9</v>
      </c>
      <c r="N336" s="7">
        <f t="shared" ref="N336:O336" si="337">(((L336/60)/60)/24)+DATE(1970,1,1)</f>
        <v>43110.25</v>
      </c>
      <c r="O336" s="7">
        <f t="shared" si="337"/>
        <v>43117.25</v>
      </c>
      <c r="P336" s="3" t="b">
        <v>0</v>
      </c>
      <c r="Q336" s="3" t="b">
        <v>0</v>
      </c>
      <c r="R336" s="3" t="s">
        <v>107</v>
      </c>
      <c r="S336" s="3" t="s">
        <v>48</v>
      </c>
      <c r="T336" s="3" t="s">
        <v>9</v>
      </c>
      <c r="U336" s="3"/>
      <c r="V336" s="3"/>
      <c r="W336" s="3"/>
      <c r="X336" s="3"/>
      <c r="Y336" s="3"/>
      <c r="Z336" s="3"/>
    </row>
    <row r="337">
      <c r="A337" s="3">
        <v>335.0</v>
      </c>
      <c r="B337" s="3" t="s">
        <v>799</v>
      </c>
      <c r="C337" s="3" t="s">
        <v>800</v>
      </c>
      <c r="D337" s="3">
        <v>173800.0</v>
      </c>
      <c r="E337" s="3">
        <v>198628.0</v>
      </c>
      <c r="F337" s="5">
        <f t="shared" si="2"/>
        <v>114.2853855</v>
      </c>
      <c r="G337" s="3" t="s">
        <v>6</v>
      </c>
      <c r="H337" s="3">
        <v>2283.0</v>
      </c>
      <c r="I337" s="6">
        <f t="shared" si="3"/>
        <v>87.00306614</v>
      </c>
      <c r="J337" s="3" t="s">
        <v>68</v>
      </c>
      <c r="K337" s="3" t="s">
        <v>106</v>
      </c>
      <c r="L337" s="3">
        <v>1.5737976E9</v>
      </c>
      <c r="M337" s="3">
        <v>1.5749208E9</v>
      </c>
      <c r="N337" s="7">
        <f t="shared" ref="N337:O337" si="338">(((L337/60)/60)/24)+DATE(1970,1,1)</f>
        <v>43784.25</v>
      </c>
      <c r="O337" s="7">
        <f t="shared" si="338"/>
        <v>43797.25</v>
      </c>
      <c r="P337" s="3" t="b">
        <v>0</v>
      </c>
      <c r="Q337" s="3" t="b">
        <v>0</v>
      </c>
      <c r="R337" s="3" t="s">
        <v>107</v>
      </c>
      <c r="S337" s="3" t="s">
        <v>48</v>
      </c>
      <c r="T337" s="3" t="s">
        <v>9</v>
      </c>
      <c r="U337" s="3"/>
      <c r="V337" s="3"/>
      <c r="W337" s="3"/>
      <c r="X337" s="3"/>
      <c r="Y337" s="3"/>
      <c r="Z337" s="3"/>
    </row>
    <row r="338">
      <c r="A338" s="3">
        <v>336.0</v>
      </c>
      <c r="B338" s="3" t="s">
        <v>801</v>
      </c>
      <c r="C338" s="3" t="s">
        <v>802</v>
      </c>
      <c r="D338" s="3">
        <v>70700.0</v>
      </c>
      <c r="E338" s="3">
        <v>68602.0</v>
      </c>
      <c r="F338" s="5">
        <f t="shared" si="2"/>
        <v>97.03253182</v>
      </c>
      <c r="G338" s="3" t="s">
        <v>4</v>
      </c>
      <c r="H338" s="3">
        <v>1072.0</v>
      </c>
      <c r="I338" s="6">
        <f t="shared" si="3"/>
        <v>63.99440299</v>
      </c>
      <c r="J338" s="3" t="s">
        <v>68</v>
      </c>
      <c r="K338" s="3" t="s">
        <v>106</v>
      </c>
      <c r="L338" s="3">
        <v>1.2923928E9</v>
      </c>
      <c r="M338" s="3">
        <v>1.2924792E9</v>
      </c>
      <c r="N338" s="7">
        <f t="shared" ref="N338:O338" si="339">(((L338/60)/60)/24)+DATE(1970,1,1)</f>
        <v>40527.25</v>
      </c>
      <c r="O338" s="7">
        <f t="shared" si="339"/>
        <v>40528.25</v>
      </c>
      <c r="P338" s="3" t="b">
        <v>0</v>
      </c>
      <c r="Q338" s="3" t="b">
        <v>1</v>
      </c>
      <c r="R338" s="3" t="s">
        <v>107</v>
      </c>
      <c r="S338" s="3" t="s">
        <v>48</v>
      </c>
      <c r="T338" s="3" t="s">
        <v>9</v>
      </c>
      <c r="U338" s="3"/>
      <c r="V338" s="3"/>
      <c r="W338" s="3"/>
      <c r="X338" s="3"/>
      <c r="Y338" s="3"/>
      <c r="Z338" s="3"/>
    </row>
    <row r="339">
      <c r="A339" s="3">
        <v>337.0</v>
      </c>
      <c r="B339" s="3" t="s">
        <v>803</v>
      </c>
      <c r="C339" s="3" t="s">
        <v>804</v>
      </c>
      <c r="D339" s="3">
        <v>94500.0</v>
      </c>
      <c r="E339" s="3">
        <v>116064.0</v>
      </c>
      <c r="F339" s="5">
        <f t="shared" si="2"/>
        <v>122.8190476</v>
      </c>
      <c r="G339" s="3" t="s">
        <v>6</v>
      </c>
      <c r="H339" s="3">
        <v>1095.0</v>
      </c>
      <c r="I339" s="6">
        <f t="shared" si="3"/>
        <v>105.9945205</v>
      </c>
      <c r="J339" s="3" t="s">
        <v>68</v>
      </c>
      <c r="K339" s="3" t="s">
        <v>106</v>
      </c>
      <c r="L339" s="3">
        <v>1.573452E9</v>
      </c>
      <c r="M339" s="3">
        <v>1.5735384E9</v>
      </c>
      <c r="N339" s="7">
        <f t="shared" ref="N339:O339" si="340">(((L339/60)/60)/24)+DATE(1970,1,1)</f>
        <v>43780.25</v>
      </c>
      <c r="O339" s="7">
        <f t="shared" si="340"/>
        <v>43781.25</v>
      </c>
      <c r="P339" s="3" t="b">
        <v>0</v>
      </c>
      <c r="Q339" s="3" t="b">
        <v>0</v>
      </c>
      <c r="R339" s="3" t="s">
        <v>116</v>
      </c>
      <c r="S339" s="3" t="s">
        <v>46</v>
      </c>
      <c r="T339" s="3" t="s">
        <v>8</v>
      </c>
      <c r="U339" s="3"/>
      <c r="V339" s="3"/>
      <c r="W339" s="3"/>
      <c r="X339" s="3"/>
      <c r="Y339" s="3"/>
      <c r="Z339" s="3"/>
    </row>
    <row r="340">
      <c r="A340" s="3">
        <v>338.0</v>
      </c>
      <c r="B340" s="3" t="s">
        <v>805</v>
      </c>
      <c r="C340" s="3" t="s">
        <v>806</v>
      </c>
      <c r="D340" s="3">
        <v>69800.0</v>
      </c>
      <c r="E340" s="3">
        <v>125042.0</v>
      </c>
      <c r="F340" s="5">
        <f t="shared" si="2"/>
        <v>179.1432665</v>
      </c>
      <c r="G340" s="3" t="s">
        <v>6</v>
      </c>
      <c r="H340" s="3">
        <v>1690.0</v>
      </c>
      <c r="I340" s="6">
        <f t="shared" si="3"/>
        <v>73.98934911</v>
      </c>
      <c r="J340" s="3" t="s">
        <v>68</v>
      </c>
      <c r="K340" s="3" t="s">
        <v>106</v>
      </c>
      <c r="L340" s="3">
        <v>1.3177908E9</v>
      </c>
      <c r="M340" s="3">
        <v>1.3203828E9</v>
      </c>
      <c r="N340" s="7">
        <f t="shared" ref="N340:O340" si="341">(((L340/60)/60)/24)+DATE(1970,1,1)</f>
        <v>40821.20833</v>
      </c>
      <c r="O340" s="7">
        <f t="shared" si="341"/>
        <v>40851.20833</v>
      </c>
      <c r="P340" s="3" t="b">
        <v>0</v>
      </c>
      <c r="Q340" s="3" t="b">
        <v>0</v>
      </c>
      <c r="R340" s="3" t="s">
        <v>116</v>
      </c>
      <c r="S340" s="3" t="s">
        <v>46</v>
      </c>
      <c r="T340" s="3" t="s">
        <v>8</v>
      </c>
      <c r="U340" s="3"/>
      <c r="V340" s="3"/>
      <c r="W340" s="3"/>
      <c r="X340" s="3"/>
      <c r="Y340" s="3"/>
      <c r="Z340" s="3"/>
    </row>
    <row r="341">
      <c r="A341" s="3">
        <v>339.0</v>
      </c>
      <c r="B341" s="3" t="s">
        <v>807</v>
      </c>
      <c r="C341" s="3" t="s">
        <v>808</v>
      </c>
      <c r="D341" s="3">
        <v>136300.0</v>
      </c>
      <c r="E341" s="3">
        <v>108974.0</v>
      </c>
      <c r="F341" s="5">
        <f t="shared" si="2"/>
        <v>79.9515774</v>
      </c>
      <c r="G341" s="3" t="s">
        <v>3</v>
      </c>
      <c r="H341" s="3">
        <v>1297.0</v>
      </c>
      <c r="I341" s="6">
        <f t="shared" si="3"/>
        <v>84.02004626</v>
      </c>
      <c r="J341" s="3" t="s">
        <v>73</v>
      </c>
      <c r="K341" s="3" t="s">
        <v>102</v>
      </c>
      <c r="L341" s="3">
        <v>1.50165E9</v>
      </c>
      <c r="M341" s="3">
        <v>1.5028596E9</v>
      </c>
      <c r="N341" s="7">
        <f t="shared" ref="N341:O341" si="342">(((L341/60)/60)/24)+DATE(1970,1,1)</f>
        <v>42949.20833</v>
      </c>
      <c r="O341" s="7">
        <f t="shared" si="342"/>
        <v>42963.20833</v>
      </c>
      <c r="P341" s="3" t="b">
        <v>0</v>
      </c>
      <c r="Q341" s="3" t="b">
        <v>0</v>
      </c>
      <c r="R341" s="3" t="s">
        <v>116</v>
      </c>
      <c r="S341" s="3" t="s">
        <v>46</v>
      </c>
      <c r="T341" s="3" t="s">
        <v>8</v>
      </c>
      <c r="U341" s="3"/>
      <c r="V341" s="3"/>
      <c r="W341" s="3"/>
      <c r="X341" s="3"/>
      <c r="Y341" s="3"/>
      <c r="Z341" s="3"/>
    </row>
    <row r="342">
      <c r="A342" s="3">
        <v>340.0</v>
      </c>
      <c r="B342" s="3" t="s">
        <v>809</v>
      </c>
      <c r="C342" s="3" t="s">
        <v>810</v>
      </c>
      <c r="D342" s="3">
        <v>37100.0</v>
      </c>
      <c r="E342" s="3">
        <v>34964.0</v>
      </c>
      <c r="F342" s="5">
        <f t="shared" si="2"/>
        <v>94.2425876</v>
      </c>
      <c r="G342" s="3" t="s">
        <v>4</v>
      </c>
      <c r="H342" s="3">
        <v>393.0</v>
      </c>
      <c r="I342" s="6">
        <f t="shared" si="3"/>
        <v>88.96692112</v>
      </c>
      <c r="J342" s="3" t="s">
        <v>68</v>
      </c>
      <c r="K342" s="3" t="s">
        <v>106</v>
      </c>
      <c r="L342" s="3">
        <v>1.3236696E9</v>
      </c>
      <c r="M342" s="3">
        <v>1.323756E9</v>
      </c>
      <c r="N342" s="7">
        <f t="shared" ref="N342:O342" si="343">(((L342/60)/60)/24)+DATE(1970,1,1)</f>
        <v>40889.25</v>
      </c>
      <c r="O342" s="7">
        <f t="shared" si="343"/>
        <v>40890.25</v>
      </c>
      <c r="P342" s="3" t="b">
        <v>0</v>
      </c>
      <c r="Q342" s="3" t="b">
        <v>0</v>
      </c>
      <c r="R342" s="3" t="s">
        <v>199</v>
      </c>
      <c r="S342" s="3" t="s">
        <v>53</v>
      </c>
      <c r="T342" s="3" t="s">
        <v>15</v>
      </c>
      <c r="U342" s="3"/>
      <c r="V342" s="3"/>
      <c r="W342" s="3"/>
      <c r="X342" s="3"/>
      <c r="Y342" s="3"/>
      <c r="Z342" s="3"/>
    </row>
    <row r="343">
      <c r="A343" s="3">
        <v>341.0</v>
      </c>
      <c r="B343" s="3" t="s">
        <v>811</v>
      </c>
      <c r="C343" s="3" t="s">
        <v>812</v>
      </c>
      <c r="D343" s="3">
        <v>114300.0</v>
      </c>
      <c r="E343" s="3">
        <v>96777.0</v>
      </c>
      <c r="F343" s="5">
        <f t="shared" si="2"/>
        <v>84.66929134</v>
      </c>
      <c r="G343" s="3" t="s">
        <v>4</v>
      </c>
      <c r="H343" s="3">
        <v>1257.0</v>
      </c>
      <c r="I343" s="6">
        <f t="shared" si="3"/>
        <v>76.99045346</v>
      </c>
      <c r="J343" s="3" t="s">
        <v>68</v>
      </c>
      <c r="K343" s="3" t="s">
        <v>106</v>
      </c>
      <c r="L343" s="3">
        <v>1.440738E9</v>
      </c>
      <c r="M343" s="3">
        <v>1.4413428E9</v>
      </c>
      <c r="N343" s="7">
        <f t="shared" ref="N343:O343" si="344">(((L343/60)/60)/24)+DATE(1970,1,1)</f>
        <v>42244.20833</v>
      </c>
      <c r="O343" s="7">
        <f t="shared" si="344"/>
        <v>42251.20833</v>
      </c>
      <c r="P343" s="3" t="b">
        <v>0</v>
      </c>
      <c r="Q343" s="3" t="b">
        <v>0</v>
      </c>
      <c r="R343" s="3" t="s">
        <v>140</v>
      </c>
      <c r="S343" s="3" t="s">
        <v>48</v>
      </c>
      <c r="T343" s="3" t="s">
        <v>14</v>
      </c>
      <c r="U343" s="3"/>
      <c r="V343" s="3"/>
      <c r="W343" s="3"/>
      <c r="X343" s="3"/>
      <c r="Y343" s="3"/>
      <c r="Z343" s="3"/>
    </row>
    <row r="344">
      <c r="A344" s="3">
        <v>342.0</v>
      </c>
      <c r="B344" s="3" t="s">
        <v>813</v>
      </c>
      <c r="C344" s="3" t="s">
        <v>814</v>
      </c>
      <c r="D344" s="3">
        <v>47900.0</v>
      </c>
      <c r="E344" s="3">
        <v>31864.0</v>
      </c>
      <c r="F344" s="5">
        <f t="shared" si="2"/>
        <v>66.52192067</v>
      </c>
      <c r="G344" s="3" t="s">
        <v>4</v>
      </c>
      <c r="H344" s="3">
        <v>328.0</v>
      </c>
      <c r="I344" s="6">
        <f t="shared" si="3"/>
        <v>97.14634146</v>
      </c>
      <c r="J344" s="3" t="s">
        <v>68</v>
      </c>
      <c r="K344" s="3" t="s">
        <v>106</v>
      </c>
      <c r="L344" s="3">
        <v>1.3742964E9</v>
      </c>
      <c r="M344" s="3">
        <v>1.3753332E9</v>
      </c>
      <c r="N344" s="7">
        <f t="shared" ref="N344:O344" si="345">(((L344/60)/60)/24)+DATE(1970,1,1)</f>
        <v>41475.20833</v>
      </c>
      <c r="O344" s="7">
        <f t="shared" si="345"/>
        <v>41487.20833</v>
      </c>
      <c r="P344" s="3" t="b">
        <v>0</v>
      </c>
      <c r="Q344" s="3" t="b">
        <v>0</v>
      </c>
      <c r="R344" s="3" t="s">
        <v>116</v>
      </c>
      <c r="S344" s="3" t="s">
        <v>46</v>
      </c>
      <c r="T344" s="3" t="s">
        <v>8</v>
      </c>
      <c r="U344" s="3"/>
      <c r="V344" s="3"/>
      <c r="W344" s="3"/>
      <c r="X344" s="3"/>
      <c r="Y344" s="3"/>
      <c r="Z344" s="3"/>
    </row>
    <row r="345">
      <c r="A345" s="3">
        <v>343.0</v>
      </c>
      <c r="B345" s="3" t="s">
        <v>815</v>
      </c>
      <c r="C345" s="3" t="s">
        <v>816</v>
      </c>
      <c r="D345" s="3">
        <v>9000.0</v>
      </c>
      <c r="E345" s="3">
        <v>4853.0</v>
      </c>
      <c r="F345" s="5">
        <f t="shared" si="2"/>
        <v>53.92222222</v>
      </c>
      <c r="G345" s="3" t="s">
        <v>4</v>
      </c>
      <c r="H345" s="3">
        <v>147.0</v>
      </c>
      <c r="I345" s="6">
        <f t="shared" si="3"/>
        <v>33.01360544</v>
      </c>
      <c r="J345" s="3" t="s">
        <v>68</v>
      </c>
      <c r="K345" s="3" t="s">
        <v>106</v>
      </c>
      <c r="L345" s="3">
        <v>1.3848408E9</v>
      </c>
      <c r="M345" s="3">
        <v>1.38942E9</v>
      </c>
      <c r="N345" s="7">
        <f t="shared" ref="N345:O345" si="346">(((L345/60)/60)/24)+DATE(1970,1,1)</f>
        <v>41597.25</v>
      </c>
      <c r="O345" s="7">
        <f t="shared" si="346"/>
        <v>41650.25</v>
      </c>
      <c r="P345" s="3" t="b">
        <v>0</v>
      </c>
      <c r="Q345" s="3" t="b">
        <v>0</v>
      </c>
      <c r="R345" s="3" t="s">
        <v>116</v>
      </c>
      <c r="S345" s="3" t="s">
        <v>46</v>
      </c>
      <c r="T345" s="3" t="s">
        <v>8</v>
      </c>
      <c r="U345" s="3"/>
      <c r="V345" s="3"/>
      <c r="W345" s="3"/>
      <c r="X345" s="3"/>
      <c r="Y345" s="3"/>
      <c r="Z345" s="3"/>
    </row>
    <row r="346">
      <c r="A346" s="3">
        <v>344.0</v>
      </c>
      <c r="B346" s="3" t="s">
        <v>817</v>
      </c>
      <c r="C346" s="3" t="s">
        <v>818</v>
      </c>
      <c r="D346" s="3">
        <v>197600.0</v>
      </c>
      <c r="E346" s="3">
        <v>82959.0</v>
      </c>
      <c r="F346" s="5">
        <f t="shared" si="2"/>
        <v>41.9832996</v>
      </c>
      <c r="G346" s="3" t="s">
        <v>4</v>
      </c>
      <c r="H346" s="3">
        <v>830.0</v>
      </c>
      <c r="I346" s="6">
        <f t="shared" si="3"/>
        <v>99.95060241</v>
      </c>
      <c r="J346" s="3" t="s">
        <v>68</v>
      </c>
      <c r="K346" s="3" t="s">
        <v>106</v>
      </c>
      <c r="L346" s="3">
        <v>1.5166008E9</v>
      </c>
      <c r="M346" s="3">
        <v>1.5200568E9</v>
      </c>
      <c r="N346" s="7">
        <f t="shared" ref="N346:O346" si="347">(((L346/60)/60)/24)+DATE(1970,1,1)</f>
        <v>43122.25</v>
      </c>
      <c r="O346" s="7">
        <f t="shared" si="347"/>
        <v>43162.25</v>
      </c>
      <c r="P346" s="3" t="b">
        <v>0</v>
      </c>
      <c r="Q346" s="3" t="b">
        <v>0</v>
      </c>
      <c r="R346" s="3" t="s">
        <v>168</v>
      </c>
      <c r="S346" s="3" t="s">
        <v>51</v>
      </c>
      <c r="T346" s="3" t="s">
        <v>17</v>
      </c>
      <c r="U346" s="3"/>
      <c r="V346" s="3"/>
      <c r="W346" s="3"/>
      <c r="X346" s="3"/>
      <c r="Y346" s="3"/>
      <c r="Z346" s="3"/>
    </row>
    <row r="347">
      <c r="A347" s="3">
        <v>345.0</v>
      </c>
      <c r="B347" s="3" t="s">
        <v>819</v>
      </c>
      <c r="C347" s="3" t="s">
        <v>820</v>
      </c>
      <c r="D347" s="3">
        <v>157600.0</v>
      </c>
      <c r="E347" s="3">
        <v>23159.0</v>
      </c>
      <c r="F347" s="5">
        <f t="shared" si="2"/>
        <v>14.69479695</v>
      </c>
      <c r="G347" s="3" t="s">
        <v>4</v>
      </c>
      <c r="H347" s="3">
        <v>331.0</v>
      </c>
      <c r="I347" s="6">
        <f t="shared" si="3"/>
        <v>69.96676737</v>
      </c>
      <c r="J347" s="3" t="s">
        <v>70</v>
      </c>
      <c r="K347" s="3" t="s">
        <v>122</v>
      </c>
      <c r="L347" s="3">
        <v>1.436418E9</v>
      </c>
      <c r="M347" s="3">
        <v>1.4365044E9</v>
      </c>
      <c r="N347" s="7">
        <f t="shared" ref="N347:O347" si="348">(((L347/60)/60)/24)+DATE(1970,1,1)</f>
        <v>42194.20833</v>
      </c>
      <c r="O347" s="7">
        <f t="shared" si="348"/>
        <v>42195.20833</v>
      </c>
      <c r="P347" s="3" t="b">
        <v>0</v>
      </c>
      <c r="Q347" s="3" t="b">
        <v>0</v>
      </c>
      <c r="R347" s="3" t="s">
        <v>133</v>
      </c>
      <c r="S347" s="3" t="s">
        <v>47</v>
      </c>
      <c r="T347" s="3" t="s">
        <v>16</v>
      </c>
      <c r="U347" s="3"/>
      <c r="V347" s="3"/>
      <c r="W347" s="3"/>
      <c r="X347" s="3"/>
      <c r="Y347" s="3"/>
      <c r="Z347" s="3"/>
    </row>
    <row r="348">
      <c r="A348" s="3">
        <v>346.0</v>
      </c>
      <c r="B348" s="3" t="s">
        <v>821</v>
      </c>
      <c r="C348" s="3" t="s">
        <v>822</v>
      </c>
      <c r="D348" s="3">
        <v>8000.0</v>
      </c>
      <c r="E348" s="3">
        <v>2758.0</v>
      </c>
      <c r="F348" s="5">
        <f t="shared" si="2"/>
        <v>34.475</v>
      </c>
      <c r="G348" s="3" t="s">
        <v>4</v>
      </c>
      <c r="H348" s="3">
        <v>25.0</v>
      </c>
      <c r="I348" s="6">
        <f t="shared" si="3"/>
        <v>110.32</v>
      </c>
      <c r="J348" s="3" t="s">
        <v>68</v>
      </c>
      <c r="K348" s="3" t="s">
        <v>106</v>
      </c>
      <c r="L348" s="3">
        <v>1.5035508E9</v>
      </c>
      <c r="M348" s="3">
        <v>1.5083028E9</v>
      </c>
      <c r="N348" s="7">
        <f t="shared" ref="N348:O348" si="349">(((L348/60)/60)/24)+DATE(1970,1,1)</f>
        <v>42971.20833</v>
      </c>
      <c r="O348" s="7">
        <f t="shared" si="349"/>
        <v>43026.20833</v>
      </c>
      <c r="P348" s="3" t="b">
        <v>0</v>
      </c>
      <c r="Q348" s="3" t="b">
        <v>1</v>
      </c>
      <c r="R348" s="3" t="s">
        <v>140</v>
      </c>
      <c r="S348" s="3" t="s">
        <v>48</v>
      </c>
      <c r="T348" s="3" t="s">
        <v>14</v>
      </c>
      <c r="U348" s="3"/>
      <c r="V348" s="3"/>
      <c r="W348" s="3"/>
      <c r="X348" s="3"/>
      <c r="Y348" s="3"/>
      <c r="Z348" s="3"/>
    </row>
    <row r="349">
      <c r="A349" s="3">
        <v>347.0</v>
      </c>
      <c r="B349" s="3" t="s">
        <v>823</v>
      </c>
      <c r="C349" s="3" t="s">
        <v>824</v>
      </c>
      <c r="D349" s="3">
        <v>900.0</v>
      </c>
      <c r="E349" s="3">
        <v>12607.0</v>
      </c>
      <c r="F349" s="5">
        <f t="shared" si="2"/>
        <v>1400.777778</v>
      </c>
      <c r="G349" s="3" t="s">
        <v>6</v>
      </c>
      <c r="H349" s="3">
        <v>191.0</v>
      </c>
      <c r="I349" s="6">
        <f t="shared" si="3"/>
        <v>66.0052356</v>
      </c>
      <c r="J349" s="3" t="s">
        <v>68</v>
      </c>
      <c r="K349" s="3" t="s">
        <v>106</v>
      </c>
      <c r="L349" s="3">
        <v>1.4236344E9</v>
      </c>
      <c r="M349" s="3">
        <v>1.425708E9</v>
      </c>
      <c r="N349" s="7">
        <f t="shared" ref="N349:O349" si="350">(((L349/60)/60)/24)+DATE(1970,1,1)</f>
        <v>42046.25</v>
      </c>
      <c r="O349" s="7">
        <f t="shared" si="350"/>
        <v>42070.25</v>
      </c>
      <c r="P349" s="3" t="b">
        <v>0</v>
      </c>
      <c r="Q349" s="3" t="b">
        <v>0</v>
      </c>
      <c r="R349" s="3" t="s">
        <v>111</v>
      </c>
      <c r="S349" s="3" t="s">
        <v>49</v>
      </c>
      <c r="T349" s="3" t="s">
        <v>11</v>
      </c>
      <c r="U349" s="3"/>
      <c r="V349" s="3"/>
      <c r="W349" s="3"/>
      <c r="X349" s="3"/>
      <c r="Y349" s="3"/>
      <c r="Z349" s="3"/>
    </row>
    <row r="350">
      <c r="A350" s="3">
        <v>348.0</v>
      </c>
      <c r="B350" s="3" t="s">
        <v>825</v>
      </c>
      <c r="C350" s="3" t="s">
        <v>826</v>
      </c>
      <c r="D350" s="3">
        <v>199000.0</v>
      </c>
      <c r="E350" s="3">
        <v>142823.0</v>
      </c>
      <c r="F350" s="5">
        <f t="shared" si="2"/>
        <v>71.77035176</v>
      </c>
      <c r="G350" s="3" t="s">
        <v>4</v>
      </c>
      <c r="H350" s="3">
        <v>3483.0</v>
      </c>
      <c r="I350" s="6">
        <f t="shared" si="3"/>
        <v>41.00574218</v>
      </c>
      <c r="J350" s="3" t="s">
        <v>68</v>
      </c>
      <c r="K350" s="3" t="s">
        <v>106</v>
      </c>
      <c r="L350" s="3">
        <v>1.4872248E9</v>
      </c>
      <c r="M350" s="3">
        <v>1.488348E9</v>
      </c>
      <c r="N350" s="7">
        <f t="shared" ref="N350:O350" si="351">(((L350/60)/60)/24)+DATE(1970,1,1)</f>
        <v>42782.25</v>
      </c>
      <c r="O350" s="7">
        <f t="shared" si="351"/>
        <v>42795.25</v>
      </c>
      <c r="P350" s="3" t="b">
        <v>0</v>
      </c>
      <c r="Q350" s="3" t="b">
        <v>0</v>
      </c>
      <c r="R350" s="3" t="s">
        <v>103</v>
      </c>
      <c r="S350" s="3" t="s">
        <v>52</v>
      </c>
      <c r="T350" s="3" t="s">
        <v>12</v>
      </c>
      <c r="U350" s="3"/>
      <c r="V350" s="3"/>
      <c r="W350" s="3"/>
      <c r="X350" s="3"/>
      <c r="Y350" s="3"/>
      <c r="Z350" s="3"/>
    </row>
    <row r="351">
      <c r="A351" s="3">
        <v>349.0</v>
      </c>
      <c r="B351" s="3" t="s">
        <v>827</v>
      </c>
      <c r="C351" s="3" t="s">
        <v>828</v>
      </c>
      <c r="D351" s="3">
        <v>180800.0</v>
      </c>
      <c r="E351" s="3">
        <v>95958.0</v>
      </c>
      <c r="F351" s="5">
        <f t="shared" si="2"/>
        <v>53.07411504</v>
      </c>
      <c r="G351" s="3" t="s">
        <v>4</v>
      </c>
      <c r="H351" s="3">
        <v>923.0</v>
      </c>
      <c r="I351" s="6">
        <f t="shared" si="3"/>
        <v>103.9631636</v>
      </c>
      <c r="J351" s="3" t="s">
        <v>68</v>
      </c>
      <c r="K351" s="3" t="s">
        <v>106</v>
      </c>
      <c r="L351" s="3">
        <v>1.5000084E9</v>
      </c>
      <c r="M351" s="3">
        <v>1.5026004E9</v>
      </c>
      <c r="N351" s="7">
        <f t="shared" ref="N351:O351" si="352">(((L351/60)/60)/24)+DATE(1970,1,1)</f>
        <v>42930.20833</v>
      </c>
      <c r="O351" s="7">
        <f t="shared" si="352"/>
        <v>42960.20833</v>
      </c>
      <c r="P351" s="3" t="b">
        <v>0</v>
      </c>
      <c r="Q351" s="3" t="b">
        <v>0</v>
      </c>
      <c r="R351" s="3" t="s">
        <v>116</v>
      </c>
      <c r="S351" s="3" t="s">
        <v>46</v>
      </c>
      <c r="T351" s="3" t="s">
        <v>8</v>
      </c>
      <c r="U351" s="3"/>
      <c r="V351" s="3"/>
      <c r="W351" s="3"/>
      <c r="X351" s="3"/>
      <c r="Y351" s="3"/>
      <c r="Z351" s="3"/>
    </row>
    <row r="352">
      <c r="A352" s="3">
        <v>350.0</v>
      </c>
      <c r="B352" s="3" t="s">
        <v>829</v>
      </c>
      <c r="C352" s="3" t="s">
        <v>830</v>
      </c>
      <c r="D352" s="3">
        <v>100.0</v>
      </c>
      <c r="E352" s="3">
        <v>5.0</v>
      </c>
      <c r="F352" s="5">
        <f t="shared" si="2"/>
        <v>5</v>
      </c>
      <c r="G352" s="3" t="s">
        <v>4</v>
      </c>
      <c r="H352" s="3">
        <v>1.0</v>
      </c>
      <c r="I352" s="6">
        <f t="shared" si="3"/>
        <v>5</v>
      </c>
      <c r="J352" s="3" t="s">
        <v>68</v>
      </c>
      <c r="K352" s="3" t="s">
        <v>106</v>
      </c>
      <c r="L352" s="3">
        <v>1.432098E9</v>
      </c>
      <c r="M352" s="3">
        <v>1.4336532E9</v>
      </c>
      <c r="N352" s="7">
        <f t="shared" ref="N352:O352" si="353">(((L352/60)/60)/24)+DATE(1970,1,1)</f>
        <v>42144.20833</v>
      </c>
      <c r="O352" s="7">
        <f t="shared" si="353"/>
        <v>42162.20833</v>
      </c>
      <c r="P352" s="3" t="b">
        <v>0</v>
      </c>
      <c r="Q352" s="3" t="b">
        <v>1</v>
      </c>
      <c r="R352" s="3" t="s">
        <v>236</v>
      </c>
      <c r="S352" s="3" t="s">
        <v>48</v>
      </c>
      <c r="T352" s="3" t="s">
        <v>23</v>
      </c>
      <c r="U352" s="3"/>
      <c r="V352" s="3"/>
      <c r="W352" s="3"/>
      <c r="X352" s="3"/>
      <c r="Y352" s="3"/>
      <c r="Z352" s="3"/>
    </row>
    <row r="353">
      <c r="A353" s="3">
        <v>351.0</v>
      </c>
      <c r="B353" s="3" t="s">
        <v>831</v>
      </c>
      <c r="C353" s="3" t="s">
        <v>832</v>
      </c>
      <c r="D353" s="3">
        <v>74100.0</v>
      </c>
      <c r="E353" s="3">
        <v>94631.0</v>
      </c>
      <c r="F353" s="5">
        <f t="shared" si="2"/>
        <v>127.7071525</v>
      </c>
      <c r="G353" s="3" t="s">
        <v>6</v>
      </c>
      <c r="H353" s="3">
        <v>2013.0</v>
      </c>
      <c r="I353" s="6">
        <f t="shared" si="3"/>
        <v>47.00993542</v>
      </c>
      <c r="J353" s="3" t="s">
        <v>68</v>
      </c>
      <c r="K353" s="3" t="s">
        <v>106</v>
      </c>
      <c r="L353" s="3">
        <v>1.4403924E9</v>
      </c>
      <c r="M353" s="3">
        <v>1.441602E9</v>
      </c>
      <c r="N353" s="7">
        <f t="shared" ref="N353:O353" si="354">(((L353/60)/60)/24)+DATE(1970,1,1)</f>
        <v>42240.20833</v>
      </c>
      <c r="O353" s="7">
        <f t="shared" si="354"/>
        <v>42254.20833</v>
      </c>
      <c r="P353" s="3" t="b">
        <v>0</v>
      </c>
      <c r="Q353" s="3" t="b">
        <v>0</v>
      </c>
      <c r="R353" s="3" t="s">
        <v>107</v>
      </c>
      <c r="S353" s="3" t="s">
        <v>48</v>
      </c>
      <c r="T353" s="3" t="s">
        <v>9</v>
      </c>
      <c r="U353" s="3"/>
      <c r="V353" s="3"/>
      <c r="W353" s="3"/>
      <c r="X353" s="3"/>
      <c r="Y353" s="3"/>
      <c r="Z353" s="3"/>
    </row>
    <row r="354">
      <c r="A354" s="3">
        <v>352.0</v>
      </c>
      <c r="B354" s="3" t="s">
        <v>833</v>
      </c>
      <c r="C354" s="3" t="s">
        <v>834</v>
      </c>
      <c r="D354" s="3">
        <v>2800.0</v>
      </c>
      <c r="E354" s="3">
        <v>977.0</v>
      </c>
      <c r="F354" s="5">
        <f t="shared" si="2"/>
        <v>34.89285714</v>
      </c>
      <c r="G354" s="3" t="s">
        <v>4</v>
      </c>
      <c r="H354" s="3">
        <v>33.0</v>
      </c>
      <c r="I354" s="6">
        <f t="shared" si="3"/>
        <v>29.60606061</v>
      </c>
      <c r="J354" s="3" t="s">
        <v>73</v>
      </c>
      <c r="K354" s="3" t="s">
        <v>102</v>
      </c>
      <c r="L354" s="3">
        <v>1.446876E9</v>
      </c>
      <c r="M354" s="3">
        <v>1.4475672E9</v>
      </c>
      <c r="N354" s="7">
        <f t="shared" ref="N354:O354" si="355">(((L354/60)/60)/24)+DATE(1970,1,1)</f>
        <v>42315.25</v>
      </c>
      <c r="O354" s="7">
        <f t="shared" si="355"/>
        <v>42323.25</v>
      </c>
      <c r="P354" s="3" t="b">
        <v>0</v>
      </c>
      <c r="Q354" s="3" t="b">
        <v>0</v>
      </c>
      <c r="R354" s="3" t="s">
        <v>116</v>
      </c>
      <c r="S354" s="3" t="s">
        <v>46</v>
      </c>
      <c r="T354" s="3" t="s">
        <v>8</v>
      </c>
      <c r="U354" s="3"/>
      <c r="V354" s="3"/>
      <c r="W354" s="3"/>
      <c r="X354" s="3"/>
      <c r="Y354" s="3"/>
      <c r="Z354" s="3"/>
    </row>
    <row r="355">
      <c r="A355" s="3">
        <v>353.0</v>
      </c>
      <c r="B355" s="3" t="s">
        <v>835</v>
      </c>
      <c r="C355" s="3" t="s">
        <v>836</v>
      </c>
      <c r="D355" s="3">
        <v>33600.0</v>
      </c>
      <c r="E355" s="3">
        <v>137961.0</v>
      </c>
      <c r="F355" s="5">
        <f t="shared" si="2"/>
        <v>410.5982143</v>
      </c>
      <c r="G355" s="3" t="s">
        <v>6</v>
      </c>
      <c r="H355" s="3">
        <v>1703.0</v>
      </c>
      <c r="I355" s="6">
        <f t="shared" si="3"/>
        <v>81.01056958</v>
      </c>
      <c r="J355" s="3" t="s">
        <v>68</v>
      </c>
      <c r="K355" s="3" t="s">
        <v>106</v>
      </c>
      <c r="L355" s="3">
        <v>1.5623028E9</v>
      </c>
      <c r="M355" s="3">
        <v>1.5623892E9</v>
      </c>
      <c r="N355" s="7">
        <f t="shared" ref="N355:O355" si="356">(((L355/60)/60)/24)+DATE(1970,1,1)</f>
        <v>43651.20833</v>
      </c>
      <c r="O355" s="7">
        <f t="shared" si="356"/>
        <v>43652.20833</v>
      </c>
      <c r="P355" s="3" t="b">
        <v>0</v>
      </c>
      <c r="Q355" s="3" t="b">
        <v>0</v>
      </c>
      <c r="R355" s="3" t="s">
        <v>116</v>
      </c>
      <c r="S355" s="3" t="s">
        <v>46</v>
      </c>
      <c r="T355" s="3" t="s">
        <v>8</v>
      </c>
      <c r="U355" s="3"/>
      <c r="V355" s="3"/>
      <c r="W355" s="3"/>
      <c r="X355" s="3"/>
      <c r="Y355" s="3"/>
      <c r="Z355" s="3"/>
    </row>
    <row r="356">
      <c r="A356" s="3">
        <v>354.0</v>
      </c>
      <c r="B356" s="3" t="s">
        <v>837</v>
      </c>
      <c r="C356" s="3" t="s">
        <v>838</v>
      </c>
      <c r="D356" s="3">
        <v>6100.0</v>
      </c>
      <c r="E356" s="3">
        <v>7548.0</v>
      </c>
      <c r="F356" s="5">
        <f t="shared" si="2"/>
        <v>123.7377049</v>
      </c>
      <c r="G356" s="3" t="s">
        <v>6</v>
      </c>
      <c r="H356" s="3">
        <v>80.0</v>
      </c>
      <c r="I356" s="6">
        <f t="shared" si="3"/>
        <v>94.35</v>
      </c>
      <c r="J356" s="3" t="s">
        <v>71</v>
      </c>
      <c r="K356" s="3" t="s">
        <v>119</v>
      </c>
      <c r="L356" s="3">
        <v>1.3781844E9</v>
      </c>
      <c r="M356" s="3">
        <v>1.3787892E9</v>
      </c>
      <c r="N356" s="7">
        <f t="shared" ref="N356:O356" si="357">(((L356/60)/60)/24)+DATE(1970,1,1)</f>
        <v>41520.20833</v>
      </c>
      <c r="O356" s="7">
        <f t="shared" si="357"/>
        <v>41527.20833</v>
      </c>
      <c r="P356" s="3" t="b">
        <v>0</v>
      </c>
      <c r="Q356" s="3" t="b">
        <v>0</v>
      </c>
      <c r="R356" s="3" t="s">
        <v>123</v>
      </c>
      <c r="S356" s="3" t="s">
        <v>47</v>
      </c>
      <c r="T356" s="3" t="s">
        <v>10</v>
      </c>
      <c r="U356" s="3"/>
      <c r="V356" s="3"/>
      <c r="W356" s="3"/>
      <c r="X356" s="3"/>
      <c r="Y356" s="3"/>
      <c r="Z356" s="3"/>
    </row>
    <row r="357">
      <c r="A357" s="3">
        <v>355.0</v>
      </c>
      <c r="B357" s="3" t="s">
        <v>839</v>
      </c>
      <c r="C357" s="3" t="s">
        <v>840</v>
      </c>
      <c r="D357" s="3">
        <v>3800.0</v>
      </c>
      <c r="E357" s="3">
        <v>2241.0</v>
      </c>
      <c r="F357" s="5">
        <f t="shared" si="2"/>
        <v>58.97368421</v>
      </c>
      <c r="G357" s="3" t="s">
        <v>5</v>
      </c>
      <c r="H357" s="3">
        <v>86.0</v>
      </c>
      <c r="I357" s="6">
        <f t="shared" si="3"/>
        <v>26.05813953</v>
      </c>
      <c r="J357" s="3" t="s">
        <v>68</v>
      </c>
      <c r="K357" s="3" t="s">
        <v>106</v>
      </c>
      <c r="L357" s="3">
        <v>1.4850648E9</v>
      </c>
      <c r="M357" s="3">
        <v>1.4885208E9</v>
      </c>
      <c r="N357" s="7">
        <f t="shared" ref="N357:O357" si="358">(((L357/60)/60)/24)+DATE(1970,1,1)</f>
        <v>42757.25</v>
      </c>
      <c r="O357" s="7">
        <f t="shared" si="358"/>
        <v>42797.25</v>
      </c>
      <c r="P357" s="3" t="b">
        <v>0</v>
      </c>
      <c r="Q357" s="3" t="b">
        <v>0</v>
      </c>
      <c r="R357" s="3" t="s">
        <v>145</v>
      </c>
      <c r="S357" s="3" t="s">
        <v>49</v>
      </c>
      <c r="T357" s="3" t="s">
        <v>13</v>
      </c>
      <c r="U357" s="3"/>
      <c r="V357" s="3"/>
      <c r="W357" s="3"/>
      <c r="X357" s="3"/>
      <c r="Y357" s="3"/>
      <c r="Z357" s="3"/>
    </row>
    <row r="358">
      <c r="A358" s="3">
        <v>356.0</v>
      </c>
      <c r="B358" s="3" t="s">
        <v>841</v>
      </c>
      <c r="C358" s="3" t="s">
        <v>842</v>
      </c>
      <c r="D358" s="3">
        <v>9300.0</v>
      </c>
      <c r="E358" s="3">
        <v>3431.0</v>
      </c>
      <c r="F358" s="5">
        <f t="shared" si="2"/>
        <v>36.89247312</v>
      </c>
      <c r="G358" s="3" t="s">
        <v>4</v>
      </c>
      <c r="H358" s="3">
        <v>40.0</v>
      </c>
      <c r="I358" s="6">
        <f t="shared" si="3"/>
        <v>85.775</v>
      </c>
      <c r="J358" s="3" t="s">
        <v>69</v>
      </c>
      <c r="K358" s="3" t="s">
        <v>185</v>
      </c>
      <c r="L358" s="3">
        <v>1.3265208E9</v>
      </c>
      <c r="M358" s="3">
        <v>1.3272984E9</v>
      </c>
      <c r="N358" s="7">
        <f t="shared" ref="N358:O358" si="359">(((L358/60)/60)/24)+DATE(1970,1,1)</f>
        <v>40922.25</v>
      </c>
      <c r="O358" s="7">
        <f t="shared" si="359"/>
        <v>40931.25</v>
      </c>
      <c r="P358" s="3" t="b">
        <v>0</v>
      </c>
      <c r="Q358" s="3" t="b">
        <v>0</v>
      </c>
      <c r="R358" s="3" t="s">
        <v>116</v>
      </c>
      <c r="S358" s="3" t="s">
        <v>46</v>
      </c>
      <c r="T358" s="3" t="s">
        <v>8</v>
      </c>
      <c r="U358" s="3"/>
      <c r="V358" s="3"/>
      <c r="W358" s="3"/>
      <c r="X358" s="3"/>
      <c r="Y358" s="3"/>
      <c r="Z358" s="3"/>
    </row>
    <row r="359">
      <c r="A359" s="3">
        <v>357.0</v>
      </c>
      <c r="B359" s="3" t="s">
        <v>843</v>
      </c>
      <c r="C359" s="3" t="s">
        <v>844</v>
      </c>
      <c r="D359" s="3">
        <v>2300.0</v>
      </c>
      <c r="E359" s="3">
        <v>4253.0</v>
      </c>
      <c r="F359" s="5">
        <f t="shared" si="2"/>
        <v>184.9130435</v>
      </c>
      <c r="G359" s="3" t="s">
        <v>6</v>
      </c>
      <c r="H359" s="3">
        <v>41.0</v>
      </c>
      <c r="I359" s="6">
        <f t="shared" si="3"/>
        <v>103.7317073</v>
      </c>
      <c r="J359" s="3" t="s">
        <v>68</v>
      </c>
      <c r="K359" s="3" t="s">
        <v>106</v>
      </c>
      <c r="L359" s="3">
        <v>1.4412564E9</v>
      </c>
      <c r="M359" s="3">
        <v>1.4434164E9</v>
      </c>
      <c r="N359" s="7">
        <f t="shared" ref="N359:O359" si="360">(((L359/60)/60)/24)+DATE(1970,1,1)</f>
        <v>42250.20833</v>
      </c>
      <c r="O359" s="7">
        <f t="shared" si="360"/>
        <v>42275.20833</v>
      </c>
      <c r="P359" s="3" t="b">
        <v>0</v>
      </c>
      <c r="Q359" s="3" t="b">
        <v>0</v>
      </c>
      <c r="R359" s="3" t="s">
        <v>168</v>
      </c>
      <c r="S359" s="3" t="s">
        <v>51</v>
      </c>
      <c r="T359" s="3" t="s">
        <v>17</v>
      </c>
      <c r="U359" s="3"/>
      <c r="V359" s="3"/>
      <c r="W359" s="3"/>
      <c r="X359" s="3"/>
      <c r="Y359" s="3"/>
      <c r="Z359" s="3"/>
    </row>
    <row r="360">
      <c r="A360" s="3">
        <v>358.0</v>
      </c>
      <c r="B360" s="3" t="s">
        <v>845</v>
      </c>
      <c r="C360" s="3" t="s">
        <v>846</v>
      </c>
      <c r="D360" s="3">
        <v>9700.0</v>
      </c>
      <c r="E360" s="3">
        <v>1146.0</v>
      </c>
      <c r="F360" s="5">
        <f t="shared" si="2"/>
        <v>11.81443299</v>
      </c>
      <c r="G360" s="3" t="s">
        <v>4</v>
      </c>
      <c r="H360" s="3">
        <v>23.0</v>
      </c>
      <c r="I360" s="6">
        <f t="shared" si="3"/>
        <v>49.82608696</v>
      </c>
      <c r="J360" s="3" t="s">
        <v>73</v>
      </c>
      <c r="K360" s="3" t="s">
        <v>102</v>
      </c>
      <c r="L360" s="3">
        <v>1.5338772E9</v>
      </c>
      <c r="M360" s="3">
        <v>1.5341364E9</v>
      </c>
      <c r="N360" s="7">
        <f t="shared" ref="N360:O360" si="361">(((L360/60)/60)/24)+DATE(1970,1,1)</f>
        <v>43322.20833</v>
      </c>
      <c r="O360" s="7">
        <f t="shared" si="361"/>
        <v>43325.20833</v>
      </c>
      <c r="P360" s="3" t="b">
        <v>1</v>
      </c>
      <c r="Q360" s="3" t="b">
        <v>0</v>
      </c>
      <c r="R360" s="3" t="s">
        <v>199</v>
      </c>
      <c r="S360" s="3" t="s">
        <v>53</v>
      </c>
      <c r="T360" s="3" t="s">
        <v>15</v>
      </c>
      <c r="U360" s="3"/>
      <c r="V360" s="3"/>
      <c r="W360" s="3"/>
      <c r="X360" s="3"/>
      <c r="Y360" s="3"/>
      <c r="Z360" s="3"/>
    </row>
    <row r="361">
      <c r="A361" s="3">
        <v>359.0</v>
      </c>
      <c r="B361" s="3" t="s">
        <v>847</v>
      </c>
      <c r="C361" s="3" t="s">
        <v>848</v>
      </c>
      <c r="D361" s="3">
        <v>4000.0</v>
      </c>
      <c r="E361" s="3">
        <v>11948.0</v>
      </c>
      <c r="F361" s="5">
        <f t="shared" si="2"/>
        <v>298.7</v>
      </c>
      <c r="G361" s="3" t="s">
        <v>6</v>
      </c>
      <c r="H361" s="3">
        <v>187.0</v>
      </c>
      <c r="I361" s="6">
        <f t="shared" si="3"/>
        <v>63.89304813</v>
      </c>
      <c r="J361" s="3" t="s">
        <v>68</v>
      </c>
      <c r="K361" s="3" t="s">
        <v>106</v>
      </c>
      <c r="L361" s="3">
        <v>1.3144212E9</v>
      </c>
      <c r="M361" s="3">
        <v>1.315026E9</v>
      </c>
      <c r="N361" s="7">
        <f t="shared" ref="N361:O361" si="362">(((L361/60)/60)/24)+DATE(1970,1,1)</f>
        <v>40782.20833</v>
      </c>
      <c r="O361" s="7">
        <f t="shared" si="362"/>
        <v>40789.20833</v>
      </c>
      <c r="P361" s="3" t="b">
        <v>0</v>
      </c>
      <c r="Q361" s="3" t="b">
        <v>0</v>
      </c>
      <c r="R361" s="3" t="s">
        <v>151</v>
      </c>
      <c r="S361" s="3" t="s">
        <v>47</v>
      </c>
      <c r="T361" s="3" t="s">
        <v>18</v>
      </c>
      <c r="U361" s="3"/>
      <c r="V361" s="3"/>
      <c r="W361" s="3"/>
      <c r="X361" s="3"/>
      <c r="Y361" s="3"/>
      <c r="Z361" s="3"/>
    </row>
    <row r="362">
      <c r="A362" s="3">
        <v>360.0</v>
      </c>
      <c r="B362" s="3" t="s">
        <v>849</v>
      </c>
      <c r="C362" s="3" t="s">
        <v>850</v>
      </c>
      <c r="D362" s="3">
        <v>59700.0</v>
      </c>
      <c r="E362" s="3">
        <v>135132.0</v>
      </c>
      <c r="F362" s="5">
        <f t="shared" si="2"/>
        <v>226.3517588</v>
      </c>
      <c r="G362" s="3" t="s">
        <v>6</v>
      </c>
      <c r="H362" s="3">
        <v>2875.0</v>
      </c>
      <c r="I362" s="6">
        <f t="shared" si="3"/>
        <v>47.00243478</v>
      </c>
      <c r="J362" s="3" t="s">
        <v>70</v>
      </c>
      <c r="K362" s="3" t="s">
        <v>122</v>
      </c>
      <c r="L362" s="3">
        <v>1.2938616E9</v>
      </c>
      <c r="M362" s="3">
        <v>1.2950712E9</v>
      </c>
      <c r="N362" s="7">
        <f t="shared" ref="N362:O362" si="363">(((L362/60)/60)/24)+DATE(1970,1,1)</f>
        <v>40544.25</v>
      </c>
      <c r="O362" s="7">
        <f t="shared" si="363"/>
        <v>40558.25</v>
      </c>
      <c r="P362" s="3" t="b">
        <v>0</v>
      </c>
      <c r="Q362" s="3" t="b">
        <v>1</v>
      </c>
      <c r="R362" s="3" t="s">
        <v>116</v>
      </c>
      <c r="S362" s="3" t="s">
        <v>46</v>
      </c>
      <c r="T362" s="3" t="s">
        <v>8</v>
      </c>
      <c r="U362" s="3"/>
      <c r="V362" s="3"/>
      <c r="W362" s="3"/>
      <c r="X362" s="3"/>
      <c r="Y362" s="3"/>
      <c r="Z362" s="3"/>
    </row>
    <row r="363">
      <c r="A363" s="3">
        <v>361.0</v>
      </c>
      <c r="B363" s="3" t="s">
        <v>851</v>
      </c>
      <c r="C363" s="3" t="s">
        <v>852</v>
      </c>
      <c r="D363" s="3">
        <v>5500.0</v>
      </c>
      <c r="E363" s="3">
        <v>9546.0</v>
      </c>
      <c r="F363" s="5">
        <f t="shared" si="2"/>
        <v>173.5636364</v>
      </c>
      <c r="G363" s="3" t="s">
        <v>6</v>
      </c>
      <c r="H363" s="3">
        <v>88.0</v>
      </c>
      <c r="I363" s="6">
        <f t="shared" si="3"/>
        <v>108.4772727</v>
      </c>
      <c r="J363" s="3" t="s">
        <v>68</v>
      </c>
      <c r="K363" s="3" t="s">
        <v>106</v>
      </c>
      <c r="L363" s="3">
        <v>1.5073524E9</v>
      </c>
      <c r="M363" s="3">
        <v>1.509426E9</v>
      </c>
      <c r="N363" s="7">
        <f t="shared" ref="N363:O363" si="364">(((L363/60)/60)/24)+DATE(1970,1,1)</f>
        <v>43015.20833</v>
      </c>
      <c r="O363" s="7">
        <f t="shared" si="364"/>
        <v>43039.20833</v>
      </c>
      <c r="P363" s="3" t="b">
        <v>0</v>
      </c>
      <c r="Q363" s="3" t="b">
        <v>0</v>
      </c>
      <c r="R363" s="3" t="s">
        <v>116</v>
      </c>
      <c r="S363" s="3" t="s">
        <v>46</v>
      </c>
      <c r="T363" s="3" t="s">
        <v>8</v>
      </c>
      <c r="U363" s="3"/>
      <c r="V363" s="3"/>
      <c r="W363" s="3"/>
      <c r="X363" s="3"/>
      <c r="Y363" s="3"/>
      <c r="Z363" s="3"/>
    </row>
    <row r="364">
      <c r="A364" s="3">
        <v>362.0</v>
      </c>
      <c r="B364" s="3" t="s">
        <v>853</v>
      </c>
      <c r="C364" s="3" t="s">
        <v>854</v>
      </c>
      <c r="D364" s="3">
        <v>3700.0</v>
      </c>
      <c r="E364" s="3">
        <v>13755.0</v>
      </c>
      <c r="F364" s="5">
        <f t="shared" si="2"/>
        <v>371.7567568</v>
      </c>
      <c r="G364" s="3" t="s">
        <v>6</v>
      </c>
      <c r="H364" s="3">
        <v>191.0</v>
      </c>
      <c r="I364" s="6">
        <f t="shared" si="3"/>
        <v>72.01570681</v>
      </c>
      <c r="J364" s="3" t="s">
        <v>68</v>
      </c>
      <c r="K364" s="3" t="s">
        <v>106</v>
      </c>
      <c r="L364" s="3">
        <v>1.296108E9</v>
      </c>
      <c r="M364" s="3">
        <v>1.2993912E9</v>
      </c>
      <c r="N364" s="7">
        <f t="shared" ref="N364:O364" si="365">(((L364/60)/60)/24)+DATE(1970,1,1)</f>
        <v>40570.25</v>
      </c>
      <c r="O364" s="7">
        <f t="shared" si="365"/>
        <v>40608.25</v>
      </c>
      <c r="P364" s="3" t="b">
        <v>0</v>
      </c>
      <c r="Q364" s="3" t="b">
        <v>0</v>
      </c>
      <c r="R364" s="3" t="s">
        <v>107</v>
      </c>
      <c r="S364" s="3" t="s">
        <v>48</v>
      </c>
      <c r="T364" s="3" t="s">
        <v>9</v>
      </c>
      <c r="U364" s="3"/>
      <c r="V364" s="3"/>
      <c r="W364" s="3"/>
      <c r="X364" s="3"/>
      <c r="Y364" s="3"/>
      <c r="Z364" s="3"/>
    </row>
    <row r="365">
      <c r="A365" s="3">
        <v>363.0</v>
      </c>
      <c r="B365" s="3" t="s">
        <v>855</v>
      </c>
      <c r="C365" s="3" t="s">
        <v>856</v>
      </c>
      <c r="D365" s="3">
        <v>5200.0</v>
      </c>
      <c r="E365" s="3">
        <v>8330.0</v>
      </c>
      <c r="F365" s="5">
        <f t="shared" si="2"/>
        <v>160.1923077</v>
      </c>
      <c r="G365" s="3" t="s">
        <v>6</v>
      </c>
      <c r="H365" s="3">
        <v>139.0</v>
      </c>
      <c r="I365" s="6">
        <f t="shared" si="3"/>
        <v>59.92805755</v>
      </c>
      <c r="J365" s="3" t="s">
        <v>68</v>
      </c>
      <c r="K365" s="3" t="s">
        <v>106</v>
      </c>
      <c r="L365" s="3">
        <v>1.3249656E9</v>
      </c>
      <c r="M365" s="3">
        <v>1.325052E9</v>
      </c>
      <c r="N365" s="7">
        <f t="shared" ref="N365:O365" si="366">(((L365/60)/60)/24)+DATE(1970,1,1)</f>
        <v>40904.25</v>
      </c>
      <c r="O365" s="7">
        <f t="shared" si="366"/>
        <v>40905.25</v>
      </c>
      <c r="P365" s="3" t="b">
        <v>0</v>
      </c>
      <c r="Q365" s="3" t="b">
        <v>0</v>
      </c>
      <c r="R365" s="3" t="s">
        <v>107</v>
      </c>
      <c r="S365" s="3" t="s">
        <v>48</v>
      </c>
      <c r="T365" s="3" t="s">
        <v>9</v>
      </c>
      <c r="U365" s="3"/>
      <c r="V365" s="3"/>
      <c r="W365" s="3"/>
      <c r="X365" s="3"/>
      <c r="Y365" s="3"/>
      <c r="Z365" s="3"/>
    </row>
    <row r="366">
      <c r="A366" s="3">
        <v>364.0</v>
      </c>
      <c r="B366" s="3" t="s">
        <v>857</v>
      </c>
      <c r="C366" s="3" t="s">
        <v>858</v>
      </c>
      <c r="D366" s="3">
        <v>900.0</v>
      </c>
      <c r="E366" s="3">
        <v>14547.0</v>
      </c>
      <c r="F366" s="5">
        <f t="shared" si="2"/>
        <v>1616.333333</v>
      </c>
      <c r="G366" s="3" t="s">
        <v>6</v>
      </c>
      <c r="H366" s="3">
        <v>186.0</v>
      </c>
      <c r="I366" s="6">
        <f t="shared" si="3"/>
        <v>78.20967742</v>
      </c>
      <c r="J366" s="3" t="s">
        <v>68</v>
      </c>
      <c r="K366" s="3" t="s">
        <v>106</v>
      </c>
      <c r="L366" s="3">
        <v>1.5202296E9</v>
      </c>
      <c r="M366" s="3">
        <v>1.522818E9</v>
      </c>
      <c r="N366" s="7">
        <f t="shared" ref="N366:O366" si="367">(((L366/60)/60)/24)+DATE(1970,1,1)</f>
        <v>43164.25</v>
      </c>
      <c r="O366" s="7">
        <f t="shared" si="367"/>
        <v>43194.20833</v>
      </c>
      <c r="P366" s="3" t="b">
        <v>0</v>
      </c>
      <c r="Q366" s="3" t="b">
        <v>0</v>
      </c>
      <c r="R366" s="3" t="s">
        <v>140</v>
      </c>
      <c r="S366" s="3" t="s">
        <v>48</v>
      </c>
      <c r="T366" s="3" t="s">
        <v>14</v>
      </c>
      <c r="U366" s="3"/>
      <c r="V366" s="3"/>
      <c r="W366" s="3"/>
      <c r="X366" s="3"/>
      <c r="Y366" s="3"/>
      <c r="Z366" s="3"/>
    </row>
    <row r="367">
      <c r="A367" s="3">
        <v>365.0</v>
      </c>
      <c r="B367" s="3" t="s">
        <v>859</v>
      </c>
      <c r="C367" s="3" t="s">
        <v>860</v>
      </c>
      <c r="D367" s="3">
        <v>1600.0</v>
      </c>
      <c r="E367" s="3">
        <v>11735.0</v>
      </c>
      <c r="F367" s="5">
        <f t="shared" si="2"/>
        <v>733.4375</v>
      </c>
      <c r="G367" s="3" t="s">
        <v>6</v>
      </c>
      <c r="H367" s="3">
        <v>112.0</v>
      </c>
      <c r="I367" s="6">
        <f t="shared" si="3"/>
        <v>104.7767857</v>
      </c>
      <c r="J367" s="3" t="s">
        <v>74</v>
      </c>
      <c r="K367" s="3" t="s">
        <v>110</v>
      </c>
      <c r="L367" s="3">
        <v>1.4829912E9</v>
      </c>
      <c r="M367" s="3">
        <v>1.485324E9</v>
      </c>
      <c r="N367" s="7">
        <f t="shared" ref="N367:O367" si="368">(((L367/60)/60)/24)+DATE(1970,1,1)</f>
        <v>42733.25</v>
      </c>
      <c r="O367" s="7">
        <f t="shared" si="368"/>
        <v>42760.25</v>
      </c>
      <c r="P367" s="3" t="b">
        <v>0</v>
      </c>
      <c r="Q367" s="3" t="b">
        <v>0</v>
      </c>
      <c r="R367" s="3" t="s">
        <v>116</v>
      </c>
      <c r="S367" s="3" t="s">
        <v>46</v>
      </c>
      <c r="T367" s="3" t="s">
        <v>8</v>
      </c>
      <c r="U367" s="3"/>
      <c r="V367" s="3"/>
      <c r="W367" s="3"/>
      <c r="X367" s="3"/>
      <c r="Y367" s="3"/>
      <c r="Z367" s="3"/>
    </row>
    <row r="368">
      <c r="A368" s="3">
        <v>366.0</v>
      </c>
      <c r="B368" s="3" t="s">
        <v>861</v>
      </c>
      <c r="C368" s="3" t="s">
        <v>862</v>
      </c>
      <c r="D368" s="3">
        <v>1800.0</v>
      </c>
      <c r="E368" s="3">
        <v>10658.0</v>
      </c>
      <c r="F368" s="5">
        <f t="shared" si="2"/>
        <v>592.1111111</v>
      </c>
      <c r="G368" s="3" t="s">
        <v>6</v>
      </c>
      <c r="H368" s="3">
        <v>101.0</v>
      </c>
      <c r="I368" s="6">
        <f t="shared" si="3"/>
        <v>105.5247525</v>
      </c>
      <c r="J368" s="3" t="s">
        <v>68</v>
      </c>
      <c r="K368" s="3" t="s">
        <v>106</v>
      </c>
      <c r="L368" s="3">
        <v>1.2940344E9</v>
      </c>
      <c r="M368" s="3">
        <v>1.2941208E9</v>
      </c>
      <c r="N368" s="7">
        <f t="shared" ref="N368:O368" si="369">(((L368/60)/60)/24)+DATE(1970,1,1)</f>
        <v>40546.25</v>
      </c>
      <c r="O368" s="7">
        <f t="shared" si="369"/>
        <v>40547.25</v>
      </c>
      <c r="P368" s="3" t="b">
        <v>0</v>
      </c>
      <c r="Q368" s="3" t="b">
        <v>1</v>
      </c>
      <c r="R368" s="3" t="s">
        <v>116</v>
      </c>
      <c r="S368" s="3" t="s">
        <v>46</v>
      </c>
      <c r="T368" s="3" t="s">
        <v>8</v>
      </c>
      <c r="U368" s="3"/>
      <c r="V368" s="3"/>
      <c r="W368" s="3"/>
      <c r="X368" s="3"/>
      <c r="Y368" s="3"/>
      <c r="Z368" s="3"/>
    </row>
    <row r="369">
      <c r="A369" s="3">
        <v>367.0</v>
      </c>
      <c r="B369" s="3" t="s">
        <v>863</v>
      </c>
      <c r="C369" s="3" t="s">
        <v>864</v>
      </c>
      <c r="D369" s="3">
        <v>9900.0</v>
      </c>
      <c r="E369" s="3">
        <v>1870.0</v>
      </c>
      <c r="F369" s="5">
        <f t="shared" si="2"/>
        <v>18.88888889</v>
      </c>
      <c r="G369" s="3" t="s">
        <v>4</v>
      </c>
      <c r="H369" s="3">
        <v>75.0</v>
      </c>
      <c r="I369" s="6">
        <f t="shared" si="3"/>
        <v>24.93333333</v>
      </c>
      <c r="J369" s="3" t="s">
        <v>68</v>
      </c>
      <c r="K369" s="3" t="s">
        <v>106</v>
      </c>
      <c r="L369" s="3">
        <v>1.4136084E9</v>
      </c>
      <c r="M369" s="3">
        <v>1.4156856E9</v>
      </c>
      <c r="N369" s="7">
        <f t="shared" ref="N369:O369" si="370">(((L369/60)/60)/24)+DATE(1970,1,1)</f>
        <v>41930.20833</v>
      </c>
      <c r="O369" s="7">
        <f t="shared" si="370"/>
        <v>41954.25</v>
      </c>
      <c r="P369" s="3" t="b">
        <v>0</v>
      </c>
      <c r="Q369" s="3" t="b">
        <v>1</v>
      </c>
      <c r="R369" s="3" t="s">
        <v>116</v>
      </c>
      <c r="S369" s="3" t="s">
        <v>46</v>
      </c>
      <c r="T369" s="3" t="s">
        <v>8</v>
      </c>
      <c r="U369" s="3"/>
      <c r="V369" s="3"/>
      <c r="W369" s="3"/>
      <c r="X369" s="3"/>
      <c r="Y369" s="3"/>
      <c r="Z369" s="3"/>
    </row>
    <row r="370">
      <c r="A370" s="3">
        <v>368.0</v>
      </c>
      <c r="B370" s="3" t="s">
        <v>865</v>
      </c>
      <c r="C370" s="3" t="s">
        <v>866</v>
      </c>
      <c r="D370" s="3">
        <v>5200.0</v>
      </c>
      <c r="E370" s="3">
        <v>14394.0</v>
      </c>
      <c r="F370" s="5">
        <f t="shared" si="2"/>
        <v>276.8076923</v>
      </c>
      <c r="G370" s="3" t="s">
        <v>6</v>
      </c>
      <c r="H370" s="3">
        <v>206.0</v>
      </c>
      <c r="I370" s="6">
        <f t="shared" si="3"/>
        <v>69.87378641</v>
      </c>
      <c r="J370" s="3" t="s">
        <v>70</v>
      </c>
      <c r="K370" s="3" t="s">
        <v>122</v>
      </c>
      <c r="L370" s="3">
        <v>1.286946E9</v>
      </c>
      <c r="M370" s="3">
        <v>1.2889332E9</v>
      </c>
      <c r="N370" s="7">
        <f t="shared" ref="N370:O370" si="371">(((L370/60)/60)/24)+DATE(1970,1,1)</f>
        <v>40464.20833</v>
      </c>
      <c r="O370" s="7">
        <f t="shared" si="371"/>
        <v>40487.20833</v>
      </c>
      <c r="P370" s="3" t="b">
        <v>0</v>
      </c>
      <c r="Q370" s="3" t="b">
        <v>1</v>
      </c>
      <c r="R370" s="3" t="s">
        <v>123</v>
      </c>
      <c r="S370" s="3" t="s">
        <v>47</v>
      </c>
      <c r="T370" s="3" t="s">
        <v>10</v>
      </c>
      <c r="U370" s="3"/>
      <c r="V370" s="3"/>
      <c r="W370" s="3"/>
      <c r="X370" s="3"/>
      <c r="Y370" s="3"/>
      <c r="Z370" s="3"/>
    </row>
    <row r="371">
      <c r="A371" s="3">
        <v>369.0</v>
      </c>
      <c r="B371" s="3" t="s">
        <v>867</v>
      </c>
      <c r="C371" s="3" t="s">
        <v>868</v>
      </c>
      <c r="D371" s="3">
        <v>5400.0</v>
      </c>
      <c r="E371" s="3">
        <v>14743.0</v>
      </c>
      <c r="F371" s="5">
        <f t="shared" si="2"/>
        <v>273.0185185</v>
      </c>
      <c r="G371" s="3" t="s">
        <v>6</v>
      </c>
      <c r="H371" s="3">
        <v>154.0</v>
      </c>
      <c r="I371" s="6">
        <f t="shared" si="3"/>
        <v>95.73376623</v>
      </c>
      <c r="J371" s="3" t="s">
        <v>68</v>
      </c>
      <c r="K371" s="3" t="s">
        <v>106</v>
      </c>
      <c r="L371" s="3">
        <v>1.3598712E9</v>
      </c>
      <c r="M371" s="3">
        <v>1.3632372E9</v>
      </c>
      <c r="N371" s="7">
        <f t="shared" ref="N371:O371" si="372">(((L371/60)/60)/24)+DATE(1970,1,1)</f>
        <v>41308.25</v>
      </c>
      <c r="O371" s="7">
        <f t="shared" si="372"/>
        <v>41347.20833</v>
      </c>
      <c r="P371" s="3" t="b">
        <v>0</v>
      </c>
      <c r="Q371" s="3" t="b">
        <v>1</v>
      </c>
      <c r="R371" s="3" t="s">
        <v>346</v>
      </c>
      <c r="S371" s="3" t="s">
        <v>47</v>
      </c>
      <c r="T371" s="3" t="s">
        <v>22</v>
      </c>
      <c r="U371" s="3"/>
      <c r="V371" s="3"/>
      <c r="W371" s="3"/>
      <c r="X371" s="3"/>
      <c r="Y371" s="3"/>
      <c r="Z371" s="3"/>
    </row>
    <row r="372">
      <c r="A372" s="3">
        <v>370.0</v>
      </c>
      <c r="B372" s="3" t="s">
        <v>869</v>
      </c>
      <c r="C372" s="3" t="s">
        <v>870</v>
      </c>
      <c r="D372" s="3">
        <v>112300.0</v>
      </c>
      <c r="E372" s="3">
        <v>178965.0</v>
      </c>
      <c r="F372" s="5">
        <f t="shared" si="2"/>
        <v>159.3633126</v>
      </c>
      <c r="G372" s="3" t="s">
        <v>6</v>
      </c>
      <c r="H372" s="3">
        <v>5966.0</v>
      </c>
      <c r="I372" s="6">
        <f t="shared" si="3"/>
        <v>29.99748575</v>
      </c>
      <c r="J372" s="3" t="s">
        <v>68</v>
      </c>
      <c r="K372" s="3" t="s">
        <v>106</v>
      </c>
      <c r="L372" s="3">
        <v>1.5553044E9</v>
      </c>
      <c r="M372" s="3">
        <v>1.5558228E9</v>
      </c>
      <c r="N372" s="7">
        <f t="shared" ref="N372:O372" si="373">(((L372/60)/60)/24)+DATE(1970,1,1)</f>
        <v>43570.20833</v>
      </c>
      <c r="O372" s="7">
        <f t="shared" si="373"/>
        <v>43576.20833</v>
      </c>
      <c r="P372" s="3" t="b">
        <v>0</v>
      </c>
      <c r="Q372" s="3" t="b">
        <v>0</v>
      </c>
      <c r="R372" s="3" t="s">
        <v>116</v>
      </c>
      <c r="S372" s="3" t="s">
        <v>46</v>
      </c>
      <c r="T372" s="3" t="s">
        <v>8</v>
      </c>
      <c r="U372" s="3"/>
      <c r="V372" s="3"/>
      <c r="W372" s="3"/>
      <c r="X372" s="3"/>
      <c r="Y372" s="3"/>
      <c r="Z372" s="3"/>
    </row>
    <row r="373">
      <c r="A373" s="3">
        <v>371.0</v>
      </c>
      <c r="B373" s="3" t="s">
        <v>871</v>
      </c>
      <c r="C373" s="3" t="s">
        <v>872</v>
      </c>
      <c r="D373" s="3">
        <v>189200.0</v>
      </c>
      <c r="E373" s="3">
        <v>128410.0</v>
      </c>
      <c r="F373" s="5">
        <f t="shared" si="2"/>
        <v>67.86997886</v>
      </c>
      <c r="G373" s="3" t="s">
        <v>4</v>
      </c>
      <c r="H373" s="3">
        <v>2176.0</v>
      </c>
      <c r="I373" s="6">
        <f t="shared" si="3"/>
        <v>59.01194853</v>
      </c>
      <c r="J373" s="3" t="s">
        <v>68</v>
      </c>
      <c r="K373" s="3" t="s">
        <v>106</v>
      </c>
      <c r="L373" s="3">
        <v>1.4233752E9</v>
      </c>
      <c r="M373" s="3">
        <v>1.427778E9</v>
      </c>
      <c r="N373" s="7">
        <f t="shared" ref="N373:O373" si="374">(((L373/60)/60)/24)+DATE(1970,1,1)</f>
        <v>42043.25</v>
      </c>
      <c r="O373" s="7">
        <f t="shared" si="374"/>
        <v>42094.20833</v>
      </c>
      <c r="P373" s="3" t="b">
        <v>0</v>
      </c>
      <c r="Q373" s="3" t="b">
        <v>0</v>
      </c>
      <c r="R373" s="3" t="s">
        <v>116</v>
      </c>
      <c r="S373" s="3" t="s">
        <v>46</v>
      </c>
      <c r="T373" s="3" t="s">
        <v>8</v>
      </c>
      <c r="U373" s="3"/>
      <c r="V373" s="3"/>
      <c r="W373" s="3"/>
      <c r="X373" s="3"/>
      <c r="Y373" s="3"/>
      <c r="Z373" s="3"/>
    </row>
    <row r="374">
      <c r="A374" s="3">
        <v>372.0</v>
      </c>
      <c r="B374" s="3" t="s">
        <v>873</v>
      </c>
      <c r="C374" s="3" t="s">
        <v>874</v>
      </c>
      <c r="D374" s="3">
        <v>900.0</v>
      </c>
      <c r="E374" s="3">
        <v>14324.0</v>
      </c>
      <c r="F374" s="5">
        <f t="shared" si="2"/>
        <v>1591.555556</v>
      </c>
      <c r="G374" s="3" t="s">
        <v>6</v>
      </c>
      <c r="H374" s="3">
        <v>169.0</v>
      </c>
      <c r="I374" s="6">
        <f t="shared" si="3"/>
        <v>84.75739645</v>
      </c>
      <c r="J374" s="3" t="s">
        <v>68</v>
      </c>
      <c r="K374" s="3" t="s">
        <v>106</v>
      </c>
      <c r="L374" s="3">
        <v>1.4206968E9</v>
      </c>
      <c r="M374" s="3">
        <v>1.4224248E9</v>
      </c>
      <c r="N374" s="7">
        <f t="shared" ref="N374:O374" si="375">(((L374/60)/60)/24)+DATE(1970,1,1)</f>
        <v>42012.25</v>
      </c>
      <c r="O374" s="7">
        <f t="shared" si="375"/>
        <v>42032.25</v>
      </c>
      <c r="P374" s="3" t="b">
        <v>0</v>
      </c>
      <c r="Q374" s="3" t="b">
        <v>1</v>
      </c>
      <c r="R374" s="3" t="s">
        <v>123</v>
      </c>
      <c r="S374" s="3" t="s">
        <v>47</v>
      </c>
      <c r="T374" s="3" t="s">
        <v>10</v>
      </c>
      <c r="U374" s="3"/>
      <c r="V374" s="3"/>
      <c r="W374" s="3"/>
      <c r="X374" s="3"/>
      <c r="Y374" s="3"/>
      <c r="Z374" s="3"/>
    </row>
    <row r="375">
      <c r="A375" s="3">
        <v>373.0</v>
      </c>
      <c r="B375" s="3" t="s">
        <v>875</v>
      </c>
      <c r="C375" s="3" t="s">
        <v>876</v>
      </c>
      <c r="D375" s="3">
        <v>22500.0</v>
      </c>
      <c r="E375" s="3">
        <v>164291.0</v>
      </c>
      <c r="F375" s="5">
        <f t="shared" si="2"/>
        <v>730.1822222</v>
      </c>
      <c r="G375" s="3" t="s">
        <v>6</v>
      </c>
      <c r="H375" s="3">
        <v>2106.0</v>
      </c>
      <c r="I375" s="6">
        <f t="shared" si="3"/>
        <v>78.01092118</v>
      </c>
      <c r="J375" s="3" t="s">
        <v>68</v>
      </c>
      <c r="K375" s="3" t="s">
        <v>106</v>
      </c>
      <c r="L375" s="3">
        <v>1.502946E9</v>
      </c>
      <c r="M375" s="3">
        <v>1.5036372E9</v>
      </c>
      <c r="N375" s="7">
        <f t="shared" ref="N375:O375" si="376">(((L375/60)/60)/24)+DATE(1970,1,1)</f>
        <v>42964.20833</v>
      </c>
      <c r="O375" s="7">
        <f t="shared" si="376"/>
        <v>42972.20833</v>
      </c>
      <c r="P375" s="3" t="b">
        <v>0</v>
      </c>
      <c r="Q375" s="3" t="b">
        <v>0</v>
      </c>
      <c r="R375" s="3" t="s">
        <v>116</v>
      </c>
      <c r="S375" s="3" t="s">
        <v>46</v>
      </c>
      <c r="T375" s="3" t="s">
        <v>8</v>
      </c>
      <c r="U375" s="3"/>
      <c r="V375" s="3"/>
      <c r="W375" s="3"/>
      <c r="X375" s="3"/>
      <c r="Y375" s="3"/>
      <c r="Z375" s="3"/>
    </row>
    <row r="376">
      <c r="A376" s="3">
        <v>374.0</v>
      </c>
      <c r="B376" s="3" t="s">
        <v>877</v>
      </c>
      <c r="C376" s="3" t="s">
        <v>878</v>
      </c>
      <c r="D376" s="3">
        <v>167400.0</v>
      </c>
      <c r="E376" s="3">
        <v>22073.0</v>
      </c>
      <c r="F376" s="5">
        <f t="shared" si="2"/>
        <v>13.18578256</v>
      </c>
      <c r="G376" s="3" t="s">
        <v>4</v>
      </c>
      <c r="H376" s="3">
        <v>441.0</v>
      </c>
      <c r="I376" s="6">
        <f t="shared" si="3"/>
        <v>50.0521542</v>
      </c>
      <c r="J376" s="3" t="s">
        <v>68</v>
      </c>
      <c r="K376" s="3" t="s">
        <v>106</v>
      </c>
      <c r="L376" s="3">
        <v>1.5471864E9</v>
      </c>
      <c r="M376" s="3">
        <v>1.5476184E9</v>
      </c>
      <c r="N376" s="7">
        <f t="shared" ref="N376:O376" si="377">(((L376/60)/60)/24)+DATE(1970,1,1)</f>
        <v>43476.25</v>
      </c>
      <c r="O376" s="7">
        <f t="shared" si="377"/>
        <v>43481.25</v>
      </c>
      <c r="P376" s="3" t="b">
        <v>0</v>
      </c>
      <c r="Q376" s="3" t="b">
        <v>1</v>
      </c>
      <c r="R376" s="3" t="s">
        <v>123</v>
      </c>
      <c r="S376" s="3" t="s">
        <v>47</v>
      </c>
      <c r="T376" s="3" t="s">
        <v>10</v>
      </c>
      <c r="U376" s="3"/>
      <c r="V376" s="3"/>
      <c r="W376" s="3"/>
      <c r="X376" s="3"/>
      <c r="Y376" s="3"/>
      <c r="Z376" s="3"/>
    </row>
    <row r="377">
      <c r="A377" s="3">
        <v>375.0</v>
      </c>
      <c r="B377" s="3" t="s">
        <v>879</v>
      </c>
      <c r="C377" s="3" t="s">
        <v>880</v>
      </c>
      <c r="D377" s="3">
        <v>2700.0</v>
      </c>
      <c r="E377" s="3">
        <v>1479.0</v>
      </c>
      <c r="F377" s="5">
        <f t="shared" si="2"/>
        <v>54.77777778</v>
      </c>
      <c r="G377" s="3" t="s">
        <v>4</v>
      </c>
      <c r="H377" s="3">
        <v>25.0</v>
      </c>
      <c r="I377" s="6">
        <f t="shared" si="3"/>
        <v>59.16</v>
      </c>
      <c r="J377" s="3" t="s">
        <v>68</v>
      </c>
      <c r="K377" s="3" t="s">
        <v>106</v>
      </c>
      <c r="L377" s="3">
        <v>1.4449716E9</v>
      </c>
      <c r="M377" s="3">
        <v>1.4499E9</v>
      </c>
      <c r="N377" s="7">
        <f t="shared" ref="N377:O377" si="378">(((L377/60)/60)/24)+DATE(1970,1,1)</f>
        <v>42293.20833</v>
      </c>
      <c r="O377" s="7">
        <f t="shared" si="378"/>
        <v>42350.25</v>
      </c>
      <c r="P377" s="3" t="b">
        <v>0</v>
      </c>
      <c r="Q377" s="3" t="b">
        <v>0</v>
      </c>
      <c r="R377" s="3" t="s">
        <v>140</v>
      </c>
      <c r="S377" s="3" t="s">
        <v>48</v>
      </c>
      <c r="T377" s="3" t="s">
        <v>14</v>
      </c>
      <c r="U377" s="3"/>
      <c r="V377" s="3"/>
      <c r="W377" s="3"/>
      <c r="X377" s="3"/>
      <c r="Y377" s="3"/>
      <c r="Z377" s="3"/>
    </row>
    <row r="378">
      <c r="A378" s="3">
        <v>376.0</v>
      </c>
      <c r="B378" s="3" t="s">
        <v>881</v>
      </c>
      <c r="C378" s="3" t="s">
        <v>882</v>
      </c>
      <c r="D378" s="3">
        <v>3400.0</v>
      </c>
      <c r="E378" s="3">
        <v>12275.0</v>
      </c>
      <c r="F378" s="5">
        <f t="shared" si="2"/>
        <v>361.0294118</v>
      </c>
      <c r="G378" s="3" t="s">
        <v>6</v>
      </c>
      <c r="H378" s="3">
        <v>131.0</v>
      </c>
      <c r="I378" s="6">
        <f t="shared" si="3"/>
        <v>93.70229008</v>
      </c>
      <c r="J378" s="3" t="s">
        <v>68</v>
      </c>
      <c r="K378" s="3" t="s">
        <v>106</v>
      </c>
      <c r="L378" s="3">
        <v>1.4046228E9</v>
      </c>
      <c r="M378" s="3">
        <v>1.4051412E9</v>
      </c>
      <c r="N378" s="7">
        <f t="shared" ref="N378:O378" si="379">(((L378/60)/60)/24)+DATE(1970,1,1)</f>
        <v>41826.20833</v>
      </c>
      <c r="O378" s="7">
        <f t="shared" si="379"/>
        <v>41832.20833</v>
      </c>
      <c r="P378" s="3" t="b">
        <v>0</v>
      </c>
      <c r="Q378" s="3" t="b">
        <v>0</v>
      </c>
      <c r="R378" s="3" t="s">
        <v>107</v>
      </c>
      <c r="S378" s="3" t="s">
        <v>48</v>
      </c>
      <c r="T378" s="3" t="s">
        <v>9</v>
      </c>
      <c r="U378" s="3"/>
      <c r="V378" s="3"/>
      <c r="W378" s="3"/>
      <c r="X378" s="3"/>
      <c r="Y378" s="3"/>
      <c r="Z378" s="3"/>
    </row>
    <row r="379">
      <c r="A379" s="3">
        <v>377.0</v>
      </c>
      <c r="B379" s="3" t="s">
        <v>883</v>
      </c>
      <c r="C379" s="3" t="s">
        <v>884</v>
      </c>
      <c r="D379" s="3">
        <v>49700.0</v>
      </c>
      <c r="E379" s="3">
        <v>5098.0</v>
      </c>
      <c r="F379" s="5">
        <f t="shared" si="2"/>
        <v>10.25754527</v>
      </c>
      <c r="G379" s="3" t="s">
        <v>4</v>
      </c>
      <c r="H379" s="3">
        <v>127.0</v>
      </c>
      <c r="I379" s="6">
        <f t="shared" si="3"/>
        <v>40.14173228</v>
      </c>
      <c r="J379" s="3" t="s">
        <v>68</v>
      </c>
      <c r="K379" s="3" t="s">
        <v>106</v>
      </c>
      <c r="L379" s="3">
        <v>1.5717204E9</v>
      </c>
      <c r="M379" s="3">
        <v>1.5729336E9</v>
      </c>
      <c r="N379" s="7">
        <f t="shared" ref="N379:O379" si="380">(((L379/60)/60)/24)+DATE(1970,1,1)</f>
        <v>43760.20833</v>
      </c>
      <c r="O379" s="7">
        <f t="shared" si="380"/>
        <v>43774.25</v>
      </c>
      <c r="P379" s="3" t="b">
        <v>0</v>
      </c>
      <c r="Q379" s="3" t="b">
        <v>0</v>
      </c>
      <c r="R379" s="3" t="s">
        <v>116</v>
      </c>
      <c r="S379" s="3" t="s">
        <v>46</v>
      </c>
      <c r="T379" s="3" t="s">
        <v>8</v>
      </c>
      <c r="U379" s="3"/>
      <c r="V379" s="3"/>
      <c r="W379" s="3"/>
      <c r="X379" s="3"/>
      <c r="Y379" s="3"/>
      <c r="Z379" s="3"/>
    </row>
    <row r="380">
      <c r="A380" s="3">
        <v>378.0</v>
      </c>
      <c r="B380" s="3" t="s">
        <v>885</v>
      </c>
      <c r="C380" s="3" t="s">
        <v>886</v>
      </c>
      <c r="D380" s="3">
        <v>178200.0</v>
      </c>
      <c r="E380" s="3">
        <v>24882.0</v>
      </c>
      <c r="F380" s="5">
        <f t="shared" si="2"/>
        <v>13.96296296</v>
      </c>
      <c r="G380" s="3" t="s">
        <v>4</v>
      </c>
      <c r="H380" s="3">
        <v>355.0</v>
      </c>
      <c r="I380" s="6">
        <f t="shared" si="3"/>
        <v>70.09014085</v>
      </c>
      <c r="J380" s="3" t="s">
        <v>68</v>
      </c>
      <c r="K380" s="3" t="s">
        <v>106</v>
      </c>
      <c r="L380" s="3">
        <v>1.5268788E9</v>
      </c>
      <c r="M380" s="3">
        <v>1.530162E9</v>
      </c>
      <c r="N380" s="7">
        <f t="shared" ref="N380:O380" si="381">(((L380/60)/60)/24)+DATE(1970,1,1)</f>
        <v>43241.20833</v>
      </c>
      <c r="O380" s="7">
        <f t="shared" si="381"/>
        <v>43279.20833</v>
      </c>
      <c r="P380" s="3" t="b">
        <v>0</v>
      </c>
      <c r="Q380" s="3" t="b">
        <v>0</v>
      </c>
      <c r="R380" s="3" t="s">
        <v>123</v>
      </c>
      <c r="S380" s="3" t="s">
        <v>47</v>
      </c>
      <c r="T380" s="3" t="s">
        <v>10</v>
      </c>
      <c r="U380" s="3"/>
      <c r="V380" s="3"/>
      <c r="W380" s="3"/>
      <c r="X380" s="3"/>
      <c r="Y380" s="3"/>
      <c r="Z380" s="3"/>
    </row>
    <row r="381">
      <c r="A381" s="3">
        <v>379.0</v>
      </c>
      <c r="B381" s="3" t="s">
        <v>887</v>
      </c>
      <c r="C381" s="3" t="s">
        <v>888</v>
      </c>
      <c r="D381" s="3">
        <v>7200.0</v>
      </c>
      <c r="E381" s="3">
        <v>2912.0</v>
      </c>
      <c r="F381" s="5">
        <f t="shared" si="2"/>
        <v>40.44444444</v>
      </c>
      <c r="G381" s="3" t="s">
        <v>4</v>
      </c>
      <c r="H381" s="3">
        <v>44.0</v>
      </c>
      <c r="I381" s="6">
        <f t="shared" si="3"/>
        <v>66.18181818</v>
      </c>
      <c r="J381" s="3" t="s">
        <v>70</v>
      </c>
      <c r="K381" s="3" t="s">
        <v>122</v>
      </c>
      <c r="L381" s="3">
        <v>1.3196916E9</v>
      </c>
      <c r="M381" s="3">
        <v>1.3209048E9</v>
      </c>
      <c r="N381" s="7">
        <f t="shared" ref="N381:O381" si="382">(((L381/60)/60)/24)+DATE(1970,1,1)</f>
        <v>40843.20833</v>
      </c>
      <c r="O381" s="7">
        <f t="shared" si="382"/>
        <v>40857.25</v>
      </c>
      <c r="P381" s="3" t="b">
        <v>0</v>
      </c>
      <c r="Q381" s="3" t="b">
        <v>0</v>
      </c>
      <c r="R381" s="3" t="s">
        <v>116</v>
      </c>
      <c r="S381" s="3" t="s">
        <v>46</v>
      </c>
      <c r="T381" s="3" t="s">
        <v>8</v>
      </c>
      <c r="U381" s="3"/>
      <c r="V381" s="3"/>
      <c r="W381" s="3"/>
      <c r="X381" s="3"/>
      <c r="Y381" s="3"/>
      <c r="Z381" s="3"/>
    </row>
    <row r="382">
      <c r="A382" s="3">
        <v>380.0</v>
      </c>
      <c r="B382" s="3" t="s">
        <v>889</v>
      </c>
      <c r="C382" s="3" t="s">
        <v>890</v>
      </c>
      <c r="D382" s="3">
        <v>2500.0</v>
      </c>
      <c r="E382" s="3">
        <v>4008.0</v>
      </c>
      <c r="F382" s="5">
        <f t="shared" si="2"/>
        <v>160.32</v>
      </c>
      <c r="G382" s="3" t="s">
        <v>6</v>
      </c>
      <c r="H382" s="3">
        <v>84.0</v>
      </c>
      <c r="I382" s="6">
        <f t="shared" si="3"/>
        <v>47.71428571</v>
      </c>
      <c r="J382" s="3" t="s">
        <v>68</v>
      </c>
      <c r="K382" s="3" t="s">
        <v>106</v>
      </c>
      <c r="L382" s="3">
        <v>1.3719636E9</v>
      </c>
      <c r="M382" s="3">
        <v>1.3723956E9</v>
      </c>
      <c r="N382" s="7">
        <f t="shared" ref="N382:O382" si="383">(((L382/60)/60)/24)+DATE(1970,1,1)</f>
        <v>41448.20833</v>
      </c>
      <c r="O382" s="7">
        <f t="shared" si="383"/>
        <v>41453.20833</v>
      </c>
      <c r="P382" s="3" t="b">
        <v>0</v>
      </c>
      <c r="Q382" s="3" t="b">
        <v>0</v>
      </c>
      <c r="R382" s="3" t="s">
        <v>116</v>
      </c>
      <c r="S382" s="3" t="s">
        <v>46</v>
      </c>
      <c r="T382" s="3" t="s">
        <v>8</v>
      </c>
      <c r="U382" s="3"/>
      <c r="V382" s="3"/>
      <c r="W382" s="3"/>
      <c r="X382" s="3"/>
      <c r="Y382" s="3"/>
      <c r="Z382" s="3"/>
    </row>
    <row r="383">
      <c r="A383" s="3">
        <v>381.0</v>
      </c>
      <c r="B383" s="3" t="s">
        <v>891</v>
      </c>
      <c r="C383" s="3" t="s">
        <v>892</v>
      </c>
      <c r="D383" s="3">
        <v>5300.0</v>
      </c>
      <c r="E383" s="3">
        <v>9749.0</v>
      </c>
      <c r="F383" s="5">
        <f t="shared" si="2"/>
        <v>183.9433962</v>
      </c>
      <c r="G383" s="3" t="s">
        <v>6</v>
      </c>
      <c r="H383" s="3">
        <v>155.0</v>
      </c>
      <c r="I383" s="6">
        <f t="shared" si="3"/>
        <v>62.89677419</v>
      </c>
      <c r="J383" s="3" t="s">
        <v>68</v>
      </c>
      <c r="K383" s="3" t="s">
        <v>106</v>
      </c>
      <c r="L383" s="3">
        <v>1.4337396E9</v>
      </c>
      <c r="M383" s="3">
        <v>1.437714E9</v>
      </c>
      <c r="N383" s="7">
        <f t="shared" ref="N383:O383" si="384">(((L383/60)/60)/24)+DATE(1970,1,1)</f>
        <v>42163.20833</v>
      </c>
      <c r="O383" s="7">
        <f t="shared" si="384"/>
        <v>42209.20833</v>
      </c>
      <c r="P383" s="3" t="b">
        <v>0</v>
      </c>
      <c r="Q383" s="3" t="b">
        <v>0</v>
      </c>
      <c r="R383" s="3" t="s">
        <v>116</v>
      </c>
      <c r="S383" s="3" t="s">
        <v>46</v>
      </c>
      <c r="T383" s="3" t="s">
        <v>8</v>
      </c>
      <c r="U383" s="3"/>
      <c r="V383" s="3"/>
      <c r="W383" s="3"/>
      <c r="X383" s="3"/>
      <c r="Y383" s="3"/>
      <c r="Z383" s="3"/>
    </row>
    <row r="384">
      <c r="A384" s="3">
        <v>382.0</v>
      </c>
      <c r="B384" s="3" t="s">
        <v>893</v>
      </c>
      <c r="C384" s="3" t="s">
        <v>894</v>
      </c>
      <c r="D384" s="3">
        <v>9100.0</v>
      </c>
      <c r="E384" s="3">
        <v>5803.0</v>
      </c>
      <c r="F384" s="5">
        <f t="shared" si="2"/>
        <v>63.76923077</v>
      </c>
      <c r="G384" s="3" t="s">
        <v>4</v>
      </c>
      <c r="H384" s="3">
        <v>67.0</v>
      </c>
      <c r="I384" s="6">
        <f t="shared" si="3"/>
        <v>86.6119403</v>
      </c>
      <c r="J384" s="3" t="s">
        <v>68</v>
      </c>
      <c r="K384" s="3" t="s">
        <v>106</v>
      </c>
      <c r="L384" s="3">
        <v>1.50813E9</v>
      </c>
      <c r="M384" s="3">
        <v>1.5097716E9</v>
      </c>
      <c r="N384" s="7">
        <f t="shared" ref="N384:O384" si="385">(((L384/60)/60)/24)+DATE(1970,1,1)</f>
        <v>43024.20833</v>
      </c>
      <c r="O384" s="7">
        <f t="shared" si="385"/>
        <v>43043.20833</v>
      </c>
      <c r="P384" s="3" t="b">
        <v>0</v>
      </c>
      <c r="Q384" s="3" t="b">
        <v>0</v>
      </c>
      <c r="R384" s="3" t="s">
        <v>199</v>
      </c>
      <c r="S384" s="3" t="s">
        <v>53</v>
      </c>
      <c r="T384" s="3" t="s">
        <v>15</v>
      </c>
      <c r="U384" s="3"/>
      <c r="V384" s="3"/>
      <c r="W384" s="3"/>
      <c r="X384" s="3"/>
      <c r="Y384" s="3"/>
      <c r="Z384" s="3"/>
    </row>
    <row r="385">
      <c r="A385" s="3">
        <v>383.0</v>
      </c>
      <c r="B385" s="3" t="s">
        <v>895</v>
      </c>
      <c r="C385" s="3" t="s">
        <v>896</v>
      </c>
      <c r="D385" s="3">
        <v>6300.0</v>
      </c>
      <c r="E385" s="3">
        <v>14199.0</v>
      </c>
      <c r="F385" s="5">
        <f t="shared" si="2"/>
        <v>225.3809524</v>
      </c>
      <c r="G385" s="3" t="s">
        <v>6</v>
      </c>
      <c r="H385" s="3">
        <v>189.0</v>
      </c>
      <c r="I385" s="6">
        <f t="shared" si="3"/>
        <v>75.12698413</v>
      </c>
      <c r="J385" s="3" t="s">
        <v>68</v>
      </c>
      <c r="K385" s="3" t="s">
        <v>106</v>
      </c>
      <c r="L385" s="3">
        <v>1.5500376E9</v>
      </c>
      <c r="M385" s="3">
        <v>1.550556E9</v>
      </c>
      <c r="N385" s="7">
        <f t="shared" ref="N385:O385" si="386">(((L385/60)/60)/24)+DATE(1970,1,1)</f>
        <v>43509.25</v>
      </c>
      <c r="O385" s="7">
        <f t="shared" si="386"/>
        <v>43515.25</v>
      </c>
      <c r="P385" s="3" t="b">
        <v>0</v>
      </c>
      <c r="Q385" s="3" t="b">
        <v>1</v>
      </c>
      <c r="R385" s="3" t="s">
        <v>103</v>
      </c>
      <c r="S385" s="3" t="s">
        <v>52</v>
      </c>
      <c r="T385" s="3" t="s">
        <v>12</v>
      </c>
      <c r="U385" s="3"/>
      <c r="V385" s="3"/>
      <c r="W385" s="3"/>
      <c r="X385" s="3"/>
      <c r="Y385" s="3"/>
      <c r="Z385" s="3"/>
    </row>
    <row r="386">
      <c r="A386" s="3">
        <v>384.0</v>
      </c>
      <c r="B386" s="3" t="s">
        <v>897</v>
      </c>
      <c r="C386" s="3" t="s">
        <v>898</v>
      </c>
      <c r="D386" s="3">
        <v>114400.0</v>
      </c>
      <c r="E386" s="3">
        <v>196779.0</v>
      </c>
      <c r="F386" s="5">
        <f t="shared" si="2"/>
        <v>172.0096154</v>
      </c>
      <c r="G386" s="3" t="s">
        <v>6</v>
      </c>
      <c r="H386" s="3">
        <v>4799.0</v>
      </c>
      <c r="I386" s="6">
        <f t="shared" si="3"/>
        <v>41.00416753</v>
      </c>
      <c r="J386" s="3" t="s">
        <v>68</v>
      </c>
      <c r="K386" s="3" t="s">
        <v>106</v>
      </c>
      <c r="L386" s="3">
        <v>1.4867064E9</v>
      </c>
      <c r="M386" s="3">
        <v>1.4890392E9</v>
      </c>
      <c r="N386" s="7">
        <f t="shared" ref="N386:O386" si="387">(((L386/60)/60)/24)+DATE(1970,1,1)</f>
        <v>42776.25</v>
      </c>
      <c r="O386" s="7">
        <f t="shared" si="387"/>
        <v>42803.25</v>
      </c>
      <c r="P386" s="3" t="b">
        <v>1</v>
      </c>
      <c r="Q386" s="3" t="b">
        <v>1</v>
      </c>
      <c r="R386" s="3" t="s">
        <v>123</v>
      </c>
      <c r="S386" s="3" t="s">
        <v>47</v>
      </c>
      <c r="T386" s="3" t="s">
        <v>10</v>
      </c>
      <c r="U386" s="3"/>
      <c r="V386" s="3"/>
      <c r="W386" s="3"/>
      <c r="X386" s="3"/>
      <c r="Y386" s="3"/>
      <c r="Z386" s="3"/>
    </row>
    <row r="387">
      <c r="A387" s="3">
        <v>385.0</v>
      </c>
      <c r="B387" s="3" t="s">
        <v>899</v>
      </c>
      <c r="C387" s="3" t="s">
        <v>900</v>
      </c>
      <c r="D387" s="3">
        <v>38900.0</v>
      </c>
      <c r="E387" s="3">
        <v>56859.0</v>
      </c>
      <c r="F387" s="5">
        <f t="shared" si="2"/>
        <v>146.1670951</v>
      </c>
      <c r="G387" s="3" t="s">
        <v>6</v>
      </c>
      <c r="H387" s="3">
        <v>1137.0</v>
      </c>
      <c r="I387" s="6">
        <f t="shared" si="3"/>
        <v>50.00791557</v>
      </c>
      <c r="J387" s="3" t="s">
        <v>68</v>
      </c>
      <c r="K387" s="3" t="s">
        <v>106</v>
      </c>
      <c r="L387" s="3">
        <v>1.5538356E9</v>
      </c>
      <c r="M387" s="3">
        <v>1.5566004E9</v>
      </c>
      <c r="N387" s="7">
        <f t="shared" ref="N387:O387" si="388">(((L387/60)/60)/24)+DATE(1970,1,1)</f>
        <v>43553.20833</v>
      </c>
      <c r="O387" s="7">
        <f t="shared" si="388"/>
        <v>43585.20833</v>
      </c>
      <c r="P387" s="3" t="b">
        <v>0</v>
      </c>
      <c r="Q387" s="3" t="b">
        <v>0</v>
      </c>
      <c r="R387" s="3" t="s">
        <v>148</v>
      </c>
      <c r="S387" s="3" t="s">
        <v>50</v>
      </c>
      <c r="T387" s="3" t="s">
        <v>20</v>
      </c>
      <c r="U387" s="3"/>
      <c r="V387" s="3"/>
      <c r="W387" s="3"/>
      <c r="X387" s="3"/>
      <c r="Y387" s="3"/>
      <c r="Z387" s="3"/>
    </row>
    <row r="388">
      <c r="A388" s="3">
        <v>386.0</v>
      </c>
      <c r="B388" s="3" t="s">
        <v>901</v>
      </c>
      <c r="C388" s="3" t="s">
        <v>902</v>
      </c>
      <c r="D388" s="3">
        <v>135500.0</v>
      </c>
      <c r="E388" s="3">
        <v>103554.0</v>
      </c>
      <c r="F388" s="5">
        <f t="shared" si="2"/>
        <v>76.42361624</v>
      </c>
      <c r="G388" s="3" t="s">
        <v>4</v>
      </c>
      <c r="H388" s="3">
        <v>1068.0</v>
      </c>
      <c r="I388" s="6">
        <f t="shared" si="3"/>
        <v>96.96067416</v>
      </c>
      <c r="J388" s="3" t="s">
        <v>68</v>
      </c>
      <c r="K388" s="3" t="s">
        <v>106</v>
      </c>
      <c r="L388" s="3">
        <v>1.2775284E9</v>
      </c>
      <c r="M388" s="3">
        <v>1.2785652E9</v>
      </c>
      <c r="N388" s="7">
        <f t="shared" ref="N388:O388" si="389">(((L388/60)/60)/24)+DATE(1970,1,1)</f>
        <v>40355.20833</v>
      </c>
      <c r="O388" s="7">
        <f t="shared" si="389"/>
        <v>40367.20833</v>
      </c>
      <c r="P388" s="3" t="b">
        <v>0</v>
      </c>
      <c r="Q388" s="3" t="b">
        <v>0</v>
      </c>
      <c r="R388" s="3" t="s">
        <v>116</v>
      </c>
      <c r="S388" s="3" t="s">
        <v>46</v>
      </c>
      <c r="T388" s="3" t="s">
        <v>8</v>
      </c>
      <c r="U388" s="3"/>
      <c r="V388" s="3"/>
      <c r="W388" s="3"/>
      <c r="X388" s="3"/>
      <c r="Y388" s="3"/>
      <c r="Z388" s="3"/>
    </row>
    <row r="389">
      <c r="A389" s="3">
        <v>387.0</v>
      </c>
      <c r="B389" s="3" t="s">
        <v>903</v>
      </c>
      <c r="C389" s="3" t="s">
        <v>904</v>
      </c>
      <c r="D389" s="3">
        <v>109000.0</v>
      </c>
      <c r="E389" s="3">
        <v>42795.0</v>
      </c>
      <c r="F389" s="5">
        <f t="shared" si="2"/>
        <v>39.26146789</v>
      </c>
      <c r="G389" s="3" t="s">
        <v>4</v>
      </c>
      <c r="H389" s="3">
        <v>424.0</v>
      </c>
      <c r="I389" s="6">
        <f t="shared" si="3"/>
        <v>100.9316038</v>
      </c>
      <c r="J389" s="3" t="s">
        <v>68</v>
      </c>
      <c r="K389" s="3" t="s">
        <v>106</v>
      </c>
      <c r="L389" s="3">
        <v>1.3394772E9</v>
      </c>
      <c r="M389" s="3">
        <v>1.3399092E9</v>
      </c>
      <c r="N389" s="7">
        <f t="shared" ref="N389:O389" si="390">(((L389/60)/60)/24)+DATE(1970,1,1)</f>
        <v>41072.20833</v>
      </c>
      <c r="O389" s="7">
        <f t="shared" si="390"/>
        <v>41077.20833</v>
      </c>
      <c r="P389" s="3" t="b">
        <v>0</v>
      </c>
      <c r="Q389" s="3" t="b">
        <v>0</v>
      </c>
      <c r="R389" s="3" t="s">
        <v>145</v>
      </c>
      <c r="S389" s="3" t="s">
        <v>49</v>
      </c>
      <c r="T389" s="3" t="s">
        <v>13</v>
      </c>
      <c r="U389" s="3"/>
      <c r="V389" s="3"/>
      <c r="W389" s="3"/>
      <c r="X389" s="3"/>
      <c r="Y389" s="3"/>
      <c r="Z389" s="3"/>
    </row>
    <row r="390">
      <c r="A390" s="3">
        <v>388.0</v>
      </c>
      <c r="B390" s="3" t="s">
        <v>905</v>
      </c>
      <c r="C390" s="3" t="s">
        <v>906</v>
      </c>
      <c r="D390" s="3">
        <v>114800.0</v>
      </c>
      <c r="E390" s="3">
        <v>12938.0</v>
      </c>
      <c r="F390" s="5">
        <f t="shared" si="2"/>
        <v>11.27003484</v>
      </c>
      <c r="G390" s="3" t="s">
        <v>3</v>
      </c>
      <c r="H390" s="3">
        <v>145.0</v>
      </c>
      <c r="I390" s="6">
        <f t="shared" si="3"/>
        <v>89.22758621</v>
      </c>
      <c r="J390" s="3" t="s">
        <v>72</v>
      </c>
      <c r="K390" s="3" t="s">
        <v>177</v>
      </c>
      <c r="L390" s="3">
        <v>1.3256568E9</v>
      </c>
      <c r="M390" s="3">
        <v>1.3258296E9</v>
      </c>
      <c r="N390" s="7">
        <f t="shared" ref="N390:O390" si="391">(((L390/60)/60)/24)+DATE(1970,1,1)</f>
        <v>40912.25</v>
      </c>
      <c r="O390" s="7">
        <f t="shared" si="391"/>
        <v>40914.25</v>
      </c>
      <c r="P390" s="3" t="b">
        <v>0</v>
      </c>
      <c r="Q390" s="3" t="b">
        <v>0</v>
      </c>
      <c r="R390" s="3" t="s">
        <v>140</v>
      </c>
      <c r="S390" s="3" t="s">
        <v>48</v>
      </c>
      <c r="T390" s="3" t="s">
        <v>14</v>
      </c>
      <c r="U390" s="3"/>
      <c r="V390" s="3"/>
      <c r="W390" s="3"/>
      <c r="X390" s="3"/>
      <c r="Y390" s="3"/>
      <c r="Z390" s="3"/>
    </row>
    <row r="391">
      <c r="A391" s="3">
        <v>389.0</v>
      </c>
      <c r="B391" s="3" t="s">
        <v>907</v>
      </c>
      <c r="C391" s="3" t="s">
        <v>908</v>
      </c>
      <c r="D391" s="3">
        <v>83000.0</v>
      </c>
      <c r="E391" s="3">
        <v>101352.0</v>
      </c>
      <c r="F391" s="5">
        <f t="shared" si="2"/>
        <v>122.1108434</v>
      </c>
      <c r="G391" s="3" t="s">
        <v>6</v>
      </c>
      <c r="H391" s="3">
        <v>1152.0</v>
      </c>
      <c r="I391" s="6">
        <f t="shared" si="3"/>
        <v>87.97916667</v>
      </c>
      <c r="J391" s="3" t="s">
        <v>68</v>
      </c>
      <c r="K391" s="3" t="s">
        <v>106</v>
      </c>
      <c r="L391" s="3">
        <v>1.288242E9</v>
      </c>
      <c r="M391" s="3">
        <v>1.2905784E9</v>
      </c>
      <c r="N391" s="7">
        <f t="shared" ref="N391:O391" si="392">(((L391/60)/60)/24)+DATE(1970,1,1)</f>
        <v>40479.20833</v>
      </c>
      <c r="O391" s="7">
        <f t="shared" si="392"/>
        <v>40506.25</v>
      </c>
      <c r="P391" s="3" t="b">
        <v>0</v>
      </c>
      <c r="Q391" s="3" t="b">
        <v>0</v>
      </c>
      <c r="R391" s="3" t="s">
        <v>116</v>
      </c>
      <c r="S391" s="3" t="s">
        <v>46</v>
      </c>
      <c r="T391" s="3" t="s">
        <v>8</v>
      </c>
      <c r="U391" s="3"/>
      <c r="V391" s="3"/>
      <c r="W391" s="3"/>
      <c r="X391" s="3"/>
      <c r="Y391" s="3"/>
      <c r="Z391" s="3"/>
    </row>
    <row r="392">
      <c r="A392" s="3">
        <v>390.0</v>
      </c>
      <c r="B392" s="3" t="s">
        <v>909</v>
      </c>
      <c r="C392" s="3" t="s">
        <v>910</v>
      </c>
      <c r="D392" s="3">
        <v>2400.0</v>
      </c>
      <c r="E392" s="3">
        <v>4477.0</v>
      </c>
      <c r="F392" s="5">
        <f t="shared" si="2"/>
        <v>186.5416667</v>
      </c>
      <c r="G392" s="3" t="s">
        <v>6</v>
      </c>
      <c r="H392" s="3">
        <v>50.0</v>
      </c>
      <c r="I392" s="6">
        <f t="shared" si="3"/>
        <v>89.54</v>
      </c>
      <c r="J392" s="3" t="s">
        <v>68</v>
      </c>
      <c r="K392" s="3" t="s">
        <v>106</v>
      </c>
      <c r="L392" s="3">
        <v>1.3790484E9</v>
      </c>
      <c r="M392" s="3">
        <v>1.3803444E9</v>
      </c>
      <c r="N392" s="7">
        <f t="shared" ref="N392:O392" si="393">(((L392/60)/60)/24)+DATE(1970,1,1)</f>
        <v>41530.20833</v>
      </c>
      <c r="O392" s="7">
        <f t="shared" si="393"/>
        <v>41545.20833</v>
      </c>
      <c r="P392" s="3" t="b">
        <v>0</v>
      </c>
      <c r="Q392" s="3" t="b">
        <v>0</v>
      </c>
      <c r="R392" s="3" t="s">
        <v>199</v>
      </c>
      <c r="S392" s="3" t="s">
        <v>53</v>
      </c>
      <c r="T392" s="3" t="s">
        <v>15</v>
      </c>
      <c r="U392" s="3"/>
      <c r="V392" s="3"/>
      <c r="W392" s="3"/>
      <c r="X392" s="3"/>
      <c r="Y392" s="3"/>
      <c r="Z392" s="3"/>
    </row>
    <row r="393">
      <c r="A393" s="3">
        <v>391.0</v>
      </c>
      <c r="B393" s="3" t="s">
        <v>911</v>
      </c>
      <c r="C393" s="3" t="s">
        <v>912</v>
      </c>
      <c r="D393" s="3">
        <v>60400.0</v>
      </c>
      <c r="E393" s="3">
        <v>4393.0</v>
      </c>
      <c r="F393" s="5">
        <f t="shared" si="2"/>
        <v>7.273178808</v>
      </c>
      <c r="G393" s="3" t="s">
        <v>4</v>
      </c>
      <c r="H393" s="3">
        <v>151.0</v>
      </c>
      <c r="I393" s="6">
        <f t="shared" si="3"/>
        <v>29.09271523</v>
      </c>
      <c r="J393" s="3" t="s">
        <v>68</v>
      </c>
      <c r="K393" s="3" t="s">
        <v>106</v>
      </c>
      <c r="L393" s="3">
        <v>1.3896792E9</v>
      </c>
      <c r="M393" s="3">
        <v>1.389852E9</v>
      </c>
      <c r="N393" s="7">
        <f t="shared" ref="N393:O393" si="394">(((L393/60)/60)/24)+DATE(1970,1,1)</f>
        <v>41653.25</v>
      </c>
      <c r="O393" s="7">
        <f t="shared" si="394"/>
        <v>41655.25</v>
      </c>
      <c r="P393" s="3" t="b">
        <v>0</v>
      </c>
      <c r="Q393" s="3" t="b">
        <v>0</v>
      </c>
      <c r="R393" s="3" t="s">
        <v>148</v>
      </c>
      <c r="S393" s="3" t="s">
        <v>50</v>
      </c>
      <c r="T393" s="3" t="s">
        <v>20</v>
      </c>
      <c r="U393" s="3"/>
      <c r="V393" s="3"/>
      <c r="W393" s="3"/>
      <c r="X393" s="3"/>
      <c r="Y393" s="3"/>
      <c r="Z393" s="3"/>
    </row>
    <row r="394">
      <c r="A394" s="3">
        <v>392.0</v>
      </c>
      <c r="B394" s="3" t="s">
        <v>913</v>
      </c>
      <c r="C394" s="3" t="s">
        <v>914</v>
      </c>
      <c r="D394" s="3">
        <v>102900.0</v>
      </c>
      <c r="E394" s="3">
        <v>67546.0</v>
      </c>
      <c r="F394" s="5">
        <f t="shared" si="2"/>
        <v>65.64237123</v>
      </c>
      <c r="G394" s="3" t="s">
        <v>4</v>
      </c>
      <c r="H394" s="3">
        <v>1608.0</v>
      </c>
      <c r="I394" s="6">
        <f t="shared" si="3"/>
        <v>42.00621891</v>
      </c>
      <c r="J394" s="3" t="s">
        <v>68</v>
      </c>
      <c r="K394" s="3" t="s">
        <v>106</v>
      </c>
      <c r="L394" s="3">
        <v>1.2942936E9</v>
      </c>
      <c r="M394" s="3">
        <v>1.2944664E9</v>
      </c>
      <c r="N394" s="7">
        <f t="shared" ref="N394:O394" si="395">(((L394/60)/60)/24)+DATE(1970,1,1)</f>
        <v>40549.25</v>
      </c>
      <c r="O394" s="7">
        <f t="shared" si="395"/>
        <v>40551.25</v>
      </c>
      <c r="P394" s="3" t="b">
        <v>0</v>
      </c>
      <c r="Q394" s="3" t="b">
        <v>0</v>
      </c>
      <c r="R394" s="3" t="s">
        <v>145</v>
      </c>
      <c r="S394" s="3" t="s">
        <v>49</v>
      </c>
      <c r="T394" s="3" t="s">
        <v>13</v>
      </c>
      <c r="U394" s="3"/>
      <c r="V394" s="3"/>
      <c r="W394" s="3"/>
      <c r="X394" s="3"/>
      <c r="Y394" s="3"/>
      <c r="Z394" s="3"/>
    </row>
    <row r="395">
      <c r="A395" s="3">
        <v>393.0</v>
      </c>
      <c r="B395" s="3" t="s">
        <v>915</v>
      </c>
      <c r="C395" s="3" t="s">
        <v>916</v>
      </c>
      <c r="D395" s="3">
        <v>62800.0</v>
      </c>
      <c r="E395" s="3">
        <v>143788.0</v>
      </c>
      <c r="F395" s="5">
        <f t="shared" si="2"/>
        <v>228.9617834</v>
      </c>
      <c r="G395" s="3" t="s">
        <v>6</v>
      </c>
      <c r="H395" s="3">
        <v>3059.0</v>
      </c>
      <c r="I395" s="6">
        <f t="shared" si="3"/>
        <v>47.00490356</v>
      </c>
      <c r="J395" s="3" t="s">
        <v>73</v>
      </c>
      <c r="K395" s="3" t="s">
        <v>102</v>
      </c>
      <c r="L395" s="3">
        <v>1.5002676E9</v>
      </c>
      <c r="M395" s="3">
        <v>1.500354E9</v>
      </c>
      <c r="N395" s="7">
        <f t="shared" ref="N395:O395" si="396">(((L395/60)/60)/24)+DATE(1970,1,1)</f>
        <v>42933.20833</v>
      </c>
      <c r="O395" s="7">
        <f t="shared" si="396"/>
        <v>42934.20833</v>
      </c>
      <c r="P395" s="3" t="b">
        <v>0</v>
      </c>
      <c r="Q395" s="3" t="b">
        <v>0</v>
      </c>
      <c r="R395" s="3" t="s">
        <v>236</v>
      </c>
      <c r="S395" s="3" t="s">
        <v>48</v>
      </c>
      <c r="T395" s="3" t="s">
        <v>23</v>
      </c>
      <c r="U395" s="3"/>
      <c r="V395" s="3"/>
      <c r="W395" s="3"/>
      <c r="X395" s="3"/>
      <c r="Y395" s="3"/>
      <c r="Z395" s="3"/>
    </row>
    <row r="396">
      <c r="A396" s="3">
        <v>394.0</v>
      </c>
      <c r="B396" s="3" t="s">
        <v>917</v>
      </c>
      <c r="C396" s="3" t="s">
        <v>918</v>
      </c>
      <c r="D396" s="3">
        <v>800.0</v>
      </c>
      <c r="E396" s="3">
        <v>3755.0</v>
      </c>
      <c r="F396" s="5">
        <f t="shared" si="2"/>
        <v>469.375</v>
      </c>
      <c r="G396" s="3" t="s">
        <v>6</v>
      </c>
      <c r="H396" s="3">
        <v>34.0</v>
      </c>
      <c r="I396" s="6">
        <f t="shared" si="3"/>
        <v>110.4411765</v>
      </c>
      <c r="J396" s="3" t="s">
        <v>68</v>
      </c>
      <c r="K396" s="3" t="s">
        <v>106</v>
      </c>
      <c r="L396" s="3">
        <v>1.375074E9</v>
      </c>
      <c r="M396" s="3">
        <v>1.375938E9</v>
      </c>
      <c r="N396" s="7">
        <f t="shared" ref="N396:O396" si="397">(((L396/60)/60)/24)+DATE(1970,1,1)</f>
        <v>41484.20833</v>
      </c>
      <c r="O396" s="7">
        <f t="shared" si="397"/>
        <v>41494.20833</v>
      </c>
      <c r="P396" s="3" t="b">
        <v>0</v>
      </c>
      <c r="Q396" s="3" t="b">
        <v>1</v>
      </c>
      <c r="R396" s="3" t="s">
        <v>123</v>
      </c>
      <c r="S396" s="3" t="s">
        <v>47</v>
      </c>
      <c r="T396" s="3" t="s">
        <v>10</v>
      </c>
      <c r="U396" s="3"/>
      <c r="V396" s="3"/>
      <c r="W396" s="3"/>
      <c r="X396" s="3"/>
      <c r="Y396" s="3"/>
      <c r="Z396" s="3"/>
    </row>
    <row r="397">
      <c r="A397" s="3">
        <v>395.0</v>
      </c>
      <c r="B397" s="3" t="s">
        <v>372</v>
      </c>
      <c r="C397" s="3" t="s">
        <v>919</v>
      </c>
      <c r="D397" s="3">
        <v>7100.0</v>
      </c>
      <c r="E397" s="3">
        <v>9238.0</v>
      </c>
      <c r="F397" s="5">
        <f t="shared" si="2"/>
        <v>130.1126761</v>
      </c>
      <c r="G397" s="3" t="s">
        <v>6</v>
      </c>
      <c r="H397" s="3">
        <v>220.0</v>
      </c>
      <c r="I397" s="6">
        <f t="shared" si="3"/>
        <v>41.99090909</v>
      </c>
      <c r="J397" s="3" t="s">
        <v>68</v>
      </c>
      <c r="K397" s="3" t="s">
        <v>106</v>
      </c>
      <c r="L397" s="3">
        <v>1.323324E9</v>
      </c>
      <c r="M397" s="3">
        <v>1.3234104E9</v>
      </c>
      <c r="N397" s="7">
        <f t="shared" ref="N397:O397" si="398">(((L397/60)/60)/24)+DATE(1970,1,1)</f>
        <v>40885.25</v>
      </c>
      <c r="O397" s="7">
        <f t="shared" si="398"/>
        <v>40886.25</v>
      </c>
      <c r="P397" s="3" t="b">
        <v>1</v>
      </c>
      <c r="Q397" s="3" t="b">
        <v>0</v>
      </c>
      <c r="R397" s="3" t="s">
        <v>116</v>
      </c>
      <c r="S397" s="3" t="s">
        <v>46</v>
      </c>
      <c r="T397" s="3" t="s">
        <v>8</v>
      </c>
      <c r="U397" s="3"/>
      <c r="V397" s="3"/>
      <c r="W397" s="3"/>
      <c r="X397" s="3"/>
      <c r="Y397" s="3"/>
      <c r="Z397" s="3"/>
    </row>
    <row r="398">
      <c r="A398" s="3">
        <v>396.0</v>
      </c>
      <c r="B398" s="3" t="s">
        <v>920</v>
      </c>
      <c r="C398" s="3" t="s">
        <v>921</v>
      </c>
      <c r="D398" s="3">
        <v>46100.0</v>
      </c>
      <c r="E398" s="3">
        <v>77012.0</v>
      </c>
      <c r="F398" s="5">
        <f t="shared" si="2"/>
        <v>167.0542299</v>
      </c>
      <c r="G398" s="3" t="s">
        <v>6</v>
      </c>
      <c r="H398" s="3">
        <v>1604.0</v>
      </c>
      <c r="I398" s="6">
        <f t="shared" si="3"/>
        <v>48.01246883</v>
      </c>
      <c r="J398" s="3" t="s">
        <v>74</v>
      </c>
      <c r="K398" s="3" t="s">
        <v>110</v>
      </c>
      <c r="L398" s="3">
        <v>1.5387156E9</v>
      </c>
      <c r="M398" s="3">
        <v>1.5394068E9</v>
      </c>
      <c r="N398" s="7">
        <f t="shared" ref="N398:O398" si="399">(((L398/60)/60)/24)+DATE(1970,1,1)</f>
        <v>43378.20833</v>
      </c>
      <c r="O398" s="7">
        <f t="shared" si="399"/>
        <v>43386.20833</v>
      </c>
      <c r="P398" s="3" t="b">
        <v>0</v>
      </c>
      <c r="Q398" s="3" t="b">
        <v>0</v>
      </c>
      <c r="R398" s="3" t="s">
        <v>133</v>
      </c>
      <c r="S398" s="3" t="s">
        <v>47</v>
      </c>
      <c r="T398" s="3" t="s">
        <v>16</v>
      </c>
      <c r="U398" s="3"/>
      <c r="V398" s="3"/>
      <c r="W398" s="3"/>
      <c r="X398" s="3"/>
      <c r="Y398" s="3"/>
      <c r="Z398" s="3"/>
    </row>
    <row r="399">
      <c r="A399" s="3">
        <v>397.0</v>
      </c>
      <c r="B399" s="3" t="s">
        <v>922</v>
      </c>
      <c r="C399" s="3" t="s">
        <v>923</v>
      </c>
      <c r="D399" s="3">
        <v>8100.0</v>
      </c>
      <c r="E399" s="3">
        <v>14083.0</v>
      </c>
      <c r="F399" s="5">
        <f t="shared" si="2"/>
        <v>173.8641975</v>
      </c>
      <c r="G399" s="3" t="s">
        <v>6</v>
      </c>
      <c r="H399" s="3">
        <v>454.0</v>
      </c>
      <c r="I399" s="6">
        <f t="shared" si="3"/>
        <v>31.01982379</v>
      </c>
      <c r="J399" s="3" t="s">
        <v>68</v>
      </c>
      <c r="K399" s="3" t="s">
        <v>106</v>
      </c>
      <c r="L399" s="3">
        <v>1.3692852E9</v>
      </c>
      <c r="M399" s="3">
        <v>1.3698036E9</v>
      </c>
      <c r="N399" s="7">
        <f t="shared" ref="N399:O399" si="400">(((L399/60)/60)/24)+DATE(1970,1,1)</f>
        <v>41417.20833</v>
      </c>
      <c r="O399" s="7">
        <f t="shared" si="400"/>
        <v>41423.20833</v>
      </c>
      <c r="P399" s="3" t="b">
        <v>0</v>
      </c>
      <c r="Q399" s="3" t="b">
        <v>0</v>
      </c>
      <c r="R399" s="3" t="s">
        <v>107</v>
      </c>
      <c r="S399" s="3" t="s">
        <v>48</v>
      </c>
      <c r="T399" s="3" t="s">
        <v>9</v>
      </c>
      <c r="U399" s="3"/>
      <c r="V399" s="3"/>
      <c r="W399" s="3"/>
      <c r="X399" s="3"/>
      <c r="Y399" s="3"/>
      <c r="Z399" s="3"/>
    </row>
    <row r="400">
      <c r="A400" s="3">
        <v>398.0</v>
      </c>
      <c r="B400" s="3" t="s">
        <v>924</v>
      </c>
      <c r="C400" s="3" t="s">
        <v>925</v>
      </c>
      <c r="D400" s="3">
        <v>1700.0</v>
      </c>
      <c r="E400" s="3">
        <v>12202.0</v>
      </c>
      <c r="F400" s="5">
        <f t="shared" si="2"/>
        <v>717.7647059</v>
      </c>
      <c r="G400" s="3" t="s">
        <v>6</v>
      </c>
      <c r="H400" s="3">
        <v>123.0</v>
      </c>
      <c r="I400" s="6">
        <f t="shared" si="3"/>
        <v>99.20325203</v>
      </c>
      <c r="J400" s="3" t="s">
        <v>69</v>
      </c>
      <c r="K400" s="3" t="s">
        <v>185</v>
      </c>
      <c r="L400" s="3">
        <v>1.5257556E9</v>
      </c>
      <c r="M400" s="3">
        <v>1.5259284E9</v>
      </c>
      <c r="N400" s="7">
        <f t="shared" ref="N400:O400" si="401">(((L400/60)/60)/24)+DATE(1970,1,1)</f>
        <v>43228.20833</v>
      </c>
      <c r="O400" s="7">
        <f t="shared" si="401"/>
        <v>43230.20833</v>
      </c>
      <c r="P400" s="3" t="b">
        <v>0</v>
      </c>
      <c r="Q400" s="3" t="b">
        <v>1</v>
      </c>
      <c r="R400" s="3" t="s">
        <v>151</v>
      </c>
      <c r="S400" s="3" t="s">
        <v>47</v>
      </c>
      <c r="T400" s="3" t="s">
        <v>18</v>
      </c>
      <c r="U400" s="3"/>
      <c r="V400" s="3"/>
      <c r="W400" s="3"/>
      <c r="X400" s="3"/>
      <c r="Y400" s="3"/>
      <c r="Z400" s="3"/>
    </row>
    <row r="401">
      <c r="A401" s="3">
        <v>399.0</v>
      </c>
      <c r="B401" s="3" t="s">
        <v>926</v>
      </c>
      <c r="C401" s="3" t="s">
        <v>927</v>
      </c>
      <c r="D401" s="3">
        <v>97300.0</v>
      </c>
      <c r="E401" s="3">
        <v>62127.0</v>
      </c>
      <c r="F401" s="5">
        <f t="shared" si="2"/>
        <v>63.85097636</v>
      </c>
      <c r="G401" s="3" t="s">
        <v>4</v>
      </c>
      <c r="H401" s="3">
        <v>941.0</v>
      </c>
      <c r="I401" s="6">
        <f t="shared" si="3"/>
        <v>66.02231668</v>
      </c>
      <c r="J401" s="3" t="s">
        <v>68</v>
      </c>
      <c r="K401" s="3" t="s">
        <v>106</v>
      </c>
      <c r="L401" s="3">
        <v>1.2966264E9</v>
      </c>
      <c r="M401" s="3">
        <v>1.2972312E9</v>
      </c>
      <c r="N401" s="7">
        <f t="shared" ref="N401:O401" si="402">(((L401/60)/60)/24)+DATE(1970,1,1)</f>
        <v>40576.25</v>
      </c>
      <c r="O401" s="7">
        <f t="shared" si="402"/>
        <v>40583.25</v>
      </c>
      <c r="P401" s="3" t="b">
        <v>0</v>
      </c>
      <c r="Q401" s="3" t="b">
        <v>0</v>
      </c>
      <c r="R401" s="3" t="s">
        <v>140</v>
      </c>
      <c r="S401" s="3" t="s">
        <v>48</v>
      </c>
      <c r="T401" s="3" t="s">
        <v>14</v>
      </c>
      <c r="U401" s="3"/>
      <c r="V401" s="3"/>
      <c r="W401" s="3"/>
      <c r="X401" s="3"/>
      <c r="Y401" s="3"/>
      <c r="Z401" s="3"/>
    </row>
    <row r="402">
      <c r="A402" s="3">
        <v>400.0</v>
      </c>
      <c r="B402" s="3" t="s">
        <v>928</v>
      </c>
      <c r="C402" s="3" t="s">
        <v>929</v>
      </c>
      <c r="D402" s="3">
        <v>100.0</v>
      </c>
      <c r="E402" s="3">
        <v>2.0</v>
      </c>
      <c r="F402" s="5">
        <f t="shared" si="2"/>
        <v>2</v>
      </c>
      <c r="G402" s="3" t="s">
        <v>4</v>
      </c>
      <c r="H402" s="3">
        <v>1.0</v>
      </c>
      <c r="I402" s="6">
        <f t="shared" si="3"/>
        <v>2</v>
      </c>
      <c r="J402" s="3" t="s">
        <v>68</v>
      </c>
      <c r="K402" s="3" t="s">
        <v>106</v>
      </c>
      <c r="L402" s="3">
        <v>1.3766292E9</v>
      </c>
      <c r="M402" s="3">
        <v>1.37853E9</v>
      </c>
      <c r="N402" s="7">
        <f t="shared" ref="N402:O402" si="403">(((L402/60)/60)/24)+DATE(1970,1,1)</f>
        <v>41502.20833</v>
      </c>
      <c r="O402" s="7">
        <f t="shared" si="403"/>
        <v>41524.20833</v>
      </c>
      <c r="P402" s="3" t="b">
        <v>0</v>
      </c>
      <c r="Q402" s="3" t="b">
        <v>1</v>
      </c>
      <c r="R402" s="3" t="s">
        <v>199</v>
      </c>
      <c r="S402" s="3" t="s">
        <v>53</v>
      </c>
      <c r="T402" s="3" t="s">
        <v>15</v>
      </c>
      <c r="U402" s="3"/>
      <c r="V402" s="3"/>
      <c r="W402" s="3"/>
      <c r="X402" s="3"/>
      <c r="Y402" s="3"/>
      <c r="Z402" s="3"/>
    </row>
    <row r="403">
      <c r="A403" s="3">
        <v>401.0</v>
      </c>
      <c r="B403" s="3" t="s">
        <v>930</v>
      </c>
      <c r="C403" s="3" t="s">
        <v>931</v>
      </c>
      <c r="D403" s="3">
        <v>900.0</v>
      </c>
      <c r="E403" s="3">
        <v>13772.0</v>
      </c>
      <c r="F403" s="5">
        <f t="shared" si="2"/>
        <v>1530.222222</v>
      </c>
      <c r="G403" s="3" t="s">
        <v>6</v>
      </c>
      <c r="H403" s="3">
        <v>299.0</v>
      </c>
      <c r="I403" s="6">
        <f t="shared" si="3"/>
        <v>46.06020067</v>
      </c>
      <c r="J403" s="3" t="s">
        <v>68</v>
      </c>
      <c r="K403" s="3" t="s">
        <v>106</v>
      </c>
      <c r="L403" s="3">
        <v>1.5721524E9</v>
      </c>
      <c r="M403" s="3">
        <v>1.5721524E9</v>
      </c>
      <c r="N403" s="7">
        <f t="shared" ref="N403:O403" si="404">(((L403/60)/60)/24)+DATE(1970,1,1)</f>
        <v>43765.20833</v>
      </c>
      <c r="O403" s="7">
        <f t="shared" si="404"/>
        <v>43765.20833</v>
      </c>
      <c r="P403" s="3" t="b">
        <v>0</v>
      </c>
      <c r="Q403" s="3" t="b">
        <v>0</v>
      </c>
      <c r="R403" s="3" t="s">
        <v>116</v>
      </c>
      <c r="S403" s="3" t="s">
        <v>46</v>
      </c>
      <c r="T403" s="3" t="s">
        <v>8</v>
      </c>
      <c r="U403" s="3"/>
      <c r="V403" s="3"/>
      <c r="W403" s="3"/>
      <c r="X403" s="3"/>
      <c r="Y403" s="3"/>
      <c r="Z403" s="3"/>
    </row>
    <row r="404">
      <c r="A404" s="3">
        <v>402.0</v>
      </c>
      <c r="B404" s="3" t="s">
        <v>932</v>
      </c>
      <c r="C404" s="3" t="s">
        <v>933</v>
      </c>
      <c r="D404" s="3">
        <v>7300.0</v>
      </c>
      <c r="E404" s="3">
        <v>2946.0</v>
      </c>
      <c r="F404" s="5">
        <f t="shared" si="2"/>
        <v>40.35616438</v>
      </c>
      <c r="G404" s="3" t="s">
        <v>4</v>
      </c>
      <c r="H404" s="3">
        <v>40.0</v>
      </c>
      <c r="I404" s="6">
        <f t="shared" si="3"/>
        <v>73.65</v>
      </c>
      <c r="J404" s="3" t="s">
        <v>68</v>
      </c>
      <c r="K404" s="3" t="s">
        <v>106</v>
      </c>
      <c r="L404" s="3">
        <v>1.3258296E9</v>
      </c>
      <c r="M404" s="3">
        <v>1.3298904E9</v>
      </c>
      <c r="N404" s="7">
        <f t="shared" ref="N404:O404" si="405">(((L404/60)/60)/24)+DATE(1970,1,1)</f>
        <v>40914.25</v>
      </c>
      <c r="O404" s="7">
        <f t="shared" si="405"/>
        <v>40961.25</v>
      </c>
      <c r="P404" s="3" t="b">
        <v>0</v>
      </c>
      <c r="Q404" s="3" t="b">
        <v>1</v>
      </c>
      <c r="R404" s="3" t="s">
        <v>178</v>
      </c>
      <c r="S404" s="3" t="s">
        <v>47</v>
      </c>
      <c r="T404" s="3" t="s">
        <v>25</v>
      </c>
      <c r="U404" s="3"/>
      <c r="V404" s="3"/>
      <c r="W404" s="3"/>
      <c r="X404" s="3"/>
      <c r="Y404" s="3"/>
      <c r="Z404" s="3"/>
    </row>
    <row r="405">
      <c r="A405" s="3">
        <v>403.0</v>
      </c>
      <c r="B405" s="3" t="s">
        <v>934</v>
      </c>
      <c r="C405" s="3" t="s">
        <v>935</v>
      </c>
      <c r="D405" s="3">
        <v>195800.0</v>
      </c>
      <c r="E405" s="3">
        <v>168820.0</v>
      </c>
      <c r="F405" s="5">
        <f t="shared" si="2"/>
        <v>86.2206333</v>
      </c>
      <c r="G405" s="3" t="s">
        <v>4</v>
      </c>
      <c r="H405" s="3">
        <v>3015.0</v>
      </c>
      <c r="I405" s="6">
        <f t="shared" si="3"/>
        <v>55.9933665</v>
      </c>
      <c r="J405" s="3" t="s">
        <v>73</v>
      </c>
      <c r="K405" s="3" t="s">
        <v>102</v>
      </c>
      <c r="L405" s="3">
        <v>1.2736404E9</v>
      </c>
      <c r="M405" s="3">
        <v>1.2767508E9</v>
      </c>
      <c r="N405" s="7">
        <f t="shared" ref="N405:O405" si="406">(((L405/60)/60)/24)+DATE(1970,1,1)</f>
        <v>40310.20833</v>
      </c>
      <c r="O405" s="7">
        <f t="shared" si="406"/>
        <v>40346.20833</v>
      </c>
      <c r="P405" s="3" t="b">
        <v>0</v>
      </c>
      <c r="Q405" s="3" t="b">
        <v>1</v>
      </c>
      <c r="R405" s="3" t="s">
        <v>116</v>
      </c>
      <c r="S405" s="3" t="s">
        <v>46</v>
      </c>
      <c r="T405" s="3" t="s">
        <v>8</v>
      </c>
      <c r="U405" s="3"/>
      <c r="V405" s="3"/>
      <c r="W405" s="3"/>
      <c r="X405" s="3"/>
      <c r="Y405" s="3"/>
      <c r="Z405" s="3"/>
    </row>
    <row r="406">
      <c r="A406" s="3">
        <v>404.0</v>
      </c>
      <c r="B406" s="3" t="s">
        <v>936</v>
      </c>
      <c r="C406" s="3" t="s">
        <v>937</v>
      </c>
      <c r="D406" s="3">
        <v>48900.0</v>
      </c>
      <c r="E406" s="3">
        <v>154321.0</v>
      </c>
      <c r="F406" s="5">
        <f t="shared" si="2"/>
        <v>315.5848671</v>
      </c>
      <c r="G406" s="3" t="s">
        <v>6</v>
      </c>
      <c r="H406" s="3">
        <v>2237.0</v>
      </c>
      <c r="I406" s="6">
        <f t="shared" si="3"/>
        <v>68.98569513</v>
      </c>
      <c r="J406" s="3" t="s">
        <v>68</v>
      </c>
      <c r="K406" s="3" t="s">
        <v>106</v>
      </c>
      <c r="L406" s="3">
        <v>1.5106392E9</v>
      </c>
      <c r="M406" s="3">
        <v>1.5108984E9</v>
      </c>
      <c r="N406" s="7">
        <f t="shared" ref="N406:O406" si="407">(((L406/60)/60)/24)+DATE(1970,1,1)</f>
        <v>43053.25</v>
      </c>
      <c r="O406" s="7">
        <f t="shared" si="407"/>
        <v>43056.25</v>
      </c>
      <c r="P406" s="3" t="b">
        <v>0</v>
      </c>
      <c r="Q406" s="3" t="b">
        <v>0</v>
      </c>
      <c r="R406" s="3" t="s">
        <v>116</v>
      </c>
      <c r="S406" s="3" t="s">
        <v>46</v>
      </c>
      <c r="T406" s="3" t="s">
        <v>8</v>
      </c>
      <c r="U406" s="3"/>
      <c r="V406" s="3"/>
      <c r="W406" s="3"/>
      <c r="X406" s="3"/>
      <c r="Y406" s="3"/>
      <c r="Z406" s="3"/>
    </row>
    <row r="407">
      <c r="A407" s="3">
        <v>405.0</v>
      </c>
      <c r="B407" s="3" t="s">
        <v>938</v>
      </c>
      <c r="C407" s="3" t="s">
        <v>939</v>
      </c>
      <c r="D407" s="3">
        <v>29600.0</v>
      </c>
      <c r="E407" s="3">
        <v>26527.0</v>
      </c>
      <c r="F407" s="5">
        <f t="shared" si="2"/>
        <v>89.61824324</v>
      </c>
      <c r="G407" s="3" t="s">
        <v>4</v>
      </c>
      <c r="H407" s="3">
        <v>435.0</v>
      </c>
      <c r="I407" s="6">
        <f t="shared" si="3"/>
        <v>60.9816092</v>
      </c>
      <c r="J407" s="3" t="s">
        <v>68</v>
      </c>
      <c r="K407" s="3" t="s">
        <v>106</v>
      </c>
      <c r="L407" s="3">
        <v>1.5280884E9</v>
      </c>
      <c r="M407" s="3">
        <v>1.5324084E9</v>
      </c>
      <c r="N407" s="7">
        <f t="shared" ref="N407:O407" si="408">(((L407/60)/60)/24)+DATE(1970,1,1)</f>
        <v>43255.20833</v>
      </c>
      <c r="O407" s="7">
        <f t="shared" si="408"/>
        <v>43305.20833</v>
      </c>
      <c r="P407" s="3" t="b">
        <v>0</v>
      </c>
      <c r="Q407" s="3" t="b">
        <v>0</v>
      </c>
      <c r="R407" s="3" t="s">
        <v>116</v>
      </c>
      <c r="S407" s="3" t="s">
        <v>46</v>
      </c>
      <c r="T407" s="3" t="s">
        <v>8</v>
      </c>
      <c r="U407" s="3"/>
      <c r="V407" s="3"/>
      <c r="W407" s="3"/>
      <c r="X407" s="3"/>
      <c r="Y407" s="3"/>
      <c r="Z407" s="3"/>
    </row>
    <row r="408">
      <c r="A408" s="3">
        <v>406.0</v>
      </c>
      <c r="B408" s="3" t="s">
        <v>940</v>
      </c>
      <c r="C408" s="3" t="s">
        <v>941</v>
      </c>
      <c r="D408" s="3">
        <v>39300.0</v>
      </c>
      <c r="E408" s="3">
        <v>71583.0</v>
      </c>
      <c r="F408" s="5">
        <f t="shared" si="2"/>
        <v>182.1450382</v>
      </c>
      <c r="G408" s="3" t="s">
        <v>6</v>
      </c>
      <c r="H408" s="3">
        <v>645.0</v>
      </c>
      <c r="I408" s="6">
        <f t="shared" si="3"/>
        <v>110.9813953</v>
      </c>
      <c r="J408" s="3" t="s">
        <v>68</v>
      </c>
      <c r="K408" s="3" t="s">
        <v>106</v>
      </c>
      <c r="L408" s="3">
        <v>1.3595256E9</v>
      </c>
      <c r="M408" s="3">
        <v>1.3605624E9</v>
      </c>
      <c r="N408" s="7">
        <f t="shared" ref="N408:O408" si="409">(((L408/60)/60)/24)+DATE(1970,1,1)</f>
        <v>41304.25</v>
      </c>
      <c r="O408" s="7">
        <f t="shared" si="409"/>
        <v>41316.25</v>
      </c>
      <c r="P408" s="3" t="b">
        <v>1</v>
      </c>
      <c r="Q408" s="3" t="b">
        <v>0</v>
      </c>
      <c r="R408" s="3" t="s">
        <v>123</v>
      </c>
      <c r="S408" s="3" t="s">
        <v>47</v>
      </c>
      <c r="T408" s="3" t="s">
        <v>10</v>
      </c>
      <c r="U408" s="3"/>
      <c r="V408" s="3"/>
      <c r="W408" s="3"/>
      <c r="X408" s="3"/>
      <c r="Y408" s="3"/>
      <c r="Z408" s="3"/>
    </row>
    <row r="409">
      <c r="A409" s="3">
        <v>407.0</v>
      </c>
      <c r="B409" s="3" t="s">
        <v>942</v>
      </c>
      <c r="C409" s="3" t="s">
        <v>943</v>
      </c>
      <c r="D409" s="3">
        <v>3400.0</v>
      </c>
      <c r="E409" s="3">
        <v>12100.0</v>
      </c>
      <c r="F409" s="5">
        <f t="shared" si="2"/>
        <v>355.8823529</v>
      </c>
      <c r="G409" s="3" t="s">
        <v>6</v>
      </c>
      <c r="H409" s="3">
        <v>484.0</v>
      </c>
      <c r="I409" s="6">
        <f t="shared" si="3"/>
        <v>25</v>
      </c>
      <c r="J409" s="3" t="s">
        <v>71</v>
      </c>
      <c r="K409" s="3" t="s">
        <v>119</v>
      </c>
      <c r="L409" s="3">
        <v>1.5709428E9</v>
      </c>
      <c r="M409" s="3">
        <v>1.5715476E9</v>
      </c>
      <c r="N409" s="7">
        <f t="shared" ref="N409:O409" si="410">(((L409/60)/60)/24)+DATE(1970,1,1)</f>
        <v>43751.20833</v>
      </c>
      <c r="O409" s="7">
        <f t="shared" si="410"/>
        <v>43758.20833</v>
      </c>
      <c r="P409" s="3" t="b">
        <v>0</v>
      </c>
      <c r="Q409" s="3" t="b">
        <v>0</v>
      </c>
      <c r="R409" s="3" t="s">
        <v>116</v>
      </c>
      <c r="S409" s="3" t="s">
        <v>46</v>
      </c>
      <c r="T409" s="3" t="s">
        <v>8</v>
      </c>
      <c r="U409" s="3"/>
      <c r="V409" s="3"/>
      <c r="W409" s="3"/>
      <c r="X409" s="3"/>
      <c r="Y409" s="3"/>
      <c r="Z409" s="3"/>
    </row>
    <row r="410">
      <c r="A410" s="3">
        <v>408.0</v>
      </c>
      <c r="B410" s="3" t="s">
        <v>944</v>
      </c>
      <c r="C410" s="3" t="s">
        <v>945</v>
      </c>
      <c r="D410" s="3">
        <v>9200.0</v>
      </c>
      <c r="E410" s="3">
        <v>12129.0</v>
      </c>
      <c r="F410" s="5">
        <f t="shared" si="2"/>
        <v>131.8369565</v>
      </c>
      <c r="G410" s="3" t="s">
        <v>6</v>
      </c>
      <c r="H410" s="3">
        <v>154.0</v>
      </c>
      <c r="I410" s="6">
        <f t="shared" si="3"/>
        <v>78.75974026</v>
      </c>
      <c r="J410" s="3" t="s">
        <v>73</v>
      </c>
      <c r="K410" s="3" t="s">
        <v>102</v>
      </c>
      <c r="L410" s="3">
        <v>1.4663988E9</v>
      </c>
      <c r="M410" s="3">
        <v>1.4681268E9</v>
      </c>
      <c r="N410" s="7">
        <f t="shared" ref="N410:O410" si="411">(((L410/60)/60)/24)+DATE(1970,1,1)</f>
        <v>42541.20833</v>
      </c>
      <c r="O410" s="7">
        <f t="shared" si="411"/>
        <v>42561.20833</v>
      </c>
      <c r="P410" s="3" t="b">
        <v>0</v>
      </c>
      <c r="Q410" s="3" t="b">
        <v>0</v>
      </c>
      <c r="R410" s="3" t="s">
        <v>123</v>
      </c>
      <c r="S410" s="3" t="s">
        <v>47</v>
      </c>
      <c r="T410" s="3" t="s">
        <v>10</v>
      </c>
      <c r="U410" s="3"/>
      <c r="V410" s="3"/>
      <c r="W410" s="3"/>
      <c r="X410" s="3"/>
      <c r="Y410" s="3"/>
      <c r="Z410" s="3"/>
    </row>
    <row r="411">
      <c r="A411" s="3">
        <v>409.0</v>
      </c>
      <c r="B411" s="3" t="s">
        <v>320</v>
      </c>
      <c r="C411" s="3" t="s">
        <v>946</v>
      </c>
      <c r="D411" s="3">
        <v>135600.0</v>
      </c>
      <c r="E411" s="3">
        <v>62804.0</v>
      </c>
      <c r="F411" s="5">
        <f t="shared" si="2"/>
        <v>46.31563422</v>
      </c>
      <c r="G411" s="3" t="s">
        <v>4</v>
      </c>
      <c r="H411" s="3">
        <v>714.0</v>
      </c>
      <c r="I411" s="6">
        <f t="shared" si="3"/>
        <v>87.96078431</v>
      </c>
      <c r="J411" s="3" t="s">
        <v>68</v>
      </c>
      <c r="K411" s="3" t="s">
        <v>106</v>
      </c>
      <c r="L411" s="3">
        <v>1.4924916E9</v>
      </c>
      <c r="M411" s="3">
        <v>1.4928372E9</v>
      </c>
      <c r="N411" s="7">
        <f t="shared" ref="N411:O411" si="412">(((L411/60)/60)/24)+DATE(1970,1,1)</f>
        <v>42843.20833</v>
      </c>
      <c r="O411" s="7">
        <f t="shared" si="412"/>
        <v>42847.20833</v>
      </c>
      <c r="P411" s="3" t="b">
        <v>0</v>
      </c>
      <c r="Q411" s="3" t="b">
        <v>0</v>
      </c>
      <c r="R411" s="3" t="s">
        <v>107</v>
      </c>
      <c r="S411" s="3" t="s">
        <v>48</v>
      </c>
      <c r="T411" s="3" t="s">
        <v>9</v>
      </c>
      <c r="U411" s="3"/>
      <c r="V411" s="3"/>
      <c r="W411" s="3"/>
      <c r="X411" s="3"/>
      <c r="Y411" s="3"/>
      <c r="Z411" s="3"/>
    </row>
    <row r="412">
      <c r="A412" s="3">
        <v>410.0</v>
      </c>
      <c r="B412" s="3" t="s">
        <v>947</v>
      </c>
      <c r="C412" s="3" t="s">
        <v>948</v>
      </c>
      <c r="D412" s="3">
        <v>153700.0</v>
      </c>
      <c r="E412" s="3">
        <v>55536.0</v>
      </c>
      <c r="F412" s="5">
        <f t="shared" si="2"/>
        <v>36.13272609</v>
      </c>
      <c r="G412" s="3" t="s">
        <v>5</v>
      </c>
      <c r="H412" s="3">
        <v>1111.0</v>
      </c>
      <c r="I412" s="6">
        <f t="shared" si="3"/>
        <v>49.98739874</v>
      </c>
      <c r="J412" s="3" t="s">
        <v>68</v>
      </c>
      <c r="K412" s="3" t="s">
        <v>106</v>
      </c>
      <c r="L412" s="3">
        <v>1.4301972E9</v>
      </c>
      <c r="M412" s="3">
        <v>1.4301972E9</v>
      </c>
      <c r="N412" s="7">
        <f t="shared" ref="N412:O412" si="413">(((L412/60)/60)/24)+DATE(1970,1,1)</f>
        <v>42122.20833</v>
      </c>
      <c r="O412" s="7">
        <f t="shared" si="413"/>
        <v>42122.20833</v>
      </c>
      <c r="P412" s="3" t="b">
        <v>0</v>
      </c>
      <c r="Q412" s="3" t="b">
        <v>0</v>
      </c>
      <c r="R412" s="3" t="s">
        <v>369</v>
      </c>
      <c r="S412" s="3" t="s">
        <v>51</v>
      </c>
      <c r="T412" s="3" t="s">
        <v>27</v>
      </c>
      <c r="U412" s="3"/>
      <c r="V412" s="3"/>
      <c r="W412" s="3"/>
      <c r="X412" s="3"/>
      <c r="Y412" s="3"/>
      <c r="Z412" s="3"/>
    </row>
    <row r="413">
      <c r="A413" s="3">
        <v>411.0</v>
      </c>
      <c r="B413" s="3" t="s">
        <v>949</v>
      </c>
      <c r="C413" s="3" t="s">
        <v>950</v>
      </c>
      <c r="D413" s="3">
        <v>7800.0</v>
      </c>
      <c r="E413" s="3">
        <v>8161.0</v>
      </c>
      <c r="F413" s="5">
        <f t="shared" si="2"/>
        <v>104.6282051</v>
      </c>
      <c r="G413" s="3" t="s">
        <v>6</v>
      </c>
      <c r="H413" s="3">
        <v>82.0</v>
      </c>
      <c r="I413" s="6">
        <f t="shared" si="3"/>
        <v>99.52439024</v>
      </c>
      <c r="J413" s="3" t="s">
        <v>68</v>
      </c>
      <c r="K413" s="3" t="s">
        <v>106</v>
      </c>
      <c r="L413" s="3">
        <v>1.496034E9</v>
      </c>
      <c r="M413" s="3">
        <v>1.4962068E9</v>
      </c>
      <c r="N413" s="7">
        <f t="shared" ref="N413:O413" si="414">(((L413/60)/60)/24)+DATE(1970,1,1)</f>
        <v>42884.20833</v>
      </c>
      <c r="O413" s="7">
        <f t="shared" si="414"/>
        <v>42886.20833</v>
      </c>
      <c r="P413" s="3" t="b">
        <v>0</v>
      </c>
      <c r="Q413" s="3" t="b">
        <v>0</v>
      </c>
      <c r="R413" s="3" t="s">
        <v>116</v>
      </c>
      <c r="S413" s="3" t="s">
        <v>46</v>
      </c>
      <c r="T413" s="3" t="s">
        <v>8</v>
      </c>
      <c r="U413" s="3"/>
      <c r="V413" s="3"/>
      <c r="W413" s="3"/>
      <c r="X413" s="3"/>
      <c r="Y413" s="3"/>
      <c r="Z413" s="3"/>
    </row>
    <row r="414">
      <c r="A414" s="3">
        <v>412.0</v>
      </c>
      <c r="B414" s="3" t="s">
        <v>951</v>
      </c>
      <c r="C414" s="3" t="s">
        <v>952</v>
      </c>
      <c r="D414" s="3">
        <v>2100.0</v>
      </c>
      <c r="E414" s="3">
        <v>14046.0</v>
      </c>
      <c r="F414" s="5">
        <f t="shared" si="2"/>
        <v>668.8571429</v>
      </c>
      <c r="G414" s="3" t="s">
        <v>6</v>
      </c>
      <c r="H414" s="3">
        <v>134.0</v>
      </c>
      <c r="I414" s="6">
        <f t="shared" si="3"/>
        <v>104.8208955</v>
      </c>
      <c r="J414" s="3" t="s">
        <v>68</v>
      </c>
      <c r="K414" s="3" t="s">
        <v>106</v>
      </c>
      <c r="L414" s="3">
        <v>1.3887288E9</v>
      </c>
      <c r="M414" s="3">
        <v>1.3895928E9</v>
      </c>
      <c r="N414" s="7">
        <f t="shared" ref="N414:O414" si="415">(((L414/60)/60)/24)+DATE(1970,1,1)</f>
        <v>41642.25</v>
      </c>
      <c r="O414" s="7">
        <f t="shared" si="415"/>
        <v>41652.25</v>
      </c>
      <c r="P414" s="3" t="b">
        <v>0</v>
      </c>
      <c r="Q414" s="3" t="b">
        <v>0</v>
      </c>
      <c r="R414" s="3" t="s">
        <v>196</v>
      </c>
      <c r="S414" s="3" t="s">
        <v>50</v>
      </c>
      <c r="T414" s="3" t="s">
        <v>24</v>
      </c>
      <c r="U414" s="3"/>
      <c r="V414" s="3"/>
      <c r="W414" s="3"/>
      <c r="X414" s="3"/>
      <c r="Y414" s="3"/>
      <c r="Z414" s="3"/>
    </row>
    <row r="415">
      <c r="A415" s="3">
        <v>413.0</v>
      </c>
      <c r="B415" s="3" t="s">
        <v>953</v>
      </c>
      <c r="C415" s="3" t="s">
        <v>954</v>
      </c>
      <c r="D415" s="3">
        <v>189500.0</v>
      </c>
      <c r="E415" s="3">
        <v>117628.0</v>
      </c>
      <c r="F415" s="5">
        <f t="shared" si="2"/>
        <v>62.07282322</v>
      </c>
      <c r="G415" s="3" t="s">
        <v>5</v>
      </c>
      <c r="H415" s="3">
        <v>1089.0</v>
      </c>
      <c r="I415" s="6">
        <f t="shared" si="3"/>
        <v>108.0146924</v>
      </c>
      <c r="J415" s="3" t="s">
        <v>68</v>
      </c>
      <c r="K415" s="3" t="s">
        <v>106</v>
      </c>
      <c r="L415" s="3">
        <v>1.5432984E9</v>
      </c>
      <c r="M415" s="3">
        <v>1.5456312E9</v>
      </c>
      <c r="N415" s="7">
        <f t="shared" ref="N415:O415" si="416">(((L415/60)/60)/24)+DATE(1970,1,1)</f>
        <v>43431.25</v>
      </c>
      <c r="O415" s="7">
        <f t="shared" si="416"/>
        <v>43458.25</v>
      </c>
      <c r="P415" s="3" t="b">
        <v>0</v>
      </c>
      <c r="Q415" s="3" t="b">
        <v>0</v>
      </c>
      <c r="R415" s="3" t="s">
        <v>151</v>
      </c>
      <c r="S415" s="3" t="s">
        <v>47</v>
      </c>
      <c r="T415" s="3" t="s">
        <v>18</v>
      </c>
      <c r="U415" s="3"/>
      <c r="V415" s="3"/>
      <c r="W415" s="3"/>
      <c r="X415" s="3"/>
      <c r="Y415" s="3"/>
      <c r="Z415" s="3"/>
    </row>
    <row r="416">
      <c r="A416" s="3">
        <v>414.0</v>
      </c>
      <c r="B416" s="3" t="s">
        <v>955</v>
      </c>
      <c r="C416" s="3" t="s">
        <v>956</v>
      </c>
      <c r="D416" s="3">
        <v>188200.0</v>
      </c>
      <c r="E416" s="3">
        <v>159405.0</v>
      </c>
      <c r="F416" s="5">
        <f t="shared" si="2"/>
        <v>84.69978746</v>
      </c>
      <c r="G416" s="3" t="s">
        <v>4</v>
      </c>
      <c r="H416" s="3">
        <v>5497.0</v>
      </c>
      <c r="I416" s="6">
        <f t="shared" si="3"/>
        <v>28.99854466</v>
      </c>
      <c r="J416" s="3" t="s">
        <v>68</v>
      </c>
      <c r="K416" s="3" t="s">
        <v>106</v>
      </c>
      <c r="L416" s="3">
        <v>1.2717396E9</v>
      </c>
      <c r="M416" s="3">
        <v>1.2724308E9</v>
      </c>
      <c r="N416" s="7">
        <f t="shared" ref="N416:O416" si="417">(((L416/60)/60)/24)+DATE(1970,1,1)</f>
        <v>40288.20833</v>
      </c>
      <c r="O416" s="7">
        <f t="shared" si="417"/>
        <v>40296.20833</v>
      </c>
      <c r="P416" s="3" t="b">
        <v>0</v>
      </c>
      <c r="Q416" s="3" t="b">
        <v>1</v>
      </c>
      <c r="R416" s="3" t="s">
        <v>103</v>
      </c>
      <c r="S416" s="3" t="s">
        <v>52</v>
      </c>
      <c r="T416" s="3" t="s">
        <v>12</v>
      </c>
      <c r="U416" s="3"/>
      <c r="V416" s="3"/>
      <c r="W416" s="3"/>
      <c r="X416" s="3"/>
      <c r="Y416" s="3"/>
      <c r="Z416" s="3"/>
    </row>
    <row r="417">
      <c r="A417" s="3">
        <v>415.0</v>
      </c>
      <c r="B417" s="3" t="s">
        <v>957</v>
      </c>
      <c r="C417" s="3" t="s">
        <v>958</v>
      </c>
      <c r="D417" s="3">
        <v>113500.0</v>
      </c>
      <c r="E417" s="3">
        <v>12552.0</v>
      </c>
      <c r="F417" s="5">
        <f t="shared" si="2"/>
        <v>11.05903084</v>
      </c>
      <c r="G417" s="3" t="s">
        <v>4</v>
      </c>
      <c r="H417" s="3">
        <v>418.0</v>
      </c>
      <c r="I417" s="6">
        <f t="shared" si="3"/>
        <v>30.02870813</v>
      </c>
      <c r="J417" s="3" t="s">
        <v>68</v>
      </c>
      <c r="K417" s="3" t="s">
        <v>106</v>
      </c>
      <c r="L417" s="3">
        <v>1.3264344E9</v>
      </c>
      <c r="M417" s="3">
        <v>1.3279032E9</v>
      </c>
      <c r="N417" s="7">
        <f t="shared" ref="N417:O417" si="418">(((L417/60)/60)/24)+DATE(1970,1,1)</f>
        <v>40921.25</v>
      </c>
      <c r="O417" s="7">
        <f t="shared" si="418"/>
        <v>40938.25</v>
      </c>
      <c r="P417" s="3" t="b">
        <v>0</v>
      </c>
      <c r="Q417" s="3" t="b">
        <v>0</v>
      </c>
      <c r="R417" s="3" t="s">
        <v>116</v>
      </c>
      <c r="S417" s="3" t="s">
        <v>46</v>
      </c>
      <c r="T417" s="3" t="s">
        <v>8</v>
      </c>
      <c r="U417" s="3"/>
      <c r="V417" s="3"/>
      <c r="W417" s="3"/>
      <c r="X417" s="3"/>
      <c r="Y417" s="3"/>
      <c r="Z417" s="3"/>
    </row>
    <row r="418">
      <c r="A418" s="3">
        <v>416.0</v>
      </c>
      <c r="B418" s="3" t="s">
        <v>959</v>
      </c>
      <c r="C418" s="3" t="s">
        <v>960</v>
      </c>
      <c r="D418" s="3">
        <v>134600.0</v>
      </c>
      <c r="E418" s="3">
        <v>59007.0</v>
      </c>
      <c r="F418" s="5">
        <f t="shared" si="2"/>
        <v>43.83878158</v>
      </c>
      <c r="G418" s="3" t="s">
        <v>4</v>
      </c>
      <c r="H418" s="3">
        <v>1439.0</v>
      </c>
      <c r="I418" s="6">
        <f t="shared" si="3"/>
        <v>41.00555942</v>
      </c>
      <c r="J418" s="3" t="s">
        <v>68</v>
      </c>
      <c r="K418" s="3" t="s">
        <v>106</v>
      </c>
      <c r="L418" s="3">
        <v>1.295244E9</v>
      </c>
      <c r="M418" s="3">
        <v>1.2960216E9</v>
      </c>
      <c r="N418" s="7">
        <f t="shared" ref="N418:O418" si="419">(((L418/60)/60)/24)+DATE(1970,1,1)</f>
        <v>40560.25</v>
      </c>
      <c r="O418" s="7">
        <f t="shared" si="419"/>
        <v>40569.25</v>
      </c>
      <c r="P418" s="3" t="b">
        <v>0</v>
      </c>
      <c r="Q418" s="3" t="b">
        <v>1</v>
      </c>
      <c r="R418" s="3" t="s">
        <v>123</v>
      </c>
      <c r="S418" s="3" t="s">
        <v>47</v>
      </c>
      <c r="T418" s="3" t="s">
        <v>10</v>
      </c>
      <c r="U418" s="3"/>
      <c r="V418" s="3"/>
      <c r="W418" s="3"/>
      <c r="X418" s="3"/>
      <c r="Y418" s="3"/>
      <c r="Z418" s="3"/>
    </row>
    <row r="419">
      <c r="A419" s="3">
        <v>417.0</v>
      </c>
      <c r="B419" s="3" t="s">
        <v>961</v>
      </c>
      <c r="C419" s="3" t="s">
        <v>962</v>
      </c>
      <c r="D419" s="3">
        <v>1700.0</v>
      </c>
      <c r="E419" s="3">
        <v>943.0</v>
      </c>
      <c r="F419" s="5">
        <f t="shared" si="2"/>
        <v>55.47058824</v>
      </c>
      <c r="G419" s="3" t="s">
        <v>4</v>
      </c>
      <c r="H419" s="3">
        <v>15.0</v>
      </c>
      <c r="I419" s="6">
        <f t="shared" si="3"/>
        <v>62.86666667</v>
      </c>
      <c r="J419" s="3" t="s">
        <v>68</v>
      </c>
      <c r="K419" s="3" t="s">
        <v>106</v>
      </c>
      <c r="L419" s="3">
        <v>1.5412212E9</v>
      </c>
      <c r="M419" s="3">
        <v>1.5432984E9</v>
      </c>
      <c r="N419" s="7">
        <f t="shared" ref="N419:O419" si="420">(((L419/60)/60)/24)+DATE(1970,1,1)</f>
        <v>43407.20833</v>
      </c>
      <c r="O419" s="7">
        <f t="shared" si="420"/>
        <v>43431.25</v>
      </c>
      <c r="P419" s="3" t="b">
        <v>0</v>
      </c>
      <c r="Q419" s="3" t="b">
        <v>0</v>
      </c>
      <c r="R419" s="3" t="s">
        <v>116</v>
      </c>
      <c r="S419" s="3" t="s">
        <v>46</v>
      </c>
      <c r="T419" s="3" t="s">
        <v>8</v>
      </c>
      <c r="U419" s="3"/>
      <c r="V419" s="3"/>
      <c r="W419" s="3"/>
      <c r="X419" s="3"/>
      <c r="Y419" s="3"/>
      <c r="Z419" s="3"/>
    </row>
    <row r="420">
      <c r="A420" s="3">
        <v>418.0</v>
      </c>
      <c r="B420" s="3" t="s">
        <v>183</v>
      </c>
      <c r="C420" s="3" t="s">
        <v>963</v>
      </c>
      <c r="D420" s="3">
        <v>163700.0</v>
      </c>
      <c r="E420" s="3">
        <v>93963.0</v>
      </c>
      <c r="F420" s="5">
        <f t="shared" si="2"/>
        <v>57.3995113</v>
      </c>
      <c r="G420" s="3" t="s">
        <v>4</v>
      </c>
      <c r="H420" s="3">
        <v>1999.0</v>
      </c>
      <c r="I420" s="6">
        <f t="shared" si="3"/>
        <v>47.0050025</v>
      </c>
      <c r="J420" s="3" t="s">
        <v>73</v>
      </c>
      <c r="K420" s="3" t="s">
        <v>102</v>
      </c>
      <c r="L420" s="3">
        <v>1.3362804E9</v>
      </c>
      <c r="M420" s="3">
        <v>1.3363668E9</v>
      </c>
      <c r="N420" s="7">
        <f t="shared" ref="N420:O420" si="421">(((L420/60)/60)/24)+DATE(1970,1,1)</f>
        <v>41035.20833</v>
      </c>
      <c r="O420" s="7">
        <f t="shared" si="421"/>
        <v>41036.20833</v>
      </c>
      <c r="P420" s="3" t="b">
        <v>0</v>
      </c>
      <c r="Q420" s="3" t="b">
        <v>0</v>
      </c>
      <c r="R420" s="3" t="s">
        <v>123</v>
      </c>
      <c r="S420" s="3" t="s">
        <v>47</v>
      </c>
      <c r="T420" s="3" t="s">
        <v>10</v>
      </c>
      <c r="U420" s="3"/>
      <c r="V420" s="3"/>
      <c r="W420" s="3"/>
      <c r="X420" s="3"/>
      <c r="Y420" s="3"/>
      <c r="Z420" s="3"/>
    </row>
    <row r="421">
      <c r="A421" s="3">
        <v>419.0</v>
      </c>
      <c r="B421" s="3" t="s">
        <v>964</v>
      </c>
      <c r="C421" s="3" t="s">
        <v>965</v>
      </c>
      <c r="D421" s="3">
        <v>113800.0</v>
      </c>
      <c r="E421" s="3">
        <v>140469.0</v>
      </c>
      <c r="F421" s="5">
        <f t="shared" si="2"/>
        <v>123.4349736</v>
      </c>
      <c r="G421" s="3" t="s">
        <v>6</v>
      </c>
      <c r="H421" s="3">
        <v>5203.0</v>
      </c>
      <c r="I421" s="6">
        <f t="shared" si="3"/>
        <v>26.99769364</v>
      </c>
      <c r="J421" s="3" t="s">
        <v>68</v>
      </c>
      <c r="K421" s="3" t="s">
        <v>106</v>
      </c>
      <c r="L421" s="3">
        <v>1.3245336E9</v>
      </c>
      <c r="M421" s="3">
        <v>1.325052E9</v>
      </c>
      <c r="N421" s="7">
        <f t="shared" ref="N421:O421" si="422">(((L421/60)/60)/24)+DATE(1970,1,1)</f>
        <v>40899.25</v>
      </c>
      <c r="O421" s="7">
        <f t="shared" si="422"/>
        <v>40905.25</v>
      </c>
      <c r="P421" s="3" t="b">
        <v>0</v>
      </c>
      <c r="Q421" s="3" t="b">
        <v>0</v>
      </c>
      <c r="R421" s="3" t="s">
        <v>111</v>
      </c>
      <c r="S421" s="3" t="s">
        <v>49</v>
      </c>
      <c r="T421" s="3" t="s">
        <v>11</v>
      </c>
      <c r="U421" s="3"/>
      <c r="V421" s="3"/>
      <c r="W421" s="3"/>
      <c r="X421" s="3"/>
      <c r="Y421" s="3"/>
      <c r="Z421" s="3"/>
    </row>
    <row r="422">
      <c r="A422" s="3">
        <v>420.0</v>
      </c>
      <c r="B422" s="3" t="s">
        <v>966</v>
      </c>
      <c r="C422" s="3" t="s">
        <v>967</v>
      </c>
      <c r="D422" s="3">
        <v>5000.0</v>
      </c>
      <c r="E422" s="3">
        <v>6423.0</v>
      </c>
      <c r="F422" s="5">
        <f t="shared" si="2"/>
        <v>128.46</v>
      </c>
      <c r="G422" s="3" t="s">
        <v>6</v>
      </c>
      <c r="H422" s="3">
        <v>94.0</v>
      </c>
      <c r="I422" s="6">
        <f t="shared" si="3"/>
        <v>68.32978723</v>
      </c>
      <c r="J422" s="3" t="s">
        <v>68</v>
      </c>
      <c r="K422" s="3" t="s">
        <v>106</v>
      </c>
      <c r="L422" s="3">
        <v>1.4983668E9</v>
      </c>
      <c r="M422" s="3">
        <v>1.4995764E9</v>
      </c>
      <c r="N422" s="7">
        <f t="shared" ref="N422:O422" si="423">(((L422/60)/60)/24)+DATE(1970,1,1)</f>
        <v>42911.20833</v>
      </c>
      <c r="O422" s="7">
        <f t="shared" si="423"/>
        <v>42925.20833</v>
      </c>
      <c r="P422" s="3" t="b">
        <v>0</v>
      </c>
      <c r="Q422" s="3" t="b">
        <v>0</v>
      </c>
      <c r="R422" s="3" t="s">
        <v>116</v>
      </c>
      <c r="S422" s="3" t="s">
        <v>46</v>
      </c>
      <c r="T422" s="3" t="s">
        <v>8</v>
      </c>
      <c r="U422" s="3"/>
      <c r="V422" s="3"/>
      <c r="W422" s="3"/>
      <c r="X422" s="3"/>
      <c r="Y422" s="3"/>
      <c r="Z422" s="3"/>
    </row>
    <row r="423">
      <c r="A423" s="3">
        <v>421.0</v>
      </c>
      <c r="B423" s="3" t="s">
        <v>968</v>
      </c>
      <c r="C423" s="3" t="s">
        <v>969</v>
      </c>
      <c r="D423" s="3">
        <v>9400.0</v>
      </c>
      <c r="E423" s="3">
        <v>6015.0</v>
      </c>
      <c r="F423" s="5">
        <f t="shared" si="2"/>
        <v>63.9893617</v>
      </c>
      <c r="G423" s="3" t="s">
        <v>4</v>
      </c>
      <c r="H423" s="3">
        <v>118.0</v>
      </c>
      <c r="I423" s="6">
        <f t="shared" si="3"/>
        <v>50.97457627</v>
      </c>
      <c r="J423" s="3" t="s">
        <v>68</v>
      </c>
      <c r="K423" s="3" t="s">
        <v>106</v>
      </c>
      <c r="L423" s="3">
        <v>1.4987124E9</v>
      </c>
      <c r="M423" s="3">
        <v>1.5013044E9</v>
      </c>
      <c r="N423" s="7">
        <f t="shared" ref="N423:O423" si="424">(((L423/60)/60)/24)+DATE(1970,1,1)</f>
        <v>42915.20833</v>
      </c>
      <c r="O423" s="7">
        <f t="shared" si="424"/>
        <v>42945.20833</v>
      </c>
      <c r="P423" s="3" t="b">
        <v>0</v>
      </c>
      <c r="Q423" s="3" t="b">
        <v>1</v>
      </c>
      <c r="R423" s="3" t="s">
        <v>145</v>
      </c>
      <c r="S423" s="3" t="s">
        <v>49</v>
      </c>
      <c r="T423" s="3" t="s">
        <v>13</v>
      </c>
      <c r="U423" s="3"/>
      <c r="V423" s="3"/>
      <c r="W423" s="3"/>
      <c r="X423" s="3"/>
      <c r="Y423" s="3"/>
      <c r="Z423" s="3"/>
    </row>
    <row r="424">
      <c r="A424" s="3">
        <v>422.0</v>
      </c>
      <c r="B424" s="3" t="s">
        <v>970</v>
      </c>
      <c r="C424" s="3" t="s">
        <v>971</v>
      </c>
      <c r="D424" s="3">
        <v>8700.0</v>
      </c>
      <c r="E424" s="3">
        <v>11075.0</v>
      </c>
      <c r="F424" s="5">
        <f t="shared" si="2"/>
        <v>127.2988506</v>
      </c>
      <c r="G424" s="3" t="s">
        <v>6</v>
      </c>
      <c r="H424" s="3">
        <v>205.0</v>
      </c>
      <c r="I424" s="6">
        <f t="shared" si="3"/>
        <v>54.02439024</v>
      </c>
      <c r="J424" s="3" t="s">
        <v>68</v>
      </c>
      <c r="K424" s="3" t="s">
        <v>106</v>
      </c>
      <c r="L424" s="3">
        <v>1.2714804E9</v>
      </c>
      <c r="M424" s="3">
        <v>1.2732084E9</v>
      </c>
      <c r="N424" s="7">
        <f t="shared" ref="N424:O424" si="425">(((L424/60)/60)/24)+DATE(1970,1,1)</f>
        <v>40285.20833</v>
      </c>
      <c r="O424" s="7">
        <f t="shared" si="425"/>
        <v>40305.20833</v>
      </c>
      <c r="P424" s="3" t="b">
        <v>0</v>
      </c>
      <c r="Q424" s="3" t="b">
        <v>1</v>
      </c>
      <c r="R424" s="3" t="s">
        <v>116</v>
      </c>
      <c r="S424" s="3" t="s">
        <v>46</v>
      </c>
      <c r="T424" s="3" t="s">
        <v>8</v>
      </c>
      <c r="U424" s="3"/>
      <c r="V424" s="3"/>
      <c r="W424" s="3"/>
      <c r="X424" s="3"/>
      <c r="Y424" s="3"/>
      <c r="Z424" s="3"/>
    </row>
    <row r="425">
      <c r="A425" s="3">
        <v>423.0</v>
      </c>
      <c r="B425" s="3" t="s">
        <v>972</v>
      </c>
      <c r="C425" s="3" t="s">
        <v>973</v>
      </c>
      <c r="D425" s="3">
        <v>147800.0</v>
      </c>
      <c r="E425" s="3">
        <v>15723.0</v>
      </c>
      <c r="F425" s="5">
        <f t="shared" si="2"/>
        <v>10.63802436</v>
      </c>
      <c r="G425" s="3" t="s">
        <v>4</v>
      </c>
      <c r="H425" s="3">
        <v>162.0</v>
      </c>
      <c r="I425" s="6">
        <f t="shared" si="3"/>
        <v>97.05555556</v>
      </c>
      <c r="J425" s="3" t="s">
        <v>68</v>
      </c>
      <c r="K425" s="3" t="s">
        <v>106</v>
      </c>
      <c r="L425" s="3">
        <v>1.3166676E9</v>
      </c>
      <c r="M425" s="3">
        <v>1.3168404E9</v>
      </c>
      <c r="N425" s="7">
        <f t="shared" ref="N425:O425" si="426">(((L425/60)/60)/24)+DATE(1970,1,1)</f>
        <v>40808.20833</v>
      </c>
      <c r="O425" s="7">
        <f t="shared" si="426"/>
        <v>40810.20833</v>
      </c>
      <c r="P425" s="3" t="b">
        <v>0</v>
      </c>
      <c r="Q425" s="3" t="b">
        <v>1</v>
      </c>
      <c r="R425" s="3" t="s">
        <v>103</v>
      </c>
      <c r="S425" s="3" t="s">
        <v>52</v>
      </c>
      <c r="T425" s="3" t="s">
        <v>12</v>
      </c>
      <c r="U425" s="3"/>
      <c r="V425" s="3"/>
      <c r="W425" s="3"/>
      <c r="X425" s="3"/>
      <c r="Y425" s="3"/>
      <c r="Z425" s="3"/>
    </row>
    <row r="426">
      <c r="A426" s="3">
        <v>424.0</v>
      </c>
      <c r="B426" s="3" t="s">
        <v>974</v>
      </c>
      <c r="C426" s="3" t="s">
        <v>975</v>
      </c>
      <c r="D426" s="3">
        <v>5100.0</v>
      </c>
      <c r="E426" s="3">
        <v>2064.0</v>
      </c>
      <c r="F426" s="5">
        <f t="shared" si="2"/>
        <v>40.47058824</v>
      </c>
      <c r="G426" s="3" t="s">
        <v>4</v>
      </c>
      <c r="H426" s="3">
        <v>83.0</v>
      </c>
      <c r="I426" s="6">
        <f t="shared" si="3"/>
        <v>24.86746988</v>
      </c>
      <c r="J426" s="3" t="s">
        <v>68</v>
      </c>
      <c r="K426" s="3" t="s">
        <v>106</v>
      </c>
      <c r="L426" s="3">
        <v>1.5240276E9</v>
      </c>
      <c r="M426" s="3">
        <v>1.524546E9</v>
      </c>
      <c r="N426" s="7">
        <f t="shared" ref="N426:O426" si="427">(((L426/60)/60)/24)+DATE(1970,1,1)</f>
        <v>43208.20833</v>
      </c>
      <c r="O426" s="7">
        <f t="shared" si="427"/>
        <v>43214.20833</v>
      </c>
      <c r="P426" s="3" t="b">
        <v>0</v>
      </c>
      <c r="Q426" s="3" t="b">
        <v>0</v>
      </c>
      <c r="R426" s="3" t="s">
        <v>140</v>
      </c>
      <c r="S426" s="3" t="s">
        <v>48</v>
      </c>
      <c r="T426" s="3" t="s">
        <v>14</v>
      </c>
      <c r="U426" s="3"/>
      <c r="V426" s="3"/>
      <c r="W426" s="3"/>
      <c r="X426" s="3"/>
      <c r="Y426" s="3"/>
      <c r="Z426" s="3"/>
    </row>
    <row r="427">
      <c r="A427" s="3">
        <v>425.0</v>
      </c>
      <c r="B427" s="3" t="s">
        <v>976</v>
      </c>
      <c r="C427" s="3" t="s">
        <v>977</v>
      </c>
      <c r="D427" s="3">
        <v>2700.0</v>
      </c>
      <c r="E427" s="3">
        <v>7767.0</v>
      </c>
      <c r="F427" s="5">
        <f t="shared" si="2"/>
        <v>287.6666667</v>
      </c>
      <c r="G427" s="3" t="s">
        <v>6</v>
      </c>
      <c r="H427" s="3">
        <v>92.0</v>
      </c>
      <c r="I427" s="6">
        <f t="shared" si="3"/>
        <v>84.42391304</v>
      </c>
      <c r="J427" s="3" t="s">
        <v>68</v>
      </c>
      <c r="K427" s="3" t="s">
        <v>106</v>
      </c>
      <c r="L427" s="3">
        <v>1.4380596E9</v>
      </c>
      <c r="M427" s="3">
        <v>1.438578E9</v>
      </c>
      <c r="N427" s="7">
        <f t="shared" ref="N427:O427" si="428">(((L427/60)/60)/24)+DATE(1970,1,1)</f>
        <v>42213.20833</v>
      </c>
      <c r="O427" s="7">
        <f t="shared" si="428"/>
        <v>42219.20833</v>
      </c>
      <c r="P427" s="3" t="b">
        <v>0</v>
      </c>
      <c r="Q427" s="3" t="b">
        <v>0</v>
      </c>
      <c r="R427" s="3" t="s">
        <v>199</v>
      </c>
      <c r="S427" s="3" t="s">
        <v>53</v>
      </c>
      <c r="T427" s="3" t="s">
        <v>15</v>
      </c>
      <c r="U427" s="3"/>
      <c r="V427" s="3"/>
      <c r="W427" s="3"/>
      <c r="X427" s="3"/>
      <c r="Y427" s="3"/>
      <c r="Z427" s="3"/>
    </row>
    <row r="428">
      <c r="A428" s="3">
        <v>426.0</v>
      </c>
      <c r="B428" s="3" t="s">
        <v>978</v>
      </c>
      <c r="C428" s="3" t="s">
        <v>979</v>
      </c>
      <c r="D428" s="3">
        <v>1800.0</v>
      </c>
      <c r="E428" s="3">
        <v>10313.0</v>
      </c>
      <c r="F428" s="5">
        <f t="shared" si="2"/>
        <v>572.9444444</v>
      </c>
      <c r="G428" s="3" t="s">
        <v>6</v>
      </c>
      <c r="H428" s="3">
        <v>219.0</v>
      </c>
      <c r="I428" s="6">
        <f t="shared" si="3"/>
        <v>47.0913242</v>
      </c>
      <c r="J428" s="3" t="s">
        <v>68</v>
      </c>
      <c r="K428" s="3" t="s">
        <v>106</v>
      </c>
      <c r="L428" s="3">
        <v>1.3619448E9</v>
      </c>
      <c r="M428" s="3">
        <v>1.3625496E9</v>
      </c>
      <c r="N428" s="7">
        <f t="shared" ref="N428:O428" si="429">(((L428/60)/60)/24)+DATE(1970,1,1)</f>
        <v>41332.25</v>
      </c>
      <c r="O428" s="7">
        <f t="shared" si="429"/>
        <v>41339.25</v>
      </c>
      <c r="P428" s="3" t="b">
        <v>0</v>
      </c>
      <c r="Q428" s="3" t="b">
        <v>0</v>
      </c>
      <c r="R428" s="3" t="s">
        <v>116</v>
      </c>
      <c r="S428" s="3" t="s">
        <v>46</v>
      </c>
      <c r="T428" s="3" t="s">
        <v>8</v>
      </c>
      <c r="U428" s="3"/>
      <c r="V428" s="3"/>
      <c r="W428" s="3"/>
      <c r="X428" s="3"/>
      <c r="Y428" s="3"/>
      <c r="Z428" s="3"/>
    </row>
    <row r="429">
      <c r="A429" s="3">
        <v>427.0</v>
      </c>
      <c r="B429" s="3" t="s">
        <v>980</v>
      </c>
      <c r="C429" s="3" t="s">
        <v>981</v>
      </c>
      <c r="D429" s="3">
        <v>174500.0</v>
      </c>
      <c r="E429" s="3">
        <v>197018.0</v>
      </c>
      <c r="F429" s="5">
        <f t="shared" si="2"/>
        <v>112.904298</v>
      </c>
      <c r="G429" s="3" t="s">
        <v>6</v>
      </c>
      <c r="H429" s="3">
        <v>2526.0</v>
      </c>
      <c r="I429" s="6">
        <f t="shared" si="3"/>
        <v>77.99604117</v>
      </c>
      <c r="J429" s="3" t="s">
        <v>68</v>
      </c>
      <c r="K429" s="3" t="s">
        <v>106</v>
      </c>
      <c r="L429" s="3">
        <v>1.4105844E9</v>
      </c>
      <c r="M429" s="3">
        <v>1.4133492E9</v>
      </c>
      <c r="N429" s="7">
        <f t="shared" ref="N429:O429" si="430">(((L429/60)/60)/24)+DATE(1970,1,1)</f>
        <v>41895.20833</v>
      </c>
      <c r="O429" s="7">
        <f t="shared" si="430"/>
        <v>41927.20833</v>
      </c>
      <c r="P429" s="3" t="b">
        <v>0</v>
      </c>
      <c r="Q429" s="3" t="b">
        <v>1</v>
      </c>
      <c r="R429" s="3" t="s">
        <v>116</v>
      </c>
      <c r="S429" s="3" t="s">
        <v>46</v>
      </c>
      <c r="T429" s="3" t="s">
        <v>8</v>
      </c>
      <c r="U429" s="3"/>
      <c r="V429" s="3"/>
      <c r="W429" s="3"/>
      <c r="X429" s="3"/>
      <c r="Y429" s="3"/>
      <c r="Z429" s="3"/>
    </row>
    <row r="430">
      <c r="A430" s="3">
        <v>428.0</v>
      </c>
      <c r="B430" s="3" t="s">
        <v>982</v>
      </c>
      <c r="C430" s="3" t="s">
        <v>983</v>
      </c>
      <c r="D430" s="3">
        <v>101400.0</v>
      </c>
      <c r="E430" s="3">
        <v>47037.0</v>
      </c>
      <c r="F430" s="5">
        <f t="shared" si="2"/>
        <v>46.38757396</v>
      </c>
      <c r="G430" s="3" t="s">
        <v>4</v>
      </c>
      <c r="H430" s="3">
        <v>747.0</v>
      </c>
      <c r="I430" s="6">
        <f t="shared" si="3"/>
        <v>62.96787149</v>
      </c>
      <c r="J430" s="3" t="s">
        <v>68</v>
      </c>
      <c r="K430" s="3" t="s">
        <v>106</v>
      </c>
      <c r="L430" s="3">
        <v>1.297404E9</v>
      </c>
      <c r="M430" s="3">
        <v>1.2980088E9</v>
      </c>
      <c r="N430" s="7">
        <f t="shared" ref="N430:O430" si="431">(((L430/60)/60)/24)+DATE(1970,1,1)</f>
        <v>40585.25</v>
      </c>
      <c r="O430" s="7">
        <f t="shared" si="431"/>
        <v>40592.25</v>
      </c>
      <c r="P430" s="3" t="b">
        <v>0</v>
      </c>
      <c r="Q430" s="3" t="b">
        <v>0</v>
      </c>
      <c r="R430" s="3" t="s">
        <v>151</v>
      </c>
      <c r="S430" s="3" t="s">
        <v>47</v>
      </c>
      <c r="T430" s="3" t="s">
        <v>18</v>
      </c>
      <c r="U430" s="3"/>
      <c r="V430" s="3"/>
      <c r="W430" s="3"/>
      <c r="X430" s="3"/>
      <c r="Y430" s="3"/>
      <c r="Z430" s="3"/>
    </row>
    <row r="431">
      <c r="A431" s="3">
        <v>429.0</v>
      </c>
      <c r="B431" s="3" t="s">
        <v>984</v>
      </c>
      <c r="C431" s="3" t="s">
        <v>985</v>
      </c>
      <c r="D431" s="3">
        <v>191000.0</v>
      </c>
      <c r="E431" s="3">
        <v>173191.0</v>
      </c>
      <c r="F431" s="5">
        <f t="shared" si="2"/>
        <v>90.67591623</v>
      </c>
      <c r="G431" s="3" t="s">
        <v>3</v>
      </c>
      <c r="H431" s="3">
        <v>2138.0</v>
      </c>
      <c r="I431" s="6">
        <f t="shared" si="3"/>
        <v>81.00608045</v>
      </c>
      <c r="J431" s="3" t="s">
        <v>68</v>
      </c>
      <c r="K431" s="3" t="s">
        <v>106</v>
      </c>
      <c r="L431" s="3">
        <v>1.392012E9</v>
      </c>
      <c r="M431" s="3">
        <v>1.3944276E9</v>
      </c>
      <c r="N431" s="7">
        <f t="shared" ref="N431:O431" si="432">(((L431/60)/60)/24)+DATE(1970,1,1)</f>
        <v>41680.25</v>
      </c>
      <c r="O431" s="7">
        <f t="shared" si="432"/>
        <v>41708.20833</v>
      </c>
      <c r="P431" s="3" t="b">
        <v>0</v>
      </c>
      <c r="Q431" s="3" t="b">
        <v>1</v>
      </c>
      <c r="R431" s="3" t="s">
        <v>199</v>
      </c>
      <c r="S431" s="3" t="s">
        <v>53</v>
      </c>
      <c r="T431" s="3" t="s">
        <v>15</v>
      </c>
      <c r="U431" s="3"/>
      <c r="V431" s="3"/>
      <c r="W431" s="3"/>
      <c r="X431" s="3"/>
      <c r="Y431" s="3"/>
      <c r="Z431" s="3"/>
    </row>
    <row r="432">
      <c r="A432" s="3">
        <v>430.0</v>
      </c>
      <c r="B432" s="3" t="s">
        <v>986</v>
      </c>
      <c r="C432" s="3" t="s">
        <v>987</v>
      </c>
      <c r="D432" s="3">
        <v>8100.0</v>
      </c>
      <c r="E432" s="3">
        <v>5487.0</v>
      </c>
      <c r="F432" s="5">
        <f t="shared" si="2"/>
        <v>67.74074074</v>
      </c>
      <c r="G432" s="3" t="s">
        <v>4</v>
      </c>
      <c r="H432" s="3">
        <v>84.0</v>
      </c>
      <c r="I432" s="6">
        <f t="shared" si="3"/>
        <v>65.32142857</v>
      </c>
      <c r="J432" s="3" t="s">
        <v>68</v>
      </c>
      <c r="K432" s="3" t="s">
        <v>106</v>
      </c>
      <c r="L432" s="3">
        <v>1.5697332E9</v>
      </c>
      <c r="M432" s="3">
        <v>1.5726708E9</v>
      </c>
      <c r="N432" s="7">
        <f t="shared" ref="N432:O432" si="433">(((L432/60)/60)/24)+DATE(1970,1,1)</f>
        <v>43737.20833</v>
      </c>
      <c r="O432" s="7">
        <f t="shared" si="433"/>
        <v>43771.20833</v>
      </c>
      <c r="P432" s="3" t="b">
        <v>0</v>
      </c>
      <c r="Q432" s="3" t="b">
        <v>0</v>
      </c>
      <c r="R432" s="3" t="s">
        <v>116</v>
      </c>
      <c r="S432" s="3" t="s">
        <v>46</v>
      </c>
      <c r="T432" s="3" t="s">
        <v>8</v>
      </c>
      <c r="U432" s="3"/>
      <c r="V432" s="3"/>
      <c r="W432" s="3"/>
      <c r="X432" s="3"/>
      <c r="Y432" s="3"/>
      <c r="Z432" s="3"/>
    </row>
    <row r="433">
      <c r="A433" s="3">
        <v>431.0</v>
      </c>
      <c r="B433" s="3" t="s">
        <v>988</v>
      </c>
      <c r="C433" s="3" t="s">
        <v>989</v>
      </c>
      <c r="D433" s="3">
        <v>5100.0</v>
      </c>
      <c r="E433" s="3">
        <v>9817.0</v>
      </c>
      <c r="F433" s="5">
        <f t="shared" si="2"/>
        <v>192.4901961</v>
      </c>
      <c r="G433" s="3" t="s">
        <v>6</v>
      </c>
      <c r="H433" s="3">
        <v>94.0</v>
      </c>
      <c r="I433" s="6">
        <f t="shared" si="3"/>
        <v>104.4361702</v>
      </c>
      <c r="J433" s="3" t="s">
        <v>68</v>
      </c>
      <c r="K433" s="3" t="s">
        <v>106</v>
      </c>
      <c r="L433" s="3">
        <v>1.5296436E9</v>
      </c>
      <c r="M433" s="3">
        <v>1.5311124E9</v>
      </c>
      <c r="N433" s="7">
        <f t="shared" ref="N433:O433" si="434">(((L433/60)/60)/24)+DATE(1970,1,1)</f>
        <v>43273.20833</v>
      </c>
      <c r="O433" s="7">
        <f t="shared" si="434"/>
        <v>43290.20833</v>
      </c>
      <c r="P433" s="3" t="b">
        <v>1</v>
      </c>
      <c r="Q433" s="3" t="b">
        <v>0</v>
      </c>
      <c r="R433" s="3" t="s">
        <v>116</v>
      </c>
      <c r="S433" s="3" t="s">
        <v>46</v>
      </c>
      <c r="T433" s="3" t="s">
        <v>8</v>
      </c>
      <c r="U433" s="3"/>
      <c r="V433" s="3"/>
      <c r="W433" s="3"/>
      <c r="X433" s="3"/>
      <c r="Y433" s="3"/>
      <c r="Z433" s="3"/>
    </row>
    <row r="434">
      <c r="A434" s="3">
        <v>432.0</v>
      </c>
      <c r="B434" s="3" t="s">
        <v>990</v>
      </c>
      <c r="C434" s="3" t="s">
        <v>991</v>
      </c>
      <c r="D434" s="3">
        <v>7700.0</v>
      </c>
      <c r="E434" s="3">
        <v>6369.0</v>
      </c>
      <c r="F434" s="5">
        <f t="shared" si="2"/>
        <v>82.71428571</v>
      </c>
      <c r="G434" s="3" t="s">
        <v>4</v>
      </c>
      <c r="H434" s="3">
        <v>91.0</v>
      </c>
      <c r="I434" s="6">
        <f t="shared" si="3"/>
        <v>69.98901099</v>
      </c>
      <c r="J434" s="3" t="s">
        <v>68</v>
      </c>
      <c r="K434" s="3" t="s">
        <v>106</v>
      </c>
      <c r="L434" s="3">
        <v>1.3990068E9</v>
      </c>
      <c r="M434" s="3">
        <v>1.4007348E9</v>
      </c>
      <c r="N434" s="7">
        <f t="shared" ref="N434:O434" si="435">(((L434/60)/60)/24)+DATE(1970,1,1)</f>
        <v>41761.20833</v>
      </c>
      <c r="O434" s="7">
        <f t="shared" si="435"/>
        <v>41781.20833</v>
      </c>
      <c r="P434" s="3" t="b">
        <v>0</v>
      </c>
      <c r="Q434" s="3" t="b">
        <v>0</v>
      </c>
      <c r="R434" s="3" t="s">
        <v>116</v>
      </c>
      <c r="S434" s="3" t="s">
        <v>46</v>
      </c>
      <c r="T434" s="3" t="s">
        <v>8</v>
      </c>
      <c r="U434" s="3"/>
      <c r="V434" s="3"/>
      <c r="W434" s="3"/>
      <c r="X434" s="3"/>
      <c r="Y434" s="3"/>
      <c r="Z434" s="3"/>
    </row>
    <row r="435">
      <c r="A435" s="3">
        <v>433.0</v>
      </c>
      <c r="B435" s="3" t="s">
        <v>992</v>
      </c>
      <c r="C435" s="3" t="s">
        <v>993</v>
      </c>
      <c r="D435" s="3">
        <v>121400.0</v>
      </c>
      <c r="E435" s="3">
        <v>65755.0</v>
      </c>
      <c r="F435" s="5">
        <f t="shared" si="2"/>
        <v>54.16392092</v>
      </c>
      <c r="G435" s="3" t="s">
        <v>4</v>
      </c>
      <c r="H435" s="3">
        <v>792.0</v>
      </c>
      <c r="I435" s="6">
        <f t="shared" si="3"/>
        <v>83.0239899</v>
      </c>
      <c r="J435" s="3" t="s">
        <v>68</v>
      </c>
      <c r="K435" s="3" t="s">
        <v>106</v>
      </c>
      <c r="L435" s="3">
        <v>1.3853592E9</v>
      </c>
      <c r="M435" s="3">
        <v>1.3867416E9</v>
      </c>
      <c r="N435" s="7">
        <f t="shared" ref="N435:O435" si="436">(((L435/60)/60)/24)+DATE(1970,1,1)</f>
        <v>41603.25</v>
      </c>
      <c r="O435" s="7">
        <f t="shared" si="436"/>
        <v>41619.25</v>
      </c>
      <c r="P435" s="3" t="b">
        <v>0</v>
      </c>
      <c r="Q435" s="3" t="b">
        <v>1</v>
      </c>
      <c r="R435" s="3" t="s">
        <v>123</v>
      </c>
      <c r="S435" s="3" t="s">
        <v>47</v>
      </c>
      <c r="T435" s="3" t="s">
        <v>10</v>
      </c>
      <c r="U435" s="3"/>
      <c r="V435" s="3"/>
      <c r="W435" s="3"/>
      <c r="X435" s="3"/>
      <c r="Y435" s="3"/>
      <c r="Z435" s="3"/>
    </row>
    <row r="436">
      <c r="A436" s="3">
        <v>434.0</v>
      </c>
      <c r="B436" s="3" t="s">
        <v>994</v>
      </c>
      <c r="C436" s="3" t="s">
        <v>995</v>
      </c>
      <c r="D436" s="3">
        <v>5400.0</v>
      </c>
      <c r="E436" s="3">
        <v>903.0</v>
      </c>
      <c r="F436" s="5">
        <f t="shared" si="2"/>
        <v>16.72222222</v>
      </c>
      <c r="G436" s="3" t="s">
        <v>3</v>
      </c>
      <c r="H436" s="3">
        <v>10.0</v>
      </c>
      <c r="I436" s="6">
        <f t="shared" si="3"/>
        <v>90.3</v>
      </c>
      <c r="J436" s="3" t="s">
        <v>73</v>
      </c>
      <c r="K436" s="3" t="s">
        <v>102</v>
      </c>
      <c r="L436" s="3">
        <v>1.480572E9</v>
      </c>
      <c r="M436" s="3">
        <v>1.4817816E9</v>
      </c>
      <c r="N436" s="7">
        <f t="shared" ref="N436:O436" si="437">(((L436/60)/60)/24)+DATE(1970,1,1)</f>
        <v>42705.25</v>
      </c>
      <c r="O436" s="7">
        <f t="shared" si="437"/>
        <v>42719.25</v>
      </c>
      <c r="P436" s="3" t="b">
        <v>1</v>
      </c>
      <c r="Q436" s="3" t="b">
        <v>0</v>
      </c>
      <c r="R436" s="3" t="s">
        <v>116</v>
      </c>
      <c r="S436" s="3" t="s">
        <v>46</v>
      </c>
      <c r="T436" s="3" t="s">
        <v>8</v>
      </c>
      <c r="U436" s="3"/>
      <c r="V436" s="3"/>
      <c r="W436" s="3"/>
      <c r="X436" s="3"/>
      <c r="Y436" s="3"/>
      <c r="Z436" s="3"/>
    </row>
    <row r="437">
      <c r="A437" s="3">
        <v>435.0</v>
      </c>
      <c r="B437" s="3" t="s">
        <v>996</v>
      </c>
      <c r="C437" s="3" t="s">
        <v>997</v>
      </c>
      <c r="D437" s="3">
        <v>152400.0</v>
      </c>
      <c r="E437" s="3">
        <v>178120.0</v>
      </c>
      <c r="F437" s="5">
        <f t="shared" si="2"/>
        <v>116.8766404</v>
      </c>
      <c r="G437" s="3" t="s">
        <v>6</v>
      </c>
      <c r="H437" s="3">
        <v>1713.0</v>
      </c>
      <c r="I437" s="6">
        <f t="shared" si="3"/>
        <v>103.9813193</v>
      </c>
      <c r="J437" s="3" t="s">
        <v>69</v>
      </c>
      <c r="K437" s="3" t="s">
        <v>185</v>
      </c>
      <c r="L437" s="3">
        <v>1.4186232E9</v>
      </c>
      <c r="M437" s="3">
        <v>1.41966E9</v>
      </c>
      <c r="N437" s="7">
        <f t="shared" ref="N437:O437" si="438">(((L437/60)/60)/24)+DATE(1970,1,1)</f>
        <v>41988.25</v>
      </c>
      <c r="O437" s="7">
        <f t="shared" si="438"/>
        <v>42000.25</v>
      </c>
      <c r="P437" s="3" t="b">
        <v>0</v>
      </c>
      <c r="Q437" s="3" t="b">
        <v>1</v>
      </c>
      <c r="R437" s="3" t="s">
        <v>116</v>
      </c>
      <c r="S437" s="3" t="s">
        <v>46</v>
      </c>
      <c r="T437" s="3" t="s">
        <v>8</v>
      </c>
      <c r="U437" s="3"/>
      <c r="V437" s="3"/>
      <c r="W437" s="3"/>
      <c r="X437" s="3"/>
      <c r="Y437" s="3"/>
      <c r="Z437" s="3"/>
    </row>
    <row r="438">
      <c r="A438" s="3">
        <v>436.0</v>
      </c>
      <c r="B438" s="3" t="s">
        <v>998</v>
      </c>
      <c r="C438" s="3" t="s">
        <v>999</v>
      </c>
      <c r="D438" s="3">
        <v>1300.0</v>
      </c>
      <c r="E438" s="3">
        <v>13678.0</v>
      </c>
      <c r="F438" s="5">
        <f t="shared" si="2"/>
        <v>1052.153846</v>
      </c>
      <c r="G438" s="3" t="s">
        <v>6</v>
      </c>
      <c r="H438" s="3">
        <v>249.0</v>
      </c>
      <c r="I438" s="6">
        <f t="shared" si="3"/>
        <v>54.93172691</v>
      </c>
      <c r="J438" s="3" t="s">
        <v>68</v>
      </c>
      <c r="K438" s="3" t="s">
        <v>106</v>
      </c>
      <c r="L438" s="3">
        <v>1.5557364E9</v>
      </c>
      <c r="M438" s="3">
        <v>1.5558228E9</v>
      </c>
      <c r="N438" s="7">
        <f t="shared" ref="N438:O438" si="439">(((L438/60)/60)/24)+DATE(1970,1,1)</f>
        <v>43575.20833</v>
      </c>
      <c r="O438" s="7">
        <f t="shared" si="439"/>
        <v>43576.20833</v>
      </c>
      <c r="P438" s="3" t="b">
        <v>0</v>
      </c>
      <c r="Q438" s="3" t="b">
        <v>0</v>
      </c>
      <c r="R438" s="3" t="s">
        <v>236</v>
      </c>
      <c r="S438" s="3" t="s">
        <v>48</v>
      </c>
      <c r="T438" s="3" t="s">
        <v>23</v>
      </c>
      <c r="U438" s="3"/>
      <c r="V438" s="3"/>
      <c r="W438" s="3"/>
      <c r="X438" s="3"/>
      <c r="Y438" s="3"/>
      <c r="Z438" s="3"/>
    </row>
    <row r="439">
      <c r="A439" s="3">
        <v>437.0</v>
      </c>
      <c r="B439" s="3" t="s">
        <v>1000</v>
      </c>
      <c r="C439" s="3" t="s">
        <v>1001</v>
      </c>
      <c r="D439" s="3">
        <v>8100.0</v>
      </c>
      <c r="E439" s="3">
        <v>9969.0</v>
      </c>
      <c r="F439" s="5">
        <f t="shared" si="2"/>
        <v>123.0740741</v>
      </c>
      <c r="G439" s="3" t="s">
        <v>6</v>
      </c>
      <c r="H439" s="3">
        <v>192.0</v>
      </c>
      <c r="I439" s="6">
        <f t="shared" si="3"/>
        <v>51.921875</v>
      </c>
      <c r="J439" s="3" t="s">
        <v>68</v>
      </c>
      <c r="K439" s="3" t="s">
        <v>106</v>
      </c>
      <c r="L439" s="3">
        <v>1.4421204E9</v>
      </c>
      <c r="M439" s="3">
        <v>1.4423796E9</v>
      </c>
      <c r="N439" s="7">
        <f t="shared" ref="N439:O439" si="440">(((L439/60)/60)/24)+DATE(1970,1,1)</f>
        <v>42260.20833</v>
      </c>
      <c r="O439" s="7">
        <f t="shared" si="440"/>
        <v>42263.20833</v>
      </c>
      <c r="P439" s="3" t="b">
        <v>0</v>
      </c>
      <c r="Q439" s="3" t="b">
        <v>1</v>
      </c>
      <c r="R439" s="3" t="s">
        <v>151</v>
      </c>
      <c r="S439" s="3" t="s">
        <v>47</v>
      </c>
      <c r="T439" s="3" t="s">
        <v>18</v>
      </c>
      <c r="U439" s="3"/>
      <c r="V439" s="3"/>
      <c r="W439" s="3"/>
      <c r="X439" s="3"/>
      <c r="Y439" s="3"/>
      <c r="Z439" s="3"/>
    </row>
    <row r="440">
      <c r="A440" s="3">
        <v>438.0</v>
      </c>
      <c r="B440" s="3" t="s">
        <v>1002</v>
      </c>
      <c r="C440" s="3" t="s">
        <v>1003</v>
      </c>
      <c r="D440" s="3">
        <v>8300.0</v>
      </c>
      <c r="E440" s="3">
        <v>14827.0</v>
      </c>
      <c r="F440" s="5">
        <f t="shared" si="2"/>
        <v>178.6385542</v>
      </c>
      <c r="G440" s="3" t="s">
        <v>6</v>
      </c>
      <c r="H440" s="3">
        <v>247.0</v>
      </c>
      <c r="I440" s="6">
        <f t="shared" si="3"/>
        <v>60.02834008</v>
      </c>
      <c r="J440" s="3" t="s">
        <v>68</v>
      </c>
      <c r="K440" s="3" t="s">
        <v>106</v>
      </c>
      <c r="L440" s="3">
        <v>1.3623768E9</v>
      </c>
      <c r="M440" s="3">
        <v>1.3649652E9</v>
      </c>
      <c r="N440" s="7">
        <f t="shared" ref="N440:O440" si="441">(((L440/60)/60)/24)+DATE(1970,1,1)</f>
        <v>41337.25</v>
      </c>
      <c r="O440" s="7">
        <f t="shared" si="441"/>
        <v>41367.20833</v>
      </c>
      <c r="P440" s="3" t="b">
        <v>0</v>
      </c>
      <c r="Q440" s="3" t="b">
        <v>0</v>
      </c>
      <c r="R440" s="3" t="s">
        <v>116</v>
      </c>
      <c r="S440" s="3" t="s">
        <v>46</v>
      </c>
      <c r="T440" s="3" t="s">
        <v>8</v>
      </c>
      <c r="U440" s="3"/>
      <c r="V440" s="3"/>
      <c r="W440" s="3"/>
      <c r="X440" s="3"/>
      <c r="Y440" s="3"/>
      <c r="Z440" s="3"/>
    </row>
    <row r="441">
      <c r="A441" s="3">
        <v>439.0</v>
      </c>
      <c r="B441" s="3" t="s">
        <v>1004</v>
      </c>
      <c r="C441" s="3" t="s">
        <v>1005</v>
      </c>
      <c r="D441" s="3">
        <v>28400.0</v>
      </c>
      <c r="E441" s="3">
        <v>100900.0</v>
      </c>
      <c r="F441" s="5">
        <f t="shared" si="2"/>
        <v>355.2816901</v>
      </c>
      <c r="G441" s="3" t="s">
        <v>6</v>
      </c>
      <c r="H441" s="3">
        <v>2293.0</v>
      </c>
      <c r="I441" s="6">
        <f t="shared" si="3"/>
        <v>44.00348888</v>
      </c>
      <c r="J441" s="3" t="s">
        <v>68</v>
      </c>
      <c r="K441" s="3" t="s">
        <v>106</v>
      </c>
      <c r="L441" s="3">
        <v>1.4784084E9</v>
      </c>
      <c r="M441" s="3">
        <v>1.4790168E9</v>
      </c>
      <c r="N441" s="7">
        <f t="shared" ref="N441:O441" si="442">(((L441/60)/60)/24)+DATE(1970,1,1)</f>
        <v>42680.20833</v>
      </c>
      <c r="O441" s="7">
        <f t="shared" si="442"/>
        <v>42687.25</v>
      </c>
      <c r="P441" s="3" t="b">
        <v>0</v>
      </c>
      <c r="Q441" s="3" t="b">
        <v>0</v>
      </c>
      <c r="R441" s="3" t="s">
        <v>551</v>
      </c>
      <c r="S441" s="3" t="s">
        <v>47</v>
      </c>
      <c r="T441" s="3" t="s">
        <v>26</v>
      </c>
      <c r="U441" s="3"/>
      <c r="V441" s="3"/>
      <c r="W441" s="3"/>
      <c r="X441" s="3"/>
      <c r="Y441" s="3"/>
      <c r="Z441" s="3"/>
    </row>
    <row r="442">
      <c r="A442" s="3">
        <v>440.0</v>
      </c>
      <c r="B442" s="3" t="s">
        <v>1006</v>
      </c>
      <c r="C442" s="3" t="s">
        <v>1007</v>
      </c>
      <c r="D442" s="3">
        <v>102500.0</v>
      </c>
      <c r="E442" s="3">
        <v>165954.0</v>
      </c>
      <c r="F442" s="5">
        <f t="shared" si="2"/>
        <v>161.9063415</v>
      </c>
      <c r="G442" s="3" t="s">
        <v>6</v>
      </c>
      <c r="H442" s="3">
        <v>3131.0</v>
      </c>
      <c r="I442" s="6">
        <f t="shared" si="3"/>
        <v>53.00351325</v>
      </c>
      <c r="J442" s="3" t="s">
        <v>68</v>
      </c>
      <c r="K442" s="3" t="s">
        <v>106</v>
      </c>
      <c r="L442" s="3">
        <v>1.4987988E9</v>
      </c>
      <c r="M442" s="3">
        <v>1.4996628E9</v>
      </c>
      <c r="N442" s="7">
        <f t="shared" ref="N442:O442" si="443">(((L442/60)/60)/24)+DATE(1970,1,1)</f>
        <v>42916.20833</v>
      </c>
      <c r="O442" s="7">
        <f t="shared" si="443"/>
        <v>42926.20833</v>
      </c>
      <c r="P442" s="3" t="b">
        <v>0</v>
      </c>
      <c r="Q442" s="3" t="b">
        <v>0</v>
      </c>
      <c r="R442" s="3" t="s">
        <v>346</v>
      </c>
      <c r="S442" s="3" t="s">
        <v>47</v>
      </c>
      <c r="T442" s="3" t="s">
        <v>22</v>
      </c>
      <c r="U442" s="3"/>
      <c r="V442" s="3"/>
      <c r="W442" s="3"/>
      <c r="X442" s="3"/>
      <c r="Y442" s="3"/>
      <c r="Z442" s="3"/>
    </row>
    <row r="443">
      <c r="A443" s="3">
        <v>441.0</v>
      </c>
      <c r="B443" s="3" t="s">
        <v>1008</v>
      </c>
      <c r="C443" s="3" t="s">
        <v>1009</v>
      </c>
      <c r="D443" s="3">
        <v>7000.0</v>
      </c>
      <c r="E443" s="3">
        <v>1744.0</v>
      </c>
      <c r="F443" s="5">
        <f t="shared" si="2"/>
        <v>24.91428571</v>
      </c>
      <c r="G443" s="3" t="s">
        <v>4</v>
      </c>
      <c r="H443" s="3">
        <v>32.0</v>
      </c>
      <c r="I443" s="6">
        <f t="shared" si="3"/>
        <v>54.5</v>
      </c>
      <c r="J443" s="3" t="s">
        <v>68</v>
      </c>
      <c r="K443" s="3" t="s">
        <v>106</v>
      </c>
      <c r="L443" s="3">
        <v>1.3354164E9</v>
      </c>
      <c r="M443" s="3">
        <v>1.3378356E9</v>
      </c>
      <c r="N443" s="7">
        <f t="shared" ref="N443:O443" si="444">(((L443/60)/60)/24)+DATE(1970,1,1)</f>
        <v>41025.20833</v>
      </c>
      <c r="O443" s="7">
        <f t="shared" si="444"/>
        <v>41053.20833</v>
      </c>
      <c r="P443" s="3" t="b">
        <v>0</v>
      </c>
      <c r="Q443" s="3" t="b">
        <v>0</v>
      </c>
      <c r="R443" s="3" t="s">
        <v>145</v>
      </c>
      <c r="S443" s="3" t="s">
        <v>49</v>
      </c>
      <c r="T443" s="3" t="s">
        <v>13</v>
      </c>
      <c r="U443" s="3"/>
      <c r="V443" s="3"/>
      <c r="W443" s="3"/>
      <c r="X443" s="3"/>
      <c r="Y443" s="3"/>
      <c r="Z443" s="3"/>
    </row>
    <row r="444">
      <c r="A444" s="3">
        <v>442.0</v>
      </c>
      <c r="B444" s="3" t="s">
        <v>1010</v>
      </c>
      <c r="C444" s="3" t="s">
        <v>1011</v>
      </c>
      <c r="D444" s="3">
        <v>5400.0</v>
      </c>
      <c r="E444" s="3">
        <v>10731.0</v>
      </c>
      <c r="F444" s="5">
        <f t="shared" si="2"/>
        <v>198.7222222</v>
      </c>
      <c r="G444" s="3" t="s">
        <v>6</v>
      </c>
      <c r="H444" s="3">
        <v>143.0</v>
      </c>
      <c r="I444" s="6">
        <f t="shared" si="3"/>
        <v>75.04195804</v>
      </c>
      <c r="J444" s="3" t="s">
        <v>69</v>
      </c>
      <c r="K444" s="3" t="s">
        <v>185</v>
      </c>
      <c r="L444" s="3">
        <v>1.5043284E9</v>
      </c>
      <c r="M444" s="3">
        <v>1.5057108E9</v>
      </c>
      <c r="N444" s="7">
        <f t="shared" ref="N444:O444" si="445">(((L444/60)/60)/24)+DATE(1970,1,1)</f>
        <v>42980.20833</v>
      </c>
      <c r="O444" s="7">
        <f t="shared" si="445"/>
        <v>42996.20833</v>
      </c>
      <c r="P444" s="3" t="b">
        <v>0</v>
      </c>
      <c r="Q444" s="3" t="b">
        <v>0</v>
      </c>
      <c r="R444" s="3" t="s">
        <v>116</v>
      </c>
      <c r="S444" s="3" t="s">
        <v>46</v>
      </c>
      <c r="T444" s="3" t="s">
        <v>8</v>
      </c>
      <c r="U444" s="3"/>
      <c r="V444" s="3"/>
      <c r="W444" s="3"/>
      <c r="X444" s="3"/>
      <c r="Y444" s="3"/>
      <c r="Z444" s="3"/>
    </row>
    <row r="445">
      <c r="A445" s="3">
        <v>443.0</v>
      </c>
      <c r="B445" s="3" t="s">
        <v>1012</v>
      </c>
      <c r="C445" s="3" t="s">
        <v>1013</v>
      </c>
      <c r="D445" s="3">
        <v>9300.0</v>
      </c>
      <c r="E445" s="3">
        <v>3232.0</v>
      </c>
      <c r="F445" s="5">
        <f t="shared" si="2"/>
        <v>34.75268817</v>
      </c>
      <c r="G445" s="3" t="s">
        <v>3</v>
      </c>
      <c r="H445" s="3">
        <v>90.0</v>
      </c>
      <c r="I445" s="6">
        <f t="shared" si="3"/>
        <v>35.91111111</v>
      </c>
      <c r="J445" s="3" t="s">
        <v>68</v>
      </c>
      <c r="K445" s="3" t="s">
        <v>106</v>
      </c>
      <c r="L445" s="3">
        <v>1.2858228E9</v>
      </c>
      <c r="M445" s="3">
        <v>1.2874644E9</v>
      </c>
      <c r="N445" s="7">
        <f t="shared" ref="N445:O445" si="446">(((L445/60)/60)/24)+DATE(1970,1,1)</f>
        <v>40451.20833</v>
      </c>
      <c r="O445" s="7">
        <f t="shared" si="446"/>
        <v>40470.20833</v>
      </c>
      <c r="P445" s="3" t="b">
        <v>0</v>
      </c>
      <c r="Q445" s="3" t="b">
        <v>0</v>
      </c>
      <c r="R445" s="3" t="s">
        <v>116</v>
      </c>
      <c r="S445" s="3" t="s">
        <v>46</v>
      </c>
      <c r="T445" s="3" t="s">
        <v>8</v>
      </c>
      <c r="U445" s="3"/>
      <c r="V445" s="3"/>
      <c r="W445" s="3"/>
      <c r="X445" s="3"/>
      <c r="Y445" s="3"/>
      <c r="Z445" s="3"/>
    </row>
    <row r="446">
      <c r="A446" s="3">
        <v>444.0</v>
      </c>
      <c r="B446" s="3" t="s">
        <v>825</v>
      </c>
      <c r="C446" s="3" t="s">
        <v>1014</v>
      </c>
      <c r="D446" s="3">
        <v>6200.0</v>
      </c>
      <c r="E446" s="3">
        <v>10938.0</v>
      </c>
      <c r="F446" s="5">
        <f t="shared" si="2"/>
        <v>176.4193548</v>
      </c>
      <c r="G446" s="3" t="s">
        <v>6</v>
      </c>
      <c r="H446" s="3">
        <v>296.0</v>
      </c>
      <c r="I446" s="6">
        <f t="shared" si="3"/>
        <v>36.9527027</v>
      </c>
      <c r="J446" s="3" t="s">
        <v>68</v>
      </c>
      <c r="K446" s="3" t="s">
        <v>106</v>
      </c>
      <c r="L446" s="3">
        <v>1.3114836E9</v>
      </c>
      <c r="M446" s="3">
        <v>1.3116564E9</v>
      </c>
      <c r="N446" s="7">
        <f t="shared" ref="N446:O446" si="447">(((L446/60)/60)/24)+DATE(1970,1,1)</f>
        <v>40748.20833</v>
      </c>
      <c r="O446" s="7">
        <f t="shared" si="447"/>
        <v>40750.20833</v>
      </c>
      <c r="P446" s="3" t="b">
        <v>0</v>
      </c>
      <c r="Q446" s="3" t="b">
        <v>1</v>
      </c>
      <c r="R446" s="3" t="s">
        <v>140</v>
      </c>
      <c r="S446" s="3" t="s">
        <v>48</v>
      </c>
      <c r="T446" s="3" t="s">
        <v>14</v>
      </c>
      <c r="U446" s="3"/>
      <c r="V446" s="3"/>
      <c r="W446" s="3"/>
      <c r="X446" s="3"/>
      <c r="Y446" s="3"/>
      <c r="Z446" s="3"/>
    </row>
    <row r="447">
      <c r="A447" s="3">
        <v>445.0</v>
      </c>
      <c r="B447" s="3" t="s">
        <v>1015</v>
      </c>
      <c r="C447" s="3" t="s">
        <v>1016</v>
      </c>
      <c r="D447" s="3">
        <v>2100.0</v>
      </c>
      <c r="E447" s="3">
        <v>10739.0</v>
      </c>
      <c r="F447" s="5">
        <f t="shared" si="2"/>
        <v>511.3809524</v>
      </c>
      <c r="G447" s="3" t="s">
        <v>6</v>
      </c>
      <c r="H447" s="3">
        <v>170.0</v>
      </c>
      <c r="I447" s="6">
        <f t="shared" si="3"/>
        <v>63.17058824</v>
      </c>
      <c r="J447" s="3" t="s">
        <v>68</v>
      </c>
      <c r="K447" s="3" t="s">
        <v>106</v>
      </c>
      <c r="L447" s="3">
        <v>1.291356E9</v>
      </c>
      <c r="M447" s="3">
        <v>1.2931704E9</v>
      </c>
      <c r="N447" s="7">
        <f t="shared" ref="N447:O447" si="448">(((L447/60)/60)/24)+DATE(1970,1,1)</f>
        <v>40515.25</v>
      </c>
      <c r="O447" s="7">
        <f t="shared" si="448"/>
        <v>40536.25</v>
      </c>
      <c r="P447" s="3" t="b">
        <v>0</v>
      </c>
      <c r="Q447" s="3" t="b">
        <v>1</v>
      </c>
      <c r="R447" s="3" t="s">
        <v>116</v>
      </c>
      <c r="S447" s="3" t="s">
        <v>46</v>
      </c>
      <c r="T447" s="3" t="s">
        <v>8</v>
      </c>
      <c r="U447" s="3"/>
      <c r="V447" s="3"/>
      <c r="W447" s="3"/>
      <c r="X447" s="3"/>
      <c r="Y447" s="3"/>
      <c r="Z447" s="3"/>
    </row>
    <row r="448">
      <c r="A448" s="3">
        <v>446.0</v>
      </c>
      <c r="B448" s="3" t="s">
        <v>1017</v>
      </c>
      <c r="C448" s="3" t="s">
        <v>1018</v>
      </c>
      <c r="D448" s="3">
        <v>6800.0</v>
      </c>
      <c r="E448" s="3">
        <v>5579.0</v>
      </c>
      <c r="F448" s="5">
        <f t="shared" si="2"/>
        <v>82.04411765</v>
      </c>
      <c r="G448" s="3" t="s">
        <v>4</v>
      </c>
      <c r="H448" s="3">
        <v>186.0</v>
      </c>
      <c r="I448" s="6">
        <f t="shared" si="3"/>
        <v>29.99462366</v>
      </c>
      <c r="J448" s="3" t="s">
        <v>68</v>
      </c>
      <c r="K448" s="3" t="s">
        <v>106</v>
      </c>
      <c r="L448" s="3">
        <v>1.3558104E9</v>
      </c>
      <c r="M448" s="3">
        <v>1.3559832E9</v>
      </c>
      <c r="N448" s="7">
        <f t="shared" ref="N448:O448" si="449">(((L448/60)/60)/24)+DATE(1970,1,1)</f>
        <v>41261.25</v>
      </c>
      <c r="O448" s="7">
        <f t="shared" si="449"/>
        <v>41263.25</v>
      </c>
      <c r="P448" s="3" t="b">
        <v>0</v>
      </c>
      <c r="Q448" s="3" t="b">
        <v>0</v>
      </c>
      <c r="R448" s="3" t="s">
        <v>145</v>
      </c>
      <c r="S448" s="3" t="s">
        <v>49</v>
      </c>
      <c r="T448" s="3" t="s">
        <v>13</v>
      </c>
      <c r="U448" s="3"/>
      <c r="V448" s="3"/>
      <c r="W448" s="3"/>
      <c r="X448" s="3"/>
      <c r="Y448" s="3"/>
      <c r="Z448" s="3"/>
    </row>
    <row r="449">
      <c r="A449" s="3">
        <v>447.0</v>
      </c>
      <c r="B449" s="3" t="s">
        <v>1019</v>
      </c>
      <c r="C449" s="3" t="s">
        <v>1020</v>
      </c>
      <c r="D449" s="3">
        <v>155200.0</v>
      </c>
      <c r="E449" s="3">
        <v>37754.0</v>
      </c>
      <c r="F449" s="5">
        <f t="shared" si="2"/>
        <v>24.32603093</v>
      </c>
      <c r="G449" s="3" t="s">
        <v>3</v>
      </c>
      <c r="H449" s="3">
        <v>439.0</v>
      </c>
      <c r="I449" s="6">
        <f t="shared" si="3"/>
        <v>86</v>
      </c>
      <c r="J449" s="3" t="s">
        <v>70</v>
      </c>
      <c r="K449" s="3" t="s">
        <v>122</v>
      </c>
      <c r="L449" s="3">
        <v>1.5136632E9</v>
      </c>
      <c r="M449" s="3">
        <v>1.5150456E9</v>
      </c>
      <c r="N449" s="7">
        <f t="shared" ref="N449:O449" si="450">(((L449/60)/60)/24)+DATE(1970,1,1)</f>
        <v>43088.25</v>
      </c>
      <c r="O449" s="7">
        <f t="shared" si="450"/>
        <v>43104.25</v>
      </c>
      <c r="P449" s="3" t="b">
        <v>0</v>
      </c>
      <c r="Q449" s="3" t="b">
        <v>0</v>
      </c>
      <c r="R449" s="3" t="s">
        <v>346</v>
      </c>
      <c r="S449" s="3" t="s">
        <v>47</v>
      </c>
      <c r="T449" s="3" t="s">
        <v>22</v>
      </c>
      <c r="U449" s="3"/>
      <c r="V449" s="3"/>
      <c r="W449" s="3"/>
      <c r="X449" s="3"/>
      <c r="Y449" s="3"/>
      <c r="Z449" s="3"/>
    </row>
    <row r="450">
      <c r="A450" s="3">
        <v>448.0</v>
      </c>
      <c r="B450" s="3" t="s">
        <v>1021</v>
      </c>
      <c r="C450" s="3" t="s">
        <v>1022</v>
      </c>
      <c r="D450" s="3">
        <v>89900.0</v>
      </c>
      <c r="E450" s="3">
        <v>45384.0</v>
      </c>
      <c r="F450" s="5">
        <f t="shared" si="2"/>
        <v>50.48275862</v>
      </c>
      <c r="G450" s="3" t="s">
        <v>4</v>
      </c>
      <c r="H450" s="3">
        <v>605.0</v>
      </c>
      <c r="I450" s="6">
        <f t="shared" si="3"/>
        <v>75.01487603</v>
      </c>
      <c r="J450" s="3" t="s">
        <v>68</v>
      </c>
      <c r="K450" s="3" t="s">
        <v>106</v>
      </c>
      <c r="L450" s="3">
        <v>1.3659156E9</v>
      </c>
      <c r="M450" s="3">
        <v>1.3660884E9</v>
      </c>
      <c r="N450" s="7">
        <f t="shared" ref="N450:O450" si="451">(((L450/60)/60)/24)+DATE(1970,1,1)</f>
        <v>41378.20833</v>
      </c>
      <c r="O450" s="7">
        <f t="shared" si="451"/>
        <v>41380.20833</v>
      </c>
      <c r="P450" s="3" t="b">
        <v>0</v>
      </c>
      <c r="Q450" s="3" t="b">
        <v>1</v>
      </c>
      <c r="R450" s="3" t="s">
        <v>168</v>
      </c>
      <c r="S450" s="3" t="s">
        <v>51</v>
      </c>
      <c r="T450" s="3" t="s">
        <v>17</v>
      </c>
      <c r="U450" s="3"/>
      <c r="V450" s="3"/>
      <c r="W450" s="3"/>
      <c r="X450" s="3"/>
      <c r="Y450" s="3"/>
      <c r="Z450" s="3"/>
    </row>
    <row r="451">
      <c r="A451" s="3">
        <v>449.0</v>
      </c>
      <c r="B451" s="3" t="s">
        <v>1023</v>
      </c>
      <c r="C451" s="3" t="s">
        <v>1024</v>
      </c>
      <c r="D451" s="3">
        <v>900.0</v>
      </c>
      <c r="E451" s="3">
        <v>8703.0</v>
      </c>
      <c r="F451" s="5">
        <f t="shared" si="2"/>
        <v>967</v>
      </c>
      <c r="G451" s="3" t="s">
        <v>6</v>
      </c>
      <c r="H451" s="3">
        <v>86.0</v>
      </c>
      <c r="I451" s="6">
        <f t="shared" si="3"/>
        <v>101.1976744</v>
      </c>
      <c r="J451" s="3" t="s">
        <v>71</v>
      </c>
      <c r="K451" s="3" t="s">
        <v>119</v>
      </c>
      <c r="L451" s="3">
        <v>1.551852E9</v>
      </c>
      <c r="M451" s="3">
        <v>1.5533172E9</v>
      </c>
      <c r="N451" s="7">
        <f t="shared" ref="N451:O451" si="452">(((L451/60)/60)/24)+DATE(1970,1,1)</f>
        <v>43530.25</v>
      </c>
      <c r="O451" s="7">
        <f t="shared" si="452"/>
        <v>43547.20833</v>
      </c>
      <c r="P451" s="3" t="b">
        <v>0</v>
      </c>
      <c r="Q451" s="3" t="b">
        <v>0</v>
      </c>
      <c r="R451" s="3" t="s">
        <v>168</v>
      </c>
      <c r="S451" s="3" t="s">
        <v>51</v>
      </c>
      <c r="T451" s="3" t="s">
        <v>17</v>
      </c>
      <c r="U451" s="3"/>
      <c r="V451" s="3"/>
      <c r="W451" s="3"/>
      <c r="X451" s="3"/>
      <c r="Y451" s="3"/>
      <c r="Z451" s="3"/>
    </row>
    <row r="452">
      <c r="A452" s="3">
        <v>450.0</v>
      </c>
      <c r="B452" s="3" t="s">
        <v>1025</v>
      </c>
      <c r="C452" s="3" t="s">
        <v>1026</v>
      </c>
      <c r="D452" s="3">
        <v>100.0</v>
      </c>
      <c r="E452" s="3">
        <v>4.0</v>
      </c>
      <c r="F452" s="5">
        <f t="shared" si="2"/>
        <v>4</v>
      </c>
      <c r="G452" s="3" t="s">
        <v>4</v>
      </c>
      <c r="H452" s="3">
        <v>1.0</v>
      </c>
      <c r="I452" s="6">
        <f t="shared" si="3"/>
        <v>4</v>
      </c>
      <c r="J452" s="3" t="s">
        <v>73</v>
      </c>
      <c r="K452" s="3" t="s">
        <v>102</v>
      </c>
      <c r="L452" s="3">
        <v>1.540098E9</v>
      </c>
      <c r="M452" s="3">
        <v>1.5420888E9</v>
      </c>
      <c r="N452" s="7">
        <f t="shared" ref="N452:O452" si="453">(((L452/60)/60)/24)+DATE(1970,1,1)</f>
        <v>43394.20833</v>
      </c>
      <c r="O452" s="7">
        <f t="shared" si="453"/>
        <v>43417.25</v>
      </c>
      <c r="P452" s="3" t="b">
        <v>0</v>
      </c>
      <c r="Q452" s="3" t="b">
        <v>0</v>
      </c>
      <c r="R452" s="3" t="s">
        <v>151</v>
      </c>
      <c r="S452" s="3" t="s">
        <v>47</v>
      </c>
      <c r="T452" s="3" t="s">
        <v>18</v>
      </c>
      <c r="U452" s="3"/>
      <c r="V452" s="3"/>
      <c r="W452" s="3"/>
      <c r="X452" s="3"/>
      <c r="Y452" s="3"/>
      <c r="Z452" s="3"/>
    </row>
    <row r="453">
      <c r="A453" s="3">
        <v>451.0</v>
      </c>
      <c r="B453" s="3" t="s">
        <v>1027</v>
      </c>
      <c r="C453" s="3" t="s">
        <v>1028</v>
      </c>
      <c r="D453" s="3">
        <v>148400.0</v>
      </c>
      <c r="E453" s="3">
        <v>182302.0</v>
      </c>
      <c r="F453" s="5">
        <f t="shared" si="2"/>
        <v>122.8450135</v>
      </c>
      <c r="G453" s="3" t="s">
        <v>6</v>
      </c>
      <c r="H453" s="3">
        <v>6286.0</v>
      </c>
      <c r="I453" s="6">
        <f t="shared" si="3"/>
        <v>29.00127267</v>
      </c>
      <c r="J453" s="3" t="s">
        <v>68</v>
      </c>
      <c r="K453" s="3" t="s">
        <v>106</v>
      </c>
      <c r="L453" s="3">
        <v>1.5004404E9</v>
      </c>
      <c r="M453" s="3">
        <v>1.5031188E9</v>
      </c>
      <c r="N453" s="7">
        <f t="shared" ref="N453:O453" si="454">(((L453/60)/60)/24)+DATE(1970,1,1)</f>
        <v>42935.20833</v>
      </c>
      <c r="O453" s="7">
        <f t="shared" si="454"/>
        <v>42966.20833</v>
      </c>
      <c r="P453" s="3" t="b">
        <v>0</v>
      </c>
      <c r="Q453" s="3" t="b">
        <v>0</v>
      </c>
      <c r="R453" s="3" t="s">
        <v>107</v>
      </c>
      <c r="S453" s="3" t="s">
        <v>48</v>
      </c>
      <c r="T453" s="3" t="s">
        <v>9</v>
      </c>
      <c r="U453" s="3"/>
      <c r="V453" s="3"/>
      <c r="W453" s="3"/>
      <c r="X453" s="3"/>
      <c r="Y453" s="3"/>
      <c r="Z453" s="3"/>
    </row>
    <row r="454">
      <c r="A454" s="3">
        <v>452.0</v>
      </c>
      <c r="B454" s="3" t="s">
        <v>1029</v>
      </c>
      <c r="C454" s="3" t="s">
        <v>1030</v>
      </c>
      <c r="D454" s="3">
        <v>4800.0</v>
      </c>
      <c r="E454" s="3">
        <v>3045.0</v>
      </c>
      <c r="F454" s="5">
        <f t="shared" si="2"/>
        <v>63.4375</v>
      </c>
      <c r="G454" s="3" t="s">
        <v>4</v>
      </c>
      <c r="H454" s="3">
        <v>31.0</v>
      </c>
      <c r="I454" s="6">
        <f t="shared" si="3"/>
        <v>98.22580645</v>
      </c>
      <c r="J454" s="3" t="s">
        <v>68</v>
      </c>
      <c r="K454" s="3" t="s">
        <v>106</v>
      </c>
      <c r="L454" s="3">
        <v>1.2783924E9</v>
      </c>
      <c r="M454" s="3">
        <v>1.2784788E9</v>
      </c>
      <c r="N454" s="7">
        <f t="shared" ref="N454:O454" si="455">(((L454/60)/60)/24)+DATE(1970,1,1)</f>
        <v>40365.20833</v>
      </c>
      <c r="O454" s="7">
        <f t="shared" si="455"/>
        <v>40366.20833</v>
      </c>
      <c r="P454" s="3" t="b">
        <v>0</v>
      </c>
      <c r="Q454" s="3" t="b">
        <v>0</v>
      </c>
      <c r="R454" s="3" t="s">
        <v>133</v>
      </c>
      <c r="S454" s="3" t="s">
        <v>47</v>
      </c>
      <c r="T454" s="3" t="s">
        <v>16</v>
      </c>
      <c r="U454" s="3"/>
      <c r="V454" s="3"/>
      <c r="W454" s="3"/>
      <c r="X454" s="3"/>
      <c r="Y454" s="3"/>
      <c r="Z454" s="3"/>
    </row>
    <row r="455">
      <c r="A455" s="3">
        <v>453.0</v>
      </c>
      <c r="B455" s="3" t="s">
        <v>1031</v>
      </c>
      <c r="C455" s="3" t="s">
        <v>1032</v>
      </c>
      <c r="D455" s="3">
        <v>182400.0</v>
      </c>
      <c r="E455" s="3">
        <v>102749.0</v>
      </c>
      <c r="F455" s="5">
        <f t="shared" si="2"/>
        <v>56.3316886</v>
      </c>
      <c r="G455" s="3" t="s">
        <v>4</v>
      </c>
      <c r="H455" s="3">
        <v>1181.0</v>
      </c>
      <c r="I455" s="6">
        <f t="shared" si="3"/>
        <v>87.00169348</v>
      </c>
      <c r="J455" s="3" t="s">
        <v>68</v>
      </c>
      <c r="K455" s="3" t="s">
        <v>106</v>
      </c>
      <c r="L455" s="3">
        <v>1.480572E9</v>
      </c>
      <c r="M455" s="3">
        <v>1.4841144E9</v>
      </c>
      <c r="N455" s="7">
        <f t="shared" ref="N455:O455" si="456">(((L455/60)/60)/24)+DATE(1970,1,1)</f>
        <v>42705.25</v>
      </c>
      <c r="O455" s="7">
        <f t="shared" si="456"/>
        <v>42746.25</v>
      </c>
      <c r="P455" s="3" t="b">
        <v>0</v>
      </c>
      <c r="Q455" s="3" t="b">
        <v>0</v>
      </c>
      <c r="R455" s="3" t="s">
        <v>551</v>
      </c>
      <c r="S455" s="3" t="s">
        <v>47</v>
      </c>
      <c r="T455" s="3" t="s">
        <v>26</v>
      </c>
      <c r="U455" s="3"/>
      <c r="V455" s="3"/>
      <c r="W455" s="3"/>
      <c r="X455" s="3"/>
      <c r="Y455" s="3"/>
      <c r="Z455" s="3"/>
    </row>
    <row r="456">
      <c r="A456" s="3">
        <v>454.0</v>
      </c>
      <c r="B456" s="3" t="s">
        <v>1033</v>
      </c>
      <c r="C456" s="3" t="s">
        <v>1034</v>
      </c>
      <c r="D456" s="3">
        <v>4000.0</v>
      </c>
      <c r="E456" s="3">
        <v>1763.0</v>
      </c>
      <c r="F456" s="5">
        <f t="shared" si="2"/>
        <v>44.075</v>
      </c>
      <c r="G456" s="3" t="s">
        <v>4</v>
      </c>
      <c r="H456" s="3">
        <v>39.0</v>
      </c>
      <c r="I456" s="6">
        <f t="shared" si="3"/>
        <v>45.20512821</v>
      </c>
      <c r="J456" s="3" t="s">
        <v>68</v>
      </c>
      <c r="K456" s="3" t="s">
        <v>106</v>
      </c>
      <c r="L456" s="3">
        <v>1.3823316E9</v>
      </c>
      <c r="M456" s="3">
        <v>1.3854456E9</v>
      </c>
      <c r="N456" s="7">
        <f t="shared" ref="N456:O456" si="457">(((L456/60)/60)/24)+DATE(1970,1,1)</f>
        <v>41568.20833</v>
      </c>
      <c r="O456" s="7">
        <f t="shared" si="457"/>
        <v>41604.25</v>
      </c>
      <c r="P456" s="3" t="b">
        <v>0</v>
      </c>
      <c r="Q456" s="3" t="b">
        <v>1</v>
      </c>
      <c r="R456" s="3" t="s">
        <v>133</v>
      </c>
      <c r="S456" s="3" t="s">
        <v>47</v>
      </c>
      <c r="T456" s="3" t="s">
        <v>16</v>
      </c>
      <c r="U456" s="3"/>
      <c r="V456" s="3"/>
      <c r="W456" s="3"/>
      <c r="X456" s="3"/>
      <c r="Y456" s="3"/>
      <c r="Z456" s="3"/>
    </row>
    <row r="457">
      <c r="A457" s="3">
        <v>455.0</v>
      </c>
      <c r="B457" s="3" t="s">
        <v>1035</v>
      </c>
      <c r="C457" s="3" t="s">
        <v>1036</v>
      </c>
      <c r="D457" s="3">
        <v>116500.0</v>
      </c>
      <c r="E457" s="3">
        <v>137904.0</v>
      </c>
      <c r="F457" s="5">
        <f t="shared" si="2"/>
        <v>118.3725322</v>
      </c>
      <c r="G457" s="3" t="s">
        <v>6</v>
      </c>
      <c r="H457" s="3">
        <v>3727.0</v>
      </c>
      <c r="I457" s="6">
        <f t="shared" si="3"/>
        <v>37.00134156</v>
      </c>
      <c r="J457" s="3" t="s">
        <v>68</v>
      </c>
      <c r="K457" s="3" t="s">
        <v>106</v>
      </c>
      <c r="L457" s="3">
        <v>1.316754E9</v>
      </c>
      <c r="M457" s="3">
        <v>1.3187412E9</v>
      </c>
      <c r="N457" s="7">
        <f t="shared" ref="N457:O457" si="458">(((L457/60)/60)/24)+DATE(1970,1,1)</f>
        <v>40809.20833</v>
      </c>
      <c r="O457" s="7">
        <f t="shared" si="458"/>
        <v>40832.20833</v>
      </c>
      <c r="P457" s="3" t="b">
        <v>0</v>
      </c>
      <c r="Q457" s="3" t="b">
        <v>0</v>
      </c>
      <c r="R457" s="3" t="s">
        <v>116</v>
      </c>
      <c r="S457" s="3" t="s">
        <v>46</v>
      </c>
      <c r="T457" s="3" t="s">
        <v>8</v>
      </c>
      <c r="U457" s="3"/>
      <c r="V457" s="3"/>
      <c r="W457" s="3"/>
      <c r="X457" s="3"/>
      <c r="Y457" s="3"/>
      <c r="Z457" s="3"/>
    </row>
    <row r="458">
      <c r="A458" s="3">
        <v>456.0</v>
      </c>
      <c r="B458" s="3" t="s">
        <v>1037</v>
      </c>
      <c r="C458" s="3" t="s">
        <v>1038</v>
      </c>
      <c r="D458" s="3">
        <v>146400.0</v>
      </c>
      <c r="E458" s="3">
        <v>152438.0</v>
      </c>
      <c r="F458" s="5">
        <f t="shared" si="2"/>
        <v>104.1243169</v>
      </c>
      <c r="G458" s="3" t="s">
        <v>6</v>
      </c>
      <c r="H458" s="3">
        <v>1605.0</v>
      </c>
      <c r="I458" s="6">
        <f t="shared" si="3"/>
        <v>94.97694704</v>
      </c>
      <c r="J458" s="3" t="s">
        <v>68</v>
      </c>
      <c r="K458" s="3" t="s">
        <v>106</v>
      </c>
      <c r="L458" s="3">
        <v>1.5182424E9</v>
      </c>
      <c r="M458" s="3">
        <v>1.5182424E9</v>
      </c>
      <c r="N458" s="7">
        <f t="shared" ref="N458:O458" si="459">(((L458/60)/60)/24)+DATE(1970,1,1)</f>
        <v>43141.25</v>
      </c>
      <c r="O458" s="7">
        <f t="shared" si="459"/>
        <v>43141.25</v>
      </c>
      <c r="P458" s="3" t="b">
        <v>0</v>
      </c>
      <c r="Q458" s="3" t="b">
        <v>1</v>
      </c>
      <c r="R458" s="3" t="s">
        <v>140</v>
      </c>
      <c r="S458" s="3" t="s">
        <v>48</v>
      </c>
      <c r="T458" s="3" t="s">
        <v>14</v>
      </c>
      <c r="U458" s="3"/>
      <c r="V458" s="3"/>
      <c r="W458" s="3"/>
      <c r="X458" s="3"/>
      <c r="Y458" s="3"/>
      <c r="Z458" s="3"/>
    </row>
    <row r="459">
      <c r="A459" s="3">
        <v>457.0</v>
      </c>
      <c r="B459" s="3" t="s">
        <v>1039</v>
      </c>
      <c r="C459" s="3" t="s">
        <v>1040</v>
      </c>
      <c r="D459" s="3">
        <v>5000.0</v>
      </c>
      <c r="E459" s="3">
        <v>1332.0</v>
      </c>
      <c r="F459" s="5">
        <f t="shared" si="2"/>
        <v>26.64</v>
      </c>
      <c r="G459" s="3" t="s">
        <v>4</v>
      </c>
      <c r="H459" s="3">
        <v>46.0</v>
      </c>
      <c r="I459" s="6">
        <f t="shared" si="3"/>
        <v>28.95652174</v>
      </c>
      <c r="J459" s="3" t="s">
        <v>68</v>
      </c>
      <c r="K459" s="3" t="s">
        <v>106</v>
      </c>
      <c r="L459" s="3">
        <v>1.4764212E9</v>
      </c>
      <c r="M459" s="3">
        <v>1.476594E9</v>
      </c>
      <c r="N459" s="7">
        <f t="shared" ref="N459:O459" si="460">(((L459/60)/60)/24)+DATE(1970,1,1)</f>
        <v>42657.20833</v>
      </c>
      <c r="O459" s="7">
        <f t="shared" si="460"/>
        <v>42659.20833</v>
      </c>
      <c r="P459" s="3" t="b">
        <v>0</v>
      </c>
      <c r="Q459" s="3" t="b">
        <v>0</v>
      </c>
      <c r="R459" s="3" t="s">
        <v>116</v>
      </c>
      <c r="S459" s="3" t="s">
        <v>46</v>
      </c>
      <c r="T459" s="3" t="s">
        <v>8</v>
      </c>
      <c r="U459" s="3"/>
      <c r="V459" s="3"/>
      <c r="W459" s="3"/>
      <c r="X459" s="3"/>
      <c r="Y459" s="3"/>
      <c r="Z459" s="3"/>
    </row>
    <row r="460">
      <c r="A460" s="3">
        <v>458.0</v>
      </c>
      <c r="B460" s="3" t="s">
        <v>1041</v>
      </c>
      <c r="C460" s="3" t="s">
        <v>1042</v>
      </c>
      <c r="D460" s="3">
        <v>33800.0</v>
      </c>
      <c r="E460" s="3">
        <v>118706.0</v>
      </c>
      <c r="F460" s="5">
        <f t="shared" si="2"/>
        <v>351.2011834</v>
      </c>
      <c r="G460" s="3" t="s">
        <v>6</v>
      </c>
      <c r="H460" s="3">
        <v>2120.0</v>
      </c>
      <c r="I460" s="6">
        <f t="shared" si="3"/>
        <v>55.99339623</v>
      </c>
      <c r="J460" s="3" t="s">
        <v>68</v>
      </c>
      <c r="K460" s="3" t="s">
        <v>106</v>
      </c>
      <c r="L460" s="3">
        <v>1.2697524E9</v>
      </c>
      <c r="M460" s="3">
        <v>1.273554E9</v>
      </c>
      <c r="N460" s="7">
        <f t="shared" ref="N460:O460" si="461">(((L460/60)/60)/24)+DATE(1970,1,1)</f>
        <v>40265.20833</v>
      </c>
      <c r="O460" s="7">
        <f t="shared" si="461"/>
        <v>40309.20833</v>
      </c>
      <c r="P460" s="3" t="b">
        <v>0</v>
      </c>
      <c r="Q460" s="3" t="b">
        <v>0</v>
      </c>
      <c r="R460" s="3" t="s">
        <v>116</v>
      </c>
      <c r="S460" s="3" t="s">
        <v>46</v>
      </c>
      <c r="T460" s="3" t="s">
        <v>8</v>
      </c>
      <c r="U460" s="3"/>
      <c r="V460" s="3"/>
      <c r="W460" s="3"/>
      <c r="X460" s="3"/>
      <c r="Y460" s="3"/>
      <c r="Z460" s="3"/>
    </row>
    <row r="461">
      <c r="A461" s="3">
        <v>459.0</v>
      </c>
      <c r="B461" s="3" t="s">
        <v>1043</v>
      </c>
      <c r="C461" s="3" t="s">
        <v>1044</v>
      </c>
      <c r="D461" s="3">
        <v>6300.0</v>
      </c>
      <c r="E461" s="3">
        <v>5674.0</v>
      </c>
      <c r="F461" s="5">
        <f t="shared" si="2"/>
        <v>90.06349206</v>
      </c>
      <c r="G461" s="3" t="s">
        <v>4</v>
      </c>
      <c r="H461" s="3">
        <v>105.0</v>
      </c>
      <c r="I461" s="6">
        <f t="shared" si="3"/>
        <v>54.03809524</v>
      </c>
      <c r="J461" s="3" t="s">
        <v>68</v>
      </c>
      <c r="K461" s="3" t="s">
        <v>106</v>
      </c>
      <c r="L461" s="3">
        <v>1.4197464E9</v>
      </c>
      <c r="M461" s="3">
        <v>1.4219064E9</v>
      </c>
      <c r="N461" s="7">
        <f t="shared" ref="N461:O461" si="462">(((L461/60)/60)/24)+DATE(1970,1,1)</f>
        <v>42001.25</v>
      </c>
      <c r="O461" s="7">
        <f t="shared" si="462"/>
        <v>42026.25</v>
      </c>
      <c r="P461" s="3" t="b">
        <v>0</v>
      </c>
      <c r="Q461" s="3" t="b">
        <v>0</v>
      </c>
      <c r="R461" s="3" t="s">
        <v>123</v>
      </c>
      <c r="S461" s="3" t="s">
        <v>47</v>
      </c>
      <c r="T461" s="3" t="s">
        <v>10</v>
      </c>
      <c r="U461" s="3"/>
      <c r="V461" s="3"/>
      <c r="W461" s="3"/>
      <c r="X461" s="3"/>
      <c r="Y461" s="3"/>
      <c r="Z461" s="3"/>
    </row>
    <row r="462">
      <c r="A462" s="3">
        <v>460.0</v>
      </c>
      <c r="B462" s="3" t="s">
        <v>1045</v>
      </c>
      <c r="C462" s="3" t="s">
        <v>1046</v>
      </c>
      <c r="D462" s="3">
        <v>2400.0</v>
      </c>
      <c r="E462" s="3">
        <v>4119.0</v>
      </c>
      <c r="F462" s="5">
        <f t="shared" si="2"/>
        <v>171.625</v>
      </c>
      <c r="G462" s="3" t="s">
        <v>6</v>
      </c>
      <c r="H462" s="3">
        <v>50.0</v>
      </c>
      <c r="I462" s="6">
        <f t="shared" si="3"/>
        <v>82.38</v>
      </c>
      <c r="J462" s="3" t="s">
        <v>68</v>
      </c>
      <c r="K462" s="3" t="s">
        <v>106</v>
      </c>
      <c r="L462" s="3">
        <v>1.28133E9</v>
      </c>
      <c r="M462" s="3">
        <v>1.2815892E9</v>
      </c>
      <c r="N462" s="7">
        <f t="shared" ref="N462:O462" si="463">(((L462/60)/60)/24)+DATE(1970,1,1)</f>
        <v>40399.20833</v>
      </c>
      <c r="O462" s="7">
        <f t="shared" si="463"/>
        <v>40402.20833</v>
      </c>
      <c r="P462" s="3" t="b">
        <v>0</v>
      </c>
      <c r="Q462" s="3" t="b">
        <v>0</v>
      </c>
      <c r="R462" s="3" t="s">
        <v>116</v>
      </c>
      <c r="S462" s="3" t="s">
        <v>46</v>
      </c>
      <c r="T462" s="3" t="s">
        <v>8</v>
      </c>
      <c r="U462" s="3"/>
      <c r="V462" s="3"/>
      <c r="W462" s="3"/>
      <c r="X462" s="3"/>
      <c r="Y462" s="3"/>
      <c r="Z462" s="3"/>
    </row>
    <row r="463">
      <c r="A463" s="3">
        <v>461.0</v>
      </c>
      <c r="B463" s="3" t="s">
        <v>1047</v>
      </c>
      <c r="C463" s="3" t="s">
        <v>1048</v>
      </c>
      <c r="D463" s="3">
        <v>98800.0</v>
      </c>
      <c r="E463" s="3">
        <v>139354.0</v>
      </c>
      <c r="F463" s="5">
        <f t="shared" si="2"/>
        <v>141.0465587</v>
      </c>
      <c r="G463" s="3" t="s">
        <v>6</v>
      </c>
      <c r="H463" s="3">
        <v>2080.0</v>
      </c>
      <c r="I463" s="6">
        <f t="shared" si="3"/>
        <v>66.99711538</v>
      </c>
      <c r="J463" s="3" t="s">
        <v>68</v>
      </c>
      <c r="K463" s="3" t="s">
        <v>106</v>
      </c>
      <c r="L463" s="3">
        <v>1.3986612E9</v>
      </c>
      <c r="M463" s="3">
        <v>1.4003892E9</v>
      </c>
      <c r="N463" s="7">
        <f t="shared" ref="N463:O463" si="464">(((L463/60)/60)/24)+DATE(1970,1,1)</f>
        <v>41757.20833</v>
      </c>
      <c r="O463" s="7">
        <f t="shared" si="464"/>
        <v>41777.20833</v>
      </c>
      <c r="P463" s="3" t="b">
        <v>0</v>
      </c>
      <c r="Q463" s="3" t="b">
        <v>0</v>
      </c>
      <c r="R463" s="3" t="s">
        <v>133</v>
      </c>
      <c r="S463" s="3" t="s">
        <v>47</v>
      </c>
      <c r="T463" s="3" t="s">
        <v>16</v>
      </c>
      <c r="U463" s="3"/>
      <c r="V463" s="3"/>
      <c r="W463" s="3"/>
      <c r="X463" s="3"/>
      <c r="Y463" s="3"/>
      <c r="Z463" s="3"/>
    </row>
    <row r="464">
      <c r="A464" s="3">
        <v>462.0</v>
      </c>
      <c r="B464" s="3" t="s">
        <v>1049</v>
      </c>
      <c r="C464" s="3" t="s">
        <v>1050</v>
      </c>
      <c r="D464" s="3">
        <v>188800.0</v>
      </c>
      <c r="E464" s="3">
        <v>57734.0</v>
      </c>
      <c r="F464" s="5">
        <f t="shared" si="2"/>
        <v>30.57944915</v>
      </c>
      <c r="G464" s="3" t="s">
        <v>4</v>
      </c>
      <c r="H464" s="3">
        <v>535.0</v>
      </c>
      <c r="I464" s="6">
        <f t="shared" si="3"/>
        <v>107.9140187</v>
      </c>
      <c r="J464" s="3" t="s">
        <v>68</v>
      </c>
      <c r="K464" s="3" t="s">
        <v>106</v>
      </c>
      <c r="L464" s="3">
        <v>1.3595256E9</v>
      </c>
      <c r="M464" s="3">
        <v>1.3628088E9</v>
      </c>
      <c r="N464" s="7">
        <f t="shared" ref="N464:O464" si="465">(((L464/60)/60)/24)+DATE(1970,1,1)</f>
        <v>41304.25</v>
      </c>
      <c r="O464" s="7">
        <f t="shared" si="465"/>
        <v>41342.25</v>
      </c>
      <c r="P464" s="3" t="b">
        <v>0</v>
      </c>
      <c r="Q464" s="3" t="b">
        <v>0</v>
      </c>
      <c r="R464" s="3" t="s">
        <v>369</v>
      </c>
      <c r="S464" s="3" t="s">
        <v>51</v>
      </c>
      <c r="T464" s="3" t="s">
        <v>27</v>
      </c>
      <c r="U464" s="3"/>
      <c r="V464" s="3"/>
      <c r="W464" s="3"/>
      <c r="X464" s="3"/>
      <c r="Y464" s="3"/>
      <c r="Z464" s="3"/>
    </row>
    <row r="465">
      <c r="A465" s="3">
        <v>463.0</v>
      </c>
      <c r="B465" s="3" t="s">
        <v>1051</v>
      </c>
      <c r="C465" s="3" t="s">
        <v>1052</v>
      </c>
      <c r="D465" s="3">
        <v>134300.0</v>
      </c>
      <c r="E465" s="3">
        <v>145265.0</v>
      </c>
      <c r="F465" s="5">
        <f t="shared" si="2"/>
        <v>108.164557</v>
      </c>
      <c r="G465" s="3" t="s">
        <v>6</v>
      </c>
      <c r="H465" s="3">
        <v>2105.0</v>
      </c>
      <c r="I465" s="6">
        <f t="shared" si="3"/>
        <v>69.00950119</v>
      </c>
      <c r="J465" s="3" t="s">
        <v>68</v>
      </c>
      <c r="K465" s="3" t="s">
        <v>106</v>
      </c>
      <c r="L465" s="3">
        <v>1.3884696E9</v>
      </c>
      <c r="M465" s="3">
        <v>1.3888152E9</v>
      </c>
      <c r="N465" s="7">
        <f t="shared" ref="N465:O465" si="466">(((L465/60)/60)/24)+DATE(1970,1,1)</f>
        <v>41639.25</v>
      </c>
      <c r="O465" s="7">
        <f t="shared" si="466"/>
        <v>41643.25</v>
      </c>
      <c r="P465" s="3" t="b">
        <v>0</v>
      </c>
      <c r="Q465" s="3" t="b">
        <v>0</v>
      </c>
      <c r="R465" s="3" t="s">
        <v>151</v>
      </c>
      <c r="S465" s="3" t="s">
        <v>47</v>
      </c>
      <c r="T465" s="3" t="s">
        <v>18</v>
      </c>
      <c r="U465" s="3"/>
      <c r="V465" s="3"/>
      <c r="W465" s="3"/>
      <c r="X465" s="3"/>
      <c r="Y465" s="3"/>
      <c r="Z465" s="3"/>
    </row>
    <row r="466">
      <c r="A466" s="3">
        <v>464.0</v>
      </c>
      <c r="B466" s="3" t="s">
        <v>1053</v>
      </c>
      <c r="C466" s="3" t="s">
        <v>1054</v>
      </c>
      <c r="D466" s="3">
        <v>71200.0</v>
      </c>
      <c r="E466" s="3">
        <v>95020.0</v>
      </c>
      <c r="F466" s="5">
        <f t="shared" si="2"/>
        <v>133.4550562</v>
      </c>
      <c r="G466" s="3" t="s">
        <v>6</v>
      </c>
      <c r="H466" s="3">
        <v>2436.0</v>
      </c>
      <c r="I466" s="6">
        <f t="shared" si="3"/>
        <v>39.00656814</v>
      </c>
      <c r="J466" s="3" t="s">
        <v>68</v>
      </c>
      <c r="K466" s="3" t="s">
        <v>106</v>
      </c>
      <c r="L466" s="3">
        <v>1.5183288E9</v>
      </c>
      <c r="M466" s="3">
        <v>1.5195384E9</v>
      </c>
      <c r="N466" s="7">
        <f t="shared" ref="N466:O466" si="467">(((L466/60)/60)/24)+DATE(1970,1,1)</f>
        <v>43142.25</v>
      </c>
      <c r="O466" s="7">
        <f t="shared" si="467"/>
        <v>43156.25</v>
      </c>
      <c r="P466" s="3" t="b">
        <v>0</v>
      </c>
      <c r="Q466" s="3" t="b">
        <v>0</v>
      </c>
      <c r="R466" s="3" t="s">
        <v>116</v>
      </c>
      <c r="S466" s="3" t="s">
        <v>46</v>
      </c>
      <c r="T466" s="3" t="s">
        <v>8</v>
      </c>
      <c r="U466" s="3"/>
      <c r="V466" s="3"/>
      <c r="W466" s="3"/>
      <c r="X466" s="3"/>
      <c r="Y466" s="3"/>
      <c r="Z466" s="3"/>
    </row>
    <row r="467">
      <c r="A467" s="3">
        <v>465.0</v>
      </c>
      <c r="B467" s="3" t="s">
        <v>1055</v>
      </c>
      <c r="C467" s="3" t="s">
        <v>1056</v>
      </c>
      <c r="D467" s="3">
        <v>4700.0</v>
      </c>
      <c r="E467" s="3">
        <v>8829.0</v>
      </c>
      <c r="F467" s="5">
        <f t="shared" si="2"/>
        <v>187.8510638</v>
      </c>
      <c r="G467" s="3" t="s">
        <v>6</v>
      </c>
      <c r="H467" s="3">
        <v>80.0</v>
      </c>
      <c r="I467" s="6">
        <f t="shared" si="3"/>
        <v>110.3625</v>
      </c>
      <c r="J467" s="3" t="s">
        <v>68</v>
      </c>
      <c r="K467" s="3" t="s">
        <v>106</v>
      </c>
      <c r="L467" s="3">
        <v>1.5170328E9</v>
      </c>
      <c r="M467" s="3">
        <v>1.5178104E9</v>
      </c>
      <c r="N467" s="7">
        <f t="shared" ref="N467:O467" si="468">(((L467/60)/60)/24)+DATE(1970,1,1)</f>
        <v>43127.25</v>
      </c>
      <c r="O467" s="7">
        <f t="shared" si="468"/>
        <v>43136.25</v>
      </c>
      <c r="P467" s="3" t="b">
        <v>0</v>
      </c>
      <c r="Q467" s="3" t="b">
        <v>0</v>
      </c>
      <c r="R467" s="3" t="s">
        <v>283</v>
      </c>
      <c r="S467" s="3" t="s">
        <v>50</v>
      </c>
      <c r="T467" s="3" t="s">
        <v>19</v>
      </c>
      <c r="U467" s="3"/>
      <c r="V467" s="3"/>
      <c r="W467" s="3"/>
      <c r="X467" s="3"/>
      <c r="Y467" s="3"/>
      <c r="Z467" s="3"/>
    </row>
    <row r="468">
      <c r="A468" s="3">
        <v>466.0</v>
      </c>
      <c r="B468" s="3" t="s">
        <v>1057</v>
      </c>
      <c r="C468" s="3" t="s">
        <v>1058</v>
      </c>
      <c r="D468" s="3">
        <v>1200.0</v>
      </c>
      <c r="E468" s="3">
        <v>3984.0</v>
      </c>
      <c r="F468" s="5">
        <f t="shared" si="2"/>
        <v>332</v>
      </c>
      <c r="G468" s="3" t="s">
        <v>6</v>
      </c>
      <c r="H468" s="3">
        <v>42.0</v>
      </c>
      <c r="I468" s="6">
        <f t="shared" si="3"/>
        <v>94.85714286</v>
      </c>
      <c r="J468" s="3" t="s">
        <v>68</v>
      </c>
      <c r="K468" s="3" t="s">
        <v>106</v>
      </c>
      <c r="L468" s="3">
        <v>1.368594E9</v>
      </c>
      <c r="M468" s="3">
        <v>1.3705812E9</v>
      </c>
      <c r="N468" s="7">
        <f t="shared" ref="N468:O468" si="469">(((L468/60)/60)/24)+DATE(1970,1,1)</f>
        <v>41409.20833</v>
      </c>
      <c r="O468" s="7">
        <f t="shared" si="469"/>
        <v>41432.20833</v>
      </c>
      <c r="P468" s="3" t="b">
        <v>0</v>
      </c>
      <c r="Q468" s="3" t="b">
        <v>1</v>
      </c>
      <c r="R468" s="3" t="s">
        <v>145</v>
      </c>
      <c r="S468" s="3" t="s">
        <v>49</v>
      </c>
      <c r="T468" s="3" t="s">
        <v>13</v>
      </c>
      <c r="U468" s="3"/>
      <c r="V468" s="3"/>
      <c r="W468" s="3"/>
      <c r="X468" s="3"/>
      <c r="Y468" s="3"/>
      <c r="Z468" s="3"/>
    </row>
    <row r="469">
      <c r="A469" s="3">
        <v>467.0</v>
      </c>
      <c r="B469" s="3" t="s">
        <v>1059</v>
      </c>
      <c r="C469" s="3" t="s">
        <v>1060</v>
      </c>
      <c r="D469" s="3">
        <v>1400.0</v>
      </c>
      <c r="E469" s="3">
        <v>8053.0</v>
      </c>
      <c r="F469" s="5">
        <f t="shared" si="2"/>
        <v>575.2142857</v>
      </c>
      <c r="G469" s="3" t="s">
        <v>6</v>
      </c>
      <c r="H469" s="3">
        <v>139.0</v>
      </c>
      <c r="I469" s="6">
        <f t="shared" si="3"/>
        <v>57.9352518</v>
      </c>
      <c r="J469" s="3" t="s">
        <v>73</v>
      </c>
      <c r="K469" s="3" t="s">
        <v>102</v>
      </c>
      <c r="L469" s="3">
        <v>1.4482584E9</v>
      </c>
      <c r="M469" s="3">
        <v>1.4488632E9</v>
      </c>
      <c r="N469" s="7">
        <f t="shared" ref="N469:O469" si="470">(((L469/60)/60)/24)+DATE(1970,1,1)</f>
        <v>42331.25</v>
      </c>
      <c r="O469" s="7">
        <f t="shared" si="470"/>
        <v>42338.25</v>
      </c>
      <c r="P469" s="3" t="b">
        <v>0</v>
      </c>
      <c r="Q469" s="3" t="b">
        <v>1</v>
      </c>
      <c r="R469" s="3" t="s">
        <v>111</v>
      </c>
      <c r="S469" s="3" t="s">
        <v>49</v>
      </c>
      <c r="T469" s="3" t="s">
        <v>11</v>
      </c>
      <c r="U469" s="3"/>
      <c r="V469" s="3"/>
      <c r="W469" s="3"/>
      <c r="X469" s="3"/>
      <c r="Y469" s="3"/>
      <c r="Z469" s="3"/>
    </row>
    <row r="470">
      <c r="A470" s="3">
        <v>468.0</v>
      </c>
      <c r="B470" s="3" t="s">
        <v>1061</v>
      </c>
      <c r="C470" s="3" t="s">
        <v>1062</v>
      </c>
      <c r="D470" s="3">
        <v>4000.0</v>
      </c>
      <c r="E470" s="3">
        <v>1620.0</v>
      </c>
      <c r="F470" s="5">
        <f t="shared" si="2"/>
        <v>40.5</v>
      </c>
      <c r="G470" s="3" t="s">
        <v>4</v>
      </c>
      <c r="H470" s="3">
        <v>16.0</v>
      </c>
      <c r="I470" s="6">
        <f t="shared" si="3"/>
        <v>101.25</v>
      </c>
      <c r="J470" s="3" t="s">
        <v>68</v>
      </c>
      <c r="K470" s="3" t="s">
        <v>106</v>
      </c>
      <c r="L470" s="3">
        <v>1.555218E9</v>
      </c>
      <c r="M470" s="3">
        <v>1.5566004E9</v>
      </c>
      <c r="N470" s="7">
        <f t="shared" ref="N470:O470" si="471">(((L470/60)/60)/24)+DATE(1970,1,1)</f>
        <v>43569.20833</v>
      </c>
      <c r="O470" s="7">
        <f t="shared" si="471"/>
        <v>43585.20833</v>
      </c>
      <c r="P470" s="3" t="b">
        <v>0</v>
      </c>
      <c r="Q470" s="3" t="b">
        <v>0</v>
      </c>
      <c r="R470" s="3" t="s">
        <v>116</v>
      </c>
      <c r="S470" s="3" t="s">
        <v>46</v>
      </c>
      <c r="T470" s="3" t="s">
        <v>8</v>
      </c>
      <c r="U470" s="3"/>
      <c r="V470" s="3"/>
      <c r="W470" s="3"/>
      <c r="X470" s="3"/>
      <c r="Y470" s="3"/>
      <c r="Z470" s="3"/>
    </row>
    <row r="471">
      <c r="A471" s="3">
        <v>469.0</v>
      </c>
      <c r="B471" s="3" t="s">
        <v>1063</v>
      </c>
      <c r="C471" s="3" t="s">
        <v>1064</v>
      </c>
      <c r="D471" s="3">
        <v>5600.0</v>
      </c>
      <c r="E471" s="3">
        <v>10328.0</v>
      </c>
      <c r="F471" s="5">
        <f t="shared" si="2"/>
        <v>184.4285714</v>
      </c>
      <c r="G471" s="3" t="s">
        <v>6</v>
      </c>
      <c r="H471" s="3">
        <v>159.0</v>
      </c>
      <c r="I471" s="6">
        <f t="shared" si="3"/>
        <v>64.95597484</v>
      </c>
      <c r="J471" s="3" t="s">
        <v>68</v>
      </c>
      <c r="K471" s="3" t="s">
        <v>106</v>
      </c>
      <c r="L471" s="3">
        <v>1.4319252E9</v>
      </c>
      <c r="M471" s="3">
        <v>1.432098E9</v>
      </c>
      <c r="N471" s="7">
        <f t="shared" ref="N471:O471" si="472">(((L471/60)/60)/24)+DATE(1970,1,1)</f>
        <v>42142.20833</v>
      </c>
      <c r="O471" s="7">
        <f t="shared" si="472"/>
        <v>42144.20833</v>
      </c>
      <c r="P471" s="3" t="b">
        <v>0</v>
      </c>
      <c r="Q471" s="3" t="b">
        <v>0</v>
      </c>
      <c r="R471" s="3" t="s">
        <v>133</v>
      </c>
      <c r="S471" s="3" t="s">
        <v>47</v>
      </c>
      <c r="T471" s="3" t="s">
        <v>16</v>
      </c>
      <c r="U471" s="3"/>
      <c r="V471" s="3"/>
      <c r="W471" s="3"/>
      <c r="X471" s="3"/>
      <c r="Y471" s="3"/>
      <c r="Z471" s="3"/>
    </row>
    <row r="472">
      <c r="A472" s="3">
        <v>470.0</v>
      </c>
      <c r="B472" s="3" t="s">
        <v>1065</v>
      </c>
      <c r="C472" s="3" t="s">
        <v>1066</v>
      </c>
      <c r="D472" s="3">
        <v>3600.0</v>
      </c>
      <c r="E472" s="3">
        <v>10289.0</v>
      </c>
      <c r="F472" s="5">
        <f t="shared" si="2"/>
        <v>285.8055556</v>
      </c>
      <c r="G472" s="3" t="s">
        <v>6</v>
      </c>
      <c r="H472" s="3">
        <v>381.0</v>
      </c>
      <c r="I472" s="6">
        <f t="shared" si="3"/>
        <v>27.00524934</v>
      </c>
      <c r="J472" s="3" t="s">
        <v>68</v>
      </c>
      <c r="K472" s="3" t="s">
        <v>106</v>
      </c>
      <c r="L472" s="3">
        <v>1.4815224E9</v>
      </c>
      <c r="M472" s="3">
        <v>1.4821272E9</v>
      </c>
      <c r="N472" s="7">
        <f t="shared" ref="N472:O472" si="473">(((L472/60)/60)/24)+DATE(1970,1,1)</f>
        <v>42716.25</v>
      </c>
      <c r="O472" s="7">
        <f t="shared" si="473"/>
        <v>42723.25</v>
      </c>
      <c r="P472" s="3" t="b">
        <v>0</v>
      </c>
      <c r="Q472" s="3" t="b">
        <v>0</v>
      </c>
      <c r="R472" s="3" t="s">
        <v>145</v>
      </c>
      <c r="S472" s="3" t="s">
        <v>49</v>
      </c>
      <c r="T472" s="3" t="s">
        <v>13</v>
      </c>
      <c r="U472" s="3"/>
      <c r="V472" s="3"/>
      <c r="W472" s="3"/>
      <c r="X472" s="3"/>
      <c r="Y472" s="3"/>
      <c r="Z472" s="3"/>
    </row>
    <row r="473">
      <c r="A473" s="3">
        <v>471.0</v>
      </c>
      <c r="B473" s="3" t="s">
        <v>523</v>
      </c>
      <c r="C473" s="3" t="s">
        <v>1067</v>
      </c>
      <c r="D473" s="3">
        <v>3100.0</v>
      </c>
      <c r="E473" s="3">
        <v>9889.0</v>
      </c>
      <c r="F473" s="5">
        <f t="shared" si="2"/>
        <v>319</v>
      </c>
      <c r="G473" s="3" t="s">
        <v>6</v>
      </c>
      <c r="H473" s="3">
        <v>194.0</v>
      </c>
      <c r="I473" s="6">
        <f t="shared" si="3"/>
        <v>50.9742268</v>
      </c>
      <c r="J473" s="3" t="s">
        <v>70</v>
      </c>
      <c r="K473" s="3" t="s">
        <v>122</v>
      </c>
      <c r="L473" s="3">
        <v>1.3359348E9</v>
      </c>
      <c r="M473" s="3">
        <v>1.3359348E9</v>
      </c>
      <c r="N473" s="7">
        <f t="shared" ref="N473:O473" si="474">(((L473/60)/60)/24)+DATE(1970,1,1)</f>
        <v>41031.20833</v>
      </c>
      <c r="O473" s="7">
        <f t="shared" si="474"/>
        <v>41031.20833</v>
      </c>
      <c r="P473" s="3" t="b">
        <v>0</v>
      </c>
      <c r="Q473" s="3" t="b">
        <v>1</v>
      </c>
      <c r="R473" s="3" t="s">
        <v>103</v>
      </c>
      <c r="S473" s="3" t="s">
        <v>52</v>
      </c>
      <c r="T473" s="3" t="s">
        <v>12</v>
      </c>
      <c r="U473" s="3"/>
      <c r="V473" s="3"/>
      <c r="W473" s="3"/>
      <c r="X473" s="3"/>
      <c r="Y473" s="3"/>
      <c r="Z473" s="3"/>
    </row>
    <row r="474">
      <c r="A474" s="3">
        <v>472.0</v>
      </c>
      <c r="B474" s="3" t="s">
        <v>1068</v>
      </c>
      <c r="C474" s="3" t="s">
        <v>1069</v>
      </c>
      <c r="D474" s="3">
        <v>153800.0</v>
      </c>
      <c r="E474" s="3">
        <v>60342.0</v>
      </c>
      <c r="F474" s="5">
        <f t="shared" si="2"/>
        <v>39.23407022</v>
      </c>
      <c r="G474" s="3" t="s">
        <v>4</v>
      </c>
      <c r="H474" s="3">
        <v>575.0</v>
      </c>
      <c r="I474" s="6">
        <f t="shared" si="3"/>
        <v>104.9426087</v>
      </c>
      <c r="J474" s="3" t="s">
        <v>68</v>
      </c>
      <c r="K474" s="3" t="s">
        <v>106</v>
      </c>
      <c r="L474" s="3">
        <v>1.5522804E9</v>
      </c>
      <c r="M474" s="3">
        <v>1.556946E9</v>
      </c>
      <c r="N474" s="7">
        <f t="shared" ref="N474:O474" si="475">(((L474/60)/60)/24)+DATE(1970,1,1)</f>
        <v>43535.20833</v>
      </c>
      <c r="O474" s="7">
        <f t="shared" si="475"/>
        <v>43589.20833</v>
      </c>
      <c r="P474" s="3" t="b">
        <v>0</v>
      </c>
      <c r="Q474" s="3" t="b">
        <v>0</v>
      </c>
      <c r="R474" s="3" t="s">
        <v>107</v>
      </c>
      <c r="S474" s="3" t="s">
        <v>48</v>
      </c>
      <c r="T474" s="3" t="s">
        <v>9</v>
      </c>
      <c r="U474" s="3"/>
      <c r="V474" s="3"/>
      <c r="W474" s="3"/>
      <c r="X474" s="3"/>
      <c r="Y474" s="3"/>
      <c r="Z474" s="3"/>
    </row>
    <row r="475">
      <c r="A475" s="3">
        <v>473.0</v>
      </c>
      <c r="B475" s="3" t="s">
        <v>1070</v>
      </c>
      <c r="C475" s="3" t="s">
        <v>1071</v>
      </c>
      <c r="D475" s="3">
        <v>5000.0</v>
      </c>
      <c r="E475" s="3">
        <v>8907.0</v>
      </c>
      <c r="F475" s="5">
        <f t="shared" si="2"/>
        <v>178.14</v>
      </c>
      <c r="G475" s="3" t="s">
        <v>6</v>
      </c>
      <c r="H475" s="3">
        <v>106.0</v>
      </c>
      <c r="I475" s="6">
        <f t="shared" si="3"/>
        <v>84.02830189</v>
      </c>
      <c r="J475" s="3" t="s">
        <v>68</v>
      </c>
      <c r="K475" s="3" t="s">
        <v>106</v>
      </c>
      <c r="L475" s="3">
        <v>1.5299892E9</v>
      </c>
      <c r="M475" s="3">
        <v>1.5300756E9</v>
      </c>
      <c r="N475" s="7">
        <f t="shared" ref="N475:O475" si="476">(((L475/60)/60)/24)+DATE(1970,1,1)</f>
        <v>43277.20833</v>
      </c>
      <c r="O475" s="7">
        <f t="shared" si="476"/>
        <v>43278.20833</v>
      </c>
      <c r="P475" s="3" t="b">
        <v>0</v>
      </c>
      <c r="Q475" s="3" t="b">
        <v>0</v>
      </c>
      <c r="R475" s="3" t="s">
        <v>130</v>
      </c>
      <c r="S475" s="3" t="s">
        <v>48</v>
      </c>
      <c r="T475" s="3" t="s">
        <v>21</v>
      </c>
      <c r="U475" s="3"/>
      <c r="V475" s="3"/>
      <c r="W475" s="3"/>
      <c r="X475" s="3"/>
      <c r="Y475" s="3"/>
      <c r="Z475" s="3"/>
    </row>
    <row r="476">
      <c r="A476" s="3">
        <v>474.0</v>
      </c>
      <c r="B476" s="3" t="s">
        <v>1072</v>
      </c>
      <c r="C476" s="3" t="s">
        <v>1073</v>
      </c>
      <c r="D476" s="3">
        <v>4000.0</v>
      </c>
      <c r="E476" s="3">
        <v>14606.0</v>
      </c>
      <c r="F476" s="5">
        <f t="shared" si="2"/>
        <v>365.15</v>
      </c>
      <c r="G476" s="3" t="s">
        <v>6</v>
      </c>
      <c r="H476" s="3">
        <v>142.0</v>
      </c>
      <c r="I476" s="6">
        <f t="shared" si="3"/>
        <v>102.8591549</v>
      </c>
      <c r="J476" s="3" t="s">
        <v>68</v>
      </c>
      <c r="K476" s="3" t="s">
        <v>106</v>
      </c>
      <c r="L476" s="3">
        <v>1.4187096E9</v>
      </c>
      <c r="M476" s="3">
        <v>1.418796E9</v>
      </c>
      <c r="N476" s="7">
        <f t="shared" ref="N476:O476" si="477">(((L476/60)/60)/24)+DATE(1970,1,1)</f>
        <v>41989.25</v>
      </c>
      <c r="O476" s="7">
        <f t="shared" si="477"/>
        <v>41990.25</v>
      </c>
      <c r="P476" s="3" t="b">
        <v>0</v>
      </c>
      <c r="Q476" s="3" t="b">
        <v>0</v>
      </c>
      <c r="R476" s="3" t="s">
        <v>346</v>
      </c>
      <c r="S476" s="3" t="s">
        <v>47</v>
      </c>
      <c r="T476" s="3" t="s">
        <v>22</v>
      </c>
      <c r="U476" s="3"/>
      <c r="V476" s="3"/>
      <c r="W476" s="3"/>
      <c r="X476" s="3"/>
      <c r="Y476" s="3"/>
      <c r="Z476" s="3"/>
    </row>
    <row r="477">
      <c r="A477" s="3">
        <v>475.0</v>
      </c>
      <c r="B477" s="3" t="s">
        <v>1074</v>
      </c>
      <c r="C477" s="3" t="s">
        <v>1075</v>
      </c>
      <c r="D477" s="3">
        <v>7400.0</v>
      </c>
      <c r="E477" s="3">
        <v>8432.0</v>
      </c>
      <c r="F477" s="5">
        <f t="shared" si="2"/>
        <v>113.9459459</v>
      </c>
      <c r="G477" s="3" t="s">
        <v>6</v>
      </c>
      <c r="H477" s="3">
        <v>211.0</v>
      </c>
      <c r="I477" s="6">
        <f t="shared" si="3"/>
        <v>39.96208531</v>
      </c>
      <c r="J477" s="3" t="s">
        <v>68</v>
      </c>
      <c r="K477" s="3" t="s">
        <v>106</v>
      </c>
      <c r="L477" s="3">
        <v>1.3721364E9</v>
      </c>
      <c r="M477" s="3">
        <v>1.372482E9</v>
      </c>
      <c r="N477" s="7">
        <f t="shared" ref="N477:O477" si="478">(((L477/60)/60)/24)+DATE(1970,1,1)</f>
        <v>41450.20833</v>
      </c>
      <c r="O477" s="7">
        <f t="shared" si="478"/>
        <v>41454.20833</v>
      </c>
      <c r="P477" s="3" t="b">
        <v>0</v>
      </c>
      <c r="Q477" s="3" t="b">
        <v>1</v>
      </c>
      <c r="R477" s="3" t="s">
        <v>283</v>
      </c>
      <c r="S477" s="3" t="s">
        <v>50</v>
      </c>
      <c r="T477" s="3" t="s">
        <v>19</v>
      </c>
      <c r="U477" s="3"/>
      <c r="V477" s="3"/>
      <c r="W477" s="3"/>
      <c r="X477" s="3"/>
      <c r="Y477" s="3"/>
      <c r="Z477" s="3"/>
    </row>
    <row r="478">
      <c r="A478" s="3">
        <v>476.0</v>
      </c>
      <c r="B478" s="3" t="s">
        <v>1076</v>
      </c>
      <c r="C478" s="3" t="s">
        <v>1077</v>
      </c>
      <c r="D478" s="3">
        <v>191500.0</v>
      </c>
      <c r="E478" s="3">
        <v>57122.0</v>
      </c>
      <c r="F478" s="5">
        <f t="shared" si="2"/>
        <v>29.82872063</v>
      </c>
      <c r="G478" s="3" t="s">
        <v>4</v>
      </c>
      <c r="H478" s="3">
        <v>1120.0</v>
      </c>
      <c r="I478" s="6">
        <f t="shared" si="3"/>
        <v>51.00178571</v>
      </c>
      <c r="J478" s="3" t="s">
        <v>68</v>
      </c>
      <c r="K478" s="3" t="s">
        <v>106</v>
      </c>
      <c r="L478" s="3">
        <v>1.5338772E9</v>
      </c>
      <c r="M478" s="3">
        <v>1.5343956E9</v>
      </c>
      <c r="N478" s="7">
        <f t="shared" ref="N478:O478" si="479">(((L478/60)/60)/24)+DATE(1970,1,1)</f>
        <v>43322.20833</v>
      </c>
      <c r="O478" s="7">
        <f t="shared" si="479"/>
        <v>43328.20833</v>
      </c>
      <c r="P478" s="3" t="b">
        <v>0</v>
      </c>
      <c r="Q478" s="3" t="b">
        <v>0</v>
      </c>
      <c r="R478" s="3" t="s">
        <v>196</v>
      </c>
      <c r="S478" s="3" t="s">
        <v>50</v>
      </c>
      <c r="T478" s="3" t="s">
        <v>24</v>
      </c>
      <c r="U478" s="3"/>
      <c r="V478" s="3"/>
      <c r="W478" s="3"/>
      <c r="X478" s="3"/>
      <c r="Y478" s="3"/>
      <c r="Z478" s="3"/>
    </row>
    <row r="479">
      <c r="A479" s="3">
        <v>477.0</v>
      </c>
      <c r="B479" s="3" t="s">
        <v>1078</v>
      </c>
      <c r="C479" s="3" t="s">
        <v>1079</v>
      </c>
      <c r="D479" s="3">
        <v>8500.0</v>
      </c>
      <c r="E479" s="3">
        <v>4613.0</v>
      </c>
      <c r="F479" s="5">
        <f t="shared" si="2"/>
        <v>54.27058824</v>
      </c>
      <c r="G479" s="3" t="s">
        <v>4</v>
      </c>
      <c r="H479" s="3">
        <v>113.0</v>
      </c>
      <c r="I479" s="6">
        <f t="shared" si="3"/>
        <v>40.82300885</v>
      </c>
      <c r="J479" s="3" t="s">
        <v>68</v>
      </c>
      <c r="K479" s="3" t="s">
        <v>106</v>
      </c>
      <c r="L479" s="3">
        <v>1.3090644E9</v>
      </c>
      <c r="M479" s="3">
        <v>1.3113972E9</v>
      </c>
      <c r="N479" s="7">
        <f t="shared" ref="N479:O479" si="480">(((L479/60)/60)/24)+DATE(1970,1,1)</f>
        <v>40720.20833</v>
      </c>
      <c r="O479" s="7">
        <f t="shared" si="480"/>
        <v>40747.20833</v>
      </c>
      <c r="P479" s="3" t="b">
        <v>0</v>
      </c>
      <c r="Q479" s="3" t="b">
        <v>0</v>
      </c>
      <c r="R479" s="3" t="s">
        <v>551</v>
      </c>
      <c r="S479" s="3" t="s">
        <v>47</v>
      </c>
      <c r="T479" s="3" t="s">
        <v>26</v>
      </c>
      <c r="U479" s="3"/>
      <c r="V479" s="3"/>
      <c r="W479" s="3"/>
      <c r="X479" s="3"/>
      <c r="Y479" s="3"/>
      <c r="Z479" s="3"/>
    </row>
    <row r="480">
      <c r="A480" s="3">
        <v>478.0</v>
      </c>
      <c r="B480" s="3" t="s">
        <v>1080</v>
      </c>
      <c r="C480" s="3" t="s">
        <v>1081</v>
      </c>
      <c r="D480" s="3">
        <v>68800.0</v>
      </c>
      <c r="E480" s="3">
        <v>162603.0</v>
      </c>
      <c r="F480" s="5">
        <f t="shared" si="2"/>
        <v>236.3415698</v>
      </c>
      <c r="G480" s="3" t="s">
        <v>6</v>
      </c>
      <c r="H480" s="3">
        <v>2756.0</v>
      </c>
      <c r="I480" s="6">
        <f t="shared" si="3"/>
        <v>58.99963716</v>
      </c>
      <c r="J480" s="3" t="s">
        <v>68</v>
      </c>
      <c r="K480" s="3" t="s">
        <v>106</v>
      </c>
      <c r="L480" s="3">
        <v>1.4258772E9</v>
      </c>
      <c r="M480" s="3">
        <v>1.426914E9</v>
      </c>
      <c r="N480" s="7">
        <f t="shared" ref="N480:O480" si="481">(((L480/60)/60)/24)+DATE(1970,1,1)</f>
        <v>42072.20833</v>
      </c>
      <c r="O480" s="7">
        <f t="shared" si="481"/>
        <v>42084.20833</v>
      </c>
      <c r="P480" s="3" t="b">
        <v>0</v>
      </c>
      <c r="Q480" s="3" t="b">
        <v>0</v>
      </c>
      <c r="R480" s="3" t="s">
        <v>145</v>
      </c>
      <c r="S480" s="3" t="s">
        <v>49</v>
      </c>
      <c r="T480" s="3" t="s">
        <v>13</v>
      </c>
      <c r="U480" s="3"/>
      <c r="V480" s="3"/>
      <c r="W480" s="3"/>
      <c r="X480" s="3"/>
      <c r="Y480" s="3"/>
      <c r="Z480" s="3"/>
    </row>
    <row r="481">
      <c r="A481" s="3">
        <v>479.0</v>
      </c>
      <c r="B481" s="3" t="s">
        <v>1082</v>
      </c>
      <c r="C481" s="3" t="s">
        <v>1083</v>
      </c>
      <c r="D481" s="3">
        <v>2400.0</v>
      </c>
      <c r="E481" s="3">
        <v>12310.0</v>
      </c>
      <c r="F481" s="5">
        <f t="shared" si="2"/>
        <v>512.9166667</v>
      </c>
      <c r="G481" s="3" t="s">
        <v>6</v>
      </c>
      <c r="H481" s="3">
        <v>173.0</v>
      </c>
      <c r="I481" s="6">
        <f t="shared" si="3"/>
        <v>71.15606936</v>
      </c>
      <c r="J481" s="3" t="s">
        <v>70</v>
      </c>
      <c r="K481" s="3" t="s">
        <v>122</v>
      </c>
      <c r="L481" s="3">
        <v>1.5013044E9</v>
      </c>
      <c r="M481" s="3">
        <v>1.5014772E9</v>
      </c>
      <c r="N481" s="7">
        <f t="shared" ref="N481:O481" si="482">(((L481/60)/60)/24)+DATE(1970,1,1)</f>
        <v>42945.20833</v>
      </c>
      <c r="O481" s="7">
        <f t="shared" si="482"/>
        <v>42947.20833</v>
      </c>
      <c r="P481" s="3" t="b">
        <v>0</v>
      </c>
      <c r="Q481" s="3" t="b">
        <v>0</v>
      </c>
      <c r="R481" s="3" t="s">
        <v>103</v>
      </c>
      <c r="S481" s="3" t="s">
        <v>52</v>
      </c>
      <c r="T481" s="3" t="s">
        <v>12</v>
      </c>
      <c r="U481" s="3"/>
      <c r="V481" s="3"/>
      <c r="W481" s="3"/>
      <c r="X481" s="3"/>
      <c r="Y481" s="3"/>
      <c r="Z481" s="3"/>
    </row>
    <row r="482">
      <c r="A482" s="3">
        <v>480.0</v>
      </c>
      <c r="B482" s="3" t="s">
        <v>1084</v>
      </c>
      <c r="C482" s="3" t="s">
        <v>1085</v>
      </c>
      <c r="D482" s="3">
        <v>8600.0</v>
      </c>
      <c r="E482" s="3">
        <v>8656.0</v>
      </c>
      <c r="F482" s="5">
        <f t="shared" si="2"/>
        <v>100.6511628</v>
      </c>
      <c r="G482" s="3" t="s">
        <v>6</v>
      </c>
      <c r="H482" s="3">
        <v>87.0</v>
      </c>
      <c r="I482" s="6">
        <f t="shared" si="3"/>
        <v>99.49425287</v>
      </c>
      <c r="J482" s="3" t="s">
        <v>68</v>
      </c>
      <c r="K482" s="3" t="s">
        <v>106</v>
      </c>
      <c r="L482" s="3">
        <v>1.2682872E9</v>
      </c>
      <c r="M482" s="3">
        <v>1.2690612E9</v>
      </c>
      <c r="N482" s="7">
        <f t="shared" ref="N482:O482" si="483">(((L482/60)/60)/24)+DATE(1970,1,1)</f>
        <v>40248.25</v>
      </c>
      <c r="O482" s="7">
        <f t="shared" si="483"/>
        <v>40257.20833</v>
      </c>
      <c r="P482" s="3" t="b">
        <v>0</v>
      </c>
      <c r="Q482" s="3" t="b">
        <v>1</v>
      </c>
      <c r="R482" s="3" t="s">
        <v>199</v>
      </c>
      <c r="S482" s="3" t="s">
        <v>53</v>
      </c>
      <c r="T482" s="3" t="s">
        <v>15</v>
      </c>
      <c r="U482" s="3"/>
      <c r="V482" s="3"/>
      <c r="W482" s="3"/>
      <c r="X482" s="3"/>
      <c r="Y482" s="3"/>
      <c r="Z482" s="3"/>
    </row>
    <row r="483">
      <c r="A483" s="3">
        <v>481.0</v>
      </c>
      <c r="B483" s="3" t="s">
        <v>1086</v>
      </c>
      <c r="C483" s="3" t="s">
        <v>1087</v>
      </c>
      <c r="D483" s="3">
        <v>196600.0</v>
      </c>
      <c r="E483" s="3">
        <v>159931.0</v>
      </c>
      <c r="F483" s="5">
        <f t="shared" si="2"/>
        <v>81.34842319</v>
      </c>
      <c r="G483" s="3" t="s">
        <v>4</v>
      </c>
      <c r="H483" s="3">
        <v>1538.0</v>
      </c>
      <c r="I483" s="6">
        <f t="shared" si="3"/>
        <v>103.9863459</v>
      </c>
      <c r="J483" s="3" t="s">
        <v>68</v>
      </c>
      <c r="K483" s="3" t="s">
        <v>106</v>
      </c>
      <c r="L483" s="3">
        <v>1.4121396E9</v>
      </c>
      <c r="M483" s="3">
        <v>1.415772E9</v>
      </c>
      <c r="N483" s="7">
        <f t="shared" ref="N483:O483" si="484">(((L483/60)/60)/24)+DATE(1970,1,1)</f>
        <v>41913.20833</v>
      </c>
      <c r="O483" s="7">
        <f t="shared" si="484"/>
        <v>41955.25</v>
      </c>
      <c r="P483" s="3" t="b">
        <v>0</v>
      </c>
      <c r="Q483" s="3" t="b">
        <v>1</v>
      </c>
      <c r="R483" s="3" t="s">
        <v>116</v>
      </c>
      <c r="S483" s="3" t="s">
        <v>46</v>
      </c>
      <c r="T483" s="3" t="s">
        <v>8</v>
      </c>
      <c r="U483" s="3"/>
      <c r="V483" s="3"/>
      <c r="W483" s="3"/>
      <c r="X483" s="3"/>
      <c r="Y483" s="3"/>
      <c r="Z483" s="3"/>
    </row>
    <row r="484">
      <c r="A484" s="3">
        <v>482.0</v>
      </c>
      <c r="B484" s="3" t="s">
        <v>1088</v>
      </c>
      <c r="C484" s="3" t="s">
        <v>1089</v>
      </c>
      <c r="D484" s="3">
        <v>4200.0</v>
      </c>
      <c r="E484" s="3">
        <v>689.0</v>
      </c>
      <c r="F484" s="5">
        <f t="shared" si="2"/>
        <v>16.4047619</v>
      </c>
      <c r="G484" s="3" t="s">
        <v>4</v>
      </c>
      <c r="H484" s="3">
        <v>9.0</v>
      </c>
      <c r="I484" s="6">
        <f t="shared" si="3"/>
        <v>76.55555556</v>
      </c>
      <c r="J484" s="3" t="s">
        <v>68</v>
      </c>
      <c r="K484" s="3" t="s">
        <v>106</v>
      </c>
      <c r="L484" s="3">
        <v>1.3300632E9</v>
      </c>
      <c r="M484" s="3">
        <v>1.3310136E9</v>
      </c>
      <c r="N484" s="7">
        <f t="shared" ref="N484:O484" si="485">(((L484/60)/60)/24)+DATE(1970,1,1)</f>
        <v>40963.25</v>
      </c>
      <c r="O484" s="7">
        <f t="shared" si="485"/>
        <v>40974.25</v>
      </c>
      <c r="P484" s="3" t="b">
        <v>0</v>
      </c>
      <c r="Q484" s="3" t="b">
        <v>1</v>
      </c>
      <c r="R484" s="3" t="s">
        <v>196</v>
      </c>
      <c r="S484" s="3" t="s">
        <v>50</v>
      </c>
      <c r="T484" s="3" t="s">
        <v>24</v>
      </c>
      <c r="U484" s="3"/>
      <c r="V484" s="3"/>
      <c r="W484" s="3"/>
      <c r="X484" s="3"/>
      <c r="Y484" s="3"/>
      <c r="Z484" s="3"/>
    </row>
    <row r="485">
      <c r="A485" s="3">
        <v>483.0</v>
      </c>
      <c r="B485" s="3" t="s">
        <v>1090</v>
      </c>
      <c r="C485" s="3" t="s">
        <v>1091</v>
      </c>
      <c r="D485" s="3">
        <v>91400.0</v>
      </c>
      <c r="E485" s="3">
        <v>48236.0</v>
      </c>
      <c r="F485" s="5">
        <f t="shared" si="2"/>
        <v>52.77461707</v>
      </c>
      <c r="G485" s="3" t="s">
        <v>4</v>
      </c>
      <c r="H485" s="3">
        <v>554.0</v>
      </c>
      <c r="I485" s="6">
        <f t="shared" si="3"/>
        <v>87.06859206</v>
      </c>
      <c r="J485" s="3" t="s">
        <v>68</v>
      </c>
      <c r="K485" s="3" t="s">
        <v>106</v>
      </c>
      <c r="L485" s="3">
        <v>1.5761304E9</v>
      </c>
      <c r="M485" s="3">
        <v>1.5767352E9</v>
      </c>
      <c r="N485" s="7">
        <f t="shared" ref="N485:O485" si="486">(((L485/60)/60)/24)+DATE(1970,1,1)</f>
        <v>43811.25</v>
      </c>
      <c r="O485" s="7">
        <f t="shared" si="486"/>
        <v>43818.25</v>
      </c>
      <c r="P485" s="3" t="b">
        <v>0</v>
      </c>
      <c r="Q485" s="3" t="b">
        <v>0</v>
      </c>
      <c r="R485" s="3" t="s">
        <v>116</v>
      </c>
      <c r="S485" s="3" t="s">
        <v>46</v>
      </c>
      <c r="T485" s="3" t="s">
        <v>8</v>
      </c>
      <c r="U485" s="3"/>
      <c r="V485" s="3"/>
      <c r="W485" s="3"/>
      <c r="X485" s="3"/>
      <c r="Y485" s="3"/>
      <c r="Z485" s="3"/>
    </row>
    <row r="486">
      <c r="A486" s="3">
        <v>484.0</v>
      </c>
      <c r="B486" s="3" t="s">
        <v>1092</v>
      </c>
      <c r="C486" s="3" t="s">
        <v>1093</v>
      </c>
      <c r="D486" s="3">
        <v>29600.0</v>
      </c>
      <c r="E486" s="3">
        <v>77021.0</v>
      </c>
      <c r="F486" s="5">
        <f t="shared" si="2"/>
        <v>260.2060811</v>
      </c>
      <c r="G486" s="3" t="s">
        <v>6</v>
      </c>
      <c r="H486" s="3">
        <v>1572.0</v>
      </c>
      <c r="I486" s="6">
        <f t="shared" si="3"/>
        <v>48.99554707</v>
      </c>
      <c r="J486" s="3" t="s">
        <v>70</v>
      </c>
      <c r="K486" s="3" t="s">
        <v>122</v>
      </c>
      <c r="L486" s="3">
        <v>1.4071284E9</v>
      </c>
      <c r="M486" s="3">
        <v>1.411362E9</v>
      </c>
      <c r="N486" s="7">
        <f t="shared" ref="N486:O486" si="487">(((L486/60)/60)/24)+DATE(1970,1,1)</f>
        <v>41855.20833</v>
      </c>
      <c r="O486" s="7">
        <f t="shared" si="487"/>
        <v>41904.20833</v>
      </c>
      <c r="P486" s="3" t="b">
        <v>0</v>
      </c>
      <c r="Q486" s="3" t="b">
        <v>1</v>
      </c>
      <c r="R486" s="3" t="s">
        <v>103</v>
      </c>
      <c r="S486" s="3" t="s">
        <v>52</v>
      </c>
      <c r="T486" s="3" t="s">
        <v>12</v>
      </c>
      <c r="U486" s="3"/>
      <c r="V486" s="3"/>
      <c r="W486" s="3"/>
      <c r="X486" s="3"/>
      <c r="Y486" s="3"/>
      <c r="Z486" s="3"/>
    </row>
    <row r="487">
      <c r="A487" s="3">
        <v>485.0</v>
      </c>
      <c r="B487" s="3" t="s">
        <v>1094</v>
      </c>
      <c r="C487" s="3" t="s">
        <v>1095</v>
      </c>
      <c r="D487" s="3">
        <v>90600.0</v>
      </c>
      <c r="E487" s="3">
        <v>27844.0</v>
      </c>
      <c r="F487" s="5">
        <f t="shared" si="2"/>
        <v>30.73289183</v>
      </c>
      <c r="G487" s="3" t="s">
        <v>4</v>
      </c>
      <c r="H487" s="3">
        <v>648.0</v>
      </c>
      <c r="I487" s="6">
        <f t="shared" si="3"/>
        <v>42.9691358</v>
      </c>
      <c r="J487" s="3" t="s">
        <v>70</v>
      </c>
      <c r="K487" s="3" t="s">
        <v>122</v>
      </c>
      <c r="L487" s="3">
        <v>1.5601428E9</v>
      </c>
      <c r="M487" s="3">
        <v>1.5636852E9</v>
      </c>
      <c r="N487" s="7">
        <f t="shared" ref="N487:O487" si="488">(((L487/60)/60)/24)+DATE(1970,1,1)</f>
        <v>43626.20833</v>
      </c>
      <c r="O487" s="7">
        <f t="shared" si="488"/>
        <v>43667.20833</v>
      </c>
      <c r="P487" s="3" t="b">
        <v>0</v>
      </c>
      <c r="Q487" s="3" t="b">
        <v>0</v>
      </c>
      <c r="R487" s="3" t="s">
        <v>116</v>
      </c>
      <c r="S487" s="3" t="s">
        <v>46</v>
      </c>
      <c r="T487" s="3" t="s">
        <v>8</v>
      </c>
      <c r="U487" s="3"/>
      <c r="V487" s="3"/>
      <c r="W487" s="3"/>
      <c r="X487" s="3"/>
      <c r="Y487" s="3"/>
      <c r="Z487" s="3"/>
    </row>
    <row r="488">
      <c r="A488" s="3">
        <v>486.0</v>
      </c>
      <c r="B488" s="3" t="s">
        <v>1096</v>
      </c>
      <c r="C488" s="3" t="s">
        <v>1097</v>
      </c>
      <c r="D488" s="3">
        <v>5200.0</v>
      </c>
      <c r="E488" s="3">
        <v>702.0</v>
      </c>
      <c r="F488" s="5">
        <f t="shared" si="2"/>
        <v>13.5</v>
      </c>
      <c r="G488" s="3" t="s">
        <v>4</v>
      </c>
      <c r="H488" s="3">
        <v>21.0</v>
      </c>
      <c r="I488" s="6">
        <f t="shared" si="3"/>
        <v>33.42857143</v>
      </c>
      <c r="J488" s="3" t="s">
        <v>70</v>
      </c>
      <c r="K488" s="3" t="s">
        <v>122</v>
      </c>
      <c r="L488" s="3">
        <v>1.5205752E9</v>
      </c>
      <c r="M488" s="3">
        <v>1.5218676E9</v>
      </c>
      <c r="N488" s="7">
        <f t="shared" ref="N488:O488" si="489">(((L488/60)/60)/24)+DATE(1970,1,1)</f>
        <v>43168.25</v>
      </c>
      <c r="O488" s="7">
        <f t="shared" si="489"/>
        <v>43183.20833</v>
      </c>
      <c r="P488" s="3" t="b">
        <v>0</v>
      </c>
      <c r="Q488" s="3" t="b">
        <v>1</v>
      </c>
      <c r="R488" s="3" t="s">
        <v>283</v>
      </c>
      <c r="S488" s="3" t="s">
        <v>50</v>
      </c>
      <c r="T488" s="3" t="s">
        <v>19</v>
      </c>
      <c r="U488" s="3"/>
      <c r="V488" s="3"/>
      <c r="W488" s="3"/>
      <c r="X488" s="3"/>
      <c r="Y488" s="3"/>
      <c r="Z488" s="3"/>
    </row>
    <row r="489">
      <c r="A489" s="3">
        <v>487.0</v>
      </c>
      <c r="B489" s="3" t="s">
        <v>1098</v>
      </c>
      <c r="C489" s="3" t="s">
        <v>1099</v>
      </c>
      <c r="D489" s="3">
        <v>110300.0</v>
      </c>
      <c r="E489" s="3">
        <v>197024.0</v>
      </c>
      <c r="F489" s="5">
        <f t="shared" si="2"/>
        <v>178.6255666</v>
      </c>
      <c r="G489" s="3" t="s">
        <v>6</v>
      </c>
      <c r="H489" s="3">
        <v>2346.0</v>
      </c>
      <c r="I489" s="6">
        <f t="shared" si="3"/>
        <v>83.9829497</v>
      </c>
      <c r="J489" s="3" t="s">
        <v>68</v>
      </c>
      <c r="K489" s="3" t="s">
        <v>106</v>
      </c>
      <c r="L489" s="3">
        <v>1.4926644E9</v>
      </c>
      <c r="M489" s="3">
        <v>1.4955156E9</v>
      </c>
      <c r="N489" s="7">
        <f t="shared" ref="N489:O489" si="490">(((L489/60)/60)/24)+DATE(1970,1,1)</f>
        <v>42845.20833</v>
      </c>
      <c r="O489" s="7">
        <f t="shared" si="490"/>
        <v>42878.20833</v>
      </c>
      <c r="P489" s="3" t="b">
        <v>0</v>
      </c>
      <c r="Q489" s="3" t="b">
        <v>0</v>
      </c>
      <c r="R489" s="3" t="s">
        <v>116</v>
      </c>
      <c r="S489" s="3" t="s">
        <v>46</v>
      </c>
      <c r="T489" s="3" t="s">
        <v>8</v>
      </c>
      <c r="U489" s="3"/>
      <c r="V489" s="3"/>
      <c r="W489" s="3"/>
      <c r="X489" s="3"/>
      <c r="Y489" s="3"/>
      <c r="Z489" s="3"/>
    </row>
    <row r="490">
      <c r="A490" s="3">
        <v>488.0</v>
      </c>
      <c r="B490" s="3" t="s">
        <v>1100</v>
      </c>
      <c r="C490" s="3" t="s">
        <v>1101</v>
      </c>
      <c r="D490" s="3">
        <v>5300.0</v>
      </c>
      <c r="E490" s="3">
        <v>11663.0</v>
      </c>
      <c r="F490" s="5">
        <f t="shared" si="2"/>
        <v>220.0566038</v>
      </c>
      <c r="G490" s="3" t="s">
        <v>6</v>
      </c>
      <c r="H490" s="3">
        <v>115.0</v>
      </c>
      <c r="I490" s="6">
        <f t="shared" si="3"/>
        <v>101.4173913</v>
      </c>
      <c r="J490" s="3" t="s">
        <v>68</v>
      </c>
      <c r="K490" s="3" t="s">
        <v>106</v>
      </c>
      <c r="L490" s="3">
        <v>1.4544792E9</v>
      </c>
      <c r="M490" s="3">
        <v>1.455948E9</v>
      </c>
      <c r="N490" s="7">
        <f t="shared" ref="N490:O490" si="491">(((L490/60)/60)/24)+DATE(1970,1,1)</f>
        <v>42403.25</v>
      </c>
      <c r="O490" s="7">
        <f t="shared" si="491"/>
        <v>42420.25</v>
      </c>
      <c r="P490" s="3" t="b">
        <v>0</v>
      </c>
      <c r="Q490" s="3" t="b">
        <v>0</v>
      </c>
      <c r="R490" s="3" t="s">
        <v>116</v>
      </c>
      <c r="S490" s="3" t="s">
        <v>46</v>
      </c>
      <c r="T490" s="3" t="s">
        <v>8</v>
      </c>
      <c r="U490" s="3"/>
      <c r="V490" s="3"/>
      <c r="W490" s="3"/>
      <c r="X490" s="3"/>
      <c r="Y490" s="3"/>
      <c r="Z490" s="3"/>
    </row>
    <row r="491">
      <c r="A491" s="3">
        <v>489.0</v>
      </c>
      <c r="B491" s="3" t="s">
        <v>1102</v>
      </c>
      <c r="C491" s="3" t="s">
        <v>1103</v>
      </c>
      <c r="D491" s="3">
        <v>9200.0</v>
      </c>
      <c r="E491" s="3">
        <v>9339.0</v>
      </c>
      <c r="F491" s="5">
        <f t="shared" si="2"/>
        <v>101.5108696</v>
      </c>
      <c r="G491" s="3" t="s">
        <v>6</v>
      </c>
      <c r="H491" s="3">
        <v>85.0</v>
      </c>
      <c r="I491" s="6">
        <f t="shared" si="3"/>
        <v>109.8705882</v>
      </c>
      <c r="J491" s="3" t="s">
        <v>69</v>
      </c>
      <c r="K491" s="3" t="s">
        <v>185</v>
      </c>
      <c r="L491" s="3">
        <v>1.2819348E9</v>
      </c>
      <c r="M491" s="3">
        <v>1.2823668E9</v>
      </c>
      <c r="N491" s="7">
        <f t="shared" ref="N491:O491" si="492">(((L491/60)/60)/24)+DATE(1970,1,1)</f>
        <v>40406.20833</v>
      </c>
      <c r="O491" s="7">
        <f t="shared" si="492"/>
        <v>40411.20833</v>
      </c>
      <c r="P491" s="3" t="b">
        <v>0</v>
      </c>
      <c r="Q491" s="3" t="b">
        <v>0</v>
      </c>
      <c r="R491" s="3" t="s">
        <v>145</v>
      </c>
      <c r="S491" s="3" t="s">
        <v>49</v>
      </c>
      <c r="T491" s="3" t="s">
        <v>13</v>
      </c>
      <c r="U491" s="3"/>
      <c r="V491" s="3"/>
      <c r="W491" s="3"/>
      <c r="X491" s="3"/>
      <c r="Y491" s="3"/>
      <c r="Z491" s="3"/>
    </row>
    <row r="492">
      <c r="A492" s="3">
        <v>490.0</v>
      </c>
      <c r="B492" s="3" t="s">
        <v>1104</v>
      </c>
      <c r="C492" s="3" t="s">
        <v>1105</v>
      </c>
      <c r="D492" s="3">
        <v>2400.0</v>
      </c>
      <c r="E492" s="3">
        <v>4596.0</v>
      </c>
      <c r="F492" s="5">
        <f t="shared" si="2"/>
        <v>191.5</v>
      </c>
      <c r="G492" s="3" t="s">
        <v>6</v>
      </c>
      <c r="H492" s="3">
        <v>144.0</v>
      </c>
      <c r="I492" s="6">
        <f t="shared" si="3"/>
        <v>31.91666667</v>
      </c>
      <c r="J492" s="3" t="s">
        <v>68</v>
      </c>
      <c r="K492" s="3" t="s">
        <v>106</v>
      </c>
      <c r="L492" s="3">
        <v>1.5739704E9</v>
      </c>
      <c r="M492" s="3">
        <v>1.5745752E9</v>
      </c>
      <c r="N492" s="7">
        <f t="shared" ref="N492:O492" si="493">(((L492/60)/60)/24)+DATE(1970,1,1)</f>
        <v>43786.25</v>
      </c>
      <c r="O492" s="7">
        <f t="shared" si="493"/>
        <v>43793.25</v>
      </c>
      <c r="P492" s="3" t="b">
        <v>0</v>
      </c>
      <c r="Q492" s="3" t="b">
        <v>0</v>
      </c>
      <c r="R492" s="3" t="s">
        <v>1106</v>
      </c>
      <c r="S492" s="3" t="s">
        <v>54</v>
      </c>
      <c r="T492" s="3" t="s">
        <v>30</v>
      </c>
      <c r="U492" s="3"/>
      <c r="V492" s="3"/>
      <c r="W492" s="3"/>
      <c r="X492" s="3"/>
      <c r="Y492" s="3"/>
      <c r="Z492" s="3"/>
    </row>
    <row r="493">
      <c r="A493" s="3">
        <v>491.0</v>
      </c>
      <c r="B493" s="3" t="s">
        <v>1107</v>
      </c>
      <c r="C493" s="3" t="s">
        <v>1108</v>
      </c>
      <c r="D493" s="3">
        <v>56800.0</v>
      </c>
      <c r="E493" s="3">
        <v>173437.0</v>
      </c>
      <c r="F493" s="5">
        <f t="shared" si="2"/>
        <v>305.346831</v>
      </c>
      <c r="G493" s="3" t="s">
        <v>6</v>
      </c>
      <c r="H493" s="3">
        <v>2443.0</v>
      </c>
      <c r="I493" s="6">
        <f t="shared" si="3"/>
        <v>70.99345068</v>
      </c>
      <c r="J493" s="3" t="s">
        <v>68</v>
      </c>
      <c r="K493" s="3" t="s">
        <v>106</v>
      </c>
      <c r="L493" s="3">
        <v>1.3726548E9</v>
      </c>
      <c r="M493" s="3">
        <v>1.3749012E9</v>
      </c>
      <c r="N493" s="7">
        <f t="shared" ref="N493:O493" si="494">(((L493/60)/60)/24)+DATE(1970,1,1)</f>
        <v>41456.20833</v>
      </c>
      <c r="O493" s="7">
        <f t="shared" si="494"/>
        <v>41482.20833</v>
      </c>
      <c r="P493" s="3" t="b">
        <v>0</v>
      </c>
      <c r="Q493" s="3" t="b">
        <v>1</v>
      </c>
      <c r="R493" s="3" t="s">
        <v>103</v>
      </c>
      <c r="S493" s="3" t="s">
        <v>52</v>
      </c>
      <c r="T493" s="3" t="s">
        <v>12</v>
      </c>
      <c r="U493" s="3"/>
      <c r="V493" s="3"/>
      <c r="W493" s="3"/>
      <c r="X493" s="3"/>
      <c r="Y493" s="3"/>
      <c r="Z493" s="3"/>
    </row>
    <row r="494">
      <c r="A494" s="3">
        <v>492.0</v>
      </c>
      <c r="B494" s="3" t="s">
        <v>1109</v>
      </c>
      <c r="C494" s="3" t="s">
        <v>1110</v>
      </c>
      <c r="D494" s="3">
        <v>191000.0</v>
      </c>
      <c r="E494" s="3">
        <v>45831.0</v>
      </c>
      <c r="F494" s="5">
        <f t="shared" si="2"/>
        <v>23.99528796</v>
      </c>
      <c r="G494" s="3" t="s">
        <v>3</v>
      </c>
      <c r="H494" s="3">
        <v>595.0</v>
      </c>
      <c r="I494" s="6">
        <f t="shared" si="3"/>
        <v>77.02689076</v>
      </c>
      <c r="J494" s="3" t="s">
        <v>68</v>
      </c>
      <c r="K494" s="3" t="s">
        <v>106</v>
      </c>
      <c r="L494" s="3">
        <v>1.2758868E9</v>
      </c>
      <c r="M494" s="3">
        <v>1.2789108E9</v>
      </c>
      <c r="N494" s="7">
        <f t="shared" ref="N494:O494" si="495">(((L494/60)/60)/24)+DATE(1970,1,1)</f>
        <v>40336.20833</v>
      </c>
      <c r="O494" s="7">
        <f t="shared" si="495"/>
        <v>40371.20833</v>
      </c>
      <c r="P494" s="3" t="b">
        <v>1</v>
      </c>
      <c r="Q494" s="3" t="b">
        <v>1</v>
      </c>
      <c r="R494" s="3" t="s">
        <v>178</v>
      </c>
      <c r="S494" s="3" t="s">
        <v>47</v>
      </c>
      <c r="T494" s="3" t="s">
        <v>25</v>
      </c>
      <c r="U494" s="3"/>
      <c r="V494" s="3"/>
      <c r="W494" s="3"/>
      <c r="X494" s="3"/>
      <c r="Y494" s="3"/>
      <c r="Z494" s="3"/>
    </row>
    <row r="495">
      <c r="A495" s="3">
        <v>493.0</v>
      </c>
      <c r="B495" s="3" t="s">
        <v>1111</v>
      </c>
      <c r="C495" s="3" t="s">
        <v>1112</v>
      </c>
      <c r="D495" s="3">
        <v>900.0</v>
      </c>
      <c r="E495" s="3">
        <v>6514.0</v>
      </c>
      <c r="F495" s="5">
        <f t="shared" si="2"/>
        <v>723.7777778</v>
      </c>
      <c r="G495" s="3" t="s">
        <v>6</v>
      </c>
      <c r="H495" s="3">
        <v>64.0</v>
      </c>
      <c r="I495" s="6">
        <f t="shared" si="3"/>
        <v>101.78125</v>
      </c>
      <c r="J495" s="3" t="s">
        <v>68</v>
      </c>
      <c r="K495" s="3" t="s">
        <v>106</v>
      </c>
      <c r="L495" s="3">
        <v>1.5617844E9</v>
      </c>
      <c r="M495" s="3">
        <v>1.5629076E9</v>
      </c>
      <c r="N495" s="7">
        <f t="shared" ref="N495:O495" si="496">(((L495/60)/60)/24)+DATE(1970,1,1)</f>
        <v>43645.20833</v>
      </c>
      <c r="O495" s="7">
        <f t="shared" si="496"/>
        <v>43658.20833</v>
      </c>
      <c r="P495" s="3" t="b">
        <v>0</v>
      </c>
      <c r="Q495" s="3" t="b">
        <v>0</v>
      </c>
      <c r="R495" s="3" t="s">
        <v>199</v>
      </c>
      <c r="S495" s="3" t="s">
        <v>53</v>
      </c>
      <c r="T495" s="3" t="s">
        <v>15</v>
      </c>
      <c r="U495" s="3"/>
      <c r="V495" s="3"/>
      <c r="W495" s="3"/>
      <c r="X495" s="3"/>
      <c r="Y495" s="3"/>
      <c r="Z495" s="3"/>
    </row>
    <row r="496">
      <c r="A496" s="3">
        <v>494.0</v>
      </c>
      <c r="B496" s="3" t="s">
        <v>1113</v>
      </c>
      <c r="C496" s="3" t="s">
        <v>1114</v>
      </c>
      <c r="D496" s="3">
        <v>2500.0</v>
      </c>
      <c r="E496" s="3">
        <v>13684.0</v>
      </c>
      <c r="F496" s="5">
        <f t="shared" si="2"/>
        <v>547.36</v>
      </c>
      <c r="G496" s="3" t="s">
        <v>6</v>
      </c>
      <c r="H496" s="3">
        <v>268.0</v>
      </c>
      <c r="I496" s="6">
        <f t="shared" si="3"/>
        <v>51.05970149</v>
      </c>
      <c r="J496" s="3" t="s">
        <v>68</v>
      </c>
      <c r="K496" s="3" t="s">
        <v>106</v>
      </c>
      <c r="L496" s="3">
        <v>1.3323924E9</v>
      </c>
      <c r="M496" s="3">
        <v>1.3324788E9</v>
      </c>
      <c r="N496" s="7">
        <f t="shared" ref="N496:O496" si="497">(((L496/60)/60)/24)+DATE(1970,1,1)</f>
        <v>40990.20833</v>
      </c>
      <c r="O496" s="7">
        <f t="shared" si="497"/>
        <v>40991.20833</v>
      </c>
      <c r="P496" s="3" t="b">
        <v>0</v>
      </c>
      <c r="Q496" s="3" t="b">
        <v>0</v>
      </c>
      <c r="R496" s="3" t="s">
        <v>145</v>
      </c>
      <c r="S496" s="3" t="s">
        <v>49</v>
      </c>
      <c r="T496" s="3" t="s">
        <v>13</v>
      </c>
      <c r="U496" s="3"/>
      <c r="V496" s="3"/>
      <c r="W496" s="3"/>
      <c r="X496" s="3"/>
      <c r="Y496" s="3"/>
      <c r="Z496" s="3"/>
    </row>
    <row r="497">
      <c r="A497" s="3">
        <v>495.0</v>
      </c>
      <c r="B497" s="3" t="s">
        <v>1115</v>
      </c>
      <c r="C497" s="3" t="s">
        <v>1116</v>
      </c>
      <c r="D497" s="3">
        <v>3200.0</v>
      </c>
      <c r="E497" s="3">
        <v>13264.0</v>
      </c>
      <c r="F497" s="5">
        <f t="shared" si="2"/>
        <v>414.5</v>
      </c>
      <c r="G497" s="3" t="s">
        <v>6</v>
      </c>
      <c r="H497" s="3">
        <v>195.0</v>
      </c>
      <c r="I497" s="6">
        <f t="shared" si="3"/>
        <v>68.02051282</v>
      </c>
      <c r="J497" s="3" t="s">
        <v>71</v>
      </c>
      <c r="K497" s="3" t="s">
        <v>119</v>
      </c>
      <c r="L497" s="3">
        <v>1.4023764E9</v>
      </c>
      <c r="M497" s="3">
        <v>1.402722E9</v>
      </c>
      <c r="N497" s="7">
        <f t="shared" ref="N497:O497" si="498">(((L497/60)/60)/24)+DATE(1970,1,1)</f>
        <v>41800.20833</v>
      </c>
      <c r="O497" s="7">
        <f t="shared" si="498"/>
        <v>41804.20833</v>
      </c>
      <c r="P497" s="3" t="b">
        <v>0</v>
      </c>
      <c r="Q497" s="3" t="b">
        <v>0</v>
      </c>
      <c r="R497" s="3" t="s">
        <v>116</v>
      </c>
      <c r="S497" s="3" t="s">
        <v>46</v>
      </c>
      <c r="T497" s="3" t="s">
        <v>8</v>
      </c>
      <c r="U497" s="3"/>
      <c r="V497" s="3"/>
      <c r="W497" s="3"/>
      <c r="X497" s="3"/>
      <c r="Y497" s="3"/>
      <c r="Z497" s="3"/>
    </row>
    <row r="498">
      <c r="A498" s="3">
        <v>496.0</v>
      </c>
      <c r="B498" s="3" t="s">
        <v>1117</v>
      </c>
      <c r="C498" s="3" t="s">
        <v>1118</v>
      </c>
      <c r="D498" s="3">
        <v>183800.0</v>
      </c>
      <c r="E498" s="3">
        <v>1667.0</v>
      </c>
      <c r="F498" s="5">
        <f t="shared" si="2"/>
        <v>0.9069640914</v>
      </c>
      <c r="G498" s="3" t="s">
        <v>4</v>
      </c>
      <c r="H498" s="3">
        <v>54.0</v>
      </c>
      <c r="I498" s="6">
        <f t="shared" si="3"/>
        <v>30.87037037</v>
      </c>
      <c r="J498" s="3" t="s">
        <v>68</v>
      </c>
      <c r="K498" s="3" t="s">
        <v>106</v>
      </c>
      <c r="L498" s="3">
        <v>1.4953428E9</v>
      </c>
      <c r="M498" s="3">
        <v>1.4968116E9</v>
      </c>
      <c r="N498" s="7">
        <f t="shared" ref="N498:O498" si="499">(((L498/60)/60)/24)+DATE(1970,1,1)</f>
        <v>42876.20833</v>
      </c>
      <c r="O498" s="7">
        <f t="shared" si="499"/>
        <v>42893.20833</v>
      </c>
      <c r="P498" s="3" t="b">
        <v>0</v>
      </c>
      <c r="Q498" s="3" t="b">
        <v>0</v>
      </c>
      <c r="R498" s="3" t="s">
        <v>151</v>
      </c>
      <c r="S498" s="3" t="s">
        <v>47</v>
      </c>
      <c r="T498" s="3" t="s">
        <v>18</v>
      </c>
      <c r="U498" s="3"/>
      <c r="V498" s="3"/>
      <c r="W498" s="3"/>
      <c r="X498" s="3"/>
      <c r="Y498" s="3"/>
      <c r="Z498" s="3"/>
    </row>
    <row r="499">
      <c r="A499" s="3">
        <v>497.0</v>
      </c>
      <c r="B499" s="3" t="s">
        <v>1119</v>
      </c>
      <c r="C499" s="3" t="s">
        <v>1120</v>
      </c>
      <c r="D499" s="3">
        <v>9800.0</v>
      </c>
      <c r="E499" s="3">
        <v>3349.0</v>
      </c>
      <c r="F499" s="5">
        <f t="shared" si="2"/>
        <v>34.17346939</v>
      </c>
      <c r="G499" s="3" t="s">
        <v>4</v>
      </c>
      <c r="H499" s="3">
        <v>120.0</v>
      </c>
      <c r="I499" s="6">
        <f t="shared" si="3"/>
        <v>27.90833333</v>
      </c>
      <c r="J499" s="3" t="s">
        <v>68</v>
      </c>
      <c r="K499" s="3" t="s">
        <v>106</v>
      </c>
      <c r="L499" s="3">
        <v>1.4822136E9</v>
      </c>
      <c r="M499" s="3">
        <v>1.4822136E9</v>
      </c>
      <c r="N499" s="7">
        <f t="shared" ref="N499:O499" si="500">(((L499/60)/60)/24)+DATE(1970,1,1)</f>
        <v>42724.25</v>
      </c>
      <c r="O499" s="7">
        <f t="shared" si="500"/>
        <v>42724.25</v>
      </c>
      <c r="P499" s="3" t="b">
        <v>0</v>
      </c>
      <c r="Q499" s="3" t="b">
        <v>1</v>
      </c>
      <c r="R499" s="3" t="s">
        <v>145</v>
      </c>
      <c r="S499" s="3" t="s">
        <v>49</v>
      </c>
      <c r="T499" s="3" t="s">
        <v>13</v>
      </c>
      <c r="U499" s="3"/>
      <c r="V499" s="3"/>
      <c r="W499" s="3"/>
      <c r="X499" s="3"/>
      <c r="Y499" s="3"/>
      <c r="Z499" s="3"/>
    </row>
    <row r="500">
      <c r="A500" s="3">
        <v>498.0</v>
      </c>
      <c r="B500" s="3" t="s">
        <v>1121</v>
      </c>
      <c r="C500" s="3" t="s">
        <v>1122</v>
      </c>
      <c r="D500" s="3">
        <v>193400.0</v>
      </c>
      <c r="E500" s="3">
        <v>46317.0</v>
      </c>
      <c r="F500" s="5">
        <f t="shared" si="2"/>
        <v>23.94881075</v>
      </c>
      <c r="G500" s="3" t="s">
        <v>4</v>
      </c>
      <c r="H500" s="3">
        <v>579.0</v>
      </c>
      <c r="I500" s="6">
        <f t="shared" si="3"/>
        <v>79.99481865</v>
      </c>
      <c r="J500" s="3" t="s">
        <v>71</v>
      </c>
      <c r="K500" s="3" t="s">
        <v>119</v>
      </c>
      <c r="L500" s="3">
        <v>1.420092E9</v>
      </c>
      <c r="M500" s="3">
        <v>1.4202648E9</v>
      </c>
      <c r="N500" s="7">
        <f t="shared" ref="N500:O500" si="501">(((L500/60)/60)/24)+DATE(1970,1,1)</f>
        <v>42005.25</v>
      </c>
      <c r="O500" s="7">
        <f t="shared" si="501"/>
        <v>42007.25</v>
      </c>
      <c r="P500" s="3" t="b">
        <v>0</v>
      </c>
      <c r="Q500" s="3" t="b">
        <v>0</v>
      </c>
      <c r="R500" s="3" t="s">
        <v>111</v>
      </c>
      <c r="S500" s="3" t="s">
        <v>49</v>
      </c>
      <c r="T500" s="3" t="s">
        <v>11</v>
      </c>
      <c r="U500" s="3"/>
      <c r="V500" s="3"/>
      <c r="W500" s="3"/>
      <c r="X500" s="3"/>
      <c r="Y500" s="3"/>
      <c r="Z500" s="3"/>
    </row>
    <row r="501">
      <c r="A501" s="3">
        <v>499.0</v>
      </c>
      <c r="B501" s="3" t="s">
        <v>1123</v>
      </c>
      <c r="C501" s="3" t="s">
        <v>1124</v>
      </c>
      <c r="D501" s="3">
        <v>163800.0</v>
      </c>
      <c r="E501" s="3">
        <v>78743.0</v>
      </c>
      <c r="F501" s="5">
        <f t="shared" si="2"/>
        <v>48.07264957</v>
      </c>
      <c r="G501" s="3" t="s">
        <v>4</v>
      </c>
      <c r="H501" s="3">
        <v>2072.0</v>
      </c>
      <c r="I501" s="6">
        <f t="shared" si="3"/>
        <v>38.00337838</v>
      </c>
      <c r="J501" s="3" t="s">
        <v>68</v>
      </c>
      <c r="K501" s="3" t="s">
        <v>106</v>
      </c>
      <c r="L501" s="3">
        <v>1.458018E9</v>
      </c>
      <c r="M501" s="3">
        <v>1.45845E9</v>
      </c>
      <c r="N501" s="7">
        <f t="shared" ref="N501:O501" si="502">(((L501/60)/60)/24)+DATE(1970,1,1)</f>
        <v>42444.20833</v>
      </c>
      <c r="O501" s="7">
        <f t="shared" si="502"/>
        <v>42449.20833</v>
      </c>
      <c r="P501" s="3" t="b">
        <v>0</v>
      </c>
      <c r="Q501" s="3" t="b">
        <v>1</v>
      </c>
      <c r="R501" s="3" t="s">
        <v>123</v>
      </c>
      <c r="S501" s="3" t="s">
        <v>47</v>
      </c>
      <c r="T501" s="3" t="s">
        <v>10</v>
      </c>
      <c r="U501" s="3"/>
      <c r="V501" s="3"/>
      <c r="W501" s="3"/>
      <c r="X501" s="3"/>
      <c r="Y501" s="3"/>
      <c r="Z501" s="3"/>
    </row>
    <row r="502">
      <c r="A502" s="3">
        <v>500.0</v>
      </c>
      <c r="B502" s="3" t="s">
        <v>1125</v>
      </c>
      <c r="C502" s="3" t="s">
        <v>1126</v>
      </c>
      <c r="D502" s="3">
        <v>100.0</v>
      </c>
      <c r="E502" s="3">
        <v>0.0</v>
      </c>
      <c r="F502" s="5">
        <f t="shared" si="2"/>
        <v>0</v>
      </c>
      <c r="G502" s="3" t="s">
        <v>4</v>
      </c>
      <c r="H502" s="3">
        <v>0.0</v>
      </c>
      <c r="I502" s="6" t="str">
        <f t="shared" si="3"/>
        <v>0</v>
      </c>
      <c r="J502" s="3" t="s">
        <v>68</v>
      </c>
      <c r="K502" s="3" t="s">
        <v>106</v>
      </c>
      <c r="L502" s="3">
        <v>1.3673844E9</v>
      </c>
      <c r="M502" s="3">
        <v>1.3698036E9</v>
      </c>
      <c r="N502" s="7">
        <f t="shared" ref="N502:O502" si="503">(((L502/60)/60)/24)+DATE(1970,1,1)</f>
        <v>41395.20833</v>
      </c>
      <c r="O502" s="7">
        <f t="shared" si="503"/>
        <v>41423.20833</v>
      </c>
      <c r="P502" s="3" t="b">
        <v>0</v>
      </c>
      <c r="Q502" s="3" t="b">
        <v>1</v>
      </c>
      <c r="R502" s="3" t="s">
        <v>116</v>
      </c>
      <c r="S502" s="3" t="s">
        <v>46</v>
      </c>
      <c r="T502" s="3" t="s">
        <v>8</v>
      </c>
      <c r="U502" s="3"/>
      <c r="V502" s="3"/>
      <c r="W502" s="3"/>
      <c r="X502" s="3"/>
      <c r="Y502" s="3"/>
      <c r="Z502" s="3"/>
    </row>
    <row r="503">
      <c r="A503" s="3">
        <v>501.0</v>
      </c>
      <c r="B503" s="3" t="s">
        <v>1127</v>
      </c>
      <c r="C503" s="3" t="s">
        <v>1128</v>
      </c>
      <c r="D503" s="3">
        <v>153600.0</v>
      </c>
      <c r="E503" s="3">
        <v>107743.0</v>
      </c>
      <c r="F503" s="5">
        <f t="shared" si="2"/>
        <v>70.14518229</v>
      </c>
      <c r="G503" s="3" t="s">
        <v>4</v>
      </c>
      <c r="H503" s="3">
        <v>1796.0</v>
      </c>
      <c r="I503" s="6">
        <f t="shared" si="3"/>
        <v>59.99053452</v>
      </c>
      <c r="J503" s="3" t="s">
        <v>68</v>
      </c>
      <c r="K503" s="3" t="s">
        <v>106</v>
      </c>
      <c r="L503" s="3">
        <v>1.3630644E9</v>
      </c>
      <c r="M503" s="3">
        <v>1.3632372E9</v>
      </c>
      <c r="N503" s="7">
        <f t="shared" ref="N503:O503" si="504">(((L503/60)/60)/24)+DATE(1970,1,1)</f>
        <v>41345.20833</v>
      </c>
      <c r="O503" s="7">
        <f t="shared" si="504"/>
        <v>41347.20833</v>
      </c>
      <c r="P503" s="3" t="b">
        <v>0</v>
      </c>
      <c r="Q503" s="3" t="b">
        <v>0</v>
      </c>
      <c r="R503" s="3" t="s">
        <v>123</v>
      </c>
      <c r="S503" s="3" t="s">
        <v>47</v>
      </c>
      <c r="T503" s="3" t="s">
        <v>10</v>
      </c>
      <c r="U503" s="3"/>
      <c r="V503" s="3"/>
      <c r="W503" s="3"/>
      <c r="X503" s="3"/>
      <c r="Y503" s="3"/>
      <c r="Z503" s="3"/>
    </row>
    <row r="504">
      <c r="A504" s="3">
        <v>502.0</v>
      </c>
      <c r="B504" s="3" t="s">
        <v>554</v>
      </c>
      <c r="C504" s="3" t="s">
        <v>1129</v>
      </c>
      <c r="D504" s="3">
        <v>1300.0</v>
      </c>
      <c r="E504" s="3">
        <v>6889.0</v>
      </c>
      <c r="F504" s="5">
        <f t="shared" si="2"/>
        <v>529.9230769</v>
      </c>
      <c r="G504" s="3" t="s">
        <v>6</v>
      </c>
      <c r="H504" s="3">
        <v>186.0</v>
      </c>
      <c r="I504" s="6">
        <f t="shared" si="3"/>
        <v>37.03763441</v>
      </c>
      <c r="J504" s="3" t="s">
        <v>74</v>
      </c>
      <c r="K504" s="3" t="s">
        <v>110</v>
      </c>
      <c r="L504" s="3">
        <v>1.3433652E9</v>
      </c>
      <c r="M504" s="3">
        <v>1.3458708E9</v>
      </c>
      <c r="N504" s="7">
        <f t="shared" ref="N504:O504" si="505">(((L504/60)/60)/24)+DATE(1970,1,1)</f>
        <v>41117.20833</v>
      </c>
      <c r="O504" s="7">
        <f t="shared" si="505"/>
        <v>41146.20833</v>
      </c>
      <c r="P504" s="3" t="b">
        <v>0</v>
      </c>
      <c r="Q504" s="3" t="b">
        <v>1</v>
      </c>
      <c r="R504" s="3" t="s">
        <v>168</v>
      </c>
      <c r="S504" s="3" t="s">
        <v>51</v>
      </c>
      <c r="T504" s="3" t="s">
        <v>17</v>
      </c>
      <c r="U504" s="3"/>
      <c r="V504" s="3"/>
      <c r="W504" s="3"/>
      <c r="X504" s="3"/>
      <c r="Y504" s="3"/>
      <c r="Z504" s="3"/>
    </row>
    <row r="505">
      <c r="A505" s="3">
        <v>503.0</v>
      </c>
      <c r="B505" s="3" t="s">
        <v>1130</v>
      </c>
      <c r="C505" s="3" t="s">
        <v>1131</v>
      </c>
      <c r="D505" s="3">
        <v>25500.0</v>
      </c>
      <c r="E505" s="3">
        <v>45983.0</v>
      </c>
      <c r="F505" s="5">
        <f t="shared" si="2"/>
        <v>180.3254902</v>
      </c>
      <c r="G505" s="3" t="s">
        <v>6</v>
      </c>
      <c r="H505" s="3">
        <v>460.0</v>
      </c>
      <c r="I505" s="6">
        <f t="shared" si="3"/>
        <v>99.96304348</v>
      </c>
      <c r="J505" s="3" t="s">
        <v>68</v>
      </c>
      <c r="K505" s="3" t="s">
        <v>106</v>
      </c>
      <c r="L505" s="3">
        <v>1.4357268E9</v>
      </c>
      <c r="M505" s="3">
        <v>1.4374548E9</v>
      </c>
      <c r="N505" s="7">
        <f t="shared" ref="N505:O505" si="506">(((L505/60)/60)/24)+DATE(1970,1,1)</f>
        <v>42186.20833</v>
      </c>
      <c r="O505" s="7">
        <f t="shared" si="506"/>
        <v>42206.20833</v>
      </c>
      <c r="P505" s="3" t="b">
        <v>0</v>
      </c>
      <c r="Q505" s="3" t="b">
        <v>0</v>
      </c>
      <c r="R505" s="3" t="s">
        <v>133</v>
      </c>
      <c r="S505" s="3" t="s">
        <v>47</v>
      </c>
      <c r="T505" s="3" t="s">
        <v>16</v>
      </c>
      <c r="U505" s="3"/>
      <c r="V505" s="3"/>
      <c r="W505" s="3"/>
      <c r="X505" s="3"/>
      <c r="Y505" s="3"/>
      <c r="Z505" s="3"/>
    </row>
    <row r="506">
      <c r="A506" s="3">
        <v>504.0</v>
      </c>
      <c r="B506" s="3" t="s">
        <v>1132</v>
      </c>
      <c r="C506" s="3" t="s">
        <v>1133</v>
      </c>
      <c r="D506" s="3">
        <v>7500.0</v>
      </c>
      <c r="E506" s="3">
        <v>6924.0</v>
      </c>
      <c r="F506" s="5">
        <f t="shared" si="2"/>
        <v>92.32</v>
      </c>
      <c r="G506" s="3" t="s">
        <v>4</v>
      </c>
      <c r="H506" s="3">
        <v>62.0</v>
      </c>
      <c r="I506" s="6">
        <f t="shared" si="3"/>
        <v>111.6774194</v>
      </c>
      <c r="J506" s="3" t="s">
        <v>69</v>
      </c>
      <c r="K506" s="3" t="s">
        <v>185</v>
      </c>
      <c r="L506" s="3">
        <v>1.4319252E9</v>
      </c>
      <c r="M506" s="3">
        <v>1.4320116E9</v>
      </c>
      <c r="N506" s="7">
        <f t="shared" ref="N506:O506" si="507">(((L506/60)/60)/24)+DATE(1970,1,1)</f>
        <v>42142.20833</v>
      </c>
      <c r="O506" s="7">
        <f t="shared" si="507"/>
        <v>42143.20833</v>
      </c>
      <c r="P506" s="3" t="b">
        <v>0</v>
      </c>
      <c r="Q506" s="3" t="b">
        <v>0</v>
      </c>
      <c r="R506" s="3" t="s">
        <v>107</v>
      </c>
      <c r="S506" s="3" t="s">
        <v>48</v>
      </c>
      <c r="T506" s="3" t="s">
        <v>9</v>
      </c>
      <c r="U506" s="3"/>
      <c r="V506" s="3"/>
      <c r="W506" s="3"/>
      <c r="X506" s="3"/>
      <c r="Y506" s="3"/>
      <c r="Z506" s="3"/>
    </row>
    <row r="507">
      <c r="A507" s="3">
        <v>505.0</v>
      </c>
      <c r="B507" s="3" t="s">
        <v>1134</v>
      </c>
      <c r="C507" s="3" t="s">
        <v>1135</v>
      </c>
      <c r="D507" s="3">
        <v>89900.0</v>
      </c>
      <c r="E507" s="3">
        <v>12497.0</v>
      </c>
      <c r="F507" s="5">
        <f t="shared" si="2"/>
        <v>13.90100111</v>
      </c>
      <c r="G507" s="3" t="s">
        <v>4</v>
      </c>
      <c r="H507" s="3">
        <v>347.0</v>
      </c>
      <c r="I507" s="6">
        <f t="shared" si="3"/>
        <v>36.01440922</v>
      </c>
      <c r="J507" s="3" t="s">
        <v>68</v>
      </c>
      <c r="K507" s="3" t="s">
        <v>106</v>
      </c>
      <c r="L507" s="3">
        <v>1.3627224E9</v>
      </c>
      <c r="M507" s="3">
        <v>1.3663476E9</v>
      </c>
      <c r="N507" s="7">
        <f t="shared" ref="N507:O507" si="508">(((L507/60)/60)/24)+DATE(1970,1,1)</f>
        <v>41341.25</v>
      </c>
      <c r="O507" s="7">
        <f t="shared" si="508"/>
        <v>41383.20833</v>
      </c>
      <c r="P507" s="3" t="b">
        <v>0</v>
      </c>
      <c r="Q507" s="3" t="b">
        <v>1</v>
      </c>
      <c r="R507" s="3" t="s">
        <v>210</v>
      </c>
      <c r="S507" s="3" t="s">
        <v>50</v>
      </c>
      <c r="T507" s="3" t="s">
        <v>28</v>
      </c>
      <c r="U507" s="3"/>
      <c r="V507" s="3"/>
      <c r="W507" s="3"/>
      <c r="X507" s="3"/>
      <c r="Y507" s="3"/>
      <c r="Z507" s="3"/>
    </row>
    <row r="508">
      <c r="A508" s="3">
        <v>506.0</v>
      </c>
      <c r="B508" s="3" t="s">
        <v>1136</v>
      </c>
      <c r="C508" s="3" t="s">
        <v>1137</v>
      </c>
      <c r="D508" s="3">
        <v>18000.0</v>
      </c>
      <c r="E508" s="3">
        <v>166874.0</v>
      </c>
      <c r="F508" s="5">
        <f t="shared" si="2"/>
        <v>927.0777778</v>
      </c>
      <c r="G508" s="3" t="s">
        <v>6</v>
      </c>
      <c r="H508" s="3">
        <v>2528.0</v>
      </c>
      <c r="I508" s="6">
        <f t="shared" si="3"/>
        <v>66.01028481</v>
      </c>
      <c r="J508" s="3" t="s">
        <v>68</v>
      </c>
      <c r="K508" s="3" t="s">
        <v>106</v>
      </c>
      <c r="L508" s="3">
        <v>1.5114168E9</v>
      </c>
      <c r="M508" s="3">
        <v>1.5128856E9</v>
      </c>
      <c r="N508" s="7">
        <f t="shared" ref="N508:O508" si="509">(((L508/60)/60)/24)+DATE(1970,1,1)</f>
        <v>43062.25</v>
      </c>
      <c r="O508" s="7">
        <f t="shared" si="509"/>
        <v>43079.25</v>
      </c>
      <c r="P508" s="3" t="b">
        <v>0</v>
      </c>
      <c r="Q508" s="3" t="b">
        <v>1</v>
      </c>
      <c r="R508" s="3" t="s">
        <v>116</v>
      </c>
      <c r="S508" s="3" t="s">
        <v>46</v>
      </c>
      <c r="T508" s="3" t="s">
        <v>8</v>
      </c>
      <c r="U508" s="3"/>
      <c r="V508" s="3"/>
      <c r="W508" s="3"/>
      <c r="X508" s="3"/>
      <c r="Y508" s="3"/>
      <c r="Z508" s="3"/>
    </row>
    <row r="509">
      <c r="A509" s="3">
        <v>507.0</v>
      </c>
      <c r="B509" s="3" t="s">
        <v>1138</v>
      </c>
      <c r="C509" s="3" t="s">
        <v>1139</v>
      </c>
      <c r="D509" s="3">
        <v>2100.0</v>
      </c>
      <c r="E509" s="3">
        <v>837.0</v>
      </c>
      <c r="F509" s="5">
        <f t="shared" si="2"/>
        <v>39.85714286</v>
      </c>
      <c r="G509" s="3" t="s">
        <v>4</v>
      </c>
      <c r="H509" s="3">
        <v>19.0</v>
      </c>
      <c r="I509" s="6">
        <f t="shared" si="3"/>
        <v>44.05263158</v>
      </c>
      <c r="J509" s="3" t="s">
        <v>68</v>
      </c>
      <c r="K509" s="3" t="s">
        <v>106</v>
      </c>
      <c r="L509" s="3">
        <v>1.3654836E9</v>
      </c>
      <c r="M509" s="3">
        <v>1.3697172E9</v>
      </c>
      <c r="N509" s="7">
        <f t="shared" ref="N509:O509" si="510">(((L509/60)/60)/24)+DATE(1970,1,1)</f>
        <v>41373.20833</v>
      </c>
      <c r="O509" s="7">
        <f t="shared" si="510"/>
        <v>41422.20833</v>
      </c>
      <c r="P509" s="3" t="b">
        <v>0</v>
      </c>
      <c r="Q509" s="3" t="b">
        <v>1</v>
      </c>
      <c r="R509" s="3" t="s">
        <v>111</v>
      </c>
      <c r="S509" s="3" t="s">
        <v>49</v>
      </c>
      <c r="T509" s="3" t="s">
        <v>11</v>
      </c>
      <c r="U509" s="3"/>
      <c r="V509" s="3"/>
      <c r="W509" s="3"/>
      <c r="X509" s="3"/>
      <c r="Y509" s="3"/>
      <c r="Z509" s="3"/>
    </row>
    <row r="510">
      <c r="A510" s="3">
        <v>508.0</v>
      </c>
      <c r="B510" s="3" t="s">
        <v>1140</v>
      </c>
      <c r="C510" s="3" t="s">
        <v>1141</v>
      </c>
      <c r="D510" s="3">
        <v>172700.0</v>
      </c>
      <c r="E510" s="3">
        <v>193820.0</v>
      </c>
      <c r="F510" s="5">
        <f t="shared" si="2"/>
        <v>112.2292994</v>
      </c>
      <c r="G510" s="3" t="s">
        <v>6</v>
      </c>
      <c r="H510" s="3">
        <v>3657.0</v>
      </c>
      <c r="I510" s="6">
        <f t="shared" si="3"/>
        <v>52.99972655</v>
      </c>
      <c r="J510" s="3" t="s">
        <v>68</v>
      </c>
      <c r="K510" s="3" t="s">
        <v>106</v>
      </c>
      <c r="L510" s="3">
        <v>1.5328404E9</v>
      </c>
      <c r="M510" s="3">
        <v>1.5346548E9</v>
      </c>
      <c r="N510" s="7">
        <f t="shared" ref="N510:O510" si="511">(((L510/60)/60)/24)+DATE(1970,1,1)</f>
        <v>43310.20833</v>
      </c>
      <c r="O510" s="7">
        <f t="shared" si="511"/>
        <v>43331.20833</v>
      </c>
      <c r="P510" s="3" t="b">
        <v>0</v>
      </c>
      <c r="Q510" s="3" t="b">
        <v>0</v>
      </c>
      <c r="R510" s="3" t="s">
        <v>116</v>
      </c>
      <c r="S510" s="3" t="s">
        <v>46</v>
      </c>
      <c r="T510" s="3" t="s">
        <v>8</v>
      </c>
      <c r="U510" s="3"/>
      <c r="V510" s="3"/>
      <c r="W510" s="3"/>
      <c r="X510" s="3"/>
      <c r="Y510" s="3"/>
      <c r="Z510" s="3"/>
    </row>
    <row r="511">
      <c r="A511" s="3">
        <v>509.0</v>
      </c>
      <c r="B511" s="3" t="s">
        <v>475</v>
      </c>
      <c r="C511" s="3" t="s">
        <v>1142</v>
      </c>
      <c r="D511" s="3">
        <v>168500.0</v>
      </c>
      <c r="E511" s="3">
        <v>119510.0</v>
      </c>
      <c r="F511" s="5">
        <f t="shared" si="2"/>
        <v>70.92581602</v>
      </c>
      <c r="G511" s="3" t="s">
        <v>4</v>
      </c>
      <c r="H511" s="3">
        <v>1258.0</v>
      </c>
      <c r="I511" s="6">
        <f t="shared" si="3"/>
        <v>95</v>
      </c>
      <c r="J511" s="3" t="s">
        <v>68</v>
      </c>
      <c r="K511" s="3" t="s">
        <v>106</v>
      </c>
      <c r="L511" s="3">
        <v>1.336194E9</v>
      </c>
      <c r="M511" s="3">
        <v>1.337058E9</v>
      </c>
      <c r="N511" s="7">
        <f t="shared" ref="N511:O511" si="512">(((L511/60)/60)/24)+DATE(1970,1,1)</f>
        <v>41034.20833</v>
      </c>
      <c r="O511" s="7">
        <f t="shared" si="512"/>
        <v>41044.20833</v>
      </c>
      <c r="P511" s="3" t="b">
        <v>0</v>
      </c>
      <c r="Q511" s="3" t="b">
        <v>0</v>
      </c>
      <c r="R511" s="3" t="s">
        <v>116</v>
      </c>
      <c r="S511" s="3" t="s">
        <v>46</v>
      </c>
      <c r="T511" s="3" t="s">
        <v>8</v>
      </c>
      <c r="U511" s="3"/>
      <c r="V511" s="3"/>
      <c r="W511" s="3"/>
      <c r="X511" s="3"/>
      <c r="Y511" s="3"/>
      <c r="Z511" s="3"/>
    </row>
    <row r="512">
      <c r="A512" s="3">
        <v>510.0</v>
      </c>
      <c r="B512" s="3" t="s">
        <v>1143</v>
      </c>
      <c r="C512" s="3" t="s">
        <v>1144</v>
      </c>
      <c r="D512" s="3">
        <v>7800.0</v>
      </c>
      <c r="E512" s="3">
        <v>9289.0</v>
      </c>
      <c r="F512" s="5">
        <f t="shared" si="2"/>
        <v>119.0897436</v>
      </c>
      <c r="G512" s="3" t="s">
        <v>6</v>
      </c>
      <c r="H512" s="3">
        <v>131.0</v>
      </c>
      <c r="I512" s="6">
        <f t="shared" si="3"/>
        <v>70.90839695</v>
      </c>
      <c r="J512" s="3" t="s">
        <v>74</v>
      </c>
      <c r="K512" s="3" t="s">
        <v>110</v>
      </c>
      <c r="L512" s="3">
        <v>1.5277428E9</v>
      </c>
      <c r="M512" s="3">
        <v>1.5298164E9</v>
      </c>
      <c r="N512" s="7">
        <f t="shared" ref="N512:O512" si="513">(((L512/60)/60)/24)+DATE(1970,1,1)</f>
        <v>43251.20833</v>
      </c>
      <c r="O512" s="7">
        <f t="shared" si="513"/>
        <v>43275.20833</v>
      </c>
      <c r="P512" s="3" t="b">
        <v>0</v>
      </c>
      <c r="Q512" s="3" t="b">
        <v>0</v>
      </c>
      <c r="R512" s="3" t="s">
        <v>133</v>
      </c>
      <c r="S512" s="3" t="s">
        <v>47</v>
      </c>
      <c r="T512" s="3" t="s">
        <v>16</v>
      </c>
      <c r="U512" s="3"/>
      <c r="V512" s="3"/>
      <c r="W512" s="3"/>
      <c r="X512" s="3"/>
      <c r="Y512" s="3"/>
      <c r="Z512" s="3"/>
    </row>
    <row r="513">
      <c r="A513" s="3">
        <v>511.0</v>
      </c>
      <c r="B513" s="3" t="s">
        <v>1145</v>
      </c>
      <c r="C513" s="3" t="s">
        <v>1146</v>
      </c>
      <c r="D513" s="3">
        <v>147800.0</v>
      </c>
      <c r="E513" s="3">
        <v>35498.0</v>
      </c>
      <c r="F513" s="5">
        <f t="shared" si="2"/>
        <v>24.01759134</v>
      </c>
      <c r="G513" s="3" t="s">
        <v>4</v>
      </c>
      <c r="H513" s="3">
        <v>362.0</v>
      </c>
      <c r="I513" s="6">
        <f t="shared" si="3"/>
        <v>98.06077348</v>
      </c>
      <c r="J513" s="3" t="s">
        <v>68</v>
      </c>
      <c r="K513" s="3" t="s">
        <v>106</v>
      </c>
      <c r="L513" s="3">
        <v>1.5640308E9</v>
      </c>
      <c r="M513" s="3">
        <v>1.5648948E9</v>
      </c>
      <c r="N513" s="7">
        <f t="shared" ref="N513:O513" si="514">(((L513/60)/60)/24)+DATE(1970,1,1)</f>
        <v>43671.20833</v>
      </c>
      <c r="O513" s="7">
        <f t="shared" si="514"/>
        <v>43681.20833</v>
      </c>
      <c r="P513" s="3" t="b">
        <v>0</v>
      </c>
      <c r="Q513" s="3" t="b">
        <v>0</v>
      </c>
      <c r="R513" s="3" t="s">
        <v>116</v>
      </c>
      <c r="S513" s="3" t="s">
        <v>46</v>
      </c>
      <c r="T513" s="3" t="s">
        <v>8</v>
      </c>
      <c r="U513" s="3"/>
      <c r="V513" s="3"/>
      <c r="W513" s="3"/>
      <c r="X513" s="3"/>
      <c r="Y513" s="3"/>
      <c r="Z513" s="3"/>
    </row>
    <row r="514">
      <c r="A514" s="3">
        <v>512.0</v>
      </c>
      <c r="B514" s="3" t="s">
        <v>1147</v>
      </c>
      <c r="C514" s="3" t="s">
        <v>1148</v>
      </c>
      <c r="D514" s="3">
        <v>9100.0</v>
      </c>
      <c r="E514" s="3">
        <v>12678.0</v>
      </c>
      <c r="F514" s="5">
        <f t="shared" si="2"/>
        <v>139.3186813</v>
      </c>
      <c r="G514" s="3" t="s">
        <v>6</v>
      </c>
      <c r="H514" s="3">
        <v>239.0</v>
      </c>
      <c r="I514" s="6">
        <f t="shared" si="3"/>
        <v>53.0460251</v>
      </c>
      <c r="J514" s="3" t="s">
        <v>68</v>
      </c>
      <c r="K514" s="3" t="s">
        <v>106</v>
      </c>
      <c r="L514" s="3">
        <v>1.4045364E9</v>
      </c>
      <c r="M514" s="3">
        <v>1.4046228E9</v>
      </c>
      <c r="N514" s="7">
        <f t="shared" ref="N514:O514" si="515">(((L514/60)/60)/24)+DATE(1970,1,1)</f>
        <v>41825.20833</v>
      </c>
      <c r="O514" s="7">
        <f t="shared" si="515"/>
        <v>41826.20833</v>
      </c>
      <c r="P514" s="3" t="b">
        <v>0</v>
      </c>
      <c r="Q514" s="3" t="b">
        <v>1</v>
      </c>
      <c r="R514" s="3" t="s">
        <v>168</v>
      </c>
      <c r="S514" s="3" t="s">
        <v>51</v>
      </c>
      <c r="T514" s="3" t="s">
        <v>17</v>
      </c>
      <c r="U514" s="3"/>
      <c r="V514" s="3"/>
      <c r="W514" s="3"/>
      <c r="X514" s="3"/>
      <c r="Y514" s="3"/>
      <c r="Z514" s="3"/>
    </row>
    <row r="515">
      <c r="A515" s="3">
        <v>513.0</v>
      </c>
      <c r="B515" s="3" t="s">
        <v>1149</v>
      </c>
      <c r="C515" s="3" t="s">
        <v>1150</v>
      </c>
      <c r="D515" s="3">
        <v>8300.0</v>
      </c>
      <c r="E515" s="3">
        <v>3260.0</v>
      </c>
      <c r="F515" s="5">
        <f t="shared" si="2"/>
        <v>39.27710843</v>
      </c>
      <c r="G515" s="3" t="s">
        <v>3</v>
      </c>
      <c r="H515" s="3">
        <v>35.0</v>
      </c>
      <c r="I515" s="6">
        <f t="shared" si="3"/>
        <v>93.14285714</v>
      </c>
      <c r="J515" s="3" t="s">
        <v>68</v>
      </c>
      <c r="K515" s="3" t="s">
        <v>106</v>
      </c>
      <c r="L515" s="3">
        <v>1.2840084E9</v>
      </c>
      <c r="M515" s="3">
        <v>1.2841812E9</v>
      </c>
      <c r="N515" s="7">
        <f t="shared" ref="N515:O515" si="516">(((L515/60)/60)/24)+DATE(1970,1,1)</f>
        <v>40430.20833</v>
      </c>
      <c r="O515" s="7">
        <f t="shared" si="516"/>
        <v>40432.20833</v>
      </c>
      <c r="P515" s="3" t="b">
        <v>0</v>
      </c>
      <c r="Q515" s="3" t="b">
        <v>0</v>
      </c>
      <c r="R515" s="3" t="s">
        <v>346</v>
      </c>
      <c r="S515" s="3" t="s">
        <v>47</v>
      </c>
      <c r="T515" s="3" t="s">
        <v>22</v>
      </c>
      <c r="U515" s="3"/>
      <c r="V515" s="3"/>
      <c r="W515" s="3"/>
      <c r="X515" s="3"/>
      <c r="Y515" s="3"/>
      <c r="Z515" s="3"/>
    </row>
    <row r="516">
      <c r="A516" s="3">
        <v>514.0</v>
      </c>
      <c r="B516" s="3" t="s">
        <v>1151</v>
      </c>
      <c r="C516" s="3" t="s">
        <v>1152</v>
      </c>
      <c r="D516" s="3">
        <v>138700.0</v>
      </c>
      <c r="E516" s="3">
        <v>31123.0</v>
      </c>
      <c r="F516" s="5">
        <f t="shared" si="2"/>
        <v>22.43907714</v>
      </c>
      <c r="G516" s="3" t="s">
        <v>3</v>
      </c>
      <c r="H516" s="3">
        <v>528.0</v>
      </c>
      <c r="I516" s="6">
        <f t="shared" si="3"/>
        <v>58.94507576</v>
      </c>
      <c r="J516" s="3" t="s">
        <v>72</v>
      </c>
      <c r="K516" s="3" t="s">
        <v>177</v>
      </c>
      <c r="L516" s="3">
        <v>1.3863096E9</v>
      </c>
      <c r="M516" s="3">
        <v>1.3867416E9</v>
      </c>
      <c r="N516" s="7">
        <f t="shared" ref="N516:O516" si="517">(((L516/60)/60)/24)+DATE(1970,1,1)</f>
        <v>41614.25</v>
      </c>
      <c r="O516" s="7">
        <f t="shared" si="517"/>
        <v>41619.25</v>
      </c>
      <c r="P516" s="3" t="b">
        <v>0</v>
      </c>
      <c r="Q516" s="3" t="b">
        <v>1</v>
      </c>
      <c r="R516" s="3" t="s">
        <v>107</v>
      </c>
      <c r="S516" s="3" t="s">
        <v>48</v>
      </c>
      <c r="T516" s="3" t="s">
        <v>9</v>
      </c>
      <c r="U516" s="3"/>
      <c r="V516" s="3"/>
      <c r="W516" s="3"/>
      <c r="X516" s="3"/>
      <c r="Y516" s="3"/>
      <c r="Z516" s="3"/>
    </row>
    <row r="517">
      <c r="A517" s="3">
        <v>515.0</v>
      </c>
      <c r="B517" s="3" t="s">
        <v>1153</v>
      </c>
      <c r="C517" s="3" t="s">
        <v>1154</v>
      </c>
      <c r="D517" s="3">
        <v>8600.0</v>
      </c>
      <c r="E517" s="3">
        <v>4797.0</v>
      </c>
      <c r="F517" s="5">
        <f t="shared" si="2"/>
        <v>55.77906977</v>
      </c>
      <c r="G517" s="3" t="s">
        <v>4</v>
      </c>
      <c r="H517" s="3">
        <v>133.0</v>
      </c>
      <c r="I517" s="6">
        <f t="shared" si="3"/>
        <v>36.06766917</v>
      </c>
      <c r="J517" s="3" t="s">
        <v>73</v>
      </c>
      <c r="K517" s="3" t="s">
        <v>102</v>
      </c>
      <c r="L517" s="3">
        <v>1.32462E9</v>
      </c>
      <c r="M517" s="3">
        <v>1.3247928E9</v>
      </c>
      <c r="N517" s="7">
        <f t="shared" ref="N517:O517" si="518">(((L517/60)/60)/24)+DATE(1970,1,1)</f>
        <v>40900.25</v>
      </c>
      <c r="O517" s="7">
        <f t="shared" si="518"/>
        <v>40902.25</v>
      </c>
      <c r="P517" s="3" t="b">
        <v>0</v>
      </c>
      <c r="Q517" s="3" t="b">
        <v>1</v>
      </c>
      <c r="R517" s="3" t="s">
        <v>116</v>
      </c>
      <c r="S517" s="3" t="s">
        <v>46</v>
      </c>
      <c r="T517" s="3" t="s">
        <v>8</v>
      </c>
      <c r="U517" s="3"/>
      <c r="V517" s="3"/>
      <c r="W517" s="3"/>
      <c r="X517" s="3"/>
      <c r="Y517" s="3"/>
      <c r="Z517" s="3"/>
    </row>
    <row r="518">
      <c r="A518" s="3">
        <v>516.0</v>
      </c>
      <c r="B518" s="3" t="s">
        <v>1155</v>
      </c>
      <c r="C518" s="3" t="s">
        <v>1156</v>
      </c>
      <c r="D518" s="3">
        <v>125400.0</v>
      </c>
      <c r="E518" s="3">
        <v>53324.0</v>
      </c>
      <c r="F518" s="5">
        <f t="shared" si="2"/>
        <v>42.523126</v>
      </c>
      <c r="G518" s="3" t="s">
        <v>4</v>
      </c>
      <c r="H518" s="3">
        <v>846.0</v>
      </c>
      <c r="I518" s="6">
        <f t="shared" si="3"/>
        <v>63.03073286</v>
      </c>
      <c r="J518" s="3" t="s">
        <v>68</v>
      </c>
      <c r="K518" s="3" t="s">
        <v>106</v>
      </c>
      <c r="L518" s="3">
        <v>1.2810708E9</v>
      </c>
      <c r="M518" s="3">
        <v>1.284354E9</v>
      </c>
      <c r="N518" s="7">
        <f t="shared" ref="N518:O518" si="519">(((L518/60)/60)/24)+DATE(1970,1,1)</f>
        <v>40396.20833</v>
      </c>
      <c r="O518" s="7">
        <f t="shared" si="519"/>
        <v>40434.20833</v>
      </c>
      <c r="P518" s="3" t="b">
        <v>0</v>
      </c>
      <c r="Q518" s="3" t="b">
        <v>0</v>
      </c>
      <c r="R518" s="3" t="s">
        <v>148</v>
      </c>
      <c r="S518" s="3" t="s">
        <v>50</v>
      </c>
      <c r="T518" s="3" t="s">
        <v>20</v>
      </c>
      <c r="U518" s="3"/>
      <c r="V518" s="3"/>
      <c r="W518" s="3"/>
      <c r="X518" s="3"/>
      <c r="Y518" s="3"/>
      <c r="Z518" s="3"/>
    </row>
    <row r="519">
      <c r="A519" s="3">
        <v>517.0</v>
      </c>
      <c r="B519" s="3" t="s">
        <v>1157</v>
      </c>
      <c r="C519" s="3" t="s">
        <v>1158</v>
      </c>
      <c r="D519" s="3">
        <v>5900.0</v>
      </c>
      <c r="E519" s="3">
        <v>6608.0</v>
      </c>
      <c r="F519" s="5">
        <f t="shared" si="2"/>
        <v>112</v>
      </c>
      <c r="G519" s="3" t="s">
        <v>6</v>
      </c>
      <c r="H519" s="3">
        <v>78.0</v>
      </c>
      <c r="I519" s="6">
        <f t="shared" si="3"/>
        <v>84.71794872</v>
      </c>
      <c r="J519" s="3" t="s">
        <v>68</v>
      </c>
      <c r="K519" s="3" t="s">
        <v>106</v>
      </c>
      <c r="L519" s="3">
        <v>1.4939604E9</v>
      </c>
      <c r="M519" s="3">
        <v>1.4943924E9</v>
      </c>
      <c r="N519" s="7">
        <f t="shared" ref="N519:O519" si="520">(((L519/60)/60)/24)+DATE(1970,1,1)</f>
        <v>42860.20833</v>
      </c>
      <c r="O519" s="7">
        <f t="shared" si="520"/>
        <v>42865.20833</v>
      </c>
      <c r="P519" s="3" t="b">
        <v>0</v>
      </c>
      <c r="Q519" s="3" t="b">
        <v>0</v>
      </c>
      <c r="R519" s="3" t="s">
        <v>103</v>
      </c>
      <c r="S519" s="3" t="s">
        <v>52</v>
      </c>
      <c r="T519" s="3" t="s">
        <v>12</v>
      </c>
      <c r="U519" s="3"/>
      <c r="V519" s="3"/>
      <c r="W519" s="3"/>
      <c r="X519" s="3"/>
      <c r="Y519" s="3"/>
      <c r="Z519" s="3"/>
    </row>
    <row r="520">
      <c r="A520" s="3">
        <v>518.0</v>
      </c>
      <c r="B520" s="3" t="s">
        <v>1159</v>
      </c>
      <c r="C520" s="3" t="s">
        <v>1160</v>
      </c>
      <c r="D520" s="3">
        <v>8800.0</v>
      </c>
      <c r="E520" s="3">
        <v>622.0</v>
      </c>
      <c r="F520" s="5">
        <f t="shared" si="2"/>
        <v>7.068181818</v>
      </c>
      <c r="G520" s="3" t="s">
        <v>4</v>
      </c>
      <c r="H520" s="3">
        <v>10.0</v>
      </c>
      <c r="I520" s="6">
        <f t="shared" si="3"/>
        <v>62.2</v>
      </c>
      <c r="J520" s="3" t="s">
        <v>68</v>
      </c>
      <c r="K520" s="3" t="s">
        <v>106</v>
      </c>
      <c r="L520" s="3">
        <v>1.5193656E9</v>
      </c>
      <c r="M520" s="3">
        <v>1.5195384E9</v>
      </c>
      <c r="N520" s="7">
        <f t="shared" ref="N520:O520" si="521">(((L520/60)/60)/24)+DATE(1970,1,1)</f>
        <v>43154.25</v>
      </c>
      <c r="O520" s="7">
        <f t="shared" si="521"/>
        <v>43156.25</v>
      </c>
      <c r="P520" s="3" t="b">
        <v>0</v>
      </c>
      <c r="Q520" s="3" t="b">
        <v>1</v>
      </c>
      <c r="R520" s="3" t="s">
        <v>151</v>
      </c>
      <c r="S520" s="3" t="s">
        <v>47</v>
      </c>
      <c r="T520" s="3" t="s">
        <v>18</v>
      </c>
      <c r="U520" s="3"/>
      <c r="V520" s="3"/>
      <c r="W520" s="3"/>
      <c r="X520" s="3"/>
      <c r="Y520" s="3"/>
      <c r="Z520" s="3"/>
    </row>
    <row r="521">
      <c r="A521" s="3">
        <v>519.0</v>
      </c>
      <c r="B521" s="3" t="s">
        <v>1161</v>
      </c>
      <c r="C521" s="3" t="s">
        <v>1162</v>
      </c>
      <c r="D521" s="3">
        <v>177700.0</v>
      </c>
      <c r="E521" s="3">
        <v>180802.0</v>
      </c>
      <c r="F521" s="5">
        <f t="shared" si="2"/>
        <v>101.7456387</v>
      </c>
      <c r="G521" s="3" t="s">
        <v>6</v>
      </c>
      <c r="H521" s="3">
        <v>1773.0</v>
      </c>
      <c r="I521" s="6">
        <f t="shared" si="3"/>
        <v>101.9751833</v>
      </c>
      <c r="J521" s="3" t="s">
        <v>68</v>
      </c>
      <c r="K521" s="3" t="s">
        <v>106</v>
      </c>
      <c r="L521" s="3">
        <v>1.4206968E9</v>
      </c>
      <c r="M521" s="3">
        <v>1.4219064E9</v>
      </c>
      <c r="N521" s="7">
        <f t="shared" ref="N521:O521" si="522">(((L521/60)/60)/24)+DATE(1970,1,1)</f>
        <v>42012.25</v>
      </c>
      <c r="O521" s="7">
        <f t="shared" si="522"/>
        <v>42026.25</v>
      </c>
      <c r="P521" s="3" t="b">
        <v>0</v>
      </c>
      <c r="Q521" s="3" t="b">
        <v>1</v>
      </c>
      <c r="R521" s="3" t="s">
        <v>107</v>
      </c>
      <c r="S521" s="3" t="s">
        <v>48</v>
      </c>
      <c r="T521" s="3" t="s">
        <v>9</v>
      </c>
      <c r="U521" s="3"/>
      <c r="V521" s="3"/>
      <c r="W521" s="3"/>
      <c r="X521" s="3"/>
      <c r="Y521" s="3"/>
      <c r="Z521" s="3"/>
    </row>
    <row r="522">
      <c r="A522" s="3">
        <v>520.0</v>
      </c>
      <c r="B522" s="3" t="s">
        <v>1163</v>
      </c>
      <c r="C522" s="3" t="s">
        <v>1164</v>
      </c>
      <c r="D522" s="3">
        <v>800.0</v>
      </c>
      <c r="E522" s="3">
        <v>3406.0</v>
      </c>
      <c r="F522" s="5">
        <f t="shared" si="2"/>
        <v>425.75</v>
      </c>
      <c r="G522" s="3" t="s">
        <v>6</v>
      </c>
      <c r="H522" s="3">
        <v>32.0</v>
      </c>
      <c r="I522" s="6">
        <f t="shared" si="3"/>
        <v>106.4375</v>
      </c>
      <c r="J522" s="3" t="s">
        <v>68</v>
      </c>
      <c r="K522" s="3" t="s">
        <v>106</v>
      </c>
      <c r="L522" s="3">
        <v>1.55565E9</v>
      </c>
      <c r="M522" s="3">
        <v>1.5559092E9</v>
      </c>
      <c r="N522" s="7">
        <f t="shared" ref="N522:O522" si="523">(((L522/60)/60)/24)+DATE(1970,1,1)</f>
        <v>43574.20833</v>
      </c>
      <c r="O522" s="7">
        <f t="shared" si="523"/>
        <v>43577.20833</v>
      </c>
      <c r="P522" s="3" t="b">
        <v>0</v>
      </c>
      <c r="Q522" s="3" t="b">
        <v>0</v>
      </c>
      <c r="R522" s="3" t="s">
        <v>116</v>
      </c>
      <c r="S522" s="3" t="s">
        <v>46</v>
      </c>
      <c r="T522" s="3" t="s">
        <v>8</v>
      </c>
      <c r="U522" s="3"/>
      <c r="V522" s="3"/>
      <c r="W522" s="3"/>
      <c r="X522" s="3"/>
      <c r="Y522" s="3"/>
      <c r="Z522" s="3"/>
    </row>
    <row r="523">
      <c r="A523" s="3">
        <v>521.0</v>
      </c>
      <c r="B523" s="3" t="s">
        <v>1165</v>
      </c>
      <c r="C523" s="3" t="s">
        <v>218</v>
      </c>
      <c r="D523" s="3">
        <v>7600.0</v>
      </c>
      <c r="E523" s="3">
        <v>11061.0</v>
      </c>
      <c r="F523" s="5">
        <f t="shared" si="2"/>
        <v>145.5394737</v>
      </c>
      <c r="G523" s="3" t="s">
        <v>6</v>
      </c>
      <c r="H523" s="3">
        <v>369.0</v>
      </c>
      <c r="I523" s="6">
        <f t="shared" si="3"/>
        <v>29.97560976</v>
      </c>
      <c r="J523" s="3" t="s">
        <v>68</v>
      </c>
      <c r="K523" s="3" t="s">
        <v>106</v>
      </c>
      <c r="L523" s="3">
        <v>1.4719284E9</v>
      </c>
      <c r="M523" s="3">
        <v>1.4724468E9</v>
      </c>
      <c r="N523" s="7">
        <f t="shared" ref="N523:O523" si="524">(((L523/60)/60)/24)+DATE(1970,1,1)</f>
        <v>42605.20833</v>
      </c>
      <c r="O523" s="7">
        <f t="shared" si="524"/>
        <v>42611.20833</v>
      </c>
      <c r="P523" s="3" t="b">
        <v>0</v>
      </c>
      <c r="Q523" s="3" t="b">
        <v>1</v>
      </c>
      <c r="R523" s="3" t="s">
        <v>133</v>
      </c>
      <c r="S523" s="3" t="s">
        <v>47</v>
      </c>
      <c r="T523" s="3" t="s">
        <v>16</v>
      </c>
      <c r="U523" s="3"/>
      <c r="V523" s="3"/>
      <c r="W523" s="3"/>
      <c r="X523" s="3"/>
      <c r="Y523" s="3"/>
      <c r="Z523" s="3"/>
    </row>
    <row r="524">
      <c r="A524" s="3">
        <v>522.0</v>
      </c>
      <c r="B524" s="3" t="s">
        <v>1166</v>
      </c>
      <c r="C524" s="3" t="s">
        <v>1167</v>
      </c>
      <c r="D524" s="3">
        <v>50500.0</v>
      </c>
      <c r="E524" s="3">
        <v>16389.0</v>
      </c>
      <c r="F524" s="5">
        <f t="shared" si="2"/>
        <v>32.45346535</v>
      </c>
      <c r="G524" s="3" t="s">
        <v>4</v>
      </c>
      <c r="H524" s="3">
        <v>191.0</v>
      </c>
      <c r="I524" s="6">
        <f t="shared" si="3"/>
        <v>85.80628272</v>
      </c>
      <c r="J524" s="3" t="s">
        <v>68</v>
      </c>
      <c r="K524" s="3" t="s">
        <v>106</v>
      </c>
      <c r="L524" s="3">
        <v>1.3412916E9</v>
      </c>
      <c r="M524" s="3">
        <v>1.3423284E9</v>
      </c>
      <c r="N524" s="7">
        <f t="shared" ref="N524:O524" si="525">(((L524/60)/60)/24)+DATE(1970,1,1)</f>
        <v>41093.20833</v>
      </c>
      <c r="O524" s="7">
        <f t="shared" si="525"/>
        <v>41105.20833</v>
      </c>
      <c r="P524" s="3" t="b">
        <v>0</v>
      </c>
      <c r="Q524" s="3" t="b">
        <v>0</v>
      </c>
      <c r="R524" s="3" t="s">
        <v>178</v>
      </c>
      <c r="S524" s="3" t="s">
        <v>47</v>
      </c>
      <c r="T524" s="3" t="s">
        <v>25</v>
      </c>
      <c r="U524" s="3"/>
      <c r="V524" s="3"/>
      <c r="W524" s="3"/>
      <c r="X524" s="3"/>
      <c r="Y524" s="3"/>
      <c r="Z524" s="3"/>
    </row>
    <row r="525">
      <c r="A525" s="3">
        <v>523.0</v>
      </c>
      <c r="B525" s="3" t="s">
        <v>1168</v>
      </c>
      <c r="C525" s="3" t="s">
        <v>1169</v>
      </c>
      <c r="D525" s="3">
        <v>900.0</v>
      </c>
      <c r="E525" s="3">
        <v>6303.0</v>
      </c>
      <c r="F525" s="5">
        <f t="shared" si="2"/>
        <v>700.3333333</v>
      </c>
      <c r="G525" s="3" t="s">
        <v>6</v>
      </c>
      <c r="H525" s="3">
        <v>89.0</v>
      </c>
      <c r="I525" s="6">
        <f t="shared" si="3"/>
        <v>70.82022472</v>
      </c>
      <c r="J525" s="3" t="s">
        <v>68</v>
      </c>
      <c r="K525" s="3" t="s">
        <v>106</v>
      </c>
      <c r="L525" s="3">
        <v>1.2676824E9</v>
      </c>
      <c r="M525" s="3">
        <v>1.2681144E9</v>
      </c>
      <c r="N525" s="7">
        <f t="shared" ref="N525:O525" si="526">(((L525/60)/60)/24)+DATE(1970,1,1)</f>
        <v>40241.25</v>
      </c>
      <c r="O525" s="7">
        <f t="shared" si="526"/>
        <v>40246.25</v>
      </c>
      <c r="P525" s="3" t="b">
        <v>0</v>
      </c>
      <c r="Q525" s="3" t="b">
        <v>0</v>
      </c>
      <c r="R525" s="3" t="s">
        <v>178</v>
      </c>
      <c r="S525" s="3" t="s">
        <v>47</v>
      </c>
      <c r="T525" s="3" t="s">
        <v>25</v>
      </c>
      <c r="U525" s="3"/>
      <c r="V525" s="3"/>
      <c r="W525" s="3"/>
      <c r="X525" s="3"/>
      <c r="Y525" s="3"/>
      <c r="Z525" s="3"/>
    </row>
    <row r="526">
      <c r="A526" s="3">
        <v>524.0</v>
      </c>
      <c r="B526" s="3" t="s">
        <v>1170</v>
      </c>
      <c r="C526" s="3" t="s">
        <v>1171</v>
      </c>
      <c r="D526" s="3">
        <v>96700.0</v>
      </c>
      <c r="E526" s="3">
        <v>81136.0</v>
      </c>
      <c r="F526" s="5">
        <f t="shared" si="2"/>
        <v>83.90486039</v>
      </c>
      <c r="G526" s="3" t="s">
        <v>4</v>
      </c>
      <c r="H526" s="3">
        <v>1979.0</v>
      </c>
      <c r="I526" s="6">
        <f t="shared" si="3"/>
        <v>40.99848408</v>
      </c>
      <c r="J526" s="3" t="s">
        <v>68</v>
      </c>
      <c r="K526" s="3" t="s">
        <v>106</v>
      </c>
      <c r="L526" s="3">
        <v>1.272258E9</v>
      </c>
      <c r="M526" s="3">
        <v>1.2733812E9</v>
      </c>
      <c r="N526" s="7">
        <f t="shared" ref="N526:O526" si="527">(((L526/60)/60)/24)+DATE(1970,1,1)</f>
        <v>40294.20833</v>
      </c>
      <c r="O526" s="7">
        <f t="shared" si="527"/>
        <v>40307.20833</v>
      </c>
      <c r="P526" s="3" t="b">
        <v>0</v>
      </c>
      <c r="Q526" s="3" t="b">
        <v>0</v>
      </c>
      <c r="R526" s="3" t="s">
        <v>116</v>
      </c>
      <c r="S526" s="3" t="s">
        <v>46</v>
      </c>
      <c r="T526" s="3" t="s">
        <v>8</v>
      </c>
      <c r="U526" s="3"/>
      <c r="V526" s="3"/>
      <c r="W526" s="3"/>
      <c r="X526" s="3"/>
      <c r="Y526" s="3"/>
      <c r="Z526" s="3"/>
    </row>
    <row r="527">
      <c r="A527" s="3">
        <v>525.0</v>
      </c>
      <c r="B527" s="3" t="s">
        <v>1172</v>
      </c>
      <c r="C527" s="3" t="s">
        <v>1173</v>
      </c>
      <c r="D527" s="3">
        <v>2100.0</v>
      </c>
      <c r="E527" s="3">
        <v>1768.0</v>
      </c>
      <c r="F527" s="5">
        <f t="shared" si="2"/>
        <v>84.19047619</v>
      </c>
      <c r="G527" s="3" t="s">
        <v>4</v>
      </c>
      <c r="H527" s="3">
        <v>63.0</v>
      </c>
      <c r="I527" s="6">
        <f t="shared" si="3"/>
        <v>28.06349206</v>
      </c>
      <c r="J527" s="3" t="s">
        <v>68</v>
      </c>
      <c r="K527" s="3" t="s">
        <v>106</v>
      </c>
      <c r="L527" s="3">
        <v>1.290492E9</v>
      </c>
      <c r="M527" s="3">
        <v>1.2908376E9</v>
      </c>
      <c r="N527" s="7">
        <f t="shared" ref="N527:O527" si="528">(((L527/60)/60)/24)+DATE(1970,1,1)</f>
        <v>40505.25</v>
      </c>
      <c r="O527" s="7">
        <f t="shared" si="528"/>
        <v>40509.25</v>
      </c>
      <c r="P527" s="3" t="b">
        <v>0</v>
      </c>
      <c r="Q527" s="3" t="b">
        <v>0</v>
      </c>
      <c r="R527" s="3" t="s">
        <v>145</v>
      </c>
      <c r="S527" s="3" t="s">
        <v>49</v>
      </c>
      <c r="T527" s="3" t="s">
        <v>13</v>
      </c>
      <c r="U527" s="3"/>
      <c r="V527" s="3"/>
      <c r="W527" s="3"/>
      <c r="X527" s="3"/>
      <c r="Y527" s="3"/>
      <c r="Z527" s="3"/>
    </row>
    <row r="528">
      <c r="A528" s="3">
        <v>526.0</v>
      </c>
      <c r="B528" s="3" t="s">
        <v>1174</v>
      </c>
      <c r="C528" s="3" t="s">
        <v>1175</v>
      </c>
      <c r="D528" s="3">
        <v>8300.0</v>
      </c>
      <c r="E528" s="3">
        <v>12944.0</v>
      </c>
      <c r="F528" s="5">
        <f t="shared" si="2"/>
        <v>155.9518072</v>
      </c>
      <c r="G528" s="3" t="s">
        <v>6</v>
      </c>
      <c r="H528" s="3">
        <v>147.0</v>
      </c>
      <c r="I528" s="6">
        <f t="shared" si="3"/>
        <v>88.05442177</v>
      </c>
      <c r="J528" s="3" t="s">
        <v>68</v>
      </c>
      <c r="K528" s="3" t="s">
        <v>106</v>
      </c>
      <c r="L528" s="3">
        <v>1.4511096E9</v>
      </c>
      <c r="M528" s="3">
        <v>1.4543064E9</v>
      </c>
      <c r="N528" s="7">
        <f t="shared" ref="N528:O528" si="529">(((L528/60)/60)/24)+DATE(1970,1,1)</f>
        <v>42364.25</v>
      </c>
      <c r="O528" s="7">
        <f t="shared" si="529"/>
        <v>42401.25</v>
      </c>
      <c r="P528" s="3" t="b">
        <v>0</v>
      </c>
      <c r="Q528" s="3" t="b">
        <v>1</v>
      </c>
      <c r="R528" s="3" t="s">
        <v>116</v>
      </c>
      <c r="S528" s="3" t="s">
        <v>46</v>
      </c>
      <c r="T528" s="3" t="s">
        <v>8</v>
      </c>
      <c r="U528" s="3"/>
      <c r="V528" s="3"/>
      <c r="W528" s="3"/>
      <c r="X528" s="3"/>
      <c r="Y528" s="3"/>
      <c r="Z528" s="3"/>
    </row>
    <row r="529">
      <c r="A529" s="3">
        <v>527.0</v>
      </c>
      <c r="B529" s="3" t="s">
        <v>1176</v>
      </c>
      <c r="C529" s="3" t="s">
        <v>1177</v>
      </c>
      <c r="D529" s="3">
        <v>189200.0</v>
      </c>
      <c r="E529" s="3">
        <v>188480.0</v>
      </c>
      <c r="F529" s="5">
        <f t="shared" si="2"/>
        <v>99.61945032</v>
      </c>
      <c r="G529" s="3" t="s">
        <v>4</v>
      </c>
      <c r="H529" s="3">
        <v>6080.0</v>
      </c>
      <c r="I529" s="6">
        <f t="shared" si="3"/>
        <v>31</v>
      </c>
      <c r="J529" s="3" t="s">
        <v>73</v>
      </c>
      <c r="K529" s="3" t="s">
        <v>102</v>
      </c>
      <c r="L529" s="3">
        <v>1.454652E9</v>
      </c>
      <c r="M529" s="3">
        <v>1.4577624E9</v>
      </c>
      <c r="N529" s="7">
        <f t="shared" ref="N529:O529" si="530">(((L529/60)/60)/24)+DATE(1970,1,1)</f>
        <v>42405.25</v>
      </c>
      <c r="O529" s="7">
        <f t="shared" si="530"/>
        <v>42441.25</v>
      </c>
      <c r="P529" s="3" t="b">
        <v>0</v>
      </c>
      <c r="Q529" s="3" t="b">
        <v>0</v>
      </c>
      <c r="R529" s="3" t="s">
        <v>151</v>
      </c>
      <c r="S529" s="3" t="s">
        <v>47</v>
      </c>
      <c r="T529" s="3" t="s">
        <v>18</v>
      </c>
      <c r="U529" s="3"/>
      <c r="V529" s="3"/>
      <c r="W529" s="3"/>
      <c r="X529" s="3"/>
      <c r="Y529" s="3"/>
      <c r="Z529" s="3"/>
    </row>
    <row r="530">
      <c r="A530" s="3">
        <v>528.0</v>
      </c>
      <c r="B530" s="3" t="s">
        <v>1178</v>
      </c>
      <c r="C530" s="3" t="s">
        <v>1179</v>
      </c>
      <c r="D530" s="3">
        <v>9000.0</v>
      </c>
      <c r="E530" s="3">
        <v>7227.0</v>
      </c>
      <c r="F530" s="5">
        <f t="shared" si="2"/>
        <v>80.3</v>
      </c>
      <c r="G530" s="3" t="s">
        <v>4</v>
      </c>
      <c r="H530" s="3">
        <v>80.0</v>
      </c>
      <c r="I530" s="6">
        <f t="shared" si="3"/>
        <v>90.3375</v>
      </c>
      <c r="J530" s="3" t="s">
        <v>70</v>
      </c>
      <c r="K530" s="3" t="s">
        <v>122</v>
      </c>
      <c r="L530" s="3">
        <v>1.3851864E9</v>
      </c>
      <c r="M530" s="3">
        <v>1.3890744E9</v>
      </c>
      <c r="N530" s="7">
        <f t="shared" ref="N530:O530" si="531">(((L530/60)/60)/24)+DATE(1970,1,1)</f>
        <v>41601.25</v>
      </c>
      <c r="O530" s="7">
        <f t="shared" si="531"/>
        <v>41646.25</v>
      </c>
      <c r="P530" s="3" t="b">
        <v>0</v>
      </c>
      <c r="Q530" s="3" t="b">
        <v>0</v>
      </c>
      <c r="R530" s="3" t="s">
        <v>140</v>
      </c>
      <c r="S530" s="3" t="s">
        <v>48</v>
      </c>
      <c r="T530" s="3" t="s">
        <v>14</v>
      </c>
      <c r="U530" s="3"/>
      <c r="V530" s="3"/>
      <c r="W530" s="3"/>
      <c r="X530" s="3"/>
      <c r="Y530" s="3"/>
      <c r="Z530" s="3"/>
    </row>
    <row r="531">
      <c r="A531" s="3">
        <v>529.0</v>
      </c>
      <c r="B531" s="3" t="s">
        <v>1180</v>
      </c>
      <c r="C531" s="3" t="s">
        <v>1181</v>
      </c>
      <c r="D531" s="3">
        <v>5100.0</v>
      </c>
      <c r="E531" s="3">
        <v>574.0</v>
      </c>
      <c r="F531" s="5">
        <f t="shared" si="2"/>
        <v>11.25490196</v>
      </c>
      <c r="G531" s="3" t="s">
        <v>4</v>
      </c>
      <c r="H531" s="3">
        <v>9.0</v>
      </c>
      <c r="I531" s="6">
        <f t="shared" si="3"/>
        <v>63.77777778</v>
      </c>
      <c r="J531" s="3" t="s">
        <v>68</v>
      </c>
      <c r="K531" s="3" t="s">
        <v>106</v>
      </c>
      <c r="L531" s="3">
        <v>1.399698E9</v>
      </c>
      <c r="M531" s="3">
        <v>1.4021172E9</v>
      </c>
      <c r="N531" s="7">
        <f t="shared" ref="N531:O531" si="532">(((L531/60)/60)/24)+DATE(1970,1,1)</f>
        <v>41769.20833</v>
      </c>
      <c r="O531" s="7">
        <f t="shared" si="532"/>
        <v>41797.20833</v>
      </c>
      <c r="P531" s="3" t="b">
        <v>0</v>
      </c>
      <c r="Q531" s="3" t="b">
        <v>0</v>
      </c>
      <c r="R531" s="3" t="s">
        <v>168</v>
      </c>
      <c r="S531" s="3" t="s">
        <v>51</v>
      </c>
      <c r="T531" s="3" t="s">
        <v>17</v>
      </c>
      <c r="U531" s="3"/>
      <c r="V531" s="3"/>
      <c r="W531" s="3"/>
      <c r="X531" s="3"/>
      <c r="Y531" s="3"/>
      <c r="Z531" s="3"/>
    </row>
    <row r="532">
      <c r="A532" s="3">
        <v>530.0</v>
      </c>
      <c r="B532" s="3" t="s">
        <v>1182</v>
      </c>
      <c r="C532" s="3" t="s">
        <v>1183</v>
      </c>
      <c r="D532" s="3">
        <v>105000.0</v>
      </c>
      <c r="E532" s="3">
        <v>96328.0</v>
      </c>
      <c r="F532" s="5">
        <f t="shared" si="2"/>
        <v>91.74095238</v>
      </c>
      <c r="G532" s="3" t="s">
        <v>4</v>
      </c>
      <c r="H532" s="3">
        <v>1784.0</v>
      </c>
      <c r="I532" s="6">
        <f t="shared" si="3"/>
        <v>53.9955157</v>
      </c>
      <c r="J532" s="3" t="s">
        <v>68</v>
      </c>
      <c r="K532" s="3" t="s">
        <v>106</v>
      </c>
      <c r="L532" s="3">
        <v>1.2832308E9</v>
      </c>
      <c r="M532" s="3">
        <v>1.2844404E9</v>
      </c>
      <c r="N532" s="7">
        <f t="shared" ref="N532:O532" si="533">(((L532/60)/60)/24)+DATE(1970,1,1)</f>
        <v>40421.20833</v>
      </c>
      <c r="O532" s="7">
        <f t="shared" si="533"/>
        <v>40435.20833</v>
      </c>
      <c r="P532" s="3" t="b">
        <v>0</v>
      </c>
      <c r="Q532" s="3" t="b">
        <v>1</v>
      </c>
      <c r="R532" s="3" t="s">
        <v>196</v>
      </c>
      <c r="S532" s="3" t="s">
        <v>50</v>
      </c>
      <c r="T532" s="3" t="s">
        <v>24</v>
      </c>
      <c r="U532" s="3"/>
      <c r="V532" s="3"/>
      <c r="W532" s="3"/>
      <c r="X532" s="3"/>
      <c r="Y532" s="3"/>
      <c r="Z532" s="3"/>
    </row>
    <row r="533">
      <c r="A533" s="3">
        <v>531.0</v>
      </c>
      <c r="B533" s="3" t="s">
        <v>1184</v>
      </c>
      <c r="C533" s="3" t="s">
        <v>1185</v>
      </c>
      <c r="D533" s="3">
        <v>186700.0</v>
      </c>
      <c r="E533" s="3">
        <v>178338.0</v>
      </c>
      <c r="F533" s="5">
        <f t="shared" si="2"/>
        <v>95.52115694</v>
      </c>
      <c r="G533" s="3" t="s">
        <v>5</v>
      </c>
      <c r="H533" s="3">
        <v>3640.0</v>
      </c>
      <c r="I533" s="6">
        <f t="shared" si="3"/>
        <v>48.99395604</v>
      </c>
      <c r="J533" s="3" t="s">
        <v>72</v>
      </c>
      <c r="K533" s="3" t="s">
        <v>177</v>
      </c>
      <c r="L533" s="3">
        <v>1.3841496E9</v>
      </c>
      <c r="M533" s="3">
        <v>1.388988E9</v>
      </c>
      <c r="N533" s="7">
        <f t="shared" ref="N533:O533" si="534">(((L533/60)/60)/24)+DATE(1970,1,1)</f>
        <v>41589.25</v>
      </c>
      <c r="O533" s="7">
        <f t="shared" si="534"/>
        <v>41645.25</v>
      </c>
      <c r="P533" s="3" t="b">
        <v>0</v>
      </c>
      <c r="Q533" s="3" t="b">
        <v>0</v>
      </c>
      <c r="R533" s="3" t="s">
        <v>168</v>
      </c>
      <c r="S533" s="3" t="s">
        <v>51</v>
      </c>
      <c r="T533" s="3" t="s">
        <v>17</v>
      </c>
      <c r="U533" s="3"/>
      <c r="V533" s="3"/>
      <c r="W533" s="3"/>
      <c r="X533" s="3"/>
      <c r="Y533" s="3"/>
      <c r="Z533" s="3"/>
    </row>
    <row r="534">
      <c r="A534" s="3">
        <v>532.0</v>
      </c>
      <c r="B534" s="3" t="s">
        <v>1186</v>
      </c>
      <c r="C534" s="3" t="s">
        <v>1187</v>
      </c>
      <c r="D534" s="3">
        <v>1600.0</v>
      </c>
      <c r="E534" s="3">
        <v>8046.0</v>
      </c>
      <c r="F534" s="5">
        <f t="shared" si="2"/>
        <v>502.875</v>
      </c>
      <c r="G534" s="3" t="s">
        <v>6</v>
      </c>
      <c r="H534" s="3">
        <v>126.0</v>
      </c>
      <c r="I534" s="6">
        <f t="shared" si="3"/>
        <v>63.85714286</v>
      </c>
      <c r="J534" s="3" t="s">
        <v>73</v>
      </c>
      <c r="K534" s="3" t="s">
        <v>102</v>
      </c>
      <c r="L534" s="3">
        <v>1.51686E9</v>
      </c>
      <c r="M534" s="3">
        <v>1.5169464E9</v>
      </c>
      <c r="N534" s="7">
        <f t="shared" ref="N534:O534" si="535">(((L534/60)/60)/24)+DATE(1970,1,1)</f>
        <v>43125.25</v>
      </c>
      <c r="O534" s="7">
        <f t="shared" si="535"/>
        <v>43126.25</v>
      </c>
      <c r="P534" s="3" t="b">
        <v>0</v>
      </c>
      <c r="Q534" s="3" t="b">
        <v>0</v>
      </c>
      <c r="R534" s="3" t="s">
        <v>116</v>
      </c>
      <c r="S534" s="3" t="s">
        <v>46</v>
      </c>
      <c r="T534" s="3" t="s">
        <v>8</v>
      </c>
      <c r="U534" s="3"/>
      <c r="V534" s="3"/>
      <c r="W534" s="3"/>
      <c r="X534" s="3"/>
      <c r="Y534" s="3"/>
      <c r="Z534" s="3"/>
    </row>
    <row r="535">
      <c r="A535" s="3">
        <v>533.0</v>
      </c>
      <c r="B535" s="3" t="s">
        <v>1188</v>
      </c>
      <c r="C535" s="3" t="s">
        <v>1189</v>
      </c>
      <c r="D535" s="3">
        <v>115600.0</v>
      </c>
      <c r="E535" s="3">
        <v>184086.0</v>
      </c>
      <c r="F535" s="5">
        <f t="shared" si="2"/>
        <v>159.2439446</v>
      </c>
      <c r="G535" s="3" t="s">
        <v>6</v>
      </c>
      <c r="H535" s="3">
        <v>2218.0</v>
      </c>
      <c r="I535" s="6">
        <f t="shared" si="3"/>
        <v>82.99639315</v>
      </c>
      <c r="J535" s="3" t="s">
        <v>70</v>
      </c>
      <c r="K535" s="3" t="s">
        <v>122</v>
      </c>
      <c r="L535" s="3">
        <v>1.374642E9</v>
      </c>
      <c r="M535" s="3">
        <v>1.3777524E9</v>
      </c>
      <c r="N535" s="7">
        <f t="shared" ref="N535:O535" si="536">(((L535/60)/60)/24)+DATE(1970,1,1)</f>
        <v>41479.20833</v>
      </c>
      <c r="O535" s="7">
        <f t="shared" si="536"/>
        <v>41515.20833</v>
      </c>
      <c r="P535" s="3" t="b">
        <v>0</v>
      </c>
      <c r="Q535" s="3" t="b">
        <v>0</v>
      </c>
      <c r="R535" s="3" t="s">
        <v>140</v>
      </c>
      <c r="S535" s="3" t="s">
        <v>48</v>
      </c>
      <c r="T535" s="3" t="s">
        <v>14</v>
      </c>
      <c r="U535" s="3"/>
      <c r="V535" s="3"/>
      <c r="W535" s="3"/>
      <c r="X535" s="3"/>
      <c r="Y535" s="3"/>
      <c r="Z535" s="3"/>
    </row>
    <row r="536">
      <c r="A536" s="3">
        <v>534.0</v>
      </c>
      <c r="B536" s="3" t="s">
        <v>1190</v>
      </c>
      <c r="C536" s="3" t="s">
        <v>1191</v>
      </c>
      <c r="D536" s="3">
        <v>89100.0</v>
      </c>
      <c r="E536" s="3">
        <v>13385.0</v>
      </c>
      <c r="F536" s="5">
        <f t="shared" si="2"/>
        <v>15.02244669</v>
      </c>
      <c r="G536" s="3" t="s">
        <v>4</v>
      </c>
      <c r="H536" s="3">
        <v>243.0</v>
      </c>
      <c r="I536" s="6">
        <f t="shared" si="3"/>
        <v>55.08230453</v>
      </c>
      <c r="J536" s="3" t="s">
        <v>68</v>
      </c>
      <c r="K536" s="3" t="s">
        <v>106</v>
      </c>
      <c r="L536" s="3">
        <v>1.534482E9</v>
      </c>
      <c r="M536" s="3">
        <v>1.5345684E9</v>
      </c>
      <c r="N536" s="7">
        <f t="shared" ref="N536:O536" si="537">(((L536/60)/60)/24)+DATE(1970,1,1)</f>
        <v>43329.20833</v>
      </c>
      <c r="O536" s="7">
        <f t="shared" si="537"/>
        <v>43330.20833</v>
      </c>
      <c r="P536" s="3" t="b">
        <v>0</v>
      </c>
      <c r="Q536" s="3" t="b">
        <v>1</v>
      </c>
      <c r="R536" s="3" t="s">
        <v>133</v>
      </c>
      <c r="S536" s="3" t="s">
        <v>47</v>
      </c>
      <c r="T536" s="3" t="s">
        <v>16</v>
      </c>
      <c r="U536" s="3"/>
      <c r="V536" s="3"/>
      <c r="W536" s="3"/>
      <c r="X536" s="3"/>
      <c r="Y536" s="3"/>
      <c r="Z536" s="3"/>
    </row>
    <row r="537">
      <c r="A537" s="3">
        <v>535.0</v>
      </c>
      <c r="B537" s="3" t="s">
        <v>1192</v>
      </c>
      <c r="C537" s="3" t="s">
        <v>1193</v>
      </c>
      <c r="D537" s="3">
        <v>2600.0</v>
      </c>
      <c r="E537" s="3">
        <v>12533.0</v>
      </c>
      <c r="F537" s="5">
        <f t="shared" si="2"/>
        <v>482.0384615</v>
      </c>
      <c r="G537" s="3" t="s">
        <v>6</v>
      </c>
      <c r="H537" s="3">
        <v>202.0</v>
      </c>
      <c r="I537" s="6">
        <f t="shared" si="3"/>
        <v>62.04455446</v>
      </c>
      <c r="J537" s="3" t="s">
        <v>69</v>
      </c>
      <c r="K537" s="3" t="s">
        <v>185</v>
      </c>
      <c r="L537" s="3">
        <v>1.528434E9</v>
      </c>
      <c r="M537" s="3">
        <v>1.5286068E9</v>
      </c>
      <c r="N537" s="7">
        <f t="shared" ref="N537:O537" si="538">(((L537/60)/60)/24)+DATE(1970,1,1)</f>
        <v>43259.20833</v>
      </c>
      <c r="O537" s="7">
        <f t="shared" si="538"/>
        <v>43261.20833</v>
      </c>
      <c r="P537" s="3" t="b">
        <v>0</v>
      </c>
      <c r="Q537" s="3" t="b">
        <v>1</v>
      </c>
      <c r="R537" s="3" t="s">
        <v>116</v>
      </c>
      <c r="S537" s="3" t="s">
        <v>46</v>
      </c>
      <c r="T537" s="3" t="s">
        <v>8</v>
      </c>
      <c r="U537" s="3"/>
      <c r="V537" s="3"/>
      <c r="W537" s="3"/>
      <c r="X537" s="3"/>
      <c r="Y537" s="3"/>
      <c r="Z537" s="3"/>
    </row>
    <row r="538">
      <c r="A538" s="3">
        <v>536.0</v>
      </c>
      <c r="B538" s="3" t="s">
        <v>1194</v>
      </c>
      <c r="C538" s="3" t="s">
        <v>1195</v>
      </c>
      <c r="D538" s="3">
        <v>9800.0</v>
      </c>
      <c r="E538" s="3">
        <v>14697.0</v>
      </c>
      <c r="F538" s="5">
        <f t="shared" si="2"/>
        <v>149.9693878</v>
      </c>
      <c r="G538" s="3" t="s">
        <v>6</v>
      </c>
      <c r="H538" s="3">
        <v>140.0</v>
      </c>
      <c r="I538" s="6">
        <f t="shared" si="3"/>
        <v>104.9785714</v>
      </c>
      <c r="J538" s="3" t="s">
        <v>69</v>
      </c>
      <c r="K538" s="3" t="s">
        <v>185</v>
      </c>
      <c r="L538" s="3">
        <v>1.282626E9</v>
      </c>
      <c r="M538" s="3">
        <v>1.2848724E9</v>
      </c>
      <c r="N538" s="7">
        <f t="shared" ref="N538:O538" si="539">(((L538/60)/60)/24)+DATE(1970,1,1)</f>
        <v>40414.20833</v>
      </c>
      <c r="O538" s="7">
        <f t="shared" si="539"/>
        <v>40440.20833</v>
      </c>
      <c r="P538" s="3" t="b">
        <v>0</v>
      </c>
      <c r="Q538" s="3" t="b">
        <v>0</v>
      </c>
      <c r="R538" s="3" t="s">
        <v>196</v>
      </c>
      <c r="S538" s="3" t="s">
        <v>50</v>
      </c>
      <c r="T538" s="3" t="s">
        <v>24</v>
      </c>
      <c r="U538" s="3"/>
      <c r="V538" s="3"/>
      <c r="W538" s="3"/>
      <c r="X538" s="3"/>
      <c r="Y538" s="3"/>
      <c r="Z538" s="3"/>
    </row>
    <row r="539">
      <c r="A539" s="3">
        <v>537.0</v>
      </c>
      <c r="B539" s="3" t="s">
        <v>1196</v>
      </c>
      <c r="C539" s="3" t="s">
        <v>1197</v>
      </c>
      <c r="D539" s="3">
        <v>84400.0</v>
      </c>
      <c r="E539" s="3">
        <v>98935.0</v>
      </c>
      <c r="F539" s="5">
        <f t="shared" si="2"/>
        <v>117.221564</v>
      </c>
      <c r="G539" s="3" t="s">
        <v>6</v>
      </c>
      <c r="H539" s="3">
        <v>1052.0</v>
      </c>
      <c r="I539" s="6">
        <f t="shared" si="3"/>
        <v>94.04467681</v>
      </c>
      <c r="J539" s="3" t="s">
        <v>71</v>
      </c>
      <c r="K539" s="3" t="s">
        <v>119</v>
      </c>
      <c r="L539" s="3">
        <v>1.5356052E9</v>
      </c>
      <c r="M539" s="3">
        <v>1.5375924E9</v>
      </c>
      <c r="N539" s="7">
        <f t="shared" ref="N539:O539" si="540">(((L539/60)/60)/24)+DATE(1970,1,1)</f>
        <v>43342.20833</v>
      </c>
      <c r="O539" s="7">
        <f t="shared" si="540"/>
        <v>43365.20833</v>
      </c>
      <c r="P539" s="3" t="b">
        <v>1</v>
      </c>
      <c r="Q539" s="3" t="b">
        <v>1</v>
      </c>
      <c r="R539" s="3" t="s">
        <v>123</v>
      </c>
      <c r="S539" s="3" t="s">
        <v>47</v>
      </c>
      <c r="T539" s="3" t="s">
        <v>10</v>
      </c>
      <c r="U539" s="3"/>
      <c r="V539" s="3"/>
      <c r="W539" s="3"/>
      <c r="X539" s="3"/>
      <c r="Y539" s="3"/>
      <c r="Z539" s="3"/>
    </row>
    <row r="540">
      <c r="A540" s="3">
        <v>538.0</v>
      </c>
      <c r="B540" s="3" t="s">
        <v>1198</v>
      </c>
      <c r="C540" s="3" t="s">
        <v>1199</v>
      </c>
      <c r="D540" s="3">
        <v>151300.0</v>
      </c>
      <c r="E540" s="3">
        <v>57034.0</v>
      </c>
      <c r="F540" s="5">
        <f t="shared" si="2"/>
        <v>37.69596827</v>
      </c>
      <c r="G540" s="3" t="s">
        <v>4</v>
      </c>
      <c r="H540" s="3">
        <v>1296.0</v>
      </c>
      <c r="I540" s="6">
        <f t="shared" si="3"/>
        <v>44.00771605</v>
      </c>
      <c r="J540" s="3" t="s">
        <v>68</v>
      </c>
      <c r="K540" s="3" t="s">
        <v>106</v>
      </c>
      <c r="L540" s="3">
        <v>1.379826E9</v>
      </c>
      <c r="M540" s="3">
        <v>1.3812084E9</v>
      </c>
      <c r="N540" s="7">
        <f t="shared" ref="N540:O540" si="541">(((L540/60)/60)/24)+DATE(1970,1,1)</f>
        <v>41539.20833</v>
      </c>
      <c r="O540" s="7">
        <f t="shared" si="541"/>
        <v>41555.20833</v>
      </c>
      <c r="P540" s="3" t="b">
        <v>0</v>
      </c>
      <c r="Q540" s="3" t="b">
        <v>0</v>
      </c>
      <c r="R540" s="3" t="s">
        <v>369</v>
      </c>
      <c r="S540" s="3" t="s">
        <v>51</v>
      </c>
      <c r="T540" s="3" t="s">
        <v>27</v>
      </c>
      <c r="U540" s="3"/>
      <c r="V540" s="3"/>
      <c r="W540" s="3"/>
      <c r="X540" s="3"/>
      <c r="Y540" s="3"/>
      <c r="Z540" s="3"/>
    </row>
    <row r="541">
      <c r="A541" s="3">
        <v>539.0</v>
      </c>
      <c r="B541" s="3" t="s">
        <v>1200</v>
      </c>
      <c r="C541" s="3" t="s">
        <v>1201</v>
      </c>
      <c r="D541" s="3">
        <v>9800.0</v>
      </c>
      <c r="E541" s="3">
        <v>7120.0</v>
      </c>
      <c r="F541" s="5">
        <f t="shared" si="2"/>
        <v>72.65306122</v>
      </c>
      <c r="G541" s="3" t="s">
        <v>4</v>
      </c>
      <c r="H541" s="3">
        <v>77.0</v>
      </c>
      <c r="I541" s="6">
        <f t="shared" si="3"/>
        <v>92.46753247</v>
      </c>
      <c r="J541" s="3" t="s">
        <v>68</v>
      </c>
      <c r="K541" s="3" t="s">
        <v>106</v>
      </c>
      <c r="L541" s="3">
        <v>1.5619572E9</v>
      </c>
      <c r="M541" s="3">
        <v>1.5624756E9</v>
      </c>
      <c r="N541" s="7">
        <f t="shared" ref="N541:O541" si="542">(((L541/60)/60)/24)+DATE(1970,1,1)</f>
        <v>43647.20833</v>
      </c>
      <c r="O541" s="7">
        <f t="shared" si="542"/>
        <v>43653.20833</v>
      </c>
      <c r="P541" s="3" t="b">
        <v>0</v>
      </c>
      <c r="Q541" s="3" t="b">
        <v>1</v>
      </c>
      <c r="R541" s="3" t="s">
        <v>103</v>
      </c>
      <c r="S541" s="3" t="s">
        <v>52</v>
      </c>
      <c r="T541" s="3" t="s">
        <v>12</v>
      </c>
      <c r="U541" s="3"/>
      <c r="V541" s="3"/>
      <c r="W541" s="3"/>
      <c r="X541" s="3"/>
      <c r="Y541" s="3"/>
      <c r="Z541" s="3"/>
    </row>
    <row r="542">
      <c r="A542" s="3">
        <v>540.0</v>
      </c>
      <c r="B542" s="3" t="s">
        <v>1202</v>
      </c>
      <c r="C542" s="3" t="s">
        <v>1203</v>
      </c>
      <c r="D542" s="3">
        <v>5300.0</v>
      </c>
      <c r="E542" s="3">
        <v>14097.0</v>
      </c>
      <c r="F542" s="5">
        <f t="shared" si="2"/>
        <v>265.9811321</v>
      </c>
      <c r="G542" s="3" t="s">
        <v>6</v>
      </c>
      <c r="H542" s="3">
        <v>247.0</v>
      </c>
      <c r="I542" s="6">
        <f t="shared" si="3"/>
        <v>57.07287449</v>
      </c>
      <c r="J542" s="3" t="s">
        <v>68</v>
      </c>
      <c r="K542" s="3" t="s">
        <v>106</v>
      </c>
      <c r="L542" s="3">
        <v>1.5254964E9</v>
      </c>
      <c r="M542" s="3">
        <v>1.5273972E9</v>
      </c>
      <c r="N542" s="7">
        <f t="shared" ref="N542:O542" si="543">(((L542/60)/60)/24)+DATE(1970,1,1)</f>
        <v>43225.20833</v>
      </c>
      <c r="O542" s="7">
        <f t="shared" si="543"/>
        <v>43247.20833</v>
      </c>
      <c r="P542" s="3" t="b">
        <v>0</v>
      </c>
      <c r="Q542" s="3" t="b">
        <v>0</v>
      </c>
      <c r="R542" s="3" t="s">
        <v>199</v>
      </c>
      <c r="S542" s="3" t="s">
        <v>53</v>
      </c>
      <c r="T542" s="3" t="s">
        <v>15</v>
      </c>
      <c r="U542" s="3"/>
      <c r="V542" s="3"/>
      <c r="W542" s="3"/>
      <c r="X542" s="3"/>
      <c r="Y542" s="3"/>
      <c r="Z542" s="3"/>
    </row>
    <row r="543">
      <c r="A543" s="3">
        <v>541.0</v>
      </c>
      <c r="B543" s="3" t="s">
        <v>1204</v>
      </c>
      <c r="C543" s="3" t="s">
        <v>1205</v>
      </c>
      <c r="D543" s="3">
        <v>178000.0</v>
      </c>
      <c r="E543" s="3">
        <v>43086.0</v>
      </c>
      <c r="F543" s="5">
        <f t="shared" si="2"/>
        <v>24.20561798</v>
      </c>
      <c r="G543" s="3" t="s">
        <v>4</v>
      </c>
      <c r="H543" s="3">
        <v>395.0</v>
      </c>
      <c r="I543" s="6">
        <f t="shared" si="3"/>
        <v>109.078481</v>
      </c>
      <c r="J543" s="3" t="s">
        <v>69</v>
      </c>
      <c r="K543" s="3" t="s">
        <v>185</v>
      </c>
      <c r="L543" s="3">
        <v>1.4339124E9</v>
      </c>
      <c r="M543" s="3">
        <v>1.4361588E9</v>
      </c>
      <c r="N543" s="7">
        <f t="shared" ref="N543:O543" si="544">(((L543/60)/60)/24)+DATE(1970,1,1)</f>
        <v>42165.20833</v>
      </c>
      <c r="O543" s="7">
        <f t="shared" si="544"/>
        <v>42191.20833</v>
      </c>
      <c r="P543" s="3" t="b">
        <v>0</v>
      </c>
      <c r="Q543" s="3" t="b">
        <v>0</v>
      </c>
      <c r="R543" s="3" t="s">
        <v>369</v>
      </c>
      <c r="S543" s="3" t="s">
        <v>51</v>
      </c>
      <c r="T543" s="3" t="s">
        <v>27</v>
      </c>
      <c r="U543" s="3"/>
      <c r="V543" s="3"/>
      <c r="W543" s="3"/>
      <c r="X543" s="3"/>
      <c r="Y543" s="3"/>
      <c r="Z543" s="3"/>
    </row>
    <row r="544">
      <c r="A544" s="3">
        <v>542.0</v>
      </c>
      <c r="B544" s="3" t="s">
        <v>1206</v>
      </c>
      <c r="C544" s="3" t="s">
        <v>1207</v>
      </c>
      <c r="D544" s="3">
        <v>77000.0</v>
      </c>
      <c r="E544" s="3">
        <v>1930.0</v>
      </c>
      <c r="F544" s="5">
        <f t="shared" si="2"/>
        <v>2.506493506</v>
      </c>
      <c r="G544" s="3" t="s">
        <v>4</v>
      </c>
      <c r="H544" s="3">
        <v>49.0</v>
      </c>
      <c r="I544" s="6">
        <f t="shared" si="3"/>
        <v>39.3877551</v>
      </c>
      <c r="J544" s="3" t="s">
        <v>70</v>
      </c>
      <c r="K544" s="3" t="s">
        <v>122</v>
      </c>
      <c r="L544" s="3">
        <v>1.4534424E9</v>
      </c>
      <c r="M544" s="3">
        <v>1.4560344E9</v>
      </c>
      <c r="N544" s="7">
        <f t="shared" ref="N544:O544" si="545">(((L544/60)/60)/24)+DATE(1970,1,1)</f>
        <v>42391.25</v>
      </c>
      <c r="O544" s="7">
        <f t="shared" si="545"/>
        <v>42421.25</v>
      </c>
      <c r="P544" s="3" t="b">
        <v>0</v>
      </c>
      <c r="Q544" s="3" t="b">
        <v>0</v>
      </c>
      <c r="R544" s="3" t="s">
        <v>140</v>
      </c>
      <c r="S544" s="3" t="s">
        <v>48</v>
      </c>
      <c r="T544" s="3" t="s">
        <v>14</v>
      </c>
      <c r="U544" s="3"/>
      <c r="V544" s="3"/>
      <c r="W544" s="3"/>
      <c r="X544" s="3"/>
      <c r="Y544" s="3"/>
      <c r="Z544" s="3"/>
    </row>
    <row r="545">
      <c r="A545" s="3">
        <v>543.0</v>
      </c>
      <c r="B545" s="3" t="s">
        <v>1208</v>
      </c>
      <c r="C545" s="3" t="s">
        <v>1209</v>
      </c>
      <c r="D545" s="3">
        <v>84900.0</v>
      </c>
      <c r="E545" s="3">
        <v>13864.0</v>
      </c>
      <c r="F545" s="5">
        <f t="shared" si="2"/>
        <v>16.32979976</v>
      </c>
      <c r="G545" s="3" t="s">
        <v>4</v>
      </c>
      <c r="H545" s="3">
        <v>180.0</v>
      </c>
      <c r="I545" s="6">
        <f t="shared" si="3"/>
        <v>77.02222222</v>
      </c>
      <c r="J545" s="3" t="s">
        <v>68</v>
      </c>
      <c r="K545" s="3" t="s">
        <v>106</v>
      </c>
      <c r="L545" s="3">
        <v>1.3788756E9</v>
      </c>
      <c r="M545" s="3">
        <v>1.3801716E9</v>
      </c>
      <c r="N545" s="7">
        <f t="shared" ref="N545:O545" si="546">(((L545/60)/60)/24)+DATE(1970,1,1)</f>
        <v>41528.20833</v>
      </c>
      <c r="O545" s="7">
        <f t="shared" si="546"/>
        <v>41543.20833</v>
      </c>
      <c r="P545" s="3" t="b">
        <v>0</v>
      </c>
      <c r="Q545" s="3" t="b">
        <v>0</v>
      </c>
      <c r="R545" s="3" t="s">
        <v>168</v>
      </c>
      <c r="S545" s="3" t="s">
        <v>51</v>
      </c>
      <c r="T545" s="3" t="s">
        <v>17</v>
      </c>
      <c r="U545" s="3"/>
      <c r="V545" s="3"/>
      <c r="W545" s="3"/>
      <c r="X545" s="3"/>
      <c r="Y545" s="3"/>
      <c r="Z545" s="3"/>
    </row>
    <row r="546">
      <c r="A546" s="3">
        <v>544.0</v>
      </c>
      <c r="B546" s="3" t="s">
        <v>1210</v>
      </c>
      <c r="C546" s="3" t="s">
        <v>1211</v>
      </c>
      <c r="D546" s="3">
        <v>2800.0</v>
      </c>
      <c r="E546" s="3">
        <v>7742.0</v>
      </c>
      <c r="F546" s="5">
        <f t="shared" si="2"/>
        <v>276.5</v>
      </c>
      <c r="G546" s="3" t="s">
        <v>6</v>
      </c>
      <c r="H546" s="3">
        <v>84.0</v>
      </c>
      <c r="I546" s="6">
        <f t="shared" si="3"/>
        <v>92.16666667</v>
      </c>
      <c r="J546" s="3" t="s">
        <v>68</v>
      </c>
      <c r="K546" s="3" t="s">
        <v>106</v>
      </c>
      <c r="L546" s="3">
        <v>1.4522328E9</v>
      </c>
      <c r="M546" s="3">
        <v>1.453356E9</v>
      </c>
      <c r="N546" s="7">
        <f t="shared" ref="N546:O546" si="547">(((L546/60)/60)/24)+DATE(1970,1,1)</f>
        <v>42377.25</v>
      </c>
      <c r="O546" s="7">
        <f t="shared" si="547"/>
        <v>42390.25</v>
      </c>
      <c r="P546" s="3" t="b">
        <v>0</v>
      </c>
      <c r="Q546" s="3" t="b">
        <v>0</v>
      </c>
      <c r="R546" s="3" t="s">
        <v>107</v>
      </c>
      <c r="S546" s="3" t="s">
        <v>48</v>
      </c>
      <c r="T546" s="3" t="s">
        <v>9</v>
      </c>
      <c r="U546" s="3"/>
      <c r="V546" s="3"/>
      <c r="W546" s="3"/>
      <c r="X546" s="3"/>
      <c r="Y546" s="3"/>
      <c r="Z546" s="3"/>
    </row>
    <row r="547">
      <c r="A547" s="3">
        <v>545.0</v>
      </c>
      <c r="B547" s="3" t="s">
        <v>1212</v>
      </c>
      <c r="C547" s="3" t="s">
        <v>1213</v>
      </c>
      <c r="D547" s="3">
        <v>184800.0</v>
      </c>
      <c r="E547" s="3">
        <v>164109.0</v>
      </c>
      <c r="F547" s="5">
        <f t="shared" si="2"/>
        <v>88.80357143</v>
      </c>
      <c r="G547" s="3" t="s">
        <v>4</v>
      </c>
      <c r="H547" s="3">
        <v>2690.0</v>
      </c>
      <c r="I547" s="6">
        <f t="shared" si="3"/>
        <v>61.0070632</v>
      </c>
      <c r="J547" s="3" t="s">
        <v>68</v>
      </c>
      <c r="K547" s="3" t="s">
        <v>106</v>
      </c>
      <c r="L547" s="3">
        <v>1.5772536E9</v>
      </c>
      <c r="M547" s="3">
        <v>1.5789816E9</v>
      </c>
      <c r="N547" s="7">
        <f t="shared" ref="N547:O547" si="548">(((L547/60)/60)/24)+DATE(1970,1,1)</f>
        <v>43824.25</v>
      </c>
      <c r="O547" s="7">
        <f t="shared" si="548"/>
        <v>43844.25</v>
      </c>
      <c r="P547" s="3" t="b">
        <v>0</v>
      </c>
      <c r="Q547" s="3" t="b">
        <v>0</v>
      </c>
      <c r="R547" s="3" t="s">
        <v>116</v>
      </c>
      <c r="S547" s="3" t="s">
        <v>46</v>
      </c>
      <c r="T547" s="3" t="s">
        <v>8</v>
      </c>
      <c r="U547" s="3"/>
      <c r="V547" s="3"/>
      <c r="W547" s="3"/>
      <c r="X547" s="3"/>
      <c r="Y547" s="3"/>
      <c r="Z547" s="3"/>
    </row>
    <row r="548">
      <c r="A548" s="3">
        <v>546.0</v>
      </c>
      <c r="B548" s="3" t="s">
        <v>1214</v>
      </c>
      <c r="C548" s="3" t="s">
        <v>1215</v>
      </c>
      <c r="D548" s="3">
        <v>4200.0</v>
      </c>
      <c r="E548" s="3">
        <v>6870.0</v>
      </c>
      <c r="F548" s="5">
        <f t="shared" si="2"/>
        <v>163.5714286</v>
      </c>
      <c r="G548" s="3" t="s">
        <v>6</v>
      </c>
      <c r="H548" s="3">
        <v>88.0</v>
      </c>
      <c r="I548" s="6">
        <f t="shared" si="3"/>
        <v>78.06818182</v>
      </c>
      <c r="J548" s="3" t="s">
        <v>68</v>
      </c>
      <c r="K548" s="3" t="s">
        <v>106</v>
      </c>
      <c r="L548" s="3">
        <v>1.5371604E9</v>
      </c>
      <c r="M548" s="3">
        <v>1.5374196E9</v>
      </c>
      <c r="N548" s="7">
        <f t="shared" ref="N548:O548" si="549">(((L548/60)/60)/24)+DATE(1970,1,1)</f>
        <v>43360.20833</v>
      </c>
      <c r="O548" s="7">
        <f t="shared" si="549"/>
        <v>43363.20833</v>
      </c>
      <c r="P548" s="3" t="b">
        <v>0</v>
      </c>
      <c r="Q548" s="3" t="b">
        <v>1</v>
      </c>
      <c r="R548" s="3" t="s">
        <v>116</v>
      </c>
      <c r="S548" s="3" t="s">
        <v>46</v>
      </c>
      <c r="T548" s="3" t="s">
        <v>8</v>
      </c>
      <c r="U548" s="3"/>
      <c r="V548" s="3"/>
      <c r="W548" s="3"/>
      <c r="X548" s="3"/>
      <c r="Y548" s="3"/>
      <c r="Z548" s="3"/>
    </row>
    <row r="549">
      <c r="A549" s="3">
        <v>547.0</v>
      </c>
      <c r="B549" s="3" t="s">
        <v>1216</v>
      </c>
      <c r="C549" s="3" t="s">
        <v>1217</v>
      </c>
      <c r="D549" s="3">
        <v>1300.0</v>
      </c>
      <c r="E549" s="3">
        <v>12597.0</v>
      </c>
      <c r="F549" s="5">
        <f t="shared" si="2"/>
        <v>969</v>
      </c>
      <c r="G549" s="3" t="s">
        <v>6</v>
      </c>
      <c r="H549" s="3">
        <v>156.0</v>
      </c>
      <c r="I549" s="6">
        <f t="shared" si="3"/>
        <v>80.75</v>
      </c>
      <c r="J549" s="3" t="s">
        <v>68</v>
      </c>
      <c r="K549" s="3" t="s">
        <v>106</v>
      </c>
      <c r="L549" s="3">
        <v>1.4221656E9</v>
      </c>
      <c r="M549" s="3">
        <v>1.4232024E9</v>
      </c>
      <c r="N549" s="7">
        <f t="shared" ref="N549:O549" si="550">(((L549/60)/60)/24)+DATE(1970,1,1)</f>
        <v>42029.25</v>
      </c>
      <c r="O549" s="7">
        <f t="shared" si="550"/>
        <v>42041.25</v>
      </c>
      <c r="P549" s="3" t="b">
        <v>0</v>
      </c>
      <c r="Q549" s="3" t="b">
        <v>0</v>
      </c>
      <c r="R549" s="3" t="s">
        <v>133</v>
      </c>
      <c r="S549" s="3" t="s">
        <v>47</v>
      </c>
      <c r="T549" s="3" t="s">
        <v>16</v>
      </c>
      <c r="U549" s="3"/>
      <c r="V549" s="3"/>
      <c r="W549" s="3"/>
      <c r="X549" s="3"/>
      <c r="Y549" s="3"/>
      <c r="Z549" s="3"/>
    </row>
    <row r="550">
      <c r="A550" s="3">
        <v>548.0</v>
      </c>
      <c r="B550" s="3" t="s">
        <v>1218</v>
      </c>
      <c r="C550" s="3" t="s">
        <v>1219</v>
      </c>
      <c r="D550" s="3">
        <v>66100.0</v>
      </c>
      <c r="E550" s="3">
        <v>179074.0</v>
      </c>
      <c r="F550" s="5">
        <f t="shared" si="2"/>
        <v>270.913767</v>
      </c>
      <c r="G550" s="3" t="s">
        <v>6</v>
      </c>
      <c r="H550" s="3">
        <v>2985.0</v>
      </c>
      <c r="I550" s="6">
        <f t="shared" si="3"/>
        <v>59.99128978</v>
      </c>
      <c r="J550" s="3" t="s">
        <v>68</v>
      </c>
      <c r="K550" s="3" t="s">
        <v>106</v>
      </c>
      <c r="L550" s="3">
        <v>1.4594868E9</v>
      </c>
      <c r="M550" s="3">
        <v>1.46061E9</v>
      </c>
      <c r="N550" s="7">
        <f t="shared" ref="N550:O550" si="551">(((L550/60)/60)/24)+DATE(1970,1,1)</f>
        <v>42461.20833</v>
      </c>
      <c r="O550" s="7">
        <f t="shared" si="551"/>
        <v>42474.20833</v>
      </c>
      <c r="P550" s="3" t="b">
        <v>0</v>
      </c>
      <c r="Q550" s="3" t="b">
        <v>0</v>
      </c>
      <c r="R550" s="3" t="s">
        <v>116</v>
      </c>
      <c r="S550" s="3" t="s">
        <v>46</v>
      </c>
      <c r="T550" s="3" t="s">
        <v>8</v>
      </c>
      <c r="U550" s="3"/>
      <c r="V550" s="3"/>
      <c r="W550" s="3"/>
      <c r="X550" s="3"/>
      <c r="Y550" s="3"/>
      <c r="Z550" s="3"/>
    </row>
    <row r="551">
      <c r="A551" s="3">
        <v>549.0</v>
      </c>
      <c r="B551" s="3" t="s">
        <v>1220</v>
      </c>
      <c r="C551" s="3" t="s">
        <v>1221</v>
      </c>
      <c r="D551" s="3">
        <v>29500.0</v>
      </c>
      <c r="E551" s="3">
        <v>83843.0</v>
      </c>
      <c r="F551" s="5">
        <f t="shared" si="2"/>
        <v>284.2135593</v>
      </c>
      <c r="G551" s="3" t="s">
        <v>6</v>
      </c>
      <c r="H551" s="3">
        <v>762.0</v>
      </c>
      <c r="I551" s="6">
        <f t="shared" si="3"/>
        <v>110.0301837</v>
      </c>
      <c r="J551" s="3" t="s">
        <v>68</v>
      </c>
      <c r="K551" s="3" t="s">
        <v>106</v>
      </c>
      <c r="L551" s="3">
        <v>1.3697172E9</v>
      </c>
      <c r="M551" s="3">
        <v>1.3704948E9</v>
      </c>
      <c r="N551" s="7">
        <f t="shared" ref="N551:O551" si="552">(((L551/60)/60)/24)+DATE(1970,1,1)</f>
        <v>41422.20833</v>
      </c>
      <c r="O551" s="7">
        <f t="shared" si="552"/>
        <v>41431.20833</v>
      </c>
      <c r="P551" s="3" t="b">
        <v>0</v>
      </c>
      <c r="Q551" s="3" t="b">
        <v>0</v>
      </c>
      <c r="R551" s="3" t="s">
        <v>145</v>
      </c>
      <c r="S551" s="3" t="s">
        <v>49</v>
      </c>
      <c r="T551" s="3" t="s">
        <v>13</v>
      </c>
      <c r="U551" s="3"/>
      <c r="V551" s="3"/>
      <c r="W551" s="3"/>
      <c r="X551" s="3"/>
      <c r="Y551" s="3"/>
      <c r="Z551" s="3"/>
    </row>
    <row r="552">
      <c r="A552" s="3">
        <v>550.0</v>
      </c>
      <c r="B552" s="3" t="s">
        <v>1222</v>
      </c>
      <c r="C552" s="3" t="s">
        <v>1223</v>
      </c>
      <c r="D552" s="3">
        <v>100.0</v>
      </c>
      <c r="E552" s="3">
        <v>4.0</v>
      </c>
      <c r="F552" s="5">
        <f t="shared" si="2"/>
        <v>4</v>
      </c>
      <c r="G552" s="3" t="s">
        <v>3</v>
      </c>
      <c r="H552" s="3">
        <v>1.0</v>
      </c>
      <c r="I552" s="6">
        <f t="shared" si="3"/>
        <v>4</v>
      </c>
      <c r="J552" s="3" t="s">
        <v>72</v>
      </c>
      <c r="K552" s="3" t="s">
        <v>177</v>
      </c>
      <c r="L552" s="3">
        <v>1.3304952E9</v>
      </c>
      <c r="M552" s="3">
        <v>1.332306E9</v>
      </c>
      <c r="N552" s="7">
        <f t="shared" ref="N552:O552" si="553">(((L552/60)/60)/24)+DATE(1970,1,1)</f>
        <v>40968.25</v>
      </c>
      <c r="O552" s="7">
        <f t="shared" si="553"/>
        <v>40989.20833</v>
      </c>
      <c r="P552" s="3" t="b">
        <v>0</v>
      </c>
      <c r="Q552" s="3" t="b">
        <v>0</v>
      </c>
      <c r="R552" s="3" t="s">
        <v>140</v>
      </c>
      <c r="S552" s="3" t="s">
        <v>48</v>
      </c>
      <c r="T552" s="3" t="s">
        <v>14</v>
      </c>
      <c r="U552" s="3"/>
      <c r="V552" s="3"/>
      <c r="W552" s="3"/>
      <c r="X552" s="3"/>
      <c r="Y552" s="3"/>
      <c r="Z552" s="3"/>
    </row>
    <row r="553">
      <c r="A553" s="3">
        <v>551.0</v>
      </c>
      <c r="B553" s="3" t="s">
        <v>1224</v>
      </c>
      <c r="C553" s="3" t="s">
        <v>1225</v>
      </c>
      <c r="D553" s="3">
        <v>180100.0</v>
      </c>
      <c r="E553" s="3">
        <v>105598.0</v>
      </c>
      <c r="F553" s="5">
        <f t="shared" si="2"/>
        <v>58.63298168</v>
      </c>
      <c r="G553" s="3" t="s">
        <v>4</v>
      </c>
      <c r="H553" s="3">
        <v>2779.0</v>
      </c>
      <c r="I553" s="6">
        <f t="shared" si="3"/>
        <v>37.99856063</v>
      </c>
      <c r="J553" s="3" t="s">
        <v>74</v>
      </c>
      <c r="K553" s="3" t="s">
        <v>110</v>
      </c>
      <c r="L553" s="3">
        <v>1.4190552E9</v>
      </c>
      <c r="M553" s="3">
        <v>1.4225112E9</v>
      </c>
      <c r="N553" s="7">
        <f t="shared" ref="N553:O553" si="554">(((L553/60)/60)/24)+DATE(1970,1,1)</f>
        <v>41993.25</v>
      </c>
      <c r="O553" s="7">
        <f t="shared" si="554"/>
        <v>42033.25</v>
      </c>
      <c r="P553" s="3" t="b">
        <v>0</v>
      </c>
      <c r="Q553" s="3" t="b">
        <v>1</v>
      </c>
      <c r="R553" s="3" t="s">
        <v>111</v>
      </c>
      <c r="S553" s="3" t="s">
        <v>49</v>
      </c>
      <c r="T553" s="3" t="s">
        <v>11</v>
      </c>
      <c r="U553" s="3"/>
      <c r="V553" s="3"/>
      <c r="W553" s="3"/>
      <c r="X553" s="3"/>
      <c r="Y553" s="3"/>
      <c r="Z553" s="3"/>
    </row>
    <row r="554">
      <c r="A554" s="3">
        <v>552.0</v>
      </c>
      <c r="B554" s="3" t="s">
        <v>1226</v>
      </c>
      <c r="C554" s="3" t="s">
        <v>1227</v>
      </c>
      <c r="D554" s="3">
        <v>9000.0</v>
      </c>
      <c r="E554" s="3">
        <v>8866.0</v>
      </c>
      <c r="F554" s="5">
        <f t="shared" si="2"/>
        <v>98.51111111</v>
      </c>
      <c r="G554" s="3" t="s">
        <v>4</v>
      </c>
      <c r="H554" s="3">
        <v>92.0</v>
      </c>
      <c r="I554" s="6">
        <f t="shared" si="3"/>
        <v>96.36956522</v>
      </c>
      <c r="J554" s="3" t="s">
        <v>68</v>
      </c>
      <c r="K554" s="3" t="s">
        <v>106</v>
      </c>
      <c r="L554" s="3">
        <v>1.48014E9</v>
      </c>
      <c r="M554" s="3">
        <v>1.4803128E9</v>
      </c>
      <c r="N554" s="7">
        <f t="shared" ref="N554:O554" si="555">(((L554/60)/60)/24)+DATE(1970,1,1)</f>
        <v>42700.25</v>
      </c>
      <c r="O554" s="7">
        <f t="shared" si="555"/>
        <v>42702.25</v>
      </c>
      <c r="P554" s="3" t="b">
        <v>0</v>
      </c>
      <c r="Q554" s="3" t="b">
        <v>0</v>
      </c>
      <c r="R554" s="3" t="s">
        <v>116</v>
      </c>
      <c r="S554" s="3" t="s">
        <v>46</v>
      </c>
      <c r="T554" s="3" t="s">
        <v>8</v>
      </c>
      <c r="U554" s="3"/>
      <c r="V554" s="3"/>
      <c r="W554" s="3"/>
      <c r="X554" s="3"/>
      <c r="Y554" s="3"/>
      <c r="Z554" s="3"/>
    </row>
    <row r="555">
      <c r="A555" s="3">
        <v>553.0</v>
      </c>
      <c r="B555" s="3" t="s">
        <v>1228</v>
      </c>
      <c r="C555" s="3" t="s">
        <v>1229</v>
      </c>
      <c r="D555" s="3">
        <v>170600.0</v>
      </c>
      <c r="E555" s="3">
        <v>75022.0</v>
      </c>
      <c r="F555" s="5">
        <f t="shared" si="2"/>
        <v>43.97538101</v>
      </c>
      <c r="G555" s="3" t="s">
        <v>4</v>
      </c>
      <c r="H555" s="3">
        <v>1028.0</v>
      </c>
      <c r="I555" s="6">
        <f t="shared" si="3"/>
        <v>72.97859922</v>
      </c>
      <c r="J555" s="3" t="s">
        <v>68</v>
      </c>
      <c r="K555" s="3" t="s">
        <v>106</v>
      </c>
      <c r="L555" s="3">
        <v>1.293948E9</v>
      </c>
      <c r="M555" s="3">
        <v>1.2940344E9</v>
      </c>
      <c r="N555" s="7">
        <f t="shared" ref="N555:O555" si="556">(((L555/60)/60)/24)+DATE(1970,1,1)</f>
        <v>40545.25</v>
      </c>
      <c r="O555" s="7">
        <f t="shared" si="556"/>
        <v>40546.25</v>
      </c>
      <c r="P555" s="3" t="b">
        <v>0</v>
      </c>
      <c r="Q555" s="3" t="b">
        <v>0</v>
      </c>
      <c r="R555" s="3" t="s">
        <v>107</v>
      </c>
      <c r="S555" s="3" t="s">
        <v>48</v>
      </c>
      <c r="T555" s="3" t="s">
        <v>9</v>
      </c>
      <c r="U555" s="3"/>
      <c r="V555" s="3"/>
      <c r="W555" s="3"/>
      <c r="X555" s="3"/>
      <c r="Y555" s="3"/>
      <c r="Z555" s="3"/>
    </row>
    <row r="556">
      <c r="A556" s="3">
        <v>554.0</v>
      </c>
      <c r="B556" s="3" t="s">
        <v>1230</v>
      </c>
      <c r="C556" s="3" t="s">
        <v>1231</v>
      </c>
      <c r="D556" s="3">
        <v>9500.0</v>
      </c>
      <c r="E556" s="3">
        <v>14408.0</v>
      </c>
      <c r="F556" s="5">
        <f t="shared" si="2"/>
        <v>151.6631579</v>
      </c>
      <c r="G556" s="3" t="s">
        <v>6</v>
      </c>
      <c r="H556" s="3">
        <v>554.0</v>
      </c>
      <c r="I556" s="6">
        <f t="shared" si="3"/>
        <v>26.00722022</v>
      </c>
      <c r="J556" s="3" t="s">
        <v>73</v>
      </c>
      <c r="K556" s="3" t="s">
        <v>102</v>
      </c>
      <c r="L556" s="3">
        <v>1.4821272E9</v>
      </c>
      <c r="M556" s="3">
        <v>1.4826456E9</v>
      </c>
      <c r="N556" s="7">
        <f t="shared" ref="N556:O556" si="557">(((L556/60)/60)/24)+DATE(1970,1,1)</f>
        <v>42723.25</v>
      </c>
      <c r="O556" s="7">
        <f t="shared" si="557"/>
        <v>42729.25</v>
      </c>
      <c r="P556" s="3" t="b">
        <v>0</v>
      </c>
      <c r="Q556" s="3" t="b">
        <v>0</v>
      </c>
      <c r="R556" s="3" t="s">
        <v>140</v>
      </c>
      <c r="S556" s="3" t="s">
        <v>48</v>
      </c>
      <c r="T556" s="3" t="s">
        <v>14</v>
      </c>
      <c r="U556" s="3"/>
      <c r="V556" s="3"/>
      <c r="W556" s="3"/>
      <c r="X556" s="3"/>
      <c r="Y556" s="3"/>
      <c r="Z556" s="3"/>
    </row>
    <row r="557">
      <c r="A557" s="3">
        <v>555.0</v>
      </c>
      <c r="B557" s="3" t="s">
        <v>1232</v>
      </c>
      <c r="C557" s="3" t="s">
        <v>1233</v>
      </c>
      <c r="D557" s="3">
        <v>6300.0</v>
      </c>
      <c r="E557" s="3">
        <v>14089.0</v>
      </c>
      <c r="F557" s="5">
        <f t="shared" si="2"/>
        <v>223.6349206</v>
      </c>
      <c r="G557" s="3" t="s">
        <v>6</v>
      </c>
      <c r="H557" s="3">
        <v>135.0</v>
      </c>
      <c r="I557" s="6">
        <f t="shared" si="3"/>
        <v>104.362963</v>
      </c>
      <c r="J557" s="3" t="s">
        <v>71</v>
      </c>
      <c r="K557" s="3" t="s">
        <v>119</v>
      </c>
      <c r="L557" s="3">
        <v>1.3964148E9</v>
      </c>
      <c r="M557" s="3">
        <v>1.3990932E9</v>
      </c>
      <c r="N557" s="7">
        <f t="shared" ref="N557:O557" si="558">(((L557/60)/60)/24)+DATE(1970,1,1)</f>
        <v>41731.20833</v>
      </c>
      <c r="O557" s="7">
        <f t="shared" si="558"/>
        <v>41762.20833</v>
      </c>
      <c r="P557" s="3" t="b">
        <v>0</v>
      </c>
      <c r="Q557" s="3" t="b">
        <v>0</v>
      </c>
      <c r="R557" s="3" t="s">
        <v>107</v>
      </c>
      <c r="S557" s="3" t="s">
        <v>48</v>
      </c>
      <c r="T557" s="3" t="s">
        <v>9</v>
      </c>
      <c r="U557" s="3"/>
      <c r="V557" s="3"/>
      <c r="W557" s="3"/>
      <c r="X557" s="3"/>
      <c r="Y557" s="3"/>
      <c r="Z557" s="3"/>
    </row>
    <row r="558">
      <c r="A558" s="3">
        <v>556.0</v>
      </c>
      <c r="B558" s="3" t="s">
        <v>519</v>
      </c>
      <c r="C558" s="3" t="s">
        <v>1234</v>
      </c>
      <c r="D558" s="3">
        <v>5200.0</v>
      </c>
      <c r="E558" s="3">
        <v>12467.0</v>
      </c>
      <c r="F558" s="5">
        <f t="shared" si="2"/>
        <v>239.75</v>
      </c>
      <c r="G558" s="3" t="s">
        <v>6</v>
      </c>
      <c r="H558" s="3">
        <v>122.0</v>
      </c>
      <c r="I558" s="6">
        <f t="shared" si="3"/>
        <v>102.1885246</v>
      </c>
      <c r="J558" s="3" t="s">
        <v>68</v>
      </c>
      <c r="K558" s="3" t="s">
        <v>106</v>
      </c>
      <c r="L558" s="3">
        <v>1.3152852E9</v>
      </c>
      <c r="M558" s="3">
        <v>1.31589E9</v>
      </c>
      <c r="N558" s="7">
        <f t="shared" ref="N558:O558" si="559">(((L558/60)/60)/24)+DATE(1970,1,1)</f>
        <v>40792.20833</v>
      </c>
      <c r="O558" s="7">
        <f t="shared" si="559"/>
        <v>40799.20833</v>
      </c>
      <c r="P558" s="3" t="b">
        <v>0</v>
      </c>
      <c r="Q558" s="3" t="b">
        <v>1</v>
      </c>
      <c r="R558" s="3" t="s">
        <v>283</v>
      </c>
      <c r="S558" s="3" t="s">
        <v>50</v>
      </c>
      <c r="T558" s="3" t="s">
        <v>19</v>
      </c>
      <c r="U558" s="3"/>
      <c r="V558" s="3"/>
      <c r="W558" s="3"/>
      <c r="X558" s="3"/>
      <c r="Y558" s="3"/>
      <c r="Z558" s="3"/>
    </row>
    <row r="559">
      <c r="A559" s="3">
        <v>557.0</v>
      </c>
      <c r="B559" s="3" t="s">
        <v>1235</v>
      </c>
      <c r="C559" s="3" t="s">
        <v>1236</v>
      </c>
      <c r="D559" s="3">
        <v>6000.0</v>
      </c>
      <c r="E559" s="3">
        <v>11960.0</v>
      </c>
      <c r="F559" s="5">
        <f t="shared" si="2"/>
        <v>199.3333333</v>
      </c>
      <c r="G559" s="3" t="s">
        <v>6</v>
      </c>
      <c r="H559" s="3">
        <v>221.0</v>
      </c>
      <c r="I559" s="6">
        <f t="shared" si="3"/>
        <v>54.11764706</v>
      </c>
      <c r="J559" s="3" t="s">
        <v>68</v>
      </c>
      <c r="K559" s="3" t="s">
        <v>106</v>
      </c>
      <c r="L559" s="3">
        <v>1.443762E9</v>
      </c>
      <c r="M559" s="3">
        <v>1.4440212E9</v>
      </c>
      <c r="N559" s="7">
        <f t="shared" ref="N559:O559" si="560">(((L559/60)/60)/24)+DATE(1970,1,1)</f>
        <v>42279.20833</v>
      </c>
      <c r="O559" s="7">
        <f t="shared" si="560"/>
        <v>42282.20833</v>
      </c>
      <c r="P559" s="3" t="b">
        <v>0</v>
      </c>
      <c r="Q559" s="3" t="b">
        <v>1</v>
      </c>
      <c r="R559" s="3" t="s">
        <v>551</v>
      </c>
      <c r="S559" s="3" t="s">
        <v>47</v>
      </c>
      <c r="T559" s="3" t="s">
        <v>26</v>
      </c>
      <c r="U559" s="3"/>
      <c r="V559" s="3"/>
      <c r="W559" s="3"/>
      <c r="X559" s="3"/>
      <c r="Y559" s="3"/>
      <c r="Z559" s="3"/>
    </row>
    <row r="560">
      <c r="A560" s="3">
        <v>558.0</v>
      </c>
      <c r="B560" s="3" t="s">
        <v>1237</v>
      </c>
      <c r="C560" s="3" t="s">
        <v>1238</v>
      </c>
      <c r="D560" s="3">
        <v>5800.0</v>
      </c>
      <c r="E560" s="3">
        <v>7966.0</v>
      </c>
      <c r="F560" s="5">
        <f t="shared" si="2"/>
        <v>137.3448276</v>
      </c>
      <c r="G560" s="3" t="s">
        <v>6</v>
      </c>
      <c r="H560" s="3">
        <v>126.0</v>
      </c>
      <c r="I560" s="6">
        <f t="shared" si="3"/>
        <v>63.22222222</v>
      </c>
      <c r="J560" s="3" t="s">
        <v>68</v>
      </c>
      <c r="K560" s="3" t="s">
        <v>106</v>
      </c>
      <c r="L560" s="3">
        <v>1.4562936E9</v>
      </c>
      <c r="M560" s="3">
        <v>1.4600052E9</v>
      </c>
      <c r="N560" s="7">
        <f t="shared" ref="N560:O560" si="561">(((L560/60)/60)/24)+DATE(1970,1,1)</f>
        <v>42424.25</v>
      </c>
      <c r="O560" s="7">
        <f t="shared" si="561"/>
        <v>42467.20833</v>
      </c>
      <c r="P560" s="3" t="b">
        <v>0</v>
      </c>
      <c r="Q560" s="3" t="b">
        <v>0</v>
      </c>
      <c r="R560" s="3" t="s">
        <v>116</v>
      </c>
      <c r="S560" s="3" t="s">
        <v>46</v>
      </c>
      <c r="T560" s="3" t="s">
        <v>8</v>
      </c>
      <c r="U560" s="3"/>
      <c r="V560" s="3"/>
      <c r="W560" s="3"/>
      <c r="X560" s="3"/>
      <c r="Y560" s="3"/>
      <c r="Z560" s="3"/>
    </row>
    <row r="561">
      <c r="A561" s="3">
        <v>559.0</v>
      </c>
      <c r="B561" s="3" t="s">
        <v>1239</v>
      </c>
      <c r="C561" s="3" t="s">
        <v>1240</v>
      </c>
      <c r="D561" s="3">
        <v>105300.0</v>
      </c>
      <c r="E561" s="3">
        <v>106321.0</v>
      </c>
      <c r="F561" s="5">
        <f t="shared" si="2"/>
        <v>100.9696106</v>
      </c>
      <c r="G561" s="3" t="s">
        <v>6</v>
      </c>
      <c r="H561" s="3">
        <v>1022.0</v>
      </c>
      <c r="I561" s="6">
        <f t="shared" si="3"/>
        <v>104.0322896</v>
      </c>
      <c r="J561" s="3" t="s">
        <v>68</v>
      </c>
      <c r="K561" s="3" t="s">
        <v>106</v>
      </c>
      <c r="L561" s="3">
        <v>1.470114E9</v>
      </c>
      <c r="M561" s="3">
        <v>1.4707188E9</v>
      </c>
      <c r="N561" s="7">
        <f t="shared" ref="N561:O561" si="562">(((L561/60)/60)/24)+DATE(1970,1,1)</f>
        <v>42584.20833</v>
      </c>
      <c r="O561" s="7">
        <f t="shared" si="562"/>
        <v>42591.20833</v>
      </c>
      <c r="P561" s="3" t="b">
        <v>0</v>
      </c>
      <c r="Q561" s="3" t="b">
        <v>0</v>
      </c>
      <c r="R561" s="3" t="s">
        <v>116</v>
      </c>
      <c r="S561" s="3" t="s">
        <v>46</v>
      </c>
      <c r="T561" s="3" t="s">
        <v>8</v>
      </c>
      <c r="U561" s="3"/>
      <c r="V561" s="3"/>
      <c r="W561" s="3"/>
      <c r="X561" s="3"/>
      <c r="Y561" s="3"/>
      <c r="Z561" s="3"/>
    </row>
    <row r="562">
      <c r="A562" s="3">
        <v>560.0</v>
      </c>
      <c r="B562" s="3" t="s">
        <v>1241</v>
      </c>
      <c r="C562" s="3" t="s">
        <v>1242</v>
      </c>
      <c r="D562" s="3">
        <v>20000.0</v>
      </c>
      <c r="E562" s="3">
        <v>158832.0</v>
      </c>
      <c r="F562" s="5">
        <f t="shared" si="2"/>
        <v>794.16</v>
      </c>
      <c r="G562" s="3" t="s">
        <v>6</v>
      </c>
      <c r="H562" s="3">
        <v>3177.0</v>
      </c>
      <c r="I562" s="6">
        <f t="shared" si="3"/>
        <v>49.99433428</v>
      </c>
      <c r="J562" s="3" t="s">
        <v>68</v>
      </c>
      <c r="K562" s="3" t="s">
        <v>106</v>
      </c>
      <c r="L562" s="3">
        <v>1.321596E9</v>
      </c>
      <c r="M562" s="3">
        <v>1.325052E9</v>
      </c>
      <c r="N562" s="7">
        <f t="shared" ref="N562:O562" si="563">(((L562/60)/60)/24)+DATE(1970,1,1)</f>
        <v>40865.25</v>
      </c>
      <c r="O562" s="7">
        <f t="shared" si="563"/>
        <v>40905.25</v>
      </c>
      <c r="P562" s="3" t="b">
        <v>0</v>
      </c>
      <c r="Q562" s="3" t="b">
        <v>0</v>
      </c>
      <c r="R562" s="3" t="s">
        <v>151</v>
      </c>
      <c r="S562" s="3" t="s">
        <v>47</v>
      </c>
      <c r="T562" s="3" t="s">
        <v>18</v>
      </c>
      <c r="U562" s="3"/>
      <c r="V562" s="3"/>
      <c r="W562" s="3"/>
      <c r="X562" s="3"/>
      <c r="Y562" s="3"/>
      <c r="Z562" s="3"/>
    </row>
    <row r="563">
      <c r="A563" s="3">
        <v>561.0</v>
      </c>
      <c r="B563" s="3" t="s">
        <v>1243</v>
      </c>
      <c r="C563" s="3" t="s">
        <v>1244</v>
      </c>
      <c r="D563" s="3">
        <v>3000.0</v>
      </c>
      <c r="E563" s="3">
        <v>11091.0</v>
      </c>
      <c r="F563" s="5">
        <f t="shared" si="2"/>
        <v>369.7</v>
      </c>
      <c r="G563" s="3" t="s">
        <v>6</v>
      </c>
      <c r="H563" s="3">
        <v>198.0</v>
      </c>
      <c r="I563" s="6">
        <f t="shared" si="3"/>
        <v>56.01515152</v>
      </c>
      <c r="J563" s="3" t="s">
        <v>72</v>
      </c>
      <c r="K563" s="3" t="s">
        <v>177</v>
      </c>
      <c r="L563" s="3">
        <v>1.3188276E9</v>
      </c>
      <c r="M563" s="3">
        <v>1.3190004E9</v>
      </c>
      <c r="N563" s="7">
        <f t="shared" ref="N563:O563" si="564">(((L563/60)/60)/24)+DATE(1970,1,1)</f>
        <v>40833.20833</v>
      </c>
      <c r="O563" s="7">
        <f t="shared" si="564"/>
        <v>40835.20833</v>
      </c>
      <c r="P563" s="3" t="b">
        <v>0</v>
      </c>
      <c r="Q563" s="3" t="b">
        <v>0</v>
      </c>
      <c r="R563" s="3" t="s">
        <v>116</v>
      </c>
      <c r="S563" s="3" t="s">
        <v>46</v>
      </c>
      <c r="T563" s="3" t="s">
        <v>8</v>
      </c>
      <c r="U563" s="3"/>
      <c r="V563" s="3"/>
      <c r="W563" s="3"/>
      <c r="X563" s="3"/>
      <c r="Y563" s="3"/>
      <c r="Z563" s="3"/>
    </row>
    <row r="564">
      <c r="A564" s="3">
        <v>562.0</v>
      </c>
      <c r="B564" s="3" t="s">
        <v>1245</v>
      </c>
      <c r="C564" s="3" t="s">
        <v>1246</v>
      </c>
      <c r="D564" s="3">
        <v>9900.0</v>
      </c>
      <c r="E564" s="3">
        <v>1269.0</v>
      </c>
      <c r="F564" s="5">
        <f t="shared" si="2"/>
        <v>12.81818182</v>
      </c>
      <c r="G564" s="3" t="s">
        <v>4</v>
      </c>
      <c r="H564" s="3">
        <v>26.0</v>
      </c>
      <c r="I564" s="6">
        <f t="shared" si="3"/>
        <v>48.80769231</v>
      </c>
      <c r="J564" s="3" t="s">
        <v>72</v>
      </c>
      <c r="K564" s="3" t="s">
        <v>177</v>
      </c>
      <c r="L564" s="3">
        <v>1.5523668E9</v>
      </c>
      <c r="M564" s="3">
        <v>1.5525396E9</v>
      </c>
      <c r="N564" s="7">
        <f t="shared" ref="N564:O564" si="565">(((L564/60)/60)/24)+DATE(1970,1,1)</f>
        <v>43536.20833</v>
      </c>
      <c r="O564" s="7">
        <f t="shared" si="565"/>
        <v>43538.20833</v>
      </c>
      <c r="P564" s="3" t="b">
        <v>0</v>
      </c>
      <c r="Q564" s="3" t="b">
        <v>0</v>
      </c>
      <c r="R564" s="3" t="s">
        <v>107</v>
      </c>
      <c r="S564" s="3" t="s">
        <v>48</v>
      </c>
      <c r="T564" s="3" t="s">
        <v>9</v>
      </c>
      <c r="U564" s="3"/>
      <c r="V564" s="3"/>
      <c r="W564" s="3"/>
      <c r="X564" s="3"/>
      <c r="Y564" s="3"/>
      <c r="Z564" s="3"/>
    </row>
    <row r="565">
      <c r="A565" s="3">
        <v>563.0</v>
      </c>
      <c r="B565" s="3" t="s">
        <v>1247</v>
      </c>
      <c r="C565" s="3" t="s">
        <v>1248</v>
      </c>
      <c r="D565" s="3">
        <v>3700.0</v>
      </c>
      <c r="E565" s="3">
        <v>5107.0</v>
      </c>
      <c r="F565" s="5">
        <f t="shared" si="2"/>
        <v>138.027027</v>
      </c>
      <c r="G565" s="3" t="s">
        <v>6</v>
      </c>
      <c r="H565" s="3">
        <v>85.0</v>
      </c>
      <c r="I565" s="6">
        <f t="shared" si="3"/>
        <v>60.08235294</v>
      </c>
      <c r="J565" s="3" t="s">
        <v>74</v>
      </c>
      <c r="K565" s="3" t="s">
        <v>110</v>
      </c>
      <c r="L565" s="3">
        <v>1.5420888E9</v>
      </c>
      <c r="M565" s="3">
        <v>1.5438168E9</v>
      </c>
      <c r="N565" s="7">
        <f t="shared" ref="N565:O565" si="566">(((L565/60)/60)/24)+DATE(1970,1,1)</f>
        <v>43417.25</v>
      </c>
      <c r="O565" s="7">
        <f t="shared" si="566"/>
        <v>43437.25</v>
      </c>
      <c r="P565" s="3" t="b">
        <v>0</v>
      </c>
      <c r="Q565" s="3" t="b">
        <v>0</v>
      </c>
      <c r="R565" s="3" t="s">
        <v>123</v>
      </c>
      <c r="S565" s="3" t="s">
        <v>47</v>
      </c>
      <c r="T565" s="3" t="s">
        <v>10</v>
      </c>
      <c r="U565" s="3"/>
      <c r="V565" s="3"/>
      <c r="W565" s="3"/>
      <c r="X565" s="3"/>
      <c r="Y565" s="3"/>
      <c r="Z565" s="3"/>
    </row>
    <row r="566">
      <c r="A566" s="3">
        <v>564.0</v>
      </c>
      <c r="B566" s="3" t="s">
        <v>1249</v>
      </c>
      <c r="C566" s="3" t="s">
        <v>1250</v>
      </c>
      <c r="D566" s="3">
        <v>168700.0</v>
      </c>
      <c r="E566" s="3">
        <v>141393.0</v>
      </c>
      <c r="F566" s="5">
        <f t="shared" si="2"/>
        <v>83.81327801</v>
      </c>
      <c r="G566" s="3" t="s">
        <v>4</v>
      </c>
      <c r="H566" s="3">
        <v>1790.0</v>
      </c>
      <c r="I566" s="6">
        <f t="shared" si="3"/>
        <v>78.99050279</v>
      </c>
      <c r="J566" s="3" t="s">
        <v>68</v>
      </c>
      <c r="K566" s="3" t="s">
        <v>106</v>
      </c>
      <c r="L566" s="3">
        <v>1.4263956E9</v>
      </c>
      <c r="M566" s="3">
        <v>1.4270868E9</v>
      </c>
      <c r="N566" s="7">
        <f t="shared" ref="N566:O566" si="567">(((L566/60)/60)/24)+DATE(1970,1,1)</f>
        <v>42078.20833</v>
      </c>
      <c r="O566" s="7">
        <f t="shared" si="567"/>
        <v>42086.20833</v>
      </c>
      <c r="P566" s="3" t="b">
        <v>0</v>
      </c>
      <c r="Q566" s="3" t="b">
        <v>0</v>
      </c>
      <c r="R566" s="3" t="s">
        <v>116</v>
      </c>
      <c r="S566" s="3" t="s">
        <v>46</v>
      </c>
      <c r="T566" s="3" t="s">
        <v>8</v>
      </c>
      <c r="U566" s="3"/>
      <c r="V566" s="3"/>
      <c r="W566" s="3"/>
      <c r="X566" s="3"/>
      <c r="Y566" s="3"/>
      <c r="Z566" s="3"/>
    </row>
    <row r="567">
      <c r="A567" s="3">
        <v>565.0</v>
      </c>
      <c r="B567" s="3" t="s">
        <v>1251</v>
      </c>
      <c r="C567" s="3" t="s">
        <v>1252</v>
      </c>
      <c r="D567" s="3">
        <v>94900.0</v>
      </c>
      <c r="E567" s="3">
        <v>194166.0</v>
      </c>
      <c r="F567" s="5">
        <f t="shared" si="2"/>
        <v>204.6006322</v>
      </c>
      <c r="G567" s="3" t="s">
        <v>6</v>
      </c>
      <c r="H567" s="3">
        <v>3596.0</v>
      </c>
      <c r="I567" s="6">
        <f t="shared" si="3"/>
        <v>53.99499444</v>
      </c>
      <c r="J567" s="3" t="s">
        <v>68</v>
      </c>
      <c r="K567" s="3" t="s">
        <v>106</v>
      </c>
      <c r="L567" s="3">
        <v>1.3213368E9</v>
      </c>
      <c r="M567" s="3">
        <v>1.3230648E9</v>
      </c>
      <c r="N567" s="7">
        <f t="shared" ref="N567:O567" si="568">(((L567/60)/60)/24)+DATE(1970,1,1)</f>
        <v>40862.25</v>
      </c>
      <c r="O567" s="7">
        <f t="shared" si="568"/>
        <v>40882.25</v>
      </c>
      <c r="P567" s="3" t="b">
        <v>0</v>
      </c>
      <c r="Q567" s="3" t="b">
        <v>0</v>
      </c>
      <c r="R567" s="3" t="s">
        <v>116</v>
      </c>
      <c r="S567" s="3" t="s">
        <v>46</v>
      </c>
      <c r="T567" s="3" t="s">
        <v>8</v>
      </c>
      <c r="U567" s="3"/>
      <c r="V567" s="3"/>
      <c r="W567" s="3"/>
      <c r="X567" s="3"/>
      <c r="Y567" s="3"/>
      <c r="Z567" s="3"/>
    </row>
    <row r="568">
      <c r="A568" s="3">
        <v>566.0</v>
      </c>
      <c r="B568" s="3" t="s">
        <v>1253</v>
      </c>
      <c r="C568" s="3" t="s">
        <v>1254</v>
      </c>
      <c r="D568" s="3">
        <v>9300.0</v>
      </c>
      <c r="E568" s="3">
        <v>4124.0</v>
      </c>
      <c r="F568" s="5">
        <f t="shared" si="2"/>
        <v>44.34408602</v>
      </c>
      <c r="G568" s="3" t="s">
        <v>4</v>
      </c>
      <c r="H568" s="3">
        <v>37.0</v>
      </c>
      <c r="I568" s="6">
        <f t="shared" si="3"/>
        <v>111.4594595</v>
      </c>
      <c r="J568" s="3" t="s">
        <v>68</v>
      </c>
      <c r="K568" s="3" t="s">
        <v>106</v>
      </c>
      <c r="L568" s="3">
        <v>1.4562936E9</v>
      </c>
      <c r="M568" s="3">
        <v>1.4582772E9</v>
      </c>
      <c r="N568" s="7">
        <f t="shared" ref="N568:O568" si="569">(((L568/60)/60)/24)+DATE(1970,1,1)</f>
        <v>42424.25</v>
      </c>
      <c r="O568" s="7">
        <f t="shared" si="569"/>
        <v>42447.20833</v>
      </c>
      <c r="P568" s="3" t="b">
        <v>0</v>
      </c>
      <c r="Q568" s="3" t="b">
        <v>1</v>
      </c>
      <c r="R568" s="3" t="s">
        <v>130</v>
      </c>
      <c r="S568" s="3" t="s">
        <v>48</v>
      </c>
      <c r="T568" s="3" t="s">
        <v>21</v>
      </c>
      <c r="U568" s="3"/>
      <c r="V568" s="3"/>
      <c r="W568" s="3"/>
      <c r="X568" s="3"/>
      <c r="Y568" s="3"/>
      <c r="Z568" s="3"/>
    </row>
    <row r="569">
      <c r="A569" s="3">
        <v>567.0</v>
      </c>
      <c r="B569" s="3" t="s">
        <v>1255</v>
      </c>
      <c r="C569" s="3" t="s">
        <v>1256</v>
      </c>
      <c r="D569" s="3">
        <v>6800.0</v>
      </c>
      <c r="E569" s="3">
        <v>14865.0</v>
      </c>
      <c r="F569" s="5">
        <f t="shared" si="2"/>
        <v>218.6029412</v>
      </c>
      <c r="G569" s="3" t="s">
        <v>6</v>
      </c>
      <c r="H569" s="3">
        <v>244.0</v>
      </c>
      <c r="I569" s="6">
        <f t="shared" si="3"/>
        <v>60.92213115</v>
      </c>
      <c r="J569" s="3" t="s">
        <v>68</v>
      </c>
      <c r="K569" s="3" t="s">
        <v>106</v>
      </c>
      <c r="L569" s="3">
        <v>1.4049684E9</v>
      </c>
      <c r="M569" s="3">
        <v>1.4051412E9</v>
      </c>
      <c r="N569" s="7">
        <f t="shared" ref="N569:O569" si="570">(((L569/60)/60)/24)+DATE(1970,1,1)</f>
        <v>41830.20833</v>
      </c>
      <c r="O569" s="7">
        <f t="shared" si="570"/>
        <v>41832.20833</v>
      </c>
      <c r="P569" s="3" t="b">
        <v>0</v>
      </c>
      <c r="Q569" s="3" t="b">
        <v>0</v>
      </c>
      <c r="R569" s="3" t="s">
        <v>107</v>
      </c>
      <c r="S569" s="3" t="s">
        <v>48</v>
      </c>
      <c r="T569" s="3" t="s">
        <v>9</v>
      </c>
      <c r="U569" s="3"/>
      <c r="V569" s="3"/>
      <c r="W569" s="3"/>
      <c r="X569" s="3"/>
      <c r="Y569" s="3"/>
      <c r="Z569" s="3"/>
    </row>
    <row r="570">
      <c r="A570" s="3">
        <v>568.0</v>
      </c>
      <c r="B570" s="3" t="s">
        <v>1257</v>
      </c>
      <c r="C570" s="3" t="s">
        <v>1258</v>
      </c>
      <c r="D570" s="3">
        <v>72400.0</v>
      </c>
      <c r="E570" s="3">
        <v>134688.0</v>
      </c>
      <c r="F570" s="5">
        <f t="shared" si="2"/>
        <v>186.0331492</v>
      </c>
      <c r="G570" s="3" t="s">
        <v>6</v>
      </c>
      <c r="H570" s="3">
        <v>5180.0</v>
      </c>
      <c r="I570" s="6">
        <f t="shared" si="3"/>
        <v>26.0015444</v>
      </c>
      <c r="J570" s="3" t="s">
        <v>68</v>
      </c>
      <c r="K570" s="3" t="s">
        <v>106</v>
      </c>
      <c r="L570" s="3">
        <v>1.27917E9</v>
      </c>
      <c r="M570" s="3">
        <v>1.283058E9</v>
      </c>
      <c r="N570" s="7">
        <f t="shared" ref="N570:O570" si="571">(((L570/60)/60)/24)+DATE(1970,1,1)</f>
        <v>40374.20833</v>
      </c>
      <c r="O570" s="7">
        <f t="shared" si="571"/>
        <v>40419.20833</v>
      </c>
      <c r="P570" s="3" t="b">
        <v>0</v>
      </c>
      <c r="Q570" s="3" t="b">
        <v>0</v>
      </c>
      <c r="R570" s="3" t="s">
        <v>116</v>
      </c>
      <c r="S570" s="3" t="s">
        <v>46</v>
      </c>
      <c r="T570" s="3" t="s">
        <v>8</v>
      </c>
      <c r="U570" s="3"/>
      <c r="V570" s="3"/>
      <c r="W570" s="3"/>
      <c r="X570" s="3"/>
      <c r="Y570" s="3"/>
      <c r="Z570" s="3"/>
    </row>
    <row r="571">
      <c r="A571" s="3">
        <v>569.0</v>
      </c>
      <c r="B571" s="3" t="s">
        <v>1259</v>
      </c>
      <c r="C571" s="3" t="s">
        <v>1260</v>
      </c>
      <c r="D571" s="3">
        <v>20100.0</v>
      </c>
      <c r="E571" s="3">
        <v>47705.0</v>
      </c>
      <c r="F571" s="5">
        <f t="shared" si="2"/>
        <v>237.3383085</v>
      </c>
      <c r="G571" s="3" t="s">
        <v>6</v>
      </c>
      <c r="H571" s="3">
        <v>589.0</v>
      </c>
      <c r="I571" s="6">
        <f t="shared" si="3"/>
        <v>80.99320883</v>
      </c>
      <c r="J571" s="3" t="s">
        <v>69</v>
      </c>
      <c r="K571" s="3" t="s">
        <v>185</v>
      </c>
      <c r="L571" s="3">
        <v>1.2947256E9</v>
      </c>
      <c r="M571" s="3">
        <v>1.2957624E9</v>
      </c>
      <c r="N571" s="7">
        <f t="shared" ref="N571:O571" si="572">(((L571/60)/60)/24)+DATE(1970,1,1)</f>
        <v>40554.25</v>
      </c>
      <c r="O571" s="7">
        <f t="shared" si="572"/>
        <v>40566.25</v>
      </c>
      <c r="P571" s="3" t="b">
        <v>0</v>
      </c>
      <c r="Q571" s="3" t="b">
        <v>0</v>
      </c>
      <c r="R571" s="3" t="s">
        <v>151</v>
      </c>
      <c r="S571" s="3" t="s">
        <v>47</v>
      </c>
      <c r="T571" s="3" t="s">
        <v>18</v>
      </c>
      <c r="U571" s="3"/>
      <c r="V571" s="3"/>
      <c r="W571" s="3"/>
      <c r="X571" s="3"/>
      <c r="Y571" s="3"/>
      <c r="Z571" s="3"/>
    </row>
    <row r="572">
      <c r="A572" s="3">
        <v>570.0</v>
      </c>
      <c r="B572" s="3" t="s">
        <v>1261</v>
      </c>
      <c r="C572" s="3" t="s">
        <v>1262</v>
      </c>
      <c r="D572" s="3">
        <v>31200.0</v>
      </c>
      <c r="E572" s="3">
        <v>95364.0</v>
      </c>
      <c r="F572" s="5">
        <f t="shared" si="2"/>
        <v>305.6538462</v>
      </c>
      <c r="G572" s="3" t="s">
        <v>6</v>
      </c>
      <c r="H572" s="3">
        <v>2725.0</v>
      </c>
      <c r="I572" s="6">
        <f t="shared" si="3"/>
        <v>34.9959633</v>
      </c>
      <c r="J572" s="3" t="s">
        <v>68</v>
      </c>
      <c r="K572" s="3" t="s">
        <v>106</v>
      </c>
      <c r="L572" s="3">
        <v>1.4190552E9</v>
      </c>
      <c r="M572" s="3">
        <v>1.4195736E9</v>
      </c>
      <c r="N572" s="7">
        <f t="shared" ref="N572:O572" si="573">(((L572/60)/60)/24)+DATE(1970,1,1)</f>
        <v>41993.25</v>
      </c>
      <c r="O572" s="7">
        <f t="shared" si="573"/>
        <v>41999.25</v>
      </c>
      <c r="P572" s="3" t="b">
        <v>0</v>
      </c>
      <c r="Q572" s="3" t="b">
        <v>1</v>
      </c>
      <c r="R572" s="3" t="s">
        <v>107</v>
      </c>
      <c r="S572" s="3" t="s">
        <v>48</v>
      </c>
      <c r="T572" s="3" t="s">
        <v>9</v>
      </c>
      <c r="U572" s="3"/>
      <c r="V572" s="3"/>
      <c r="W572" s="3"/>
      <c r="X572" s="3"/>
      <c r="Y572" s="3"/>
      <c r="Z572" s="3"/>
    </row>
    <row r="573">
      <c r="A573" s="3">
        <v>571.0</v>
      </c>
      <c r="B573" s="3" t="s">
        <v>1263</v>
      </c>
      <c r="C573" s="3" t="s">
        <v>1264</v>
      </c>
      <c r="D573" s="3">
        <v>3500.0</v>
      </c>
      <c r="E573" s="3">
        <v>3295.0</v>
      </c>
      <c r="F573" s="5">
        <f t="shared" si="2"/>
        <v>94.14285714</v>
      </c>
      <c r="G573" s="3" t="s">
        <v>4</v>
      </c>
      <c r="H573" s="3">
        <v>35.0</v>
      </c>
      <c r="I573" s="6">
        <f t="shared" si="3"/>
        <v>94.14285714</v>
      </c>
      <c r="J573" s="3" t="s">
        <v>69</v>
      </c>
      <c r="K573" s="3" t="s">
        <v>185</v>
      </c>
      <c r="L573" s="3">
        <v>1.43469E9</v>
      </c>
      <c r="M573" s="3">
        <v>1.4387508E9</v>
      </c>
      <c r="N573" s="7">
        <f t="shared" ref="N573:O573" si="574">(((L573/60)/60)/24)+DATE(1970,1,1)</f>
        <v>42174.20833</v>
      </c>
      <c r="O573" s="7">
        <f t="shared" si="574"/>
        <v>42221.20833</v>
      </c>
      <c r="P573" s="3" t="b">
        <v>0</v>
      </c>
      <c r="Q573" s="3" t="b">
        <v>0</v>
      </c>
      <c r="R573" s="3" t="s">
        <v>178</v>
      </c>
      <c r="S573" s="3" t="s">
        <v>47</v>
      </c>
      <c r="T573" s="3" t="s">
        <v>25</v>
      </c>
      <c r="U573" s="3"/>
      <c r="V573" s="3"/>
      <c r="W573" s="3"/>
      <c r="X573" s="3"/>
      <c r="Y573" s="3"/>
      <c r="Z573" s="3"/>
    </row>
    <row r="574">
      <c r="A574" s="3">
        <v>572.0</v>
      </c>
      <c r="B574" s="3" t="s">
        <v>1265</v>
      </c>
      <c r="C574" s="3" t="s">
        <v>1266</v>
      </c>
      <c r="D574" s="3">
        <v>9000.0</v>
      </c>
      <c r="E574" s="3">
        <v>4896.0</v>
      </c>
      <c r="F574" s="5">
        <f t="shared" si="2"/>
        <v>54.4</v>
      </c>
      <c r="G574" s="3" t="s">
        <v>3</v>
      </c>
      <c r="H574" s="3">
        <v>94.0</v>
      </c>
      <c r="I574" s="6">
        <f t="shared" si="3"/>
        <v>52.08510638</v>
      </c>
      <c r="J574" s="3" t="s">
        <v>68</v>
      </c>
      <c r="K574" s="3" t="s">
        <v>106</v>
      </c>
      <c r="L574" s="3">
        <v>1.4434164E9</v>
      </c>
      <c r="M574" s="3">
        <v>1.4447988E9</v>
      </c>
      <c r="N574" s="7">
        <f t="shared" ref="N574:O574" si="575">(((L574/60)/60)/24)+DATE(1970,1,1)</f>
        <v>42275.20833</v>
      </c>
      <c r="O574" s="7">
        <f t="shared" si="575"/>
        <v>42291.20833</v>
      </c>
      <c r="P574" s="3" t="b">
        <v>0</v>
      </c>
      <c r="Q574" s="3" t="b">
        <v>1</v>
      </c>
      <c r="R574" s="3" t="s">
        <v>107</v>
      </c>
      <c r="S574" s="3" t="s">
        <v>48</v>
      </c>
      <c r="T574" s="3" t="s">
        <v>9</v>
      </c>
      <c r="U574" s="3"/>
      <c r="V574" s="3"/>
      <c r="W574" s="3"/>
      <c r="X574" s="3"/>
      <c r="Y574" s="3"/>
      <c r="Z574" s="3"/>
    </row>
    <row r="575">
      <c r="A575" s="3">
        <v>573.0</v>
      </c>
      <c r="B575" s="3" t="s">
        <v>1267</v>
      </c>
      <c r="C575" s="3" t="s">
        <v>1268</v>
      </c>
      <c r="D575" s="3">
        <v>6700.0</v>
      </c>
      <c r="E575" s="3">
        <v>7496.0</v>
      </c>
      <c r="F575" s="5">
        <f t="shared" si="2"/>
        <v>111.880597</v>
      </c>
      <c r="G575" s="3" t="s">
        <v>6</v>
      </c>
      <c r="H575" s="3">
        <v>300.0</v>
      </c>
      <c r="I575" s="6">
        <f t="shared" si="3"/>
        <v>24.98666667</v>
      </c>
      <c r="J575" s="3" t="s">
        <v>68</v>
      </c>
      <c r="K575" s="3" t="s">
        <v>106</v>
      </c>
      <c r="L575" s="3">
        <v>1.3990068E9</v>
      </c>
      <c r="M575" s="3">
        <v>1.3991796E9</v>
      </c>
      <c r="N575" s="7">
        <f t="shared" ref="N575:O575" si="576">(((L575/60)/60)/24)+DATE(1970,1,1)</f>
        <v>41761.20833</v>
      </c>
      <c r="O575" s="7">
        <f t="shared" si="576"/>
        <v>41763.20833</v>
      </c>
      <c r="P575" s="3" t="b">
        <v>0</v>
      </c>
      <c r="Q575" s="3" t="b">
        <v>0</v>
      </c>
      <c r="R575" s="3" t="s">
        <v>1106</v>
      </c>
      <c r="S575" s="3" t="s">
        <v>54</v>
      </c>
      <c r="T575" s="3" t="s">
        <v>30</v>
      </c>
      <c r="U575" s="3"/>
      <c r="V575" s="3"/>
      <c r="W575" s="3"/>
      <c r="X575" s="3"/>
      <c r="Y575" s="3"/>
      <c r="Z575" s="3"/>
    </row>
    <row r="576">
      <c r="A576" s="3">
        <v>574.0</v>
      </c>
      <c r="B576" s="3" t="s">
        <v>1269</v>
      </c>
      <c r="C576" s="3" t="s">
        <v>1270</v>
      </c>
      <c r="D576" s="3">
        <v>2700.0</v>
      </c>
      <c r="E576" s="3">
        <v>9967.0</v>
      </c>
      <c r="F576" s="5">
        <f t="shared" si="2"/>
        <v>369.1481481</v>
      </c>
      <c r="G576" s="3" t="s">
        <v>6</v>
      </c>
      <c r="H576" s="3">
        <v>144.0</v>
      </c>
      <c r="I576" s="6">
        <f t="shared" si="3"/>
        <v>69.21527778</v>
      </c>
      <c r="J576" s="3" t="s">
        <v>68</v>
      </c>
      <c r="K576" s="3" t="s">
        <v>106</v>
      </c>
      <c r="L576" s="3">
        <v>1.5756984E9</v>
      </c>
      <c r="M576" s="3">
        <v>1.5765624E9</v>
      </c>
      <c r="N576" s="7">
        <f t="shared" ref="N576:O576" si="577">(((L576/60)/60)/24)+DATE(1970,1,1)</f>
        <v>43806.25</v>
      </c>
      <c r="O576" s="7">
        <f t="shared" si="577"/>
        <v>43816.25</v>
      </c>
      <c r="P576" s="3" t="b">
        <v>0</v>
      </c>
      <c r="Q576" s="3" t="b">
        <v>1</v>
      </c>
      <c r="R576" s="3" t="s">
        <v>103</v>
      </c>
      <c r="S576" s="3" t="s">
        <v>52</v>
      </c>
      <c r="T576" s="3" t="s">
        <v>12</v>
      </c>
      <c r="U576" s="3"/>
      <c r="V576" s="3"/>
      <c r="W576" s="3"/>
      <c r="X576" s="3"/>
      <c r="Y576" s="3"/>
      <c r="Z576" s="3"/>
    </row>
    <row r="577">
      <c r="A577" s="3">
        <v>575.0</v>
      </c>
      <c r="B577" s="3" t="s">
        <v>1271</v>
      </c>
      <c r="C577" s="3" t="s">
        <v>1272</v>
      </c>
      <c r="D577" s="3">
        <v>83300.0</v>
      </c>
      <c r="E577" s="3">
        <v>52421.0</v>
      </c>
      <c r="F577" s="5">
        <f t="shared" si="2"/>
        <v>62.93037215</v>
      </c>
      <c r="G577" s="3" t="s">
        <v>4</v>
      </c>
      <c r="H577" s="3">
        <v>558.0</v>
      </c>
      <c r="I577" s="6">
        <f t="shared" si="3"/>
        <v>93.94444444</v>
      </c>
      <c r="J577" s="3" t="s">
        <v>68</v>
      </c>
      <c r="K577" s="3" t="s">
        <v>106</v>
      </c>
      <c r="L577" s="3">
        <v>1.400562E9</v>
      </c>
      <c r="M577" s="3">
        <v>1.4008212E9</v>
      </c>
      <c r="N577" s="7">
        <f t="shared" ref="N577:O577" si="578">(((L577/60)/60)/24)+DATE(1970,1,1)</f>
        <v>41779.20833</v>
      </c>
      <c r="O577" s="7">
        <f t="shared" si="578"/>
        <v>41782.20833</v>
      </c>
      <c r="P577" s="3" t="b">
        <v>0</v>
      </c>
      <c r="Q577" s="3" t="b">
        <v>1</v>
      </c>
      <c r="R577" s="3" t="s">
        <v>116</v>
      </c>
      <c r="S577" s="3" t="s">
        <v>46</v>
      </c>
      <c r="T577" s="3" t="s">
        <v>8</v>
      </c>
      <c r="U577" s="3"/>
      <c r="V577" s="3"/>
      <c r="W577" s="3"/>
      <c r="X577" s="3"/>
      <c r="Y577" s="3"/>
      <c r="Z577" s="3"/>
    </row>
    <row r="578">
      <c r="A578" s="3">
        <v>576.0</v>
      </c>
      <c r="B578" s="3" t="s">
        <v>1273</v>
      </c>
      <c r="C578" s="3" t="s">
        <v>1274</v>
      </c>
      <c r="D578" s="3">
        <v>9700.0</v>
      </c>
      <c r="E578" s="3">
        <v>6298.0</v>
      </c>
      <c r="F578" s="5">
        <f t="shared" si="2"/>
        <v>64.92783505</v>
      </c>
      <c r="G578" s="3" t="s">
        <v>4</v>
      </c>
      <c r="H578" s="3">
        <v>64.0</v>
      </c>
      <c r="I578" s="6">
        <f t="shared" si="3"/>
        <v>98.40625</v>
      </c>
      <c r="J578" s="3" t="s">
        <v>68</v>
      </c>
      <c r="K578" s="3" t="s">
        <v>106</v>
      </c>
      <c r="L578" s="3">
        <v>1.5095124E9</v>
      </c>
      <c r="M578" s="3">
        <v>1.5109848E9</v>
      </c>
      <c r="N578" s="7">
        <f t="shared" ref="N578:O578" si="579">(((L578/60)/60)/24)+DATE(1970,1,1)</f>
        <v>43040.20833</v>
      </c>
      <c r="O578" s="7">
        <f t="shared" si="579"/>
        <v>43057.25</v>
      </c>
      <c r="P578" s="3" t="b">
        <v>0</v>
      </c>
      <c r="Q578" s="3" t="b">
        <v>0</v>
      </c>
      <c r="R578" s="3" t="s">
        <v>116</v>
      </c>
      <c r="S578" s="3" t="s">
        <v>46</v>
      </c>
      <c r="T578" s="3" t="s">
        <v>8</v>
      </c>
      <c r="U578" s="3"/>
      <c r="V578" s="3"/>
      <c r="W578" s="3"/>
      <c r="X578" s="3"/>
      <c r="Y578" s="3"/>
      <c r="Z578" s="3"/>
    </row>
    <row r="579">
      <c r="A579" s="3">
        <v>577.0</v>
      </c>
      <c r="B579" s="3" t="s">
        <v>1275</v>
      </c>
      <c r="C579" s="3" t="s">
        <v>1276</v>
      </c>
      <c r="D579" s="3">
        <v>8200.0</v>
      </c>
      <c r="E579" s="3">
        <v>1546.0</v>
      </c>
      <c r="F579" s="5">
        <f t="shared" si="2"/>
        <v>18.85365854</v>
      </c>
      <c r="G579" s="3" t="s">
        <v>3</v>
      </c>
      <c r="H579" s="3">
        <v>37.0</v>
      </c>
      <c r="I579" s="6">
        <f t="shared" si="3"/>
        <v>41.78378378</v>
      </c>
      <c r="J579" s="3" t="s">
        <v>68</v>
      </c>
      <c r="K579" s="3" t="s">
        <v>106</v>
      </c>
      <c r="L579" s="3">
        <v>1.2998232E9</v>
      </c>
      <c r="M579" s="3">
        <v>1.302066E9</v>
      </c>
      <c r="N579" s="7">
        <f t="shared" ref="N579:O579" si="580">(((L579/60)/60)/24)+DATE(1970,1,1)</f>
        <v>40613.25</v>
      </c>
      <c r="O579" s="7">
        <f t="shared" si="580"/>
        <v>40639.20833</v>
      </c>
      <c r="P579" s="3" t="b">
        <v>0</v>
      </c>
      <c r="Q579" s="3" t="b">
        <v>0</v>
      </c>
      <c r="R579" s="3" t="s">
        <v>236</v>
      </c>
      <c r="S579" s="3" t="s">
        <v>48</v>
      </c>
      <c r="T579" s="3" t="s">
        <v>23</v>
      </c>
      <c r="U579" s="3"/>
      <c r="V579" s="3"/>
      <c r="W579" s="3"/>
      <c r="X579" s="3"/>
      <c r="Y579" s="3"/>
      <c r="Z579" s="3"/>
    </row>
    <row r="580">
      <c r="A580" s="3">
        <v>578.0</v>
      </c>
      <c r="B580" s="3" t="s">
        <v>1277</v>
      </c>
      <c r="C580" s="3" t="s">
        <v>1278</v>
      </c>
      <c r="D580" s="3">
        <v>96500.0</v>
      </c>
      <c r="E580" s="3">
        <v>16168.0</v>
      </c>
      <c r="F580" s="5">
        <f t="shared" si="2"/>
        <v>16.75440415</v>
      </c>
      <c r="G580" s="3" t="s">
        <v>4</v>
      </c>
      <c r="H580" s="3">
        <v>245.0</v>
      </c>
      <c r="I580" s="6">
        <f t="shared" si="3"/>
        <v>65.99183673</v>
      </c>
      <c r="J580" s="3" t="s">
        <v>68</v>
      </c>
      <c r="K580" s="3" t="s">
        <v>106</v>
      </c>
      <c r="L580" s="3">
        <v>1.3227192E9</v>
      </c>
      <c r="M580" s="3">
        <v>1.3229784E9</v>
      </c>
      <c r="N580" s="7">
        <f t="shared" ref="N580:O580" si="581">(((L580/60)/60)/24)+DATE(1970,1,1)</f>
        <v>40878.25</v>
      </c>
      <c r="O580" s="7">
        <f t="shared" si="581"/>
        <v>40881.25</v>
      </c>
      <c r="P580" s="3" t="b">
        <v>0</v>
      </c>
      <c r="Q580" s="3" t="b">
        <v>0</v>
      </c>
      <c r="R580" s="3" t="s">
        <v>551</v>
      </c>
      <c r="S580" s="3" t="s">
        <v>47</v>
      </c>
      <c r="T580" s="3" t="s">
        <v>26</v>
      </c>
      <c r="U580" s="3"/>
      <c r="V580" s="3"/>
      <c r="W580" s="3"/>
      <c r="X580" s="3"/>
      <c r="Y580" s="3"/>
      <c r="Z580" s="3"/>
    </row>
    <row r="581">
      <c r="A581" s="3">
        <v>579.0</v>
      </c>
      <c r="B581" s="3" t="s">
        <v>1279</v>
      </c>
      <c r="C581" s="3" t="s">
        <v>1280</v>
      </c>
      <c r="D581" s="3">
        <v>6200.0</v>
      </c>
      <c r="E581" s="3">
        <v>6269.0</v>
      </c>
      <c r="F581" s="5">
        <f t="shared" si="2"/>
        <v>101.1129032</v>
      </c>
      <c r="G581" s="3" t="s">
        <v>6</v>
      </c>
      <c r="H581" s="3">
        <v>87.0</v>
      </c>
      <c r="I581" s="6">
        <f t="shared" si="3"/>
        <v>72.05747126</v>
      </c>
      <c r="J581" s="3" t="s">
        <v>68</v>
      </c>
      <c r="K581" s="3" t="s">
        <v>106</v>
      </c>
      <c r="L581" s="3">
        <v>1.3126932E9</v>
      </c>
      <c r="M581" s="3">
        <v>1.31373E9</v>
      </c>
      <c r="N581" s="7">
        <f t="shared" ref="N581:O581" si="582">(((L581/60)/60)/24)+DATE(1970,1,1)</f>
        <v>40762.20833</v>
      </c>
      <c r="O581" s="7">
        <f t="shared" si="582"/>
        <v>40774.20833</v>
      </c>
      <c r="P581" s="3" t="b">
        <v>0</v>
      </c>
      <c r="Q581" s="3" t="b">
        <v>0</v>
      </c>
      <c r="R581" s="3" t="s">
        <v>236</v>
      </c>
      <c r="S581" s="3" t="s">
        <v>48</v>
      </c>
      <c r="T581" s="3" t="s">
        <v>23</v>
      </c>
      <c r="U581" s="3"/>
      <c r="V581" s="3"/>
      <c r="W581" s="3"/>
      <c r="X581" s="3"/>
      <c r="Y581" s="3"/>
      <c r="Z581" s="3"/>
    </row>
    <row r="582">
      <c r="A582" s="3">
        <v>580.0</v>
      </c>
      <c r="B582" s="3" t="s">
        <v>633</v>
      </c>
      <c r="C582" s="3" t="s">
        <v>1281</v>
      </c>
      <c r="D582" s="3">
        <v>43800.0</v>
      </c>
      <c r="E582" s="3">
        <v>149578.0</v>
      </c>
      <c r="F582" s="5">
        <f t="shared" si="2"/>
        <v>341.5022831</v>
      </c>
      <c r="G582" s="3" t="s">
        <v>6</v>
      </c>
      <c r="H582" s="3">
        <v>3116.0</v>
      </c>
      <c r="I582" s="6">
        <f t="shared" si="3"/>
        <v>48.00320924</v>
      </c>
      <c r="J582" s="3" t="s">
        <v>68</v>
      </c>
      <c r="K582" s="3" t="s">
        <v>106</v>
      </c>
      <c r="L582" s="3">
        <v>1.3933944E9</v>
      </c>
      <c r="M582" s="3">
        <v>1.3940856E9</v>
      </c>
      <c r="N582" s="7">
        <f t="shared" ref="N582:O582" si="583">(((L582/60)/60)/24)+DATE(1970,1,1)</f>
        <v>41696.25</v>
      </c>
      <c r="O582" s="7">
        <f t="shared" si="583"/>
        <v>41704.25</v>
      </c>
      <c r="P582" s="3" t="b">
        <v>0</v>
      </c>
      <c r="Q582" s="3" t="b">
        <v>0</v>
      </c>
      <c r="R582" s="3" t="s">
        <v>116</v>
      </c>
      <c r="S582" s="3" t="s">
        <v>46</v>
      </c>
      <c r="T582" s="3" t="s">
        <v>8</v>
      </c>
      <c r="U582" s="3"/>
      <c r="V582" s="3"/>
      <c r="W582" s="3"/>
      <c r="X582" s="3"/>
      <c r="Y582" s="3"/>
      <c r="Z582" s="3"/>
    </row>
    <row r="583">
      <c r="A583" s="3">
        <v>581.0</v>
      </c>
      <c r="B583" s="3" t="s">
        <v>1282</v>
      </c>
      <c r="C583" s="3" t="s">
        <v>1283</v>
      </c>
      <c r="D583" s="3">
        <v>6000.0</v>
      </c>
      <c r="E583" s="3">
        <v>3841.0</v>
      </c>
      <c r="F583" s="5">
        <f t="shared" si="2"/>
        <v>64.01666667</v>
      </c>
      <c r="G583" s="3" t="s">
        <v>4</v>
      </c>
      <c r="H583" s="3">
        <v>71.0</v>
      </c>
      <c r="I583" s="6">
        <f t="shared" si="3"/>
        <v>54.09859155</v>
      </c>
      <c r="J583" s="3" t="s">
        <v>68</v>
      </c>
      <c r="K583" s="3" t="s">
        <v>106</v>
      </c>
      <c r="L583" s="3">
        <v>1.3040532E9</v>
      </c>
      <c r="M583" s="3">
        <v>1.3053492E9</v>
      </c>
      <c r="N583" s="7">
        <f t="shared" ref="N583:O583" si="584">(((L583/60)/60)/24)+DATE(1970,1,1)</f>
        <v>40662.20833</v>
      </c>
      <c r="O583" s="7">
        <f t="shared" si="584"/>
        <v>40677.20833</v>
      </c>
      <c r="P583" s="3" t="b">
        <v>0</v>
      </c>
      <c r="Q583" s="3" t="b">
        <v>0</v>
      </c>
      <c r="R583" s="3" t="s">
        <v>111</v>
      </c>
      <c r="S583" s="3" t="s">
        <v>49</v>
      </c>
      <c r="T583" s="3" t="s">
        <v>11</v>
      </c>
      <c r="U583" s="3"/>
      <c r="V583" s="3"/>
      <c r="W583" s="3"/>
      <c r="X583" s="3"/>
      <c r="Y583" s="3"/>
      <c r="Z583" s="3"/>
    </row>
    <row r="584">
      <c r="A584" s="3">
        <v>582.0</v>
      </c>
      <c r="B584" s="3" t="s">
        <v>1284</v>
      </c>
      <c r="C584" s="3" t="s">
        <v>1285</v>
      </c>
      <c r="D584" s="3">
        <v>8700.0</v>
      </c>
      <c r="E584" s="3">
        <v>4531.0</v>
      </c>
      <c r="F584" s="5">
        <f t="shared" si="2"/>
        <v>52.08045977</v>
      </c>
      <c r="G584" s="3" t="s">
        <v>4</v>
      </c>
      <c r="H584" s="3">
        <v>42.0</v>
      </c>
      <c r="I584" s="6">
        <f t="shared" si="3"/>
        <v>107.8809524</v>
      </c>
      <c r="J584" s="3" t="s">
        <v>68</v>
      </c>
      <c r="K584" s="3" t="s">
        <v>106</v>
      </c>
      <c r="L584" s="3">
        <v>1.4339124E9</v>
      </c>
      <c r="M584" s="3">
        <v>1.4343444E9</v>
      </c>
      <c r="N584" s="7">
        <f t="shared" ref="N584:O584" si="585">(((L584/60)/60)/24)+DATE(1970,1,1)</f>
        <v>42165.20833</v>
      </c>
      <c r="O584" s="7">
        <f t="shared" si="585"/>
        <v>42170.20833</v>
      </c>
      <c r="P584" s="3" t="b">
        <v>0</v>
      </c>
      <c r="Q584" s="3" t="b">
        <v>1</v>
      </c>
      <c r="R584" s="3" t="s">
        <v>168</v>
      </c>
      <c r="S584" s="3" t="s">
        <v>51</v>
      </c>
      <c r="T584" s="3" t="s">
        <v>17</v>
      </c>
      <c r="U584" s="3"/>
      <c r="V584" s="3"/>
      <c r="W584" s="3"/>
      <c r="X584" s="3"/>
      <c r="Y584" s="3"/>
      <c r="Z584" s="3"/>
    </row>
    <row r="585">
      <c r="A585" s="3">
        <v>583.0</v>
      </c>
      <c r="B585" s="3" t="s">
        <v>1286</v>
      </c>
      <c r="C585" s="3" t="s">
        <v>1287</v>
      </c>
      <c r="D585" s="3">
        <v>18900.0</v>
      </c>
      <c r="E585" s="3">
        <v>60934.0</v>
      </c>
      <c r="F585" s="5">
        <f t="shared" si="2"/>
        <v>322.4021164</v>
      </c>
      <c r="G585" s="3" t="s">
        <v>6</v>
      </c>
      <c r="H585" s="3">
        <v>909.0</v>
      </c>
      <c r="I585" s="6">
        <f t="shared" si="3"/>
        <v>67.03410341</v>
      </c>
      <c r="J585" s="3" t="s">
        <v>68</v>
      </c>
      <c r="K585" s="3" t="s">
        <v>106</v>
      </c>
      <c r="L585" s="3">
        <v>1.3297176E9</v>
      </c>
      <c r="M585" s="3">
        <v>1.3311864E9</v>
      </c>
      <c r="N585" s="7">
        <f t="shared" ref="N585:O585" si="586">(((L585/60)/60)/24)+DATE(1970,1,1)</f>
        <v>40959.25</v>
      </c>
      <c r="O585" s="7">
        <f t="shared" si="586"/>
        <v>40976.25</v>
      </c>
      <c r="P585" s="3" t="b">
        <v>0</v>
      </c>
      <c r="Q585" s="3" t="b">
        <v>0</v>
      </c>
      <c r="R585" s="3" t="s">
        <v>123</v>
      </c>
      <c r="S585" s="3" t="s">
        <v>47</v>
      </c>
      <c r="T585" s="3" t="s">
        <v>10</v>
      </c>
      <c r="U585" s="3"/>
      <c r="V585" s="3"/>
      <c r="W585" s="3"/>
      <c r="X585" s="3"/>
      <c r="Y585" s="3"/>
      <c r="Z585" s="3"/>
    </row>
    <row r="586">
      <c r="A586" s="3">
        <v>584.0</v>
      </c>
      <c r="B586" s="3" t="s">
        <v>126</v>
      </c>
      <c r="C586" s="3" t="s">
        <v>1288</v>
      </c>
      <c r="D586" s="3">
        <v>86400.0</v>
      </c>
      <c r="E586" s="3">
        <v>103255.0</v>
      </c>
      <c r="F586" s="5">
        <f t="shared" si="2"/>
        <v>119.5081019</v>
      </c>
      <c r="G586" s="3" t="s">
        <v>6</v>
      </c>
      <c r="H586" s="3">
        <v>1613.0</v>
      </c>
      <c r="I586" s="6">
        <f t="shared" si="3"/>
        <v>64.01425914</v>
      </c>
      <c r="J586" s="3" t="s">
        <v>68</v>
      </c>
      <c r="K586" s="3" t="s">
        <v>106</v>
      </c>
      <c r="L586" s="3">
        <v>1.33533E9</v>
      </c>
      <c r="M586" s="3">
        <v>1.3365396E9</v>
      </c>
      <c r="N586" s="7">
        <f t="shared" ref="N586:O586" si="587">(((L586/60)/60)/24)+DATE(1970,1,1)</f>
        <v>41024.20833</v>
      </c>
      <c r="O586" s="7">
        <f t="shared" si="587"/>
        <v>41038.20833</v>
      </c>
      <c r="P586" s="3" t="b">
        <v>0</v>
      </c>
      <c r="Q586" s="3" t="b">
        <v>0</v>
      </c>
      <c r="R586" s="3" t="s">
        <v>111</v>
      </c>
      <c r="S586" s="3" t="s">
        <v>49</v>
      </c>
      <c r="T586" s="3" t="s">
        <v>11</v>
      </c>
      <c r="U586" s="3"/>
      <c r="V586" s="3"/>
      <c r="W586" s="3"/>
      <c r="X586" s="3"/>
      <c r="Y586" s="3"/>
      <c r="Z586" s="3"/>
    </row>
    <row r="587">
      <c r="A587" s="3">
        <v>585.0</v>
      </c>
      <c r="B587" s="3" t="s">
        <v>1289</v>
      </c>
      <c r="C587" s="3" t="s">
        <v>1290</v>
      </c>
      <c r="D587" s="3">
        <v>8900.0</v>
      </c>
      <c r="E587" s="3">
        <v>13065.0</v>
      </c>
      <c r="F587" s="5">
        <f t="shared" si="2"/>
        <v>146.7977528</v>
      </c>
      <c r="G587" s="3" t="s">
        <v>6</v>
      </c>
      <c r="H587" s="3">
        <v>136.0</v>
      </c>
      <c r="I587" s="6">
        <f t="shared" si="3"/>
        <v>96.06617647</v>
      </c>
      <c r="J587" s="3" t="s">
        <v>68</v>
      </c>
      <c r="K587" s="3" t="s">
        <v>106</v>
      </c>
      <c r="L587" s="3">
        <v>1.2688884E9</v>
      </c>
      <c r="M587" s="3">
        <v>1.2697524E9</v>
      </c>
      <c r="N587" s="7">
        <f t="shared" ref="N587:O587" si="588">(((L587/60)/60)/24)+DATE(1970,1,1)</f>
        <v>40255.20833</v>
      </c>
      <c r="O587" s="7">
        <f t="shared" si="588"/>
        <v>40265.20833</v>
      </c>
      <c r="P587" s="3" t="b">
        <v>0</v>
      </c>
      <c r="Q587" s="3" t="b">
        <v>0</v>
      </c>
      <c r="R587" s="3" t="s">
        <v>283</v>
      </c>
      <c r="S587" s="3" t="s">
        <v>50</v>
      </c>
      <c r="T587" s="3" t="s">
        <v>19</v>
      </c>
      <c r="U587" s="3"/>
      <c r="V587" s="3"/>
      <c r="W587" s="3"/>
      <c r="X587" s="3"/>
      <c r="Y587" s="3"/>
      <c r="Z587" s="3"/>
    </row>
    <row r="588">
      <c r="A588" s="3">
        <v>586.0</v>
      </c>
      <c r="B588" s="3" t="s">
        <v>1291</v>
      </c>
      <c r="C588" s="3" t="s">
        <v>1292</v>
      </c>
      <c r="D588" s="3">
        <v>700.0</v>
      </c>
      <c r="E588" s="3">
        <v>6654.0</v>
      </c>
      <c r="F588" s="5">
        <f t="shared" si="2"/>
        <v>950.5714286</v>
      </c>
      <c r="G588" s="3" t="s">
        <v>6</v>
      </c>
      <c r="H588" s="3">
        <v>130.0</v>
      </c>
      <c r="I588" s="6">
        <f t="shared" si="3"/>
        <v>51.18461538</v>
      </c>
      <c r="J588" s="3" t="s">
        <v>68</v>
      </c>
      <c r="K588" s="3" t="s">
        <v>106</v>
      </c>
      <c r="L588" s="3">
        <v>1.2899736E9</v>
      </c>
      <c r="M588" s="3">
        <v>1.2916152E9</v>
      </c>
      <c r="N588" s="7">
        <f t="shared" ref="N588:O588" si="589">(((L588/60)/60)/24)+DATE(1970,1,1)</f>
        <v>40499.25</v>
      </c>
      <c r="O588" s="7">
        <f t="shared" si="589"/>
        <v>40518.25</v>
      </c>
      <c r="P588" s="3" t="b">
        <v>0</v>
      </c>
      <c r="Q588" s="3" t="b">
        <v>0</v>
      </c>
      <c r="R588" s="3" t="s">
        <v>107</v>
      </c>
      <c r="S588" s="3" t="s">
        <v>48</v>
      </c>
      <c r="T588" s="3" t="s">
        <v>9</v>
      </c>
      <c r="U588" s="3"/>
      <c r="V588" s="3"/>
      <c r="W588" s="3"/>
      <c r="X588" s="3"/>
      <c r="Y588" s="3"/>
      <c r="Z588" s="3"/>
    </row>
    <row r="589">
      <c r="A589" s="3">
        <v>587.0</v>
      </c>
      <c r="B589" s="3" t="s">
        <v>1293</v>
      </c>
      <c r="C589" s="3" t="s">
        <v>1294</v>
      </c>
      <c r="D589" s="3">
        <v>9400.0</v>
      </c>
      <c r="E589" s="3">
        <v>6852.0</v>
      </c>
      <c r="F589" s="5">
        <f t="shared" si="2"/>
        <v>72.89361702</v>
      </c>
      <c r="G589" s="3" t="s">
        <v>4</v>
      </c>
      <c r="H589" s="3">
        <v>156.0</v>
      </c>
      <c r="I589" s="6">
        <f t="shared" si="3"/>
        <v>43.92307692</v>
      </c>
      <c r="J589" s="3" t="s">
        <v>73</v>
      </c>
      <c r="K589" s="3" t="s">
        <v>102</v>
      </c>
      <c r="L589" s="3">
        <v>1.5478776E9</v>
      </c>
      <c r="M589" s="3">
        <v>1.5523668E9</v>
      </c>
      <c r="N589" s="7">
        <f t="shared" ref="N589:O589" si="590">(((L589/60)/60)/24)+DATE(1970,1,1)</f>
        <v>43484.25</v>
      </c>
      <c r="O589" s="7">
        <f t="shared" si="590"/>
        <v>43536.20833</v>
      </c>
      <c r="P589" s="3" t="b">
        <v>0</v>
      </c>
      <c r="Q589" s="3" t="b">
        <v>1</v>
      </c>
      <c r="R589" s="3" t="s">
        <v>103</v>
      </c>
      <c r="S589" s="3" t="s">
        <v>52</v>
      </c>
      <c r="T589" s="3" t="s">
        <v>12</v>
      </c>
      <c r="U589" s="3"/>
      <c r="V589" s="3"/>
      <c r="W589" s="3"/>
      <c r="X589" s="3"/>
      <c r="Y589" s="3"/>
      <c r="Z589" s="3"/>
    </row>
    <row r="590">
      <c r="A590" s="3">
        <v>588.0</v>
      </c>
      <c r="B590" s="3" t="s">
        <v>1295</v>
      </c>
      <c r="C590" s="3" t="s">
        <v>1296</v>
      </c>
      <c r="D590" s="3">
        <v>157600.0</v>
      </c>
      <c r="E590" s="3">
        <v>124517.0</v>
      </c>
      <c r="F590" s="5">
        <f t="shared" si="2"/>
        <v>79.00824873</v>
      </c>
      <c r="G590" s="3" t="s">
        <v>4</v>
      </c>
      <c r="H590" s="3">
        <v>1368.0</v>
      </c>
      <c r="I590" s="6">
        <f t="shared" si="3"/>
        <v>91.02119883</v>
      </c>
      <c r="J590" s="3" t="s">
        <v>70</v>
      </c>
      <c r="K590" s="3" t="s">
        <v>122</v>
      </c>
      <c r="L590" s="3">
        <v>1.2694932E9</v>
      </c>
      <c r="M590" s="3">
        <v>1.2721716E9</v>
      </c>
      <c r="N590" s="7">
        <f t="shared" ref="N590:O590" si="591">(((L590/60)/60)/24)+DATE(1970,1,1)</f>
        <v>40262.20833</v>
      </c>
      <c r="O590" s="7">
        <f t="shared" si="591"/>
        <v>40293.20833</v>
      </c>
      <c r="P590" s="3" t="b">
        <v>0</v>
      </c>
      <c r="Q590" s="3" t="b">
        <v>0</v>
      </c>
      <c r="R590" s="3" t="s">
        <v>116</v>
      </c>
      <c r="S590" s="3" t="s">
        <v>46</v>
      </c>
      <c r="T590" s="3" t="s">
        <v>8</v>
      </c>
      <c r="U590" s="3"/>
      <c r="V590" s="3"/>
      <c r="W590" s="3"/>
      <c r="X590" s="3"/>
      <c r="Y590" s="3"/>
      <c r="Z590" s="3"/>
    </row>
    <row r="591">
      <c r="A591" s="3">
        <v>589.0</v>
      </c>
      <c r="B591" s="3" t="s">
        <v>1297</v>
      </c>
      <c r="C591" s="3" t="s">
        <v>1298</v>
      </c>
      <c r="D591" s="3">
        <v>7900.0</v>
      </c>
      <c r="E591" s="3">
        <v>5113.0</v>
      </c>
      <c r="F591" s="5">
        <f t="shared" si="2"/>
        <v>64.72151899</v>
      </c>
      <c r="G591" s="3" t="s">
        <v>4</v>
      </c>
      <c r="H591" s="3">
        <v>102.0</v>
      </c>
      <c r="I591" s="6">
        <f t="shared" si="3"/>
        <v>50.12745098</v>
      </c>
      <c r="J591" s="3" t="s">
        <v>68</v>
      </c>
      <c r="K591" s="3" t="s">
        <v>106</v>
      </c>
      <c r="L591" s="3">
        <v>1.4360724E9</v>
      </c>
      <c r="M591" s="3">
        <v>1.4366772E9</v>
      </c>
      <c r="N591" s="7">
        <f t="shared" ref="N591:O591" si="592">(((L591/60)/60)/24)+DATE(1970,1,1)</f>
        <v>42190.20833</v>
      </c>
      <c r="O591" s="7">
        <f t="shared" si="592"/>
        <v>42197.20833</v>
      </c>
      <c r="P591" s="3" t="b">
        <v>0</v>
      </c>
      <c r="Q591" s="3" t="b">
        <v>0</v>
      </c>
      <c r="R591" s="3" t="s">
        <v>123</v>
      </c>
      <c r="S591" s="3" t="s">
        <v>47</v>
      </c>
      <c r="T591" s="3" t="s">
        <v>10</v>
      </c>
      <c r="U591" s="3"/>
      <c r="V591" s="3"/>
      <c r="W591" s="3"/>
      <c r="X591" s="3"/>
      <c r="Y591" s="3"/>
      <c r="Z591" s="3"/>
    </row>
    <row r="592">
      <c r="A592" s="3">
        <v>590.0</v>
      </c>
      <c r="B592" s="3" t="s">
        <v>1299</v>
      </c>
      <c r="C592" s="3" t="s">
        <v>1300</v>
      </c>
      <c r="D592" s="3">
        <v>7100.0</v>
      </c>
      <c r="E592" s="3">
        <v>5824.0</v>
      </c>
      <c r="F592" s="5">
        <f t="shared" si="2"/>
        <v>82.02816901</v>
      </c>
      <c r="G592" s="3" t="s">
        <v>4</v>
      </c>
      <c r="H592" s="3">
        <v>86.0</v>
      </c>
      <c r="I592" s="6">
        <f t="shared" si="3"/>
        <v>67.72093023</v>
      </c>
      <c r="J592" s="3" t="s">
        <v>74</v>
      </c>
      <c r="K592" s="3" t="s">
        <v>110</v>
      </c>
      <c r="L592" s="3">
        <v>1.4191416E9</v>
      </c>
      <c r="M592" s="3">
        <v>1.420092E9</v>
      </c>
      <c r="N592" s="7">
        <f t="shared" ref="N592:O592" si="593">(((L592/60)/60)/24)+DATE(1970,1,1)</f>
        <v>41994.25</v>
      </c>
      <c r="O592" s="7">
        <f t="shared" si="593"/>
        <v>42005.25</v>
      </c>
      <c r="P592" s="3" t="b">
        <v>0</v>
      </c>
      <c r="Q592" s="3" t="b">
        <v>0</v>
      </c>
      <c r="R592" s="3" t="s">
        <v>210</v>
      </c>
      <c r="S592" s="3" t="s">
        <v>50</v>
      </c>
      <c r="T592" s="3" t="s">
        <v>28</v>
      </c>
      <c r="U592" s="3"/>
      <c r="V592" s="3"/>
      <c r="W592" s="3"/>
      <c r="X592" s="3"/>
      <c r="Y592" s="3"/>
      <c r="Z592" s="3"/>
    </row>
    <row r="593">
      <c r="A593" s="3">
        <v>591.0</v>
      </c>
      <c r="B593" s="3" t="s">
        <v>1301</v>
      </c>
      <c r="C593" s="3" t="s">
        <v>1302</v>
      </c>
      <c r="D593" s="3">
        <v>600.0</v>
      </c>
      <c r="E593" s="3">
        <v>6226.0</v>
      </c>
      <c r="F593" s="5">
        <f t="shared" si="2"/>
        <v>1037.666667</v>
      </c>
      <c r="G593" s="3" t="s">
        <v>6</v>
      </c>
      <c r="H593" s="3">
        <v>102.0</v>
      </c>
      <c r="I593" s="6">
        <f t="shared" si="3"/>
        <v>61.03921569</v>
      </c>
      <c r="J593" s="3" t="s">
        <v>68</v>
      </c>
      <c r="K593" s="3" t="s">
        <v>106</v>
      </c>
      <c r="L593" s="3">
        <v>1.2790836E9</v>
      </c>
      <c r="M593" s="3">
        <v>1.2799476E9</v>
      </c>
      <c r="N593" s="7">
        <f t="shared" ref="N593:O593" si="594">(((L593/60)/60)/24)+DATE(1970,1,1)</f>
        <v>40373.20833</v>
      </c>
      <c r="O593" s="7">
        <f t="shared" si="594"/>
        <v>40383.20833</v>
      </c>
      <c r="P593" s="3" t="b">
        <v>0</v>
      </c>
      <c r="Q593" s="3" t="b">
        <v>0</v>
      </c>
      <c r="R593" s="3" t="s">
        <v>168</v>
      </c>
      <c r="S593" s="3" t="s">
        <v>51</v>
      </c>
      <c r="T593" s="3" t="s">
        <v>17</v>
      </c>
      <c r="U593" s="3"/>
      <c r="V593" s="3"/>
      <c r="W593" s="3"/>
      <c r="X593" s="3"/>
      <c r="Y593" s="3"/>
      <c r="Z593" s="3"/>
    </row>
    <row r="594">
      <c r="A594" s="3">
        <v>592.0</v>
      </c>
      <c r="B594" s="3" t="s">
        <v>1303</v>
      </c>
      <c r="C594" s="3" t="s">
        <v>1304</v>
      </c>
      <c r="D594" s="3">
        <v>156800.0</v>
      </c>
      <c r="E594" s="3">
        <v>20243.0</v>
      </c>
      <c r="F594" s="5">
        <f t="shared" si="2"/>
        <v>12.91007653</v>
      </c>
      <c r="G594" s="3" t="s">
        <v>4</v>
      </c>
      <c r="H594" s="3">
        <v>253.0</v>
      </c>
      <c r="I594" s="6">
        <f t="shared" si="3"/>
        <v>80.01185771</v>
      </c>
      <c r="J594" s="3" t="s">
        <v>68</v>
      </c>
      <c r="K594" s="3" t="s">
        <v>106</v>
      </c>
      <c r="L594" s="3">
        <v>1.401426E9</v>
      </c>
      <c r="M594" s="3">
        <v>1.4022036E9</v>
      </c>
      <c r="N594" s="7">
        <f t="shared" ref="N594:O594" si="595">(((L594/60)/60)/24)+DATE(1970,1,1)</f>
        <v>41789.20833</v>
      </c>
      <c r="O594" s="7">
        <f t="shared" si="595"/>
        <v>41798.20833</v>
      </c>
      <c r="P594" s="3" t="b">
        <v>0</v>
      </c>
      <c r="Q594" s="3" t="b">
        <v>0</v>
      </c>
      <c r="R594" s="3" t="s">
        <v>116</v>
      </c>
      <c r="S594" s="3" t="s">
        <v>46</v>
      </c>
      <c r="T594" s="3" t="s">
        <v>8</v>
      </c>
      <c r="U594" s="3"/>
      <c r="V594" s="3"/>
      <c r="W594" s="3"/>
      <c r="X594" s="3"/>
      <c r="Y594" s="3"/>
      <c r="Z594" s="3"/>
    </row>
    <row r="595">
      <c r="A595" s="3">
        <v>593.0</v>
      </c>
      <c r="B595" s="3" t="s">
        <v>1305</v>
      </c>
      <c r="C595" s="3" t="s">
        <v>1306</v>
      </c>
      <c r="D595" s="3">
        <v>121600.0</v>
      </c>
      <c r="E595" s="3">
        <v>188288.0</v>
      </c>
      <c r="F595" s="5">
        <f t="shared" si="2"/>
        <v>154.8421053</v>
      </c>
      <c r="G595" s="3" t="s">
        <v>6</v>
      </c>
      <c r="H595" s="3">
        <v>4006.0</v>
      </c>
      <c r="I595" s="6">
        <f t="shared" si="3"/>
        <v>47.00149775</v>
      </c>
      <c r="J595" s="3" t="s">
        <v>68</v>
      </c>
      <c r="K595" s="3" t="s">
        <v>106</v>
      </c>
      <c r="L595" s="3">
        <v>1.39581E9</v>
      </c>
      <c r="M595" s="3">
        <v>1.3969332E9</v>
      </c>
      <c r="N595" s="7">
        <f t="shared" ref="N595:O595" si="596">(((L595/60)/60)/24)+DATE(1970,1,1)</f>
        <v>41724.20833</v>
      </c>
      <c r="O595" s="7">
        <f t="shared" si="596"/>
        <v>41737.20833</v>
      </c>
      <c r="P595" s="3" t="b">
        <v>0</v>
      </c>
      <c r="Q595" s="3" t="b">
        <v>0</v>
      </c>
      <c r="R595" s="3" t="s">
        <v>151</v>
      </c>
      <c r="S595" s="3" t="s">
        <v>47</v>
      </c>
      <c r="T595" s="3" t="s">
        <v>18</v>
      </c>
      <c r="U595" s="3"/>
      <c r="V595" s="3"/>
      <c r="W595" s="3"/>
      <c r="X595" s="3"/>
      <c r="Y595" s="3"/>
      <c r="Z595" s="3"/>
    </row>
    <row r="596">
      <c r="A596" s="3">
        <v>594.0</v>
      </c>
      <c r="B596" s="3" t="s">
        <v>1307</v>
      </c>
      <c r="C596" s="3" t="s">
        <v>1308</v>
      </c>
      <c r="D596" s="3">
        <v>157300.0</v>
      </c>
      <c r="E596" s="3">
        <v>11167.0</v>
      </c>
      <c r="F596" s="5">
        <f t="shared" si="2"/>
        <v>7.099173554</v>
      </c>
      <c r="G596" s="3" t="s">
        <v>4</v>
      </c>
      <c r="H596" s="3">
        <v>157.0</v>
      </c>
      <c r="I596" s="6">
        <f t="shared" si="3"/>
        <v>71.12738854</v>
      </c>
      <c r="J596" s="3" t="s">
        <v>68</v>
      </c>
      <c r="K596" s="3" t="s">
        <v>106</v>
      </c>
      <c r="L596" s="3">
        <v>1.4670036E9</v>
      </c>
      <c r="M596" s="3">
        <v>1.4672628E9</v>
      </c>
      <c r="N596" s="7">
        <f t="shared" ref="N596:O596" si="597">(((L596/60)/60)/24)+DATE(1970,1,1)</f>
        <v>42548.20833</v>
      </c>
      <c r="O596" s="7">
        <f t="shared" si="597"/>
        <v>42551.20833</v>
      </c>
      <c r="P596" s="3" t="b">
        <v>0</v>
      </c>
      <c r="Q596" s="3" t="b">
        <v>1</v>
      </c>
      <c r="R596" s="3" t="s">
        <v>116</v>
      </c>
      <c r="S596" s="3" t="s">
        <v>46</v>
      </c>
      <c r="T596" s="3" t="s">
        <v>8</v>
      </c>
      <c r="U596" s="3"/>
      <c r="V596" s="3"/>
      <c r="W596" s="3"/>
      <c r="X596" s="3"/>
      <c r="Y596" s="3"/>
      <c r="Z596" s="3"/>
    </row>
    <row r="597">
      <c r="A597" s="3">
        <v>595.0</v>
      </c>
      <c r="B597" s="3" t="s">
        <v>1309</v>
      </c>
      <c r="C597" s="3" t="s">
        <v>1310</v>
      </c>
      <c r="D597" s="3">
        <v>70300.0</v>
      </c>
      <c r="E597" s="3">
        <v>146595.0</v>
      </c>
      <c r="F597" s="5">
        <f t="shared" si="2"/>
        <v>208.5277383</v>
      </c>
      <c r="G597" s="3" t="s">
        <v>6</v>
      </c>
      <c r="H597" s="3">
        <v>1629.0</v>
      </c>
      <c r="I597" s="6">
        <f t="shared" si="3"/>
        <v>89.9907919</v>
      </c>
      <c r="J597" s="3" t="s">
        <v>68</v>
      </c>
      <c r="K597" s="3" t="s">
        <v>106</v>
      </c>
      <c r="L597" s="3">
        <v>1.2687156E9</v>
      </c>
      <c r="M597" s="3">
        <v>1.27053E9</v>
      </c>
      <c r="N597" s="7">
        <f t="shared" ref="N597:O597" si="598">(((L597/60)/60)/24)+DATE(1970,1,1)</f>
        <v>40253.20833</v>
      </c>
      <c r="O597" s="7">
        <f t="shared" si="598"/>
        <v>40274.20833</v>
      </c>
      <c r="P597" s="3" t="b">
        <v>0</v>
      </c>
      <c r="Q597" s="3" t="b">
        <v>1</v>
      </c>
      <c r="R597" s="3" t="s">
        <v>116</v>
      </c>
      <c r="S597" s="3" t="s">
        <v>46</v>
      </c>
      <c r="T597" s="3" t="s">
        <v>8</v>
      </c>
      <c r="U597" s="3"/>
      <c r="V597" s="3"/>
      <c r="W597" s="3"/>
      <c r="X597" s="3"/>
      <c r="Y597" s="3"/>
      <c r="Z597" s="3"/>
    </row>
    <row r="598">
      <c r="A598" s="3">
        <v>596.0</v>
      </c>
      <c r="B598" s="3" t="s">
        <v>1311</v>
      </c>
      <c r="C598" s="3" t="s">
        <v>1312</v>
      </c>
      <c r="D598" s="3">
        <v>7900.0</v>
      </c>
      <c r="E598" s="3">
        <v>7875.0</v>
      </c>
      <c r="F598" s="5">
        <f t="shared" si="2"/>
        <v>99.6835443</v>
      </c>
      <c r="G598" s="3" t="s">
        <v>4</v>
      </c>
      <c r="H598" s="3">
        <v>183.0</v>
      </c>
      <c r="I598" s="6">
        <f t="shared" si="3"/>
        <v>43.03278689</v>
      </c>
      <c r="J598" s="3" t="s">
        <v>68</v>
      </c>
      <c r="K598" s="3" t="s">
        <v>106</v>
      </c>
      <c r="L598" s="3">
        <v>1.4571576E9</v>
      </c>
      <c r="M598" s="3">
        <v>1.4577624E9</v>
      </c>
      <c r="N598" s="7">
        <f t="shared" ref="N598:O598" si="599">(((L598/60)/60)/24)+DATE(1970,1,1)</f>
        <v>42434.25</v>
      </c>
      <c r="O598" s="7">
        <f t="shared" si="599"/>
        <v>42441.25</v>
      </c>
      <c r="P598" s="3" t="b">
        <v>0</v>
      </c>
      <c r="Q598" s="3" t="b">
        <v>1</v>
      </c>
      <c r="R598" s="3" t="s">
        <v>133</v>
      </c>
      <c r="S598" s="3" t="s">
        <v>47</v>
      </c>
      <c r="T598" s="3" t="s">
        <v>16</v>
      </c>
      <c r="U598" s="3"/>
      <c r="V598" s="3"/>
      <c r="W598" s="3"/>
      <c r="X598" s="3"/>
      <c r="Y598" s="3"/>
      <c r="Z598" s="3"/>
    </row>
    <row r="599">
      <c r="A599" s="3">
        <v>597.0</v>
      </c>
      <c r="B599" s="3" t="s">
        <v>1313</v>
      </c>
      <c r="C599" s="3" t="s">
        <v>1314</v>
      </c>
      <c r="D599" s="3">
        <v>73800.0</v>
      </c>
      <c r="E599" s="3">
        <v>148779.0</v>
      </c>
      <c r="F599" s="5">
        <f t="shared" si="2"/>
        <v>201.597561</v>
      </c>
      <c r="G599" s="3" t="s">
        <v>6</v>
      </c>
      <c r="H599" s="3">
        <v>2188.0</v>
      </c>
      <c r="I599" s="6">
        <f t="shared" si="3"/>
        <v>67.99771481</v>
      </c>
      <c r="J599" s="3" t="s">
        <v>68</v>
      </c>
      <c r="K599" s="3" t="s">
        <v>106</v>
      </c>
      <c r="L599" s="3">
        <v>1.5739704E9</v>
      </c>
      <c r="M599" s="3">
        <v>1.5755256E9</v>
      </c>
      <c r="N599" s="7">
        <f t="shared" ref="N599:O599" si="600">(((L599/60)/60)/24)+DATE(1970,1,1)</f>
        <v>43786.25</v>
      </c>
      <c r="O599" s="7">
        <f t="shared" si="600"/>
        <v>43804.25</v>
      </c>
      <c r="P599" s="3" t="b">
        <v>0</v>
      </c>
      <c r="Q599" s="3" t="b">
        <v>0</v>
      </c>
      <c r="R599" s="3" t="s">
        <v>116</v>
      </c>
      <c r="S599" s="3" t="s">
        <v>46</v>
      </c>
      <c r="T599" s="3" t="s">
        <v>8</v>
      </c>
      <c r="U599" s="3"/>
      <c r="V599" s="3"/>
      <c r="W599" s="3"/>
      <c r="X599" s="3"/>
      <c r="Y599" s="3"/>
      <c r="Z599" s="3"/>
    </row>
    <row r="600">
      <c r="A600" s="3">
        <v>598.0</v>
      </c>
      <c r="B600" s="3" t="s">
        <v>1315</v>
      </c>
      <c r="C600" s="3" t="s">
        <v>1316</v>
      </c>
      <c r="D600" s="3">
        <v>108500.0</v>
      </c>
      <c r="E600" s="3">
        <v>175868.0</v>
      </c>
      <c r="F600" s="5">
        <f t="shared" si="2"/>
        <v>162.0903226</v>
      </c>
      <c r="G600" s="3" t="s">
        <v>6</v>
      </c>
      <c r="H600" s="3">
        <v>2409.0</v>
      </c>
      <c r="I600" s="6">
        <f t="shared" si="3"/>
        <v>73.00456621</v>
      </c>
      <c r="J600" s="3" t="s">
        <v>69</v>
      </c>
      <c r="K600" s="3" t="s">
        <v>185</v>
      </c>
      <c r="L600" s="3">
        <v>1.276578E9</v>
      </c>
      <c r="M600" s="3">
        <v>1.2790836E9</v>
      </c>
      <c r="N600" s="7">
        <f t="shared" ref="N600:O600" si="601">(((L600/60)/60)/24)+DATE(1970,1,1)</f>
        <v>40344.20833</v>
      </c>
      <c r="O600" s="7">
        <f t="shared" si="601"/>
        <v>40373.20833</v>
      </c>
      <c r="P600" s="3" t="b">
        <v>0</v>
      </c>
      <c r="Q600" s="3" t="b">
        <v>0</v>
      </c>
      <c r="R600" s="3" t="s">
        <v>107</v>
      </c>
      <c r="S600" s="3" t="s">
        <v>48</v>
      </c>
      <c r="T600" s="3" t="s">
        <v>9</v>
      </c>
      <c r="U600" s="3"/>
      <c r="V600" s="3"/>
      <c r="W600" s="3"/>
      <c r="X600" s="3"/>
      <c r="Y600" s="3"/>
      <c r="Z600" s="3"/>
    </row>
    <row r="601">
      <c r="A601" s="3">
        <v>599.0</v>
      </c>
      <c r="B601" s="3" t="s">
        <v>1317</v>
      </c>
      <c r="C601" s="3" t="s">
        <v>1318</v>
      </c>
      <c r="D601" s="3">
        <v>140300.0</v>
      </c>
      <c r="E601" s="3">
        <v>5112.0</v>
      </c>
      <c r="F601" s="5">
        <f t="shared" si="2"/>
        <v>3.643620813</v>
      </c>
      <c r="G601" s="3" t="s">
        <v>4</v>
      </c>
      <c r="H601" s="3">
        <v>82.0</v>
      </c>
      <c r="I601" s="6">
        <f t="shared" si="3"/>
        <v>62.34146341</v>
      </c>
      <c r="J601" s="3" t="s">
        <v>71</v>
      </c>
      <c r="K601" s="3" t="s">
        <v>119</v>
      </c>
      <c r="L601" s="3">
        <v>1.4237208E9</v>
      </c>
      <c r="M601" s="3">
        <v>1.424412E9</v>
      </c>
      <c r="N601" s="7">
        <f t="shared" ref="N601:O601" si="602">(((L601/60)/60)/24)+DATE(1970,1,1)</f>
        <v>42047.25</v>
      </c>
      <c r="O601" s="7">
        <f t="shared" si="602"/>
        <v>42055.25</v>
      </c>
      <c r="P601" s="3" t="b">
        <v>0</v>
      </c>
      <c r="Q601" s="3" t="b">
        <v>0</v>
      </c>
      <c r="R601" s="3" t="s">
        <v>123</v>
      </c>
      <c r="S601" s="3" t="s">
        <v>47</v>
      </c>
      <c r="T601" s="3" t="s">
        <v>10</v>
      </c>
      <c r="U601" s="3"/>
      <c r="V601" s="3"/>
      <c r="W601" s="3"/>
      <c r="X601" s="3"/>
      <c r="Y601" s="3"/>
      <c r="Z601" s="3"/>
    </row>
    <row r="602">
      <c r="A602" s="3">
        <v>600.0</v>
      </c>
      <c r="B602" s="3" t="s">
        <v>1319</v>
      </c>
      <c r="C602" s="3" t="s">
        <v>1320</v>
      </c>
      <c r="D602" s="3">
        <v>100.0</v>
      </c>
      <c r="E602" s="3">
        <v>5.0</v>
      </c>
      <c r="F602" s="5">
        <f t="shared" si="2"/>
        <v>5</v>
      </c>
      <c r="G602" s="3" t="s">
        <v>4</v>
      </c>
      <c r="H602" s="3">
        <v>1.0</v>
      </c>
      <c r="I602" s="6">
        <f t="shared" si="3"/>
        <v>5</v>
      </c>
      <c r="J602" s="3" t="s">
        <v>70</v>
      </c>
      <c r="K602" s="3" t="s">
        <v>122</v>
      </c>
      <c r="L602" s="3">
        <v>1.3751604E9</v>
      </c>
      <c r="M602" s="3">
        <v>1.3761972E9</v>
      </c>
      <c r="N602" s="7">
        <f t="shared" ref="N602:O602" si="603">(((L602/60)/60)/24)+DATE(1970,1,1)</f>
        <v>41485.20833</v>
      </c>
      <c r="O602" s="7">
        <f t="shared" si="603"/>
        <v>41497.20833</v>
      </c>
      <c r="P602" s="3" t="b">
        <v>0</v>
      </c>
      <c r="Q602" s="3" t="b">
        <v>0</v>
      </c>
      <c r="R602" s="3" t="s">
        <v>103</v>
      </c>
      <c r="S602" s="3" t="s">
        <v>52</v>
      </c>
      <c r="T602" s="3" t="s">
        <v>12</v>
      </c>
      <c r="U602" s="3"/>
      <c r="V602" s="3"/>
      <c r="W602" s="3"/>
      <c r="X602" s="3"/>
      <c r="Y602" s="3"/>
      <c r="Z602" s="3"/>
    </row>
    <row r="603">
      <c r="A603" s="3">
        <v>601.0</v>
      </c>
      <c r="B603" s="3" t="s">
        <v>1321</v>
      </c>
      <c r="C603" s="3" t="s">
        <v>1322</v>
      </c>
      <c r="D603" s="3">
        <v>6300.0</v>
      </c>
      <c r="E603" s="3">
        <v>13018.0</v>
      </c>
      <c r="F603" s="5">
        <f t="shared" si="2"/>
        <v>206.6349206</v>
      </c>
      <c r="G603" s="3" t="s">
        <v>6</v>
      </c>
      <c r="H603" s="3">
        <v>194.0</v>
      </c>
      <c r="I603" s="6">
        <f t="shared" si="3"/>
        <v>67.10309278</v>
      </c>
      <c r="J603" s="3" t="s">
        <v>68</v>
      </c>
      <c r="K603" s="3" t="s">
        <v>106</v>
      </c>
      <c r="L603" s="3">
        <v>1.401426E9</v>
      </c>
      <c r="M603" s="3">
        <v>1.4028948E9</v>
      </c>
      <c r="N603" s="7">
        <f t="shared" ref="N603:O603" si="604">(((L603/60)/60)/24)+DATE(1970,1,1)</f>
        <v>41789.20833</v>
      </c>
      <c r="O603" s="7">
        <f t="shared" si="604"/>
        <v>41806.20833</v>
      </c>
      <c r="P603" s="3" t="b">
        <v>1</v>
      </c>
      <c r="Q603" s="3" t="b">
        <v>0</v>
      </c>
      <c r="R603" s="3" t="s">
        <v>145</v>
      </c>
      <c r="S603" s="3" t="s">
        <v>49</v>
      </c>
      <c r="T603" s="3" t="s">
        <v>13</v>
      </c>
      <c r="U603" s="3"/>
      <c r="V603" s="3"/>
      <c r="W603" s="3"/>
      <c r="X603" s="3"/>
      <c r="Y603" s="3"/>
      <c r="Z603" s="3"/>
    </row>
    <row r="604">
      <c r="A604" s="3">
        <v>602.0</v>
      </c>
      <c r="B604" s="3" t="s">
        <v>1323</v>
      </c>
      <c r="C604" s="3" t="s">
        <v>1324</v>
      </c>
      <c r="D604" s="3">
        <v>71100.0</v>
      </c>
      <c r="E604" s="3">
        <v>91176.0</v>
      </c>
      <c r="F604" s="5">
        <f t="shared" si="2"/>
        <v>128.2362869</v>
      </c>
      <c r="G604" s="3" t="s">
        <v>6</v>
      </c>
      <c r="H604" s="3">
        <v>1140.0</v>
      </c>
      <c r="I604" s="6">
        <f t="shared" si="3"/>
        <v>79.97894737</v>
      </c>
      <c r="J604" s="3" t="s">
        <v>68</v>
      </c>
      <c r="K604" s="3" t="s">
        <v>106</v>
      </c>
      <c r="L604" s="3">
        <v>1.4334804E9</v>
      </c>
      <c r="M604" s="3">
        <v>1.4344308E9</v>
      </c>
      <c r="N604" s="7">
        <f t="shared" ref="N604:O604" si="605">(((L604/60)/60)/24)+DATE(1970,1,1)</f>
        <v>42160.20833</v>
      </c>
      <c r="O604" s="7">
        <f t="shared" si="605"/>
        <v>42171.20833</v>
      </c>
      <c r="P604" s="3" t="b">
        <v>0</v>
      </c>
      <c r="Q604" s="3" t="b">
        <v>0</v>
      </c>
      <c r="R604" s="3" t="s">
        <v>116</v>
      </c>
      <c r="S604" s="3" t="s">
        <v>46</v>
      </c>
      <c r="T604" s="3" t="s">
        <v>8</v>
      </c>
      <c r="U604" s="3"/>
      <c r="V604" s="3"/>
      <c r="W604" s="3"/>
      <c r="X604" s="3"/>
      <c r="Y604" s="3"/>
      <c r="Z604" s="3"/>
    </row>
    <row r="605">
      <c r="A605" s="3">
        <v>603.0</v>
      </c>
      <c r="B605" s="3" t="s">
        <v>1325</v>
      </c>
      <c r="C605" s="3" t="s">
        <v>1326</v>
      </c>
      <c r="D605" s="3">
        <v>5300.0</v>
      </c>
      <c r="E605" s="3">
        <v>6342.0</v>
      </c>
      <c r="F605" s="5">
        <f t="shared" si="2"/>
        <v>119.6603774</v>
      </c>
      <c r="G605" s="3" t="s">
        <v>6</v>
      </c>
      <c r="H605" s="3">
        <v>102.0</v>
      </c>
      <c r="I605" s="6">
        <f t="shared" si="3"/>
        <v>62.17647059</v>
      </c>
      <c r="J605" s="3" t="s">
        <v>68</v>
      </c>
      <c r="K605" s="3" t="s">
        <v>106</v>
      </c>
      <c r="L605" s="3">
        <v>1.5555636E9</v>
      </c>
      <c r="M605" s="3">
        <v>1.5578964E9</v>
      </c>
      <c r="N605" s="7">
        <f t="shared" ref="N605:O605" si="606">(((L605/60)/60)/24)+DATE(1970,1,1)</f>
        <v>43573.20833</v>
      </c>
      <c r="O605" s="7">
        <f t="shared" si="606"/>
        <v>43600.20833</v>
      </c>
      <c r="P605" s="3" t="b">
        <v>0</v>
      </c>
      <c r="Q605" s="3" t="b">
        <v>0</v>
      </c>
      <c r="R605" s="3" t="s">
        <v>116</v>
      </c>
      <c r="S605" s="3" t="s">
        <v>46</v>
      </c>
      <c r="T605" s="3" t="s">
        <v>8</v>
      </c>
      <c r="U605" s="3"/>
      <c r="V605" s="3"/>
      <c r="W605" s="3"/>
      <c r="X605" s="3"/>
      <c r="Y605" s="3"/>
      <c r="Z605" s="3"/>
    </row>
    <row r="606">
      <c r="A606" s="3">
        <v>604.0</v>
      </c>
      <c r="B606" s="3" t="s">
        <v>1327</v>
      </c>
      <c r="C606" s="3" t="s">
        <v>1328</v>
      </c>
      <c r="D606" s="3">
        <v>88700.0</v>
      </c>
      <c r="E606" s="3">
        <v>151438.0</v>
      </c>
      <c r="F606" s="5">
        <f t="shared" si="2"/>
        <v>170.7305524</v>
      </c>
      <c r="G606" s="3" t="s">
        <v>6</v>
      </c>
      <c r="H606" s="3">
        <v>2857.0</v>
      </c>
      <c r="I606" s="6">
        <f t="shared" si="3"/>
        <v>53.0059503</v>
      </c>
      <c r="J606" s="3" t="s">
        <v>68</v>
      </c>
      <c r="K606" s="3" t="s">
        <v>106</v>
      </c>
      <c r="L606" s="3">
        <v>1.295676E9</v>
      </c>
      <c r="M606" s="3">
        <v>1.2974904E9</v>
      </c>
      <c r="N606" s="7">
        <f t="shared" ref="N606:O606" si="607">(((L606/60)/60)/24)+DATE(1970,1,1)</f>
        <v>40565.25</v>
      </c>
      <c r="O606" s="7">
        <f t="shared" si="607"/>
        <v>40586.25</v>
      </c>
      <c r="P606" s="3" t="b">
        <v>0</v>
      </c>
      <c r="Q606" s="3" t="b">
        <v>0</v>
      </c>
      <c r="R606" s="3" t="s">
        <v>116</v>
      </c>
      <c r="S606" s="3" t="s">
        <v>46</v>
      </c>
      <c r="T606" s="3" t="s">
        <v>8</v>
      </c>
      <c r="U606" s="3"/>
      <c r="V606" s="3"/>
      <c r="W606" s="3"/>
      <c r="X606" s="3"/>
      <c r="Y606" s="3"/>
      <c r="Z606" s="3"/>
    </row>
    <row r="607">
      <c r="A607" s="3">
        <v>605.0</v>
      </c>
      <c r="B607" s="3" t="s">
        <v>1329</v>
      </c>
      <c r="C607" s="3" t="s">
        <v>1330</v>
      </c>
      <c r="D607" s="3">
        <v>3300.0</v>
      </c>
      <c r="E607" s="3">
        <v>6178.0</v>
      </c>
      <c r="F607" s="5">
        <f t="shared" si="2"/>
        <v>187.2121212</v>
      </c>
      <c r="G607" s="3" t="s">
        <v>6</v>
      </c>
      <c r="H607" s="3">
        <v>107.0</v>
      </c>
      <c r="I607" s="6">
        <f t="shared" si="3"/>
        <v>57.73831776</v>
      </c>
      <c r="J607" s="3" t="s">
        <v>68</v>
      </c>
      <c r="K607" s="3" t="s">
        <v>106</v>
      </c>
      <c r="L607" s="3">
        <v>1.4438484E9</v>
      </c>
      <c r="M607" s="3">
        <v>1.4473944E9</v>
      </c>
      <c r="N607" s="7">
        <f t="shared" ref="N607:O607" si="608">(((L607/60)/60)/24)+DATE(1970,1,1)</f>
        <v>42280.20833</v>
      </c>
      <c r="O607" s="7">
        <f t="shared" si="608"/>
        <v>42321.25</v>
      </c>
      <c r="P607" s="3" t="b">
        <v>0</v>
      </c>
      <c r="Q607" s="3" t="b">
        <v>0</v>
      </c>
      <c r="R607" s="3" t="s">
        <v>148</v>
      </c>
      <c r="S607" s="3" t="s">
        <v>50</v>
      </c>
      <c r="T607" s="3" t="s">
        <v>20</v>
      </c>
      <c r="U607" s="3"/>
      <c r="V607" s="3"/>
      <c r="W607" s="3"/>
      <c r="X607" s="3"/>
      <c r="Y607" s="3"/>
      <c r="Z607" s="3"/>
    </row>
    <row r="608">
      <c r="A608" s="3">
        <v>606.0</v>
      </c>
      <c r="B608" s="3" t="s">
        <v>1331</v>
      </c>
      <c r="C608" s="3" t="s">
        <v>1332</v>
      </c>
      <c r="D608" s="3">
        <v>3400.0</v>
      </c>
      <c r="E608" s="3">
        <v>6405.0</v>
      </c>
      <c r="F608" s="5">
        <f t="shared" si="2"/>
        <v>188.3823529</v>
      </c>
      <c r="G608" s="3" t="s">
        <v>6</v>
      </c>
      <c r="H608" s="3">
        <v>160.0</v>
      </c>
      <c r="I608" s="6">
        <f t="shared" si="3"/>
        <v>40.03125</v>
      </c>
      <c r="J608" s="3" t="s">
        <v>70</v>
      </c>
      <c r="K608" s="3" t="s">
        <v>122</v>
      </c>
      <c r="L608" s="3">
        <v>1.4573304E9</v>
      </c>
      <c r="M608" s="3">
        <v>1.4582772E9</v>
      </c>
      <c r="N608" s="7">
        <f t="shared" ref="N608:O608" si="609">(((L608/60)/60)/24)+DATE(1970,1,1)</f>
        <v>42436.25</v>
      </c>
      <c r="O608" s="7">
        <f t="shared" si="609"/>
        <v>42447.20833</v>
      </c>
      <c r="P608" s="3" t="b">
        <v>0</v>
      </c>
      <c r="Q608" s="3" t="b">
        <v>0</v>
      </c>
      <c r="R608" s="3" t="s">
        <v>107</v>
      </c>
      <c r="S608" s="3" t="s">
        <v>48</v>
      </c>
      <c r="T608" s="3" t="s">
        <v>9</v>
      </c>
      <c r="U608" s="3"/>
      <c r="V608" s="3"/>
      <c r="W608" s="3"/>
      <c r="X608" s="3"/>
      <c r="Y608" s="3"/>
      <c r="Z608" s="3"/>
    </row>
    <row r="609">
      <c r="A609" s="3">
        <v>607.0</v>
      </c>
      <c r="B609" s="3" t="s">
        <v>1333</v>
      </c>
      <c r="C609" s="3" t="s">
        <v>1334</v>
      </c>
      <c r="D609" s="3">
        <v>137600.0</v>
      </c>
      <c r="E609" s="3">
        <v>180667.0</v>
      </c>
      <c r="F609" s="5">
        <f t="shared" si="2"/>
        <v>131.2986919</v>
      </c>
      <c r="G609" s="3" t="s">
        <v>6</v>
      </c>
      <c r="H609" s="3">
        <v>2230.0</v>
      </c>
      <c r="I609" s="6">
        <f t="shared" si="3"/>
        <v>81.01659193</v>
      </c>
      <c r="J609" s="3" t="s">
        <v>68</v>
      </c>
      <c r="K609" s="3" t="s">
        <v>106</v>
      </c>
      <c r="L609" s="3">
        <v>1.3955508E9</v>
      </c>
      <c r="M609" s="3">
        <v>1.3957236E9</v>
      </c>
      <c r="N609" s="7">
        <f t="shared" ref="N609:O609" si="610">(((L609/60)/60)/24)+DATE(1970,1,1)</f>
        <v>41721.20833</v>
      </c>
      <c r="O609" s="7">
        <f t="shared" si="610"/>
        <v>41723.20833</v>
      </c>
      <c r="P609" s="3" t="b">
        <v>0</v>
      </c>
      <c r="Q609" s="3" t="b">
        <v>0</v>
      </c>
      <c r="R609" s="3" t="s">
        <v>103</v>
      </c>
      <c r="S609" s="3" t="s">
        <v>52</v>
      </c>
      <c r="T609" s="3" t="s">
        <v>12</v>
      </c>
      <c r="U609" s="3"/>
      <c r="V609" s="3"/>
      <c r="W609" s="3"/>
      <c r="X609" s="3"/>
      <c r="Y609" s="3"/>
      <c r="Z609" s="3"/>
    </row>
    <row r="610">
      <c r="A610" s="3">
        <v>608.0</v>
      </c>
      <c r="B610" s="3" t="s">
        <v>1335</v>
      </c>
      <c r="C610" s="3" t="s">
        <v>1336</v>
      </c>
      <c r="D610" s="3">
        <v>3900.0</v>
      </c>
      <c r="E610" s="3">
        <v>11075.0</v>
      </c>
      <c r="F610" s="5">
        <f t="shared" si="2"/>
        <v>283.974359</v>
      </c>
      <c r="G610" s="3" t="s">
        <v>6</v>
      </c>
      <c r="H610" s="3">
        <v>316.0</v>
      </c>
      <c r="I610" s="6">
        <f t="shared" si="3"/>
        <v>35.04746835</v>
      </c>
      <c r="J610" s="3" t="s">
        <v>68</v>
      </c>
      <c r="K610" s="3" t="s">
        <v>106</v>
      </c>
      <c r="L610" s="3">
        <v>1.551852E9</v>
      </c>
      <c r="M610" s="3">
        <v>1.5521976E9</v>
      </c>
      <c r="N610" s="7">
        <f t="shared" ref="N610:O610" si="611">(((L610/60)/60)/24)+DATE(1970,1,1)</f>
        <v>43530.25</v>
      </c>
      <c r="O610" s="7">
        <f t="shared" si="611"/>
        <v>43534.25</v>
      </c>
      <c r="P610" s="3" t="b">
        <v>0</v>
      </c>
      <c r="Q610" s="3" t="b">
        <v>1</v>
      </c>
      <c r="R610" s="3" t="s">
        <v>236</v>
      </c>
      <c r="S610" s="3" t="s">
        <v>48</v>
      </c>
      <c r="T610" s="3" t="s">
        <v>23</v>
      </c>
      <c r="U610" s="3"/>
      <c r="V610" s="3"/>
      <c r="W610" s="3"/>
      <c r="X610" s="3"/>
      <c r="Y610" s="3"/>
      <c r="Z610" s="3"/>
    </row>
    <row r="611">
      <c r="A611" s="3">
        <v>609.0</v>
      </c>
      <c r="B611" s="3" t="s">
        <v>1337</v>
      </c>
      <c r="C611" s="3" t="s">
        <v>1338</v>
      </c>
      <c r="D611" s="3">
        <v>10000.0</v>
      </c>
      <c r="E611" s="3">
        <v>12042.0</v>
      </c>
      <c r="F611" s="5">
        <f t="shared" si="2"/>
        <v>120.42</v>
      </c>
      <c r="G611" s="3" t="s">
        <v>6</v>
      </c>
      <c r="H611" s="3">
        <v>117.0</v>
      </c>
      <c r="I611" s="6">
        <f t="shared" si="3"/>
        <v>102.9230769</v>
      </c>
      <c r="J611" s="3" t="s">
        <v>68</v>
      </c>
      <c r="K611" s="3" t="s">
        <v>106</v>
      </c>
      <c r="L611" s="3">
        <v>1.5476184E9</v>
      </c>
      <c r="M611" s="3">
        <v>1.5490872E9</v>
      </c>
      <c r="N611" s="7">
        <f t="shared" ref="N611:O611" si="612">(((L611/60)/60)/24)+DATE(1970,1,1)</f>
        <v>43481.25</v>
      </c>
      <c r="O611" s="7">
        <f t="shared" si="612"/>
        <v>43498.25</v>
      </c>
      <c r="P611" s="3" t="b">
        <v>0</v>
      </c>
      <c r="Q611" s="3" t="b">
        <v>0</v>
      </c>
      <c r="R611" s="3" t="s">
        <v>551</v>
      </c>
      <c r="S611" s="3" t="s">
        <v>47</v>
      </c>
      <c r="T611" s="3" t="s">
        <v>26</v>
      </c>
      <c r="U611" s="3"/>
      <c r="V611" s="3"/>
      <c r="W611" s="3"/>
      <c r="X611" s="3"/>
      <c r="Y611" s="3"/>
      <c r="Z611" s="3"/>
    </row>
    <row r="612">
      <c r="A612" s="3">
        <v>610.0</v>
      </c>
      <c r="B612" s="3" t="s">
        <v>1339</v>
      </c>
      <c r="C612" s="3" t="s">
        <v>1340</v>
      </c>
      <c r="D612" s="3">
        <v>42800.0</v>
      </c>
      <c r="E612" s="3">
        <v>179356.0</v>
      </c>
      <c r="F612" s="5">
        <f t="shared" si="2"/>
        <v>419.0560748</v>
      </c>
      <c r="G612" s="3" t="s">
        <v>6</v>
      </c>
      <c r="H612" s="3">
        <v>6406.0</v>
      </c>
      <c r="I612" s="6">
        <f t="shared" si="3"/>
        <v>27.99812676</v>
      </c>
      <c r="J612" s="3" t="s">
        <v>68</v>
      </c>
      <c r="K612" s="3" t="s">
        <v>106</v>
      </c>
      <c r="L612" s="3">
        <v>1.3556376E9</v>
      </c>
      <c r="M612" s="3">
        <v>1.3568472E9</v>
      </c>
      <c r="N612" s="7">
        <f t="shared" ref="N612:O612" si="613">(((L612/60)/60)/24)+DATE(1970,1,1)</f>
        <v>41259.25</v>
      </c>
      <c r="O612" s="7">
        <f t="shared" si="613"/>
        <v>41273.25</v>
      </c>
      <c r="P612" s="3" t="b">
        <v>0</v>
      </c>
      <c r="Q612" s="3" t="b">
        <v>0</v>
      </c>
      <c r="R612" s="3" t="s">
        <v>116</v>
      </c>
      <c r="S612" s="3" t="s">
        <v>46</v>
      </c>
      <c r="T612" s="3" t="s">
        <v>8</v>
      </c>
      <c r="U612" s="3"/>
      <c r="V612" s="3"/>
      <c r="W612" s="3"/>
      <c r="X612" s="3"/>
      <c r="Y612" s="3"/>
      <c r="Z612" s="3"/>
    </row>
    <row r="613">
      <c r="A613" s="3">
        <v>611.0</v>
      </c>
      <c r="B613" s="3" t="s">
        <v>1341</v>
      </c>
      <c r="C613" s="3" t="s">
        <v>1342</v>
      </c>
      <c r="D613" s="3">
        <v>8200.0</v>
      </c>
      <c r="E613" s="3">
        <v>1136.0</v>
      </c>
      <c r="F613" s="5">
        <f t="shared" si="2"/>
        <v>13.85365854</v>
      </c>
      <c r="G613" s="3" t="s">
        <v>3</v>
      </c>
      <c r="H613" s="3">
        <v>15.0</v>
      </c>
      <c r="I613" s="6">
        <f t="shared" si="3"/>
        <v>75.73333333</v>
      </c>
      <c r="J613" s="3" t="s">
        <v>68</v>
      </c>
      <c r="K613" s="3" t="s">
        <v>106</v>
      </c>
      <c r="L613" s="3">
        <v>1.3747284E9</v>
      </c>
      <c r="M613" s="3">
        <v>1.3757652E9</v>
      </c>
      <c r="N613" s="7">
        <f t="shared" ref="N613:O613" si="614">(((L613/60)/60)/24)+DATE(1970,1,1)</f>
        <v>41480.20833</v>
      </c>
      <c r="O613" s="7">
        <f t="shared" si="614"/>
        <v>41492.20833</v>
      </c>
      <c r="P613" s="3" t="b">
        <v>0</v>
      </c>
      <c r="Q613" s="3" t="b">
        <v>0</v>
      </c>
      <c r="R613" s="3" t="s">
        <v>116</v>
      </c>
      <c r="S613" s="3" t="s">
        <v>46</v>
      </c>
      <c r="T613" s="3" t="s">
        <v>8</v>
      </c>
      <c r="U613" s="3"/>
      <c r="V613" s="3"/>
      <c r="W613" s="3"/>
      <c r="X613" s="3"/>
      <c r="Y613" s="3"/>
      <c r="Z613" s="3"/>
    </row>
    <row r="614">
      <c r="A614" s="3">
        <v>612.0</v>
      </c>
      <c r="B614" s="3" t="s">
        <v>1343</v>
      </c>
      <c r="C614" s="3" t="s">
        <v>1344</v>
      </c>
      <c r="D614" s="3">
        <v>6200.0</v>
      </c>
      <c r="E614" s="3">
        <v>8645.0</v>
      </c>
      <c r="F614" s="5">
        <f t="shared" si="2"/>
        <v>139.4354839</v>
      </c>
      <c r="G614" s="3" t="s">
        <v>6</v>
      </c>
      <c r="H614" s="3">
        <v>192.0</v>
      </c>
      <c r="I614" s="6">
        <f t="shared" si="3"/>
        <v>45.02604167</v>
      </c>
      <c r="J614" s="3" t="s">
        <v>68</v>
      </c>
      <c r="K614" s="3" t="s">
        <v>106</v>
      </c>
      <c r="L614" s="3">
        <v>1.28781E9</v>
      </c>
      <c r="M614" s="3">
        <v>1.2898008E9</v>
      </c>
      <c r="N614" s="7">
        <f t="shared" ref="N614:O614" si="615">(((L614/60)/60)/24)+DATE(1970,1,1)</f>
        <v>40474.20833</v>
      </c>
      <c r="O614" s="7">
        <f t="shared" si="615"/>
        <v>40497.25</v>
      </c>
      <c r="P614" s="3" t="b">
        <v>0</v>
      </c>
      <c r="Q614" s="3" t="b">
        <v>0</v>
      </c>
      <c r="R614" s="3" t="s">
        <v>130</v>
      </c>
      <c r="S614" s="3" t="s">
        <v>48</v>
      </c>
      <c r="T614" s="3" t="s">
        <v>21</v>
      </c>
      <c r="U614" s="3"/>
      <c r="V614" s="3"/>
      <c r="W614" s="3"/>
      <c r="X614" s="3"/>
      <c r="Y614" s="3"/>
      <c r="Z614" s="3"/>
    </row>
    <row r="615">
      <c r="A615" s="3">
        <v>613.0</v>
      </c>
      <c r="B615" s="3" t="s">
        <v>1345</v>
      </c>
      <c r="C615" s="3" t="s">
        <v>1346</v>
      </c>
      <c r="D615" s="3">
        <v>1100.0</v>
      </c>
      <c r="E615" s="3">
        <v>1914.0</v>
      </c>
      <c r="F615" s="5">
        <f t="shared" si="2"/>
        <v>174</v>
      </c>
      <c r="G615" s="3" t="s">
        <v>6</v>
      </c>
      <c r="H615" s="3">
        <v>26.0</v>
      </c>
      <c r="I615" s="6">
        <f t="shared" si="3"/>
        <v>73.61538462</v>
      </c>
      <c r="J615" s="3" t="s">
        <v>73</v>
      </c>
      <c r="K615" s="3" t="s">
        <v>102</v>
      </c>
      <c r="L615" s="3">
        <v>1.5037236E9</v>
      </c>
      <c r="M615" s="3">
        <v>1.5045012E9</v>
      </c>
      <c r="N615" s="7">
        <f t="shared" ref="N615:O615" si="616">(((L615/60)/60)/24)+DATE(1970,1,1)</f>
        <v>42973.20833</v>
      </c>
      <c r="O615" s="7">
        <f t="shared" si="616"/>
        <v>42982.20833</v>
      </c>
      <c r="P615" s="3" t="b">
        <v>0</v>
      </c>
      <c r="Q615" s="3" t="b">
        <v>0</v>
      </c>
      <c r="R615" s="3" t="s">
        <v>116</v>
      </c>
      <c r="S615" s="3" t="s">
        <v>46</v>
      </c>
      <c r="T615" s="3" t="s">
        <v>8</v>
      </c>
      <c r="U615" s="3"/>
      <c r="V615" s="3"/>
      <c r="W615" s="3"/>
      <c r="X615" s="3"/>
      <c r="Y615" s="3"/>
      <c r="Z615" s="3"/>
    </row>
    <row r="616">
      <c r="A616" s="3">
        <v>614.0</v>
      </c>
      <c r="B616" s="3" t="s">
        <v>1347</v>
      </c>
      <c r="C616" s="3" t="s">
        <v>1348</v>
      </c>
      <c r="D616" s="3">
        <v>26500.0</v>
      </c>
      <c r="E616" s="3">
        <v>41205.0</v>
      </c>
      <c r="F616" s="5">
        <f t="shared" si="2"/>
        <v>155.490566</v>
      </c>
      <c r="G616" s="3" t="s">
        <v>6</v>
      </c>
      <c r="H616" s="3">
        <v>723.0</v>
      </c>
      <c r="I616" s="6">
        <f t="shared" si="3"/>
        <v>56.99170124</v>
      </c>
      <c r="J616" s="3" t="s">
        <v>68</v>
      </c>
      <c r="K616" s="3" t="s">
        <v>106</v>
      </c>
      <c r="L616" s="3">
        <v>1.4841144E9</v>
      </c>
      <c r="M616" s="3">
        <v>1.4856696E9</v>
      </c>
      <c r="N616" s="7">
        <f t="shared" ref="N616:O616" si="617">(((L616/60)/60)/24)+DATE(1970,1,1)</f>
        <v>42746.25</v>
      </c>
      <c r="O616" s="7">
        <f t="shared" si="617"/>
        <v>42764.25</v>
      </c>
      <c r="P616" s="3" t="b">
        <v>0</v>
      </c>
      <c r="Q616" s="3" t="b">
        <v>0</v>
      </c>
      <c r="R616" s="3" t="s">
        <v>116</v>
      </c>
      <c r="S616" s="3" t="s">
        <v>46</v>
      </c>
      <c r="T616" s="3" t="s">
        <v>8</v>
      </c>
      <c r="U616" s="3"/>
      <c r="V616" s="3"/>
      <c r="W616" s="3"/>
      <c r="X616" s="3"/>
      <c r="Y616" s="3"/>
      <c r="Z616" s="3"/>
    </row>
    <row r="617">
      <c r="A617" s="3">
        <v>615.0</v>
      </c>
      <c r="B617" s="3" t="s">
        <v>1349</v>
      </c>
      <c r="C617" s="3" t="s">
        <v>1350</v>
      </c>
      <c r="D617" s="3">
        <v>8500.0</v>
      </c>
      <c r="E617" s="3">
        <v>14488.0</v>
      </c>
      <c r="F617" s="5">
        <f t="shared" si="2"/>
        <v>170.4470588</v>
      </c>
      <c r="G617" s="3" t="s">
        <v>6</v>
      </c>
      <c r="H617" s="3">
        <v>170.0</v>
      </c>
      <c r="I617" s="6">
        <f t="shared" si="3"/>
        <v>85.22352941</v>
      </c>
      <c r="J617" s="3" t="s">
        <v>69</v>
      </c>
      <c r="K617" s="3" t="s">
        <v>185</v>
      </c>
      <c r="L617" s="3">
        <v>1.461906E9</v>
      </c>
      <c r="M617" s="3">
        <v>1.46277E9</v>
      </c>
      <c r="N617" s="7">
        <f t="shared" ref="N617:O617" si="618">(((L617/60)/60)/24)+DATE(1970,1,1)</f>
        <v>42489.20833</v>
      </c>
      <c r="O617" s="7">
        <f t="shared" si="618"/>
        <v>42499.20833</v>
      </c>
      <c r="P617" s="3" t="b">
        <v>0</v>
      </c>
      <c r="Q617" s="3" t="b">
        <v>0</v>
      </c>
      <c r="R617" s="3" t="s">
        <v>116</v>
      </c>
      <c r="S617" s="3" t="s">
        <v>46</v>
      </c>
      <c r="T617" s="3" t="s">
        <v>8</v>
      </c>
      <c r="U617" s="3"/>
      <c r="V617" s="3"/>
      <c r="W617" s="3"/>
      <c r="X617" s="3"/>
      <c r="Y617" s="3"/>
      <c r="Z617" s="3"/>
    </row>
    <row r="618">
      <c r="A618" s="3">
        <v>616.0</v>
      </c>
      <c r="B618" s="3" t="s">
        <v>1351</v>
      </c>
      <c r="C618" s="3" t="s">
        <v>1352</v>
      </c>
      <c r="D618" s="3">
        <v>6400.0</v>
      </c>
      <c r="E618" s="3">
        <v>12129.0</v>
      </c>
      <c r="F618" s="5">
        <f t="shared" si="2"/>
        <v>189.515625</v>
      </c>
      <c r="G618" s="3" t="s">
        <v>6</v>
      </c>
      <c r="H618" s="3">
        <v>238.0</v>
      </c>
      <c r="I618" s="6">
        <f t="shared" si="3"/>
        <v>50.96218487</v>
      </c>
      <c r="J618" s="3" t="s">
        <v>70</v>
      </c>
      <c r="K618" s="3" t="s">
        <v>122</v>
      </c>
      <c r="L618" s="3">
        <v>1.3796532E9</v>
      </c>
      <c r="M618" s="3">
        <v>1.3797396E9</v>
      </c>
      <c r="N618" s="7">
        <f t="shared" ref="N618:O618" si="619">(((L618/60)/60)/24)+DATE(1970,1,1)</f>
        <v>41537.20833</v>
      </c>
      <c r="O618" s="7">
        <f t="shared" si="619"/>
        <v>41538.20833</v>
      </c>
      <c r="P618" s="3" t="b">
        <v>0</v>
      </c>
      <c r="Q618" s="3" t="b">
        <v>1</v>
      </c>
      <c r="R618" s="3" t="s">
        <v>140</v>
      </c>
      <c r="S618" s="3" t="s">
        <v>48</v>
      </c>
      <c r="T618" s="3" t="s">
        <v>14</v>
      </c>
      <c r="U618" s="3"/>
      <c r="V618" s="3"/>
      <c r="W618" s="3"/>
      <c r="X618" s="3"/>
      <c r="Y618" s="3"/>
      <c r="Z618" s="3"/>
    </row>
    <row r="619">
      <c r="A619" s="3">
        <v>617.0</v>
      </c>
      <c r="B619" s="3" t="s">
        <v>1353</v>
      </c>
      <c r="C619" s="3" t="s">
        <v>1354</v>
      </c>
      <c r="D619" s="3">
        <v>1400.0</v>
      </c>
      <c r="E619" s="3">
        <v>3496.0</v>
      </c>
      <c r="F619" s="5">
        <f t="shared" si="2"/>
        <v>249.7142857</v>
      </c>
      <c r="G619" s="3" t="s">
        <v>6</v>
      </c>
      <c r="H619" s="3">
        <v>55.0</v>
      </c>
      <c r="I619" s="6">
        <f t="shared" si="3"/>
        <v>63.56363636</v>
      </c>
      <c r="J619" s="3" t="s">
        <v>68</v>
      </c>
      <c r="K619" s="3" t="s">
        <v>106</v>
      </c>
      <c r="L619" s="3">
        <v>1.401858E9</v>
      </c>
      <c r="M619" s="3">
        <v>1.402722E9</v>
      </c>
      <c r="N619" s="7">
        <f t="shared" ref="N619:O619" si="620">(((L619/60)/60)/24)+DATE(1970,1,1)</f>
        <v>41794.20833</v>
      </c>
      <c r="O619" s="7">
        <f t="shared" si="620"/>
        <v>41804.20833</v>
      </c>
      <c r="P619" s="3" t="b">
        <v>0</v>
      </c>
      <c r="Q619" s="3" t="b">
        <v>0</v>
      </c>
      <c r="R619" s="3" t="s">
        <v>116</v>
      </c>
      <c r="S619" s="3" t="s">
        <v>46</v>
      </c>
      <c r="T619" s="3" t="s">
        <v>8</v>
      </c>
      <c r="U619" s="3"/>
      <c r="V619" s="3"/>
      <c r="W619" s="3"/>
      <c r="X619" s="3"/>
      <c r="Y619" s="3"/>
      <c r="Z619" s="3"/>
    </row>
    <row r="620">
      <c r="A620" s="3">
        <v>618.0</v>
      </c>
      <c r="B620" s="3" t="s">
        <v>1355</v>
      </c>
      <c r="C620" s="3" t="s">
        <v>1356</v>
      </c>
      <c r="D620" s="3">
        <v>198600.0</v>
      </c>
      <c r="E620" s="3">
        <v>97037.0</v>
      </c>
      <c r="F620" s="5">
        <f t="shared" si="2"/>
        <v>48.86052367</v>
      </c>
      <c r="G620" s="3" t="s">
        <v>4</v>
      </c>
      <c r="H620" s="3">
        <v>1198.0</v>
      </c>
      <c r="I620" s="6">
        <f t="shared" si="3"/>
        <v>80.99916528</v>
      </c>
      <c r="J620" s="3" t="s">
        <v>68</v>
      </c>
      <c r="K620" s="3" t="s">
        <v>106</v>
      </c>
      <c r="L620" s="3">
        <v>1.3674708E9</v>
      </c>
      <c r="M620" s="3">
        <v>1.3692852E9</v>
      </c>
      <c r="N620" s="7">
        <f t="shared" ref="N620:O620" si="621">(((L620/60)/60)/24)+DATE(1970,1,1)</f>
        <v>41396.20833</v>
      </c>
      <c r="O620" s="7">
        <f t="shared" si="621"/>
        <v>41417.20833</v>
      </c>
      <c r="P620" s="3" t="b">
        <v>0</v>
      </c>
      <c r="Q620" s="3" t="b">
        <v>0</v>
      </c>
      <c r="R620" s="3" t="s">
        <v>148</v>
      </c>
      <c r="S620" s="3" t="s">
        <v>50</v>
      </c>
      <c r="T620" s="3" t="s">
        <v>20</v>
      </c>
      <c r="U620" s="3"/>
      <c r="V620" s="3"/>
      <c r="W620" s="3"/>
      <c r="X620" s="3"/>
      <c r="Y620" s="3"/>
      <c r="Z620" s="3"/>
    </row>
    <row r="621">
      <c r="A621" s="3">
        <v>619.0</v>
      </c>
      <c r="B621" s="3" t="s">
        <v>1357</v>
      </c>
      <c r="C621" s="3" t="s">
        <v>1358</v>
      </c>
      <c r="D621" s="3">
        <v>195900.0</v>
      </c>
      <c r="E621" s="3">
        <v>55757.0</v>
      </c>
      <c r="F621" s="5">
        <f t="shared" si="2"/>
        <v>28.46197039</v>
      </c>
      <c r="G621" s="3" t="s">
        <v>4</v>
      </c>
      <c r="H621" s="3">
        <v>648.0</v>
      </c>
      <c r="I621" s="6">
        <f t="shared" si="3"/>
        <v>86.04475309</v>
      </c>
      <c r="J621" s="3" t="s">
        <v>68</v>
      </c>
      <c r="K621" s="3" t="s">
        <v>106</v>
      </c>
      <c r="L621" s="3">
        <v>1.304658E9</v>
      </c>
      <c r="M621" s="3">
        <v>1.3047444E9</v>
      </c>
      <c r="N621" s="7">
        <f t="shared" ref="N621:O621" si="622">(((L621/60)/60)/24)+DATE(1970,1,1)</f>
        <v>40669.20833</v>
      </c>
      <c r="O621" s="7">
        <f t="shared" si="622"/>
        <v>40670.20833</v>
      </c>
      <c r="P621" s="3" t="b">
        <v>1</v>
      </c>
      <c r="Q621" s="3" t="b">
        <v>1</v>
      </c>
      <c r="R621" s="3" t="s">
        <v>116</v>
      </c>
      <c r="S621" s="3" t="s">
        <v>46</v>
      </c>
      <c r="T621" s="3" t="s">
        <v>8</v>
      </c>
      <c r="U621" s="3"/>
      <c r="V621" s="3"/>
      <c r="W621" s="3"/>
      <c r="X621" s="3"/>
      <c r="Y621" s="3"/>
      <c r="Z621" s="3"/>
    </row>
    <row r="622">
      <c r="A622" s="3">
        <v>620.0</v>
      </c>
      <c r="B622" s="3" t="s">
        <v>1359</v>
      </c>
      <c r="C622" s="3" t="s">
        <v>1360</v>
      </c>
      <c r="D622" s="3">
        <v>4300.0</v>
      </c>
      <c r="E622" s="3">
        <v>11525.0</v>
      </c>
      <c r="F622" s="5">
        <f t="shared" si="2"/>
        <v>268.0232558</v>
      </c>
      <c r="G622" s="3" t="s">
        <v>6</v>
      </c>
      <c r="H622" s="3">
        <v>128.0</v>
      </c>
      <c r="I622" s="6">
        <f t="shared" si="3"/>
        <v>90.0390625</v>
      </c>
      <c r="J622" s="3" t="s">
        <v>74</v>
      </c>
      <c r="K622" s="3" t="s">
        <v>110</v>
      </c>
      <c r="L622" s="3">
        <v>1.467954E9</v>
      </c>
      <c r="M622" s="3">
        <v>1.4682996E9</v>
      </c>
      <c r="N622" s="7">
        <f t="shared" ref="N622:O622" si="623">(((L622/60)/60)/24)+DATE(1970,1,1)</f>
        <v>42559.20833</v>
      </c>
      <c r="O622" s="7">
        <f t="shared" si="623"/>
        <v>42563.20833</v>
      </c>
      <c r="P622" s="3" t="b">
        <v>0</v>
      </c>
      <c r="Q622" s="3" t="b">
        <v>0</v>
      </c>
      <c r="R622" s="3" t="s">
        <v>199</v>
      </c>
      <c r="S622" s="3" t="s">
        <v>53</v>
      </c>
      <c r="T622" s="3" t="s">
        <v>15</v>
      </c>
      <c r="U622" s="3"/>
      <c r="V622" s="3"/>
      <c r="W622" s="3"/>
      <c r="X622" s="3"/>
      <c r="Y622" s="3"/>
      <c r="Z622" s="3"/>
    </row>
    <row r="623">
      <c r="A623" s="3">
        <v>621.0</v>
      </c>
      <c r="B623" s="3" t="s">
        <v>1361</v>
      </c>
      <c r="C623" s="3" t="s">
        <v>1362</v>
      </c>
      <c r="D623" s="3">
        <v>25600.0</v>
      </c>
      <c r="E623" s="3">
        <v>158669.0</v>
      </c>
      <c r="F623" s="5">
        <f t="shared" si="2"/>
        <v>619.8007813</v>
      </c>
      <c r="G623" s="3" t="s">
        <v>6</v>
      </c>
      <c r="H623" s="3">
        <v>2144.0</v>
      </c>
      <c r="I623" s="6">
        <f t="shared" si="3"/>
        <v>74.00606343</v>
      </c>
      <c r="J623" s="3" t="s">
        <v>68</v>
      </c>
      <c r="K623" s="3" t="s">
        <v>106</v>
      </c>
      <c r="L623" s="3">
        <v>1.4737428E9</v>
      </c>
      <c r="M623" s="3">
        <v>1.4741748E9</v>
      </c>
      <c r="N623" s="7">
        <f t="shared" ref="N623:O623" si="624">(((L623/60)/60)/24)+DATE(1970,1,1)</f>
        <v>42626.20833</v>
      </c>
      <c r="O623" s="7">
        <f t="shared" si="624"/>
        <v>42631.20833</v>
      </c>
      <c r="P623" s="3" t="b">
        <v>0</v>
      </c>
      <c r="Q623" s="3" t="b">
        <v>0</v>
      </c>
      <c r="R623" s="3" t="s">
        <v>116</v>
      </c>
      <c r="S623" s="3" t="s">
        <v>46</v>
      </c>
      <c r="T623" s="3" t="s">
        <v>8</v>
      </c>
      <c r="U623" s="3"/>
      <c r="V623" s="3"/>
      <c r="W623" s="3"/>
      <c r="X623" s="3"/>
      <c r="Y623" s="3"/>
      <c r="Z623" s="3"/>
    </row>
    <row r="624">
      <c r="A624" s="3">
        <v>622.0</v>
      </c>
      <c r="B624" s="3" t="s">
        <v>1363</v>
      </c>
      <c r="C624" s="3" t="s">
        <v>1364</v>
      </c>
      <c r="D624" s="3">
        <v>189000.0</v>
      </c>
      <c r="E624" s="3">
        <v>5916.0</v>
      </c>
      <c r="F624" s="5">
        <f t="shared" si="2"/>
        <v>3.13015873</v>
      </c>
      <c r="G624" s="3" t="s">
        <v>4</v>
      </c>
      <c r="H624" s="3">
        <v>64.0</v>
      </c>
      <c r="I624" s="6">
        <f t="shared" si="3"/>
        <v>92.4375</v>
      </c>
      <c r="J624" s="3" t="s">
        <v>68</v>
      </c>
      <c r="K624" s="3" t="s">
        <v>106</v>
      </c>
      <c r="L624" s="3">
        <v>1.5237684E9</v>
      </c>
      <c r="M624" s="3">
        <v>1.5260148E9</v>
      </c>
      <c r="N624" s="7">
        <f t="shared" ref="N624:O624" si="625">(((L624/60)/60)/24)+DATE(1970,1,1)</f>
        <v>43205.20833</v>
      </c>
      <c r="O624" s="7">
        <f t="shared" si="625"/>
        <v>43231.20833</v>
      </c>
      <c r="P624" s="3" t="b">
        <v>0</v>
      </c>
      <c r="Q624" s="3" t="b">
        <v>0</v>
      </c>
      <c r="R624" s="3" t="s">
        <v>140</v>
      </c>
      <c r="S624" s="3" t="s">
        <v>48</v>
      </c>
      <c r="T624" s="3" t="s">
        <v>14</v>
      </c>
      <c r="U624" s="3"/>
      <c r="V624" s="3"/>
      <c r="W624" s="3"/>
      <c r="X624" s="3"/>
      <c r="Y624" s="3"/>
      <c r="Z624" s="3"/>
    </row>
    <row r="625">
      <c r="A625" s="3">
        <v>623.0</v>
      </c>
      <c r="B625" s="3" t="s">
        <v>1365</v>
      </c>
      <c r="C625" s="3" t="s">
        <v>1366</v>
      </c>
      <c r="D625" s="3">
        <v>94300.0</v>
      </c>
      <c r="E625" s="3">
        <v>150806.0</v>
      </c>
      <c r="F625" s="5">
        <f t="shared" si="2"/>
        <v>159.921527</v>
      </c>
      <c r="G625" s="3" t="s">
        <v>6</v>
      </c>
      <c r="H625" s="3">
        <v>2693.0</v>
      </c>
      <c r="I625" s="6">
        <f t="shared" si="3"/>
        <v>55.99925733</v>
      </c>
      <c r="J625" s="3" t="s">
        <v>70</v>
      </c>
      <c r="K625" s="3" t="s">
        <v>122</v>
      </c>
      <c r="L625" s="3">
        <v>1.4370228E9</v>
      </c>
      <c r="M625" s="3">
        <v>1.4374548E9</v>
      </c>
      <c r="N625" s="7">
        <f t="shared" ref="N625:O625" si="626">(((L625/60)/60)/24)+DATE(1970,1,1)</f>
        <v>42201.20833</v>
      </c>
      <c r="O625" s="7">
        <f t="shared" si="626"/>
        <v>42206.20833</v>
      </c>
      <c r="P625" s="3" t="b">
        <v>0</v>
      </c>
      <c r="Q625" s="3" t="b">
        <v>0</v>
      </c>
      <c r="R625" s="3" t="s">
        <v>116</v>
      </c>
      <c r="S625" s="3" t="s">
        <v>46</v>
      </c>
      <c r="T625" s="3" t="s">
        <v>8</v>
      </c>
      <c r="U625" s="3"/>
      <c r="V625" s="3"/>
      <c r="W625" s="3"/>
      <c r="X625" s="3"/>
      <c r="Y625" s="3"/>
      <c r="Z625" s="3"/>
    </row>
    <row r="626">
      <c r="A626" s="3">
        <v>624.0</v>
      </c>
      <c r="B626" s="3" t="s">
        <v>1367</v>
      </c>
      <c r="C626" s="3" t="s">
        <v>1368</v>
      </c>
      <c r="D626" s="3">
        <v>5100.0</v>
      </c>
      <c r="E626" s="3">
        <v>14249.0</v>
      </c>
      <c r="F626" s="5">
        <f t="shared" si="2"/>
        <v>279.3921569</v>
      </c>
      <c r="G626" s="3" t="s">
        <v>6</v>
      </c>
      <c r="H626" s="3">
        <v>432.0</v>
      </c>
      <c r="I626" s="6">
        <f t="shared" si="3"/>
        <v>32.9837963</v>
      </c>
      <c r="J626" s="3" t="s">
        <v>68</v>
      </c>
      <c r="K626" s="3" t="s">
        <v>106</v>
      </c>
      <c r="L626" s="3">
        <v>1.4221656E9</v>
      </c>
      <c r="M626" s="3">
        <v>1.422684E9</v>
      </c>
      <c r="N626" s="7">
        <f t="shared" ref="N626:O626" si="627">(((L626/60)/60)/24)+DATE(1970,1,1)</f>
        <v>42029.25</v>
      </c>
      <c r="O626" s="7">
        <f t="shared" si="627"/>
        <v>42035.25</v>
      </c>
      <c r="P626" s="3" t="b">
        <v>0</v>
      </c>
      <c r="Q626" s="3" t="b">
        <v>0</v>
      </c>
      <c r="R626" s="3" t="s">
        <v>199</v>
      </c>
      <c r="S626" s="3" t="s">
        <v>53</v>
      </c>
      <c r="T626" s="3" t="s">
        <v>15</v>
      </c>
      <c r="U626" s="3"/>
      <c r="V626" s="3"/>
      <c r="W626" s="3"/>
      <c r="X626" s="3"/>
      <c r="Y626" s="3"/>
      <c r="Z626" s="3"/>
    </row>
    <row r="627">
      <c r="A627" s="3">
        <v>625.0</v>
      </c>
      <c r="B627" s="3" t="s">
        <v>1369</v>
      </c>
      <c r="C627" s="3" t="s">
        <v>1370</v>
      </c>
      <c r="D627" s="3">
        <v>7500.0</v>
      </c>
      <c r="E627" s="3">
        <v>5803.0</v>
      </c>
      <c r="F627" s="5">
        <f t="shared" si="2"/>
        <v>77.37333333</v>
      </c>
      <c r="G627" s="3" t="s">
        <v>4</v>
      </c>
      <c r="H627" s="3">
        <v>62.0</v>
      </c>
      <c r="I627" s="6">
        <f t="shared" si="3"/>
        <v>93.59677419</v>
      </c>
      <c r="J627" s="3" t="s">
        <v>68</v>
      </c>
      <c r="K627" s="3" t="s">
        <v>106</v>
      </c>
      <c r="L627" s="3">
        <v>1.5801048E9</v>
      </c>
      <c r="M627" s="3">
        <v>1.5813144E9</v>
      </c>
      <c r="N627" s="7">
        <f t="shared" ref="N627:O627" si="628">(((L627/60)/60)/24)+DATE(1970,1,1)</f>
        <v>43857.25</v>
      </c>
      <c r="O627" s="7">
        <f t="shared" si="628"/>
        <v>43871.25</v>
      </c>
      <c r="P627" s="3" t="b">
        <v>0</v>
      </c>
      <c r="Q627" s="3" t="b">
        <v>0</v>
      </c>
      <c r="R627" s="3" t="s">
        <v>116</v>
      </c>
      <c r="S627" s="3" t="s">
        <v>46</v>
      </c>
      <c r="T627" s="3" t="s">
        <v>8</v>
      </c>
      <c r="U627" s="3"/>
      <c r="V627" s="3"/>
      <c r="W627" s="3"/>
      <c r="X627" s="3"/>
      <c r="Y627" s="3"/>
      <c r="Z627" s="3"/>
    </row>
    <row r="628">
      <c r="A628" s="3">
        <v>626.0</v>
      </c>
      <c r="B628" s="3" t="s">
        <v>1371</v>
      </c>
      <c r="C628" s="3" t="s">
        <v>1372</v>
      </c>
      <c r="D628" s="3">
        <v>6400.0</v>
      </c>
      <c r="E628" s="3">
        <v>13205.0</v>
      </c>
      <c r="F628" s="5">
        <f t="shared" si="2"/>
        <v>206.328125</v>
      </c>
      <c r="G628" s="3" t="s">
        <v>6</v>
      </c>
      <c r="H628" s="3">
        <v>189.0</v>
      </c>
      <c r="I628" s="6">
        <f t="shared" si="3"/>
        <v>69.86772487</v>
      </c>
      <c r="J628" s="3" t="s">
        <v>68</v>
      </c>
      <c r="K628" s="3" t="s">
        <v>106</v>
      </c>
      <c r="L628" s="3">
        <v>1.28565E9</v>
      </c>
      <c r="M628" s="3">
        <v>1.2864276E9</v>
      </c>
      <c r="N628" s="7">
        <f t="shared" ref="N628:O628" si="629">(((L628/60)/60)/24)+DATE(1970,1,1)</f>
        <v>40449.20833</v>
      </c>
      <c r="O628" s="7">
        <f t="shared" si="629"/>
        <v>40458.20833</v>
      </c>
      <c r="P628" s="3" t="b">
        <v>0</v>
      </c>
      <c r="Q628" s="3" t="b">
        <v>1</v>
      </c>
      <c r="R628" s="3" t="s">
        <v>116</v>
      </c>
      <c r="S628" s="3" t="s">
        <v>46</v>
      </c>
      <c r="T628" s="3" t="s">
        <v>8</v>
      </c>
      <c r="U628" s="3"/>
      <c r="V628" s="3"/>
      <c r="W628" s="3"/>
      <c r="X628" s="3"/>
      <c r="Y628" s="3"/>
      <c r="Z628" s="3"/>
    </row>
    <row r="629">
      <c r="A629" s="3">
        <v>627.0</v>
      </c>
      <c r="B629" s="3" t="s">
        <v>1373</v>
      </c>
      <c r="C629" s="3" t="s">
        <v>1374</v>
      </c>
      <c r="D629" s="3">
        <v>1600.0</v>
      </c>
      <c r="E629" s="3">
        <v>11108.0</v>
      </c>
      <c r="F629" s="5">
        <f t="shared" si="2"/>
        <v>694.25</v>
      </c>
      <c r="G629" s="3" t="s">
        <v>6</v>
      </c>
      <c r="H629" s="3">
        <v>154.0</v>
      </c>
      <c r="I629" s="6">
        <f t="shared" si="3"/>
        <v>72.12987013</v>
      </c>
      <c r="J629" s="3" t="s">
        <v>70</v>
      </c>
      <c r="K629" s="3" t="s">
        <v>122</v>
      </c>
      <c r="L629" s="3">
        <v>1.2766644E9</v>
      </c>
      <c r="M629" s="3">
        <v>1.278738E9</v>
      </c>
      <c r="N629" s="7">
        <f t="shared" ref="N629:O629" si="630">(((L629/60)/60)/24)+DATE(1970,1,1)</f>
        <v>40345.20833</v>
      </c>
      <c r="O629" s="7">
        <f t="shared" si="630"/>
        <v>40369.20833</v>
      </c>
      <c r="P629" s="3" t="b">
        <v>1</v>
      </c>
      <c r="Q629" s="3" t="b">
        <v>0</v>
      </c>
      <c r="R629" s="3" t="s">
        <v>103</v>
      </c>
      <c r="S629" s="3" t="s">
        <v>52</v>
      </c>
      <c r="T629" s="3" t="s">
        <v>12</v>
      </c>
      <c r="U629" s="3"/>
      <c r="V629" s="3"/>
      <c r="W629" s="3"/>
      <c r="X629" s="3"/>
      <c r="Y629" s="3"/>
      <c r="Z629" s="3"/>
    </row>
    <row r="630">
      <c r="A630" s="3">
        <v>628.0</v>
      </c>
      <c r="B630" s="3" t="s">
        <v>1375</v>
      </c>
      <c r="C630" s="3" t="s">
        <v>1376</v>
      </c>
      <c r="D630" s="3">
        <v>1900.0</v>
      </c>
      <c r="E630" s="3">
        <v>2884.0</v>
      </c>
      <c r="F630" s="5">
        <f t="shared" si="2"/>
        <v>151.7894737</v>
      </c>
      <c r="G630" s="3" t="s">
        <v>6</v>
      </c>
      <c r="H630" s="3">
        <v>96.0</v>
      </c>
      <c r="I630" s="6">
        <f t="shared" si="3"/>
        <v>30.04166667</v>
      </c>
      <c r="J630" s="3" t="s">
        <v>68</v>
      </c>
      <c r="K630" s="3" t="s">
        <v>106</v>
      </c>
      <c r="L630" s="3">
        <v>1.2861684E9</v>
      </c>
      <c r="M630" s="3">
        <v>1.2864276E9</v>
      </c>
      <c r="N630" s="7">
        <f t="shared" ref="N630:O630" si="631">(((L630/60)/60)/24)+DATE(1970,1,1)</f>
        <v>40455.20833</v>
      </c>
      <c r="O630" s="7">
        <f t="shared" si="631"/>
        <v>40458.20833</v>
      </c>
      <c r="P630" s="3" t="b">
        <v>0</v>
      </c>
      <c r="Q630" s="3" t="b">
        <v>0</v>
      </c>
      <c r="R630" s="3" t="s">
        <v>140</v>
      </c>
      <c r="S630" s="3" t="s">
        <v>48</v>
      </c>
      <c r="T630" s="3" t="s">
        <v>14</v>
      </c>
      <c r="U630" s="3"/>
      <c r="V630" s="3"/>
      <c r="W630" s="3"/>
      <c r="X630" s="3"/>
      <c r="Y630" s="3"/>
      <c r="Z630" s="3"/>
    </row>
    <row r="631">
      <c r="A631" s="3">
        <v>629.0</v>
      </c>
      <c r="B631" s="3" t="s">
        <v>1377</v>
      </c>
      <c r="C631" s="3" t="s">
        <v>1378</v>
      </c>
      <c r="D631" s="3">
        <v>85900.0</v>
      </c>
      <c r="E631" s="3">
        <v>55476.0</v>
      </c>
      <c r="F631" s="5">
        <f t="shared" si="2"/>
        <v>64.58207218</v>
      </c>
      <c r="G631" s="3" t="s">
        <v>4</v>
      </c>
      <c r="H631" s="3">
        <v>750.0</v>
      </c>
      <c r="I631" s="6">
        <f t="shared" si="3"/>
        <v>73.968</v>
      </c>
      <c r="J631" s="3" t="s">
        <v>68</v>
      </c>
      <c r="K631" s="3" t="s">
        <v>106</v>
      </c>
      <c r="L631" s="3">
        <v>1.4677812E9</v>
      </c>
      <c r="M631" s="3">
        <v>1.467954E9</v>
      </c>
      <c r="N631" s="7">
        <f t="shared" ref="N631:O631" si="632">(((L631/60)/60)/24)+DATE(1970,1,1)</f>
        <v>42557.20833</v>
      </c>
      <c r="O631" s="7">
        <f t="shared" si="632"/>
        <v>42559.20833</v>
      </c>
      <c r="P631" s="3" t="b">
        <v>0</v>
      </c>
      <c r="Q631" s="3" t="b">
        <v>1</v>
      </c>
      <c r="R631" s="3" t="s">
        <v>116</v>
      </c>
      <c r="S631" s="3" t="s">
        <v>46</v>
      </c>
      <c r="T631" s="3" t="s">
        <v>8</v>
      </c>
      <c r="U631" s="3"/>
      <c r="V631" s="3"/>
      <c r="W631" s="3"/>
      <c r="X631" s="3"/>
      <c r="Y631" s="3"/>
      <c r="Z631" s="3"/>
    </row>
    <row r="632">
      <c r="A632" s="3">
        <v>630.0</v>
      </c>
      <c r="B632" s="3" t="s">
        <v>1379</v>
      </c>
      <c r="C632" s="3" t="s">
        <v>1380</v>
      </c>
      <c r="D632" s="3">
        <v>9500.0</v>
      </c>
      <c r="E632" s="3">
        <v>5973.0</v>
      </c>
      <c r="F632" s="5">
        <f t="shared" si="2"/>
        <v>62.87368421</v>
      </c>
      <c r="G632" s="3" t="s">
        <v>3</v>
      </c>
      <c r="H632" s="3">
        <v>87.0</v>
      </c>
      <c r="I632" s="6">
        <f t="shared" si="3"/>
        <v>68.65517241</v>
      </c>
      <c r="J632" s="3" t="s">
        <v>68</v>
      </c>
      <c r="K632" s="3" t="s">
        <v>106</v>
      </c>
      <c r="L632" s="3">
        <v>1.5566868E9</v>
      </c>
      <c r="M632" s="3">
        <v>1.5576372E9</v>
      </c>
      <c r="N632" s="7">
        <f t="shared" ref="N632:O632" si="633">(((L632/60)/60)/24)+DATE(1970,1,1)</f>
        <v>43586.20833</v>
      </c>
      <c r="O632" s="7">
        <f t="shared" si="633"/>
        <v>43597.20833</v>
      </c>
      <c r="P632" s="3" t="b">
        <v>0</v>
      </c>
      <c r="Q632" s="3" t="b">
        <v>1</v>
      </c>
      <c r="R632" s="3" t="s">
        <v>116</v>
      </c>
      <c r="S632" s="3" t="s">
        <v>46</v>
      </c>
      <c r="T632" s="3" t="s">
        <v>8</v>
      </c>
      <c r="U632" s="3"/>
      <c r="V632" s="3"/>
      <c r="W632" s="3"/>
      <c r="X632" s="3"/>
      <c r="Y632" s="3"/>
      <c r="Z632" s="3"/>
    </row>
    <row r="633">
      <c r="A633" s="3">
        <v>631.0</v>
      </c>
      <c r="B633" s="3" t="s">
        <v>1381</v>
      </c>
      <c r="C633" s="3" t="s">
        <v>1382</v>
      </c>
      <c r="D633" s="3">
        <v>59200.0</v>
      </c>
      <c r="E633" s="3">
        <v>183756.0</v>
      </c>
      <c r="F633" s="5">
        <f t="shared" si="2"/>
        <v>310.3986486</v>
      </c>
      <c r="G633" s="3" t="s">
        <v>6</v>
      </c>
      <c r="H633" s="3">
        <v>3063.0</v>
      </c>
      <c r="I633" s="6">
        <f t="shared" si="3"/>
        <v>59.99216454</v>
      </c>
      <c r="J633" s="3" t="s">
        <v>68</v>
      </c>
      <c r="K633" s="3" t="s">
        <v>106</v>
      </c>
      <c r="L633" s="3">
        <v>1.5535764E9</v>
      </c>
      <c r="M633" s="3">
        <v>1.553922E9</v>
      </c>
      <c r="N633" s="7">
        <f t="shared" ref="N633:O633" si="634">(((L633/60)/60)/24)+DATE(1970,1,1)</f>
        <v>43550.20833</v>
      </c>
      <c r="O633" s="7">
        <f t="shared" si="634"/>
        <v>43554.20833</v>
      </c>
      <c r="P633" s="3" t="b">
        <v>0</v>
      </c>
      <c r="Q633" s="3" t="b">
        <v>0</v>
      </c>
      <c r="R633" s="3" t="s">
        <v>116</v>
      </c>
      <c r="S633" s="3" t="s">
        <v>46</v>
      </c>
      <c r="T633" s="3" t="s">
        <v>8</v>
      </c>
      <c r="U633" s="3"/>
      <c r="V633" s="3"/>
      <c r="W633" s="3"/>
      <c r="X633" s="3"/>
      <c r="Y633" s="3"/>
      <c r="Z633" s="3"/>
    </row>
    <row r="634">
      <c r="A634" s="3">
        <v>632.0</v>
      </c>
      <c r="B634" s="3" t="s">
        <v>1383</v>
      </c>
      <c r="C634" s="3" t="s">
        <v>1384</v>
      </c>
      <c r="D634" s="3">
        <v>72100.0</v>
      </c>
      <c r="E634" s="3">
        <v>30902.0</v>
      </c>
      <c r="F634" s="5">
        <f t="shared" si="2"/>
        <v>42.85991678</v>
      </c>
      <c r="G634" s="3" t="s">
        <v>5</v>
      </c>
      <c r="H634" s="3">
        <v>278.0</v>
      </c>
      <c r="I634" s="6">
        <f t="shared" si="3"/>
        <v>111.1582734</v>
      </c>
      <c r="J634" s="3" t="s">
        <v>68</v>
      </c>
      <c r="K634" s="3" t="s">
        <v>106</v>
      </c>
      <c r="L634" s="3">
        <v>1.4149044E9</v>
      </c>
      <c r="M634" s="3">
        <v>1.4164632E9</v>
      </c>
      <c r="N634" s="7">
        <f t="shared" ref="N634:O634" si="635">(((L634/60)/60)/24)+DATE(1970,1,1)</f>
        <v>41945.20833</v>
      </c>
      <c r="O634" s="7">
        <f t="shared" si="635"/>
        <v>41963.25</v>
      </c>
      <c r="P634" s="3" t="b">
        <v>0</v>
      </c>
      <c r="Q634" s="3" t="b">
        <v>0</v>
      </c>
      <c r="R634" s="3" t="s">
        <v>116</v>
      </c>
      <c r="S634" s="3" t="s">
        <v>46</v>
      </c>
      <c r="T634" s="3" t="s">
        <v>8</v>
      </c>
      <c r="U634" s="3"/>
      <c r="V634" s="3"/>
      <c r="W634" s="3"/>
      <c r="X634" s="3"/>
      <c r="Y634" s="3"/>
      <c r="Z634" s="3"/>
    </row>
    <row r="635">
      <c r="A635" s="3">
        <v>633.0</v>
      </c>
      <c r="B635" s="3" t="s">
        <v>1385</v>
      </c>
      <c r="C635" s="3" t="s">
        <v>1386</v>
      </c>
      <c r="D635" s="3">
        <v>6700.0</v>
      </c>
      <c r="E635" s="3">
        <v>5569.0</v>
      </c>
      <c r="F635" s="5">
        <f t="shared" si="2"/>
        <v>83.11940299</v>
      </c>
      <c r="G635" s="3" t="s">
        <v>4</v>
      </c>
      <c r="H635" s="3">
        <v>105.0</v>
      </c>
      <c r="I635" s="6">
        <f t="shared" si="3"/>
        <v>53.03809524</v>
      </c>
      <c r="J635" s="3" t="s">
        <v>68</v>
      </c>
      <c r="K635" s="3" t="s">
        <v>106</v>
      </c>
      <c r="L635" s="3">
        <v>1.446876E9</v>
      </c>
      <c r="M635" s="3">
        <v>1.4472216E9</v>
      </c>
      <c r="N635" s="7">
        <f t="shared" ref="N635:O635" si="636">(((L635/60)/60)/24)+DATE(1970,1,1)</f>
        <v>42315.25</v>
      </c>
      <c r="O635" s="7">
        <f t="shared" si="636"/>
        <v>42319.25</v>
      </c>
      <c r="P635" s="3" t="b">
        <v>0</v>
      </c>
      <c r="Q635" s="3" t="b">
        <v>0</v>
      </c>
      <c r="R635" s="3" t="s">
        <v>151</v>
      </c>
      <c r="S635" s="3" t="s">
        <v>47</v>
      </c>
      <c r="T635" s="3" t="s">
        <v>18</v>
      </c>
      <c r="U635" s="3"/>
      <c r="V635" s="3"/>
      <c r="W635" s="3"/>
      <c r="X635" s="3"/>
      <c r="Y635" s="3"/>
      <c r="Z635" s="3"/>
    </row>
    <row r="636">
      <c r="A636" s="3">
        <v>634.0</v>
      </c>
      <c r="B636" s="3" t="s">
        <v>1387</v>
      </c>
      <c r="C636" s="3" t="s">
        <v>1388</v>
      </c>
      <c r="D636" s="3">
        <v>118200.0</v>
      </c>
      <c r="E636" s="3">
        <v>92824.0</v>
      </c>
      <c r="F636" s="5">
        <f t="shared" si="2"/>
        <v>78.53130288</v>
      </c>
      <c r="G636" s="3" t="s">
        <v>3</v>
      </c>
      <c r="H636" s="3">
        <v>1658.0</v>
      </c>
      <c r="I636" s="6">
        <f t="shared" si="3"/>
        <v>55.98552473</v>
      </c>
      <c r="J636" s="3" t="s">
        <v>68</v>
      </c>
      <c r="K636" s="3" t="s">
        <v>106</v>
      </c>
      <c r="L636" s="3">
        <v>1.490418E9</v>
      </c>
      <c r="M636" s="3">
        <v>1.4916276E9</v>
      </c>
      <c r="N636" s="7">
        <f t="shared" ref="N636:O636" si="637">(((L636/60)/60)/24)+DATE(1970,1,1)</f>
        <v>42819.20833</v>
      </c>
      <c r="O636" s="7">
        <f t="shared" si="637"/>
        <v>42833.20833</v>
      </c>
      <c r="P636" s="3" t="b">
        <v>0</v>
      </c>
      <c r="Q636" s="3" t="b">
        <v>0</v>
      </c>
      <c r="R636" s="3" t="s">
        <v>346</v>
      </c>
      <c r="S636" s="3" t="s">
        <v>47</v>
      </c>
      <c r="T636" s="3" t="s">
        <v>22</v>
      </c>
      <c r="U636" s="3"/>
      <c r="V636" s="3"/>
      <c r="W636" s="3"/>
      <c r="X636" s="3"/>
      <c r="Y636" s="3"/>
      <c r="Z636" s="3"/>
    </row>
    <row r="637">
      <c r="A637" s="3">
        <v>635.0</v>
      </c>
      <c r="B637" s="3" t="s">
        <v>1389</v>
      </c>
      <c r="C637" s="3" t="s">
        <v>1390</v>
      </c>
      <c r="D637" s="3">
        <v>139000.0</v>
      </c>
      <c r="E637" s="3">
        <v>158590.0</v>
      </c>
      <c r="F637" s="5">
        <f t="shared" si="2"/>
        <v>114.0935252</v>
      </c>
      <c r="G637" s="3" t="s">
        <v>6</v>
      </c>
      <c r="H637" s="3">
        <v>2266.0</v>
      </c>
      <c r="I637" s="6">
        <f t="shared" si="3"/>
        <v>69.98676081</v>
      </c>
      <c r="J637" s="3" t="s">
        <v>68</v>
      </c>
      <c r="K637" s="3" t="s">
        <v>106</v>
      </c>
      <c r="L637" s="3">
        <v>1.3603896E9</v>
      </c>
      <c r="M637" s="3">
        <v>1.3631508E9</v>
      </c>
      <c r="N637" s="7">
        <f t="shared" ref="N637:O637" si="638">(((L637/60)/60)/24)+DATE(1970,1,1)</f>
        <v>41314.25</v>
      </c>
      <c r="O637" s="7">
        <f t="shared" si="638"/>
        <v>41346.20833</v>
      </c>
      <c r="P637" s="3" t="b">
        <v>0</v>
      </c>
      <c r="Q637" s="3" t="b">
        <v>0</v>
      </c>
      <c r="R637" s="3" t="s">
        <v>346</v>
      </c>
      <c r="S637" s="3" t="s">
        <v>47</v>
      </c>
      <c r="T637" s="3" t="s">
        <v>22</v>
      </c>
      <c r="U637" s="3"/>
      <c r="V637" s="3"/>
      <c r="W637" s="3"/>
      <c r="X637" s="3"/>
      <c r="Y637" s="3"/>
      <c r="Z637" s="3"/>
    </row>
    <row r="638">
      <c r="A638" s="3">
        <v>636.0</v>
      </c>
      <c r="B638" s="3" t="s">
        <v>1391</v>
      </c>
      <c r="C638" s="3" t="s">
        <v>1392</v>
      </c>
      <c r="D638" s="3">
        <v>197700.0</v>
      </c>
      <c r="E638" s="3">
        <v>127591.0</v>
      </c>
      <c r="F638" s="5">
        <f t="shared" si="2"/>
        <v>64.53768336</v>
      </c>
      <c r="G638" s="3" t="s">
        <v>4</v>
      </c>
      <c r="H638" s="3">
        <v>2604.0</v>
      </c>
      <c r="I638" s="6">
        <f t="shared" si="3"/>
        <v>48.99807988</v>
      </c>
      <c r="J638" s="3" t="s">
        <v>71</v>
      </c>
      <c r="K638" s="3" t="s">
        <v>119</v>
      </c>
      <c r="L638" s="3">
        <v>1.3268664E9</v>
      </c>
      <c r="M638" s="3">
        <v>1.3307544E9</v>
      </c>
      <c r="N638" s="7">
        <f t="shared" ref="N638:O638" si="639">(((L638/60)/60)/24)+DATE(1970,1,1)</f>
        <v>40926.25</v>
      </c>
      <c r="O638" s="7">
        <f t="shared" si="639"/>
        <v>40971.25</v>
      </c>
      <c r="P638" s="3" t="b">
        <v>0</v>
      </c>
      <c r="Q638" s="3" t="b">
        <v>1</v>
      </c>
      <c r="R638" s="3" t="s">
        <v>151</v>
      </c>
      <c r="S638" s="3" t="s">
        <v>47</v>
      </c>
      <c r="T638" s="3" t="s">
        <v>18</v>
      </c>
      <c r="U638" s="3"/>
      <c r="V638" s="3"/>
      <c r="W638" s="3"/>
      <c r="X638" s="3"/>
      <c r="Y638" s="3"/>
      <c r="Z638" s="3"/>
    </row>
    <row r="639">
      <c r="A639" s="3">
        <v>637.0</v>
      </c>
      <c r="B639" s="3" t="s">
        <v>1393</v>
      </c>
      <c r="C639" s="3" t="s">
        <v>1394</v>
      </c>
      <c r="D639" s="3">
        <v>8500.0</v>
      </c>
      <c r="E639" s="3">
        <v>6750.0</v>
      </c>
      <c r="F639" s="5">
        <f t="shared" si="2"/>
        <v>79.41176471</v>
      </c>
      <c r="G639" s="3" t="s">
        <v>4</v>
      </c>
      <c r="H639" s="3">
        <v>65.0</v>
      </c>
      <c r="I639" s="6">
        <f t="shared" si="3"/>
        <v>103.8461538</v>
      </c>
      <c r="J639" s="3" t="s">
        <v>68</v>
      </c>
      <c r="K639" s="3" t="s">
        <v>106</v>
      </c>
      <c r="L639" s="3">
        <v>1.4791032E9</v>
      </c>
      <c r="M639" s="3">
        <v>1.4797944E9</v>
      </c>
      <c r="N639" s="7">
        <f t="shared" ref="N639:O639" si="640">(((L639/60)/60)/24)+DATE(1970,1,1)</f>
        <v>42688.25</v>
      </c>
      <c r="O639" s="7">
        <f t="shared" si="640"/>
        <v>42696.25</v>
      </c>
      <c r="P639" s="3" t="b">
        <v>0</v>
      </c>
      <c r="Q639" s="3" t="b">
        <v>0</v>
      </c>
      <c r="R639" s="3" t="s">
        <v>116</v>
      </c>
      <c r="S639" s="3" t="s">
        <v>46</v>
      </c>
      <c r="T639" s="3" t="s">
        <v>8</v>
      </c>
      <c r="U639" s="3"/>
      <c r="V639" s="3"/>
      <c r="W639" s="3"/>
      <c r="X639" s="3"/>
      <c r="Y639" s="3"/>
      <c r="Z639" s="3"/>
    </row>
    <row r="640">
      <c r="A640" s="3">
        <v>638.0</v>
      </c>
      <c r="B640" s="3" t="s">
        <v>1395</v>
      </c>
      <c r="C640" s="3" t="s">
        <v>1396</v>
      </c>
      <c r="D640" s="3">
        <v>81600.0</v>
      </c>
      <c r="E640" s="3">
        <v>9318.0</v>
      </c>
      <c r="F640" s="5">
        <f t="shared" si="2"/>
        <v>11.41911765</v>
      </c>
      <c r="G640" s="3" t="s">
        <v>4</v>
      </c>
      <c r="H640" s="3">
        <v>94.0</v>
      </c>
      <c r="I640" s="6">
        <f t="shared" si="3"/>
        <v>99.12765957</v>
      </c>
      <c r="J640" s="3" t="s">
        <v>68</v>
      </c>
      <c r="K640" s="3" t="s">
        <v>106</v>
      </c>
      <c r="L640" s="3">
        <v>1.2802068E9</v>
      </c>
      <c r="M640" s="3">
        <v>1.2812436E9</v>
      </c>
      <c r="N640" s="7">
        <f t="shared" ref="N640:O640" si="641">(((L640/60)/60)/24)+DATE(1970,1,1)</f>
        <v>40386.20833</v>
      </c>
      <c r="O640" s="7">
        <f t="shared" si="641"/>
        <v>40398.20833</v>
      </c>
      <c r="P640" s="3" t="b">
        <v>0</v>
      </c>
      <c r="Q640" s="3" t="b">
        <v>1</v>
      </c>
      <c r="R640" s="3" t="s">
        <v>116</v>
      </c>
      <c r="S640" s="3" t="s">
        <v>46</v>
      </c>
      <c r="T640" s="3" t="s">
        <v>8</v>
      </c>
      <c r="U640" s="3"/>
      <c r="V640" s="3"/>
      <c r="W640" s="3"/>
      <c r="X640" s="3"/>
      <c r="Y640" s="3"/>
      <c r="Z640" s="3"/>
    </row>
    <row r="641">
      <c r="A641" s="3">
        <v>639.0</v>
      </c>
      <c r="B641" s="3" t="s">
        <v>1397</v>
      </c>
      <c r="C641" s="3" t="s">
        <v>1398</v>
      </c>
      <c r="D641" s="3">
        <v>8600.0</v>
      </c>
      <c r="E641" s="3">
        <v>4832.0</v>
      </c>
      <c r="F641" s="5">
        <f t="shared" si="2"/>
        <v>56.18604651</v>
      </c>
      <c r="G641" s="3" t="s">
        <v>5</v>
      </c>
      <c r="H641" s="3">
        <v>45.0</v>
      </c>
      <c r="I641" s="6">
        <f t="shared" si="3"/>
        <v>107.3777778</v>
      </c>
      <c r="J641" s="3" t="s">
        <v>68</v>
      </c>
      <c r="K641" s="3" t="s">
        <v>106</v>
      </c>
      <c r="L641" s="3">
        <v>1.532754E9</v>
      </c>
      <c r="M641" s="3">
        <v>1.532754E9</v>
      </c>
      <c r="N641" s="7">
        <f t="shared" ref="N641:O641" si="642">(((L641/60)/60)/24)+DATE(1970,1,1)</f>
        <v>43309.20833</v>
      </c>
      <c r="O641" s="7">
        <f t="shared" si="642"/>
        <v>43309.20833</v>
      </c>
      <c r="P641" s="3" t="b">
        <v>0</v>
      </c>
      <c r="Q641" s="3" t="b">
        <v>1</v>
      </c>
      <c r="R641" s="3" t="s">
        <v>133</v>
      </c>
      <c r="S641" s="3" t="s">
        <v>47</v>
      </c>
      <c r="T641" s="3" t="s">
        <v>16</v>
      </c>
      <c r="U641" s="3"/>
      <c r="V641" s="3"/>
      <c r="W641" s="3"/>
      <c r="X641" s="3"/>
      <c r="Y641" s="3"/>
      <c r="Z641" s="3"/>
    </row>
    <row r="642">
      <c r="A642" s="3">
        <v>640.0</v>
      </c>
      <c r="B642" s="3" t="s">
        <v>1399</v>
      </c>
      <c r="C642" s="3" t="s">
        <v>1400</v>
      </c>
      <c r="D642" s="3">
        <v>119800.0</v>
      </c>
      <c r="E642" s="3">
        <v>19769.0</v>
      </c>
      <c r="F642" s="5">
        <f t="shared" si="2"/>
        <v>16.50166945</v>
      </c>
      <c r="G642" s="3" t="s">
        <v>4</v>
      </c>
      <c r="H642" s="3">
        <v>257.0</v>
      </c>
      <c r="I642" s="6">
        <f t="shared" si="3"/>
        <v>76.92217899</v>
      </c>
      <c r="J642" s="3" t="s">
        <v>68</v>
      </c>
      <c r="K642" s="3" t="s">
        <v>106</v>
      </c>
      <c r="L642" s="3">
        <v>1.4530968E9</v>
      </c>
      <c r="M642" s="3">
        <v>1.453356E9</v>
      </c>
      <c r="N642" s="7">
        <f t="shared" ref="N642:O642" si="643">(((L642/60)/60)/24)+DATE(1970,1,1)</f>
        <v>42387.25</v>
      </c>
      <c r="O642" s="7">
        <f t="shared" si="643"/>
        <v>42390.25</v>
      </c>
      <c r="P642" s="3" t="b">
        <v>0</v>
      </c>
      <c r="Q642" s="3" t="b">
        <v>0</v>
      </c>
      <c r="R642" s="3" t="s">
        <v>116</v>
      </c>
      <c r="S642" s="3" t="s">
        <v>46</v>
      </c>
      <c r="T642" s="3" t="s">
        <v>8</v>
      </c>
      <c r="U642" s="3"/>
      <c r="V642" s="3"/>
      <c r="W642" s="3"/>
      <c r="X642" s="3"/>
      <c r="Y642" s="3"/>
      <c r="Z642" s="3"/>
    </row>
    <row r="643">
      <c r="A643" s="3">
        <v>641.0</v>
      </c>
      <c r="B643" s="3" t="s">
        <v>1401</v>
      </c>
      <c r="C643" s="3" t="s">
        <v>1402</v>
      </c>
      <c r="D643" s="3">
        <v>9400.0</v>
      </c>
      <c r="E643" s="3">
        <v>11277.0</v>
      </c>
      <c r="F643" s="5">
        <f t="shared" si="2"/>
        <v>119.9680851</v>
      </c>
      <c r="G643" s="3" t="s">
        <v>6</v>
      </c>
      <c r="H643" s="3">
        <v>194.0</v>
      </c>
      <c r="I643" s="6">
        <f t="shared" si="3"/>
        <v>58.12886598</v>
      </c>
      <c r="J643" s="3" t="s">
        <v>72</v>
      </c>
      <c r="K643" s="3" t="s">
        <v>177</v>
      </c>
      <c r="L643" s="3">
        <v>1.4875704E9</v>
      </c>
      <c r="M643" s="3">
        <v>1.489986E9</v>
      </c>
      <c r="N643" s="7">
        <f t="shared" ref="N643:O643" si="644">(((L643/60)/60)/24)+DATE(1970,1,1)</f>
        <v>42786.25</v>
      </c>
      <c r="O643" s="7">
        <f t="shared" si="644"/>
        <v>42814.20833</v>
      </c>
      <c r="P643" s="3" t="b">
        <v>0</v>
      </c>
      <c r="Q643" s="3" t="b">
        <v>0</v>
      </c>
      <c r="R643" s="3" t="s">
        <v>116</v>
      </c>
      <c r="S643" s="3" t="s">
        <v>46</v>
      </c>
      <c r="T643" s="3" t="s">
        <v>8</v>
      </c>
      <c r="U643" s="3"/>
      <c r="V643" s="3"/>
      <c r="W643" s="3"/>
      <c r="X643" s="3"/>
      <c r="Y643" s="3"/>
      <c r="Z643" s="3"/>
    </row>
    <row r="644">
      <c r="A644" s="3">
        <v>642.0</v>
      </c>
      <c r="B644" s="3" t="s">
        <v>1403</v>
      </c>
      <c r="C644" s="3" t="s">
        <v>1404</v>
      </c>
      <c r="D644" s="3">
        <v>9200.0</v>
      </c>
      <c r="E644" s="3">
        <v>13382.0</v>
      </c>
      <c r="F644" s="5">
        <f t="shared" si="2"/>
        <v>145.4565217</v>
      </c>
      <c r="G644" s="3" t="s">
        <v>6</v>
      </c>
      <c r="H644" s="3">
        <v>129.0</v>
      </c>
      <c r="I644" s="6">
        <f t="shared" si="3"/>
        <v>103.7364341</v>
      </c>
      <c r="J644" s="3" t="s">
        <v>73</v>
      </c>
      <c r="K644" s="3" t="s">
        <v>102</v>
      </c>
      <c r="L644" s="3">
        <v>1.5450264E9</v>
      </c>
      <c r="M644" s="3">
        <v>1.545804E9</v>
      </c>
      <c r="N644" s="7">
        <f t="shared" ref="N644:O644" si="645">(((L644/60)/60)/24)+DATE(1970,1,1)</f>
        <v>43451.25</v>
      </c>
      <c r="O644" s="7">
        <f t="shared" si="645"/>
        <v>43460.25</v>
      </c>
      <c r="P644" s="3" t="b">
        <v>0</v>
      </c>
      <c r="Q644" s="3" t="b">
        <v>0</v>
      </c>
      <c r="R644" s="3" t="s">
        <v>145</v>
      </c>
      <c r="S644" s="3" t="s">
        <v>49</v>
      </c>
      <c r="T644" s="3" t="s">
        <v>13</v>
      </c>
      <c r="U644" s="3"/>
      <c r="V644" s="3"/>
      <c r="W644" s="3"/>
      <c r="X644" s="3"/>
      <c r="Y644" s="3"/>
      <c r="Z644" s="3"/>
    </row>
    <row r="645">
      <c r="A645" s="3">
        <v>643.0</v>
      </c>
      <c r="B645" s="3" t="s">
        <v>1405</v>
      </c>
      <c r="C645" s="3" t="s">
        <v>1406</v>
      </c>
      <c r="D645" s="3">
        <v>14900.0</v>
      </c>
      <c r="E645" s="3">
        <v>32986.0</v>
      </c>
      <c r="F645" s="5">
        <f t="shared" si="2"/>
        <v>221.3825503</v>
      </c>
      <c r="G645" s="3" t="s">
        <v>6</v>
      </c>
      <c r="H645" s="3">
        <v>375.0</v>
      </c>
      <c r="I645" s="6">
        <f t="shared" si="3"/>
        <v>87.96266667</v>
      </c>
      <c r="J645" s="3" t="s">
        <v>68</v>
      </c>
      <c r="K645" s="3" t="s">
        <v>106</v>
      </c>
      <c r="L645" s="3">
        <v>1.488348E9</v>
      </c>
      <c r="M645" s="3">
        <v>1.4898996E9</v>
      </c>
      <c r="N645" s="7">
        <f t="shared" ref="N645:O645" si="646">(((L645/60)/60)/24)+DATE(1970,1,1)</f>
        <v>42795.25</v>
      </c>
      <c r="O645" s="7">
        <f t="shared" si="646"/>
        <v>42813.20833</v>
      </c>
      <c r="P645" s="3" t="b">
        <v>0</v>
      </c>
      <c r="Q645" s="3" t="b">
        <v>0</v>
      </c>
      <c r="R645" s="3" t="s">
        <v>116</v>
      </c>
      <c r="S645" s="3" t="s">
        <v>46</v>
      </c>
      <c r="T645" s="3" t="s">
        <v>8</v>
      </c>
      <c r="U645" s="3"/>
      <c r="V645" s="3"/>
      <c r="W645" s="3"/>
      <c r="X645" s="3"/>
      <c r="Y645" s="3"/>
      <c r="Z645" s="3"/>
    </row>
    <row r="646">
      <c r="A646" s="3">
        <v>644.0</v>
      </c>
      <c r="B646" s="3" t="s">
        <v>1407</v>
      </c>
      <c r="C646" s="3" t="s">
        <v>1408</v>
      </c>
      <c r="D646" s="3">
        <v>169400.0</v>
      </c>
      <c r="E646" s="3">
        <v>81984.0</v>
      </c>
      <c r="F646" s="5">
        <f t="shared" si="2"/>
        <v>48.39669421</v>
      </c>
      <c r="G646" s="3" t="s">
        <v>4</v>
      </c>
      <c r="H646" s="3">
        <v>2928.0</v>
      </c>
      <c r="I646" s="6">
        <f t="shared" si="3"/>
        <v>28</v>
      </c>
      <c r="J646" s="3" t="s">
        <v>73</v>
      </c>
      <c r="K646" s="3" t="s">
        <v>102</v>
      </c>
      <c r="L646" s="3">
        <v>1.5451128E9</v>
      </c>
      <c r="M646" s="3">
        <v>1.5464952E9</v>
      </c>
      <c r="N646" s="7">
        <f t="shared" ref="N646:O646" si="647">(((L646/60)/60)/24)+DATE(1970,1,1)</f>
        <v>43452.25</v>
      </c>
      <c r="O646" s="7">
        <f t="shared" si="647"/>
        <v>43468.25</v>
      </c>
      <c r="P646" s="3" t="b">
        <v>0</v>
      </c>
      <c r="Q646" s="3" t="b">
        <v>0</v>
      </c>
      <c r="R646" s="3" t="s">
        <v>116</v>
      </c>
      <c r="S646" s="3" t="s">
        <v>46</v>
      </c>
      <c r="T646" s="3" t="s">
        <v>8</v>
      </c>
      <c r="U646" s="3"/>
      <c r="V646" s="3"/>
      <c r="W646" s="3"/>
      <c r="X646" s="3"/>
      <c r="Y646" s="3"/>
      <c r="Z646" s="3"/>
    </row>
    <row r="647">
      <c r="A647" s="3">
        <v>645.0</v>
      </c>
      <c r="B647" s="3" t="s">
        <v>1409</v>
      </c>
      <c r="C647" s="3" t="s">
        <v>1410</v>
      </c>
      <c r="D647" s="3">
        <v>192100.0</v>
      </c>
      <c r="E647" s="3">
        <v>178483.0</v>
      </c>
      <c r="F647" s="5">
        <f t="shared" si="2"/>
        <v>92.91150442</v>
      </c>
      <c r="G647" s="3" t="s">
        <v>4</v>
      </c>
      <c r="H647" s="3">
        <v>4697.0</v>
      </c>
      <c r="I647" s="6">
        <f t="shared" si="3"/>
        <v>37.99936129</v>
      </c>
      <c r="J647" s="3" t="s">
        <v>68</v>
      </c>
      <c r="K647" s="3" t="s">
        <v>106</v>
      </c>
      <c r="L647" s="3">
        <v>1.537938E9</v>
      </c>
      <c r="M647" s="3">
        <v>1.5397524E9</v>
      </c>
      <c r="N647" s="7">
        <f t="shared" ref="N647:O647" si="648">(((L647/60)/60)/24)+DATE(1970,1,1)</f>
        <v>43369.20833</v>
      </c>
      <c r="O647" s="7">
        <f t="shared" si="648"/>
        <v>43390.20833</v>
      </c>
      <c r="P647" s="3" t="b">
        <v>0</v>
      </c>
      <c r="Q647" s="3" t="b">
        <v>1</v>
      </c>
      <c r="R647" s="3" t="s">
        <v>107</v>
      </c>
      <c r="S647" s="3" t="s">
        <v>48</v>
      </c>
      <c r="T647" s="3" t="s">
        <v>9</v>
      </c>
      <c r="U647" s="3"/>
      <c r="V647" s="3"/>
      <c r="W647" s="3"/>
      <c r="X647" s="3"/>
      <c r="Y647" s="3"/>
      <c r="Z647" s="3"/>
    </row>
    <row r="648">
      <c r="A648" s="3">
        <v>646.0</v>
      </c>
      <c r="B648" s="3" t="s">
        <v>1411</v>
      </c>
      <c r="C648" s="3" t="s">
        <v>1412</v>
      </c>
      <c r="D648" s="3">
        <v>98700.0</v>
      </c>
      <c r="E648" s="3">
        <v>87448.0</v>
      </c>
      <c r="F648" s="5">
        <f t="shared" si="2"/>
        <v>88.59979737</v>
      </c>
      <c r="G648" s="3" t="s">
        <v>4</v>
      </c>
      <c r="H648" s="3">
        <v>2915.0</v>
      </c>
      <c r="I648" s="6">
        <f t="shared" si="3"/>
        <v>29.99931389</v>
      </c>
      <c r="J648" s="3" t="s">
        <v>68</v>
      </c>
      <c r="K648" s="3" t="s">
        <v>106</v>
      </c>
      <c r="L648" s="3">
        <v>1.3631508E9</v>
      </c>
      <c r="M648" s="3">
        <v>1.3641012E9</v>
      </c>
      <c r="N648" s="7">
        <f t="shared" ref="N648:O648" si="649">(((L648/60)/60)/24)+DATE(1970,1,1)</f>
        <v>41346.20833</v>
      </c>
      <c r="O648" s="7">
        <f t="shared" si="649"/>
        <v>41357.20833</v>
      </c>
      <c r="P648" s="3" t="b">
        <v>0</v>
      </c>
      <c r="Q648" s="3" t="b">
        <v>0</v>
      </c>
      <c r="R648" s="3" t="s">
        <v>168</v>
      </c>
      <c r="S648" s="3" t="s">
        <v>51</v>
      </c>
      <c r="T648" s="3" t="s">
        <v>17</v>
      </c>
      <c r="U648" s="3"/>
      <c r="V648" s="3"/>
      <c r="W648" s="3"/>
      <c r="X648" s="3"/>
      <c r="Y648" s="3"/>
      <c r="Z648" s="3"/>
    </row>
    <row r="649">
      <c r="A649" s="3">
        <v>647.0</v>
      </c>
      <c r="B649" s="3" t="s">
        <v>1413</v>
      </c>
      <c r="C649" s="3" t="s">
        <v>1414</v>
      </c>
      <c r="D649" s="3">
        <v>4500.0</v>
      </c>
      <c r="E649" s="3">
        <v>1863.0</v>
      </c>
      <c r="F649" s="5">
        <f t="shared" si="2"/>
        <v>41.4</v>
      </c>
      <c r="G649" s="3" t="s">
        <v>4</v>
      </c>
      <c r="H649" s="3">
        <v>18.0</v>
      </c>
      <c r="I649" s="6">
        <f t="shared" si="3"/>
        <v>103.5</v>
      </c>
      <c r="J649" s="3" t="s">
        <v>68</v>
      </c>
      <c r="K649" s="3" t="s">
        <v>106</v>
      </c>
      <c r="L649" s="3">
        <v>1.52325E9</v>
      </c>
      <c r="M649" s="3">
        <v>1.5253236E9</v>
      </c>
      <c r="N649" s="7">
        <f t="shared" ref="N649:O649" si="650">(((L649/60)/60)/24)+DATE(1970,1,1)</f>
        <v>43199.20833</v>
      </c>
      <c r="O649" s="7">
        <f t="shared" si="650"/>
        <v>43223.20833</v>
      </c>
      <c r="P649" s="3" t="b">
        <v>0</v>
      </c>
      <c r="Q649" s="3" t="b">
        <v>0</v>
      </c>
      <c r="R649" s="3" t="s">
        <v>283</v>
      </c>
      <c r="S649" s="3" t="s">
        <v>50</v>
      </c>
      <c r="T649" s="3" t="s">
        <v>19</v>
      </c>
      <c r="U649" s="3"/>
      <c r="V649" s="3"/>
      <c r="W649" s="3"/>
      <c r="X649" s="3"/>
      <c r="Y649" s="3"/>
      <c r="Z649" s="3"/>
    </row>
    <row r="650">
      <c r="A650" s="3">
        <v>648.0</v>
      </c>
      <c r="B650" s="3" t="s">
        <v>1415</v>
      </c>
      <c r="C650" s="3" t="s">
        <v>1416</v>
      </c>
      <c r="D650" s="3">
        <v>98600.0</v>
      </c>
      <c r="E650" s="3">
        <v>62174.0</v>
      </c>
      <c r="F650" s="5">
        <f t="shared" si="2"/>
        <v>63.05679513</v>
      </c>
      <c r="G650" s="3" t="s">
        <v>3</v>
      </c>
      <c r="H650" s="3">
        <v>723.0</v>
      </c>
      <c r="I650" s="6">
        <f t="shared" si="3"/>
        <v>85.9944675</v>
      </c>
      <c r="J650" s="3" t="s">
        <v>68</v>
      </c>
      <c r="K650" s="3" t="s">
        <v>106</v>
      </c>
      <c r="L650" s="3">
        <v>1.4993172E9</v>
      </c>
      <c r="M650" s="3">
        <v>1.5008724E9</v>
      </c>
      <c r="N650" s="7">
        <f t="shared" ref="N650:O650" si="651">(((L650/60)/60)/24)+DATE(1970,1,1)</f>
        <v>42922.20833</v>
      </c>
      <c r="O650" s="7">
        <f t="shared" si="651"/>
        <v>42940.20833</v>
      </c>
      <c r="P650" s="3" t="b">
        <v>1</v>
      </c>
      <c r="Q650" s="3" t="b">
        <v>0</v>
      </c>
      <c r="R650" s="3" t="s">
        <v>103</v>
      </c>
      <c r="S650" s="3" t="s">
        <v>52</v>
      </c>
      <c r="T650" s="3" t="s">
        <v>12</v>
      </c>
      <c r="U650" s="3"/>
      <c r="V650" s="3"/>
      <c r="W650" s="3"/>
      <c r="X650" s="3"/>
      <c r="Y650" s="3"/>
      <c r="Z650" s="3"/>
    </row>
    <row r="651">
      <c r="A651" s="3">
        <v>649.0</v>
      </c>
      <c r="B651" s="3" t="s">
        <v>1417</v>
      </c>
      <c r="C651" s="3" t="s">
        <v>1418</v>
      </c>
      <c r="D651" s="3">
        <v>121700.0</v>
      </c>
      <c r="E651" s="3">
        <v>59003.0</v>
      </c>
      <c r="F651" s="5">
        <f t="shared" si="2"/>
        <v>48.48233361</v>
      </c>
      <c r="G651" s="3" t="s">
        <v>4</v>
      </c>
      <c r="H651" s="3">
        <v>602.0</v>
      </c>
      <c r="I651" s="6">
        <f t="shared" si="3"/>
        <v>98.01162791</v>
      </c>
      <c r="J651" s="3" t="s">
        <v>72</v>
      </c>
      <c r="K651" s="3" t="s">
        <v>177</v>
      </c>
      <c r="L651" s="3">
        <v>1.2875508E9</v>
      </c>
      <c r="M651" s="3">
        <v>1.2885012E9</v>
      </c>
      <c r="N651" s="7">
        <f t="shared" ref="N651:O651" si="652">(((L651/60)/60)/24)+DATE(1970,1,1)</f>
        <v>40471.20833</v>
      </c>
      <c r="O651" s="7">
        <f t="shared" si="652"/>
        <v>40482.20833</v>
      </c>
      <c r="P651" s="3" t="b">
        <v>1</v>
      </c>
      <c r="Q651" s="3" t="b">
        <v>1</v>
      </c>
      <c r="R651" s="3" t="s">
        <v>116</v>
      </c>
      <c r="S651" s="3" t="s">
        <v>46</v>
      </c>
      <c r="T651" s="3" t="s">
        <v>8</v>
      </c>
      <c r="U651" s="3"/>
      <c r="V651" s="3"/>
      <c r="W651" s="3"/>
      <c r="X651" s="3"/>
      <c r="Y651" s="3"/>
      <c r="Z651" s="3"/>
    </row>
    <row r="652">
      <c r="A652" s="3">
        <v>650.0</v>
      </c>
      <c r="B652" s="3" t="s">
        <v>1419</v>
      </c>
      <c r="C652" s="3" t="s">
        <v>1420</v>
      </c>
      <c r="D652" s="3">
        <v>100.0</v>
      </c>
      <c r="E652" s="3">
        <v>2.0</v>
      </c>
      <c r="F652" s="5">
        <f t="shared" si="2"/>
        <v>2</v>
      </c>
      <c r="G652" s="3" t="s">
        <v>4</v>
      </c>
      <c r="H652" s="3">
        <v>1.0</v>
      </c>
      <c r="I652" s="6">
        <f t="shared" si="3"/>
        <v>2</v>
      </c>
      <c r="J652" s="3" t="s">
        <v>68</v>
      </c>
      <c r="K652" s="3" t="s">
        <v>106</v>
      </c>
      <c r="L652" s="3">
        <v>1.4047956E9</v>
      </c>
      <c r="M652" s="3">
        <v>1.4071284E9</v>
      </c>
      <c r="N652" s="7">
        <f t="shared" ref="N652:O652" si="653">(((L652/60)/60)/24)+DATE(1970,1,1)</f>
        <v>41828.20833</v>
      </c>
      <c r="O652" s="7">
        <f t="shared" si="653"/>
        <v>41855.20833</v>
      </c>
      <c r="P652" s="3" t="b">
        <v>0</v>
      </c>
      <c r="Q652" s="3" t="b">
        <v>0</v>
      </c>
      <c r="R652" s="3" t="s">
        <v>236</v>
      </c>
      <c r="S652" s="3" t="s">
        <v>48</v>
      </c>
      <c r="T652" s="3" t="s">
        <v>23</v>
      </c>
      <c r="U652" s="3"/>
      <c r="V652" s="3"/>
      <c r="W652" s="3"/>
      <c r="X652" s="3"/>
      <c r="Y652" s="3"/>
      <c r="Z652" s="3"/>
    </row>
    <row r="653">
      <c r="A653" s="3">
        <v>651.0</v>
      </c>
      <c r="B653" s="3" t="s">
        <v>1421</v>
      </c>
      <c r="C653" s="3" t="s">
        <v>1422</v>
      </c>
      <c r="D653" s="3">
        <v>196700.0</v>
      </c>
      <c r="E653" s="3">
        <v>174039.0</v>
      </c>
      <c r="F653" s="5">
        <f t="shared" si="2"/>
        <v>88.47941027</v>
      </c>
      <c r="G653" s="3" t="s">
        <v>4</v>
      </c>
      <c r="H653" s="3">
        <v>3868.0</v>
      </c>
      <c r="I653" s="6">
        <f t="shared" si="3"/>
        <v>44.99457084</v>
      </c>
      <c r="J653" s="3" t="s">
        <v>69</v>
      </c>
      <c r="K653" s="3" t="s">
        <v>185</v>
      </c>
      <c r="L653" s="3">
        <v>1.3930488E9</v>
      </c>
      <c r="M653" s="3">
        <v>1.3943448E9</v>
      </c>
      <c r="N653" s="7">
        <f t="shared" ref="N653:O653" si="654">(((L653/60)/60)/24)+DATE(1970,1,1)</f>
        <v>41692.25</v>
      </c>
      <c r="O653" s="7">
        <f t="shared" si="654"/>
        <v>41707.25</v>
      </c>
      <c r="P653" s="3" t="b">
        <v>0</v>
      </c>
      <c r="Q653" s="3" t="b">
        <v>0</v>
      </c>
      <c r="R653" s="3" t="s">
        <v>178</v>
      </c>
      <c r="S653" s="3" t="s">
        <v>47</v>
      </c>
      <c r="T653" s="3" t="s">
        <v>25</v>
      </c>
      <c r="U653" s="3"/>
      <c r="V653" s="3"/>
      <c r="W653" s="3"/>
      <c r="X653" s="3"/>
      <c r="Y653" s="3"/>
      <c r="Z653" s="3"/>
    </row>
    <row r="654">
      <c r="A654" s="3">
        <v>652.0</v>
      </c>
      <c r="B654" s="3" t="s">
        <v>1423</v>
      </c>
      <c r="C654" s="3" t="s">
        <v>1424</v>
      </c>
      <c r="D654" s="3">
        <v>10000.0</v>
      </c>
      <c r="E654" s="3">
        <v>12684.0</v>
      </c>
      <c r="F654" s="5">
        <f t="shared" si="2"/>
        <v>126.84</v>
      </c>
      <c r="G654" s="3" t="s">
        <v>6</v>
      </c>
      <c r="H654" s="3">
        <v>409.0</v>
      </c>
      <c r="I654" s="6">
        <f t="shared" si="3"/>
        <v>31.01222494</v>
      </c>
      <c r="J654" s="3" t="s">
        <v>68</v>
      </c>
      <c r="K654" s="3" t="s">
        <v>106</v>
      </c>
      <c r="L654" s="3">
        <v>1.4703732E9</v>
      </c>
      <c r="M654" s="3">
        <v>1.4740884E9</v>
      </c>
      <c r="N654" s="7">
        <f t="shared" ref="N654:O654" si="655">(((L654/60)/60)/24)+DATE(1970,1,1)</f>
        <v>42587.20833</v>
      </c>
      <c r="O654" s="7">
        <f t="shared" si="655"/>
        <v>42630.20833</v>
      </c>
      <c r="P654" s="3" t="b">
        <v>0</v>
      </c>
      <c r="Q654" s="3" t="b">
        <v>0</v>
      </c>
      <c r="R654" s="3" t="s">
        <v>111</v>
      </c>
      <c r="S654" s="3" t="s">
        <v>49</v>
      </c>
      <c r="T654" s="3" t="s">
        <v>11</v>
      </c>
      <c r="U654" s="3"/>
      <c r="V654" s="3"/>
      <c r="W654" s="3"/>
      <c r="X654" s="3"/>
      <c r="Y654" s="3"/>
      <c r="Z654" s="3"/>
    </row>
    <row r="655">
      <c r="A655" s="3">
        <v>653.0</v>
      </c>
      <c r="B655" s="3" t="s">
        <v>1425</v>
      </c>
      <c r="C655" s="3" t="s">
        <v>1426</v>
      </c>
      <c r="D655" s="3">
        <v>600.0</v>
      </c>
      <c r="E655" s="3">
        <v>14033.0</v>
      </c>
      <c r="F655" s="5">
        <f t="shared" si="2"/>
        <v>2338.833333</v>
      </c>
      <c r="G655" s="3" t="s">
        <v>6</v>
      </c>
      <c r="H655" s="3">
        <v>234.0</v>
      </c>
      <c r="I655" s="6">
        <f t="shared" si="3"/>
        <v>59.97008547</v>
      </c>
      <c r="J655" s="3" t="s">
        <v>68</v>
      </c>
      <c r="K655" s="3" t="s">
        <v>106</v>
      </c>
      <c r="L655" s="3">
        <v>1.4600916E9</v>
      </c>
      <c r="M655" s="3">
        <v>1.4602644E9</v>
      </c>
      <c r="N655" s="7">
        <f t="shared" ref="N655:O655" si="656">(((L655/60)/60)/24)+DATE(1970,1,1)</f>
        <v>42468.20833</v>
      </c>
      <c r="O655" s="7">
        <f t="shared" si="656"/>
        <v>42470.20833</v>
      </c>
      <c r="P655" s="3" t="b">
        <v>0</v>
      </c>
      <c r="Q655" s="3" t="b">
        <v>0</v>
      </c>
      <c r="R655" s="3" t="s">
        <v>111</v>
      </c>
      <c r="S655" s="3" t="s">
        <v>49</v>
      </c>
      <c r="T655" s="3" t="s">
        <v>11</v>
      </c>
      <c r="U655" s="3"/>
      <c r="V655" s="3"/>
      <c r="W655" s="3"/>
      <c r="X655" s="3"/>
      <c r="Y655" s="3"/>
      <c r="Z655" s="3"/>
    </row>
    <row r="656">
      <c r="A656" s="3">
        <v>654.0</v>
      </c>
      <c r="B656" s="3" t="s">
        <v>1427</v>
      </c>
      <c r="C656" s="3" t="s">
        <v>1428</v>
      </c>
      <c r="D656" s="3">
        <v>35000.0</v>
      </c>
      <c r="E656" s="3">
        <v>177936.0</v>
      </c>
      <c r="F656" s="5">
        <f t="shared" si="2"/>
        <v>508.3885714</v>
      </c>
      <c r="G656" s="3" t="s">
        <v>6</v>
      </c>
      <c r="H656" s="3">
        <v>3016.0</v>
      </c>
      <c r="I656" s="6">
        <f t="shared" si="3"/>
        <v>58.99734748</v>
      </c>
      <c r="J656" s="3" t="s">
        <v>68</v>
      </c>
      <c r="K656" s="3" t="s">
        <v>106</v>
      </c>
      <c r="L656" s="3">
        <v>1.4403924E9</v>
      </c>
      <c r="M656" s="3">
        <v>1.4408244E9</v>
      </c>
      <c r="N656" s="7">
        <f t="shared" ref="N656:O656" si="657">(((L656/60)/60)/24)+DATE(1970,1,1)</f>
        <v>42240.20833</v>
      </c>
      <c r="O656" s="7">
        <f t="shared" si="657"/>
        <v>42245.20833</v>
      </c>
      <c r="P656" s="3" t="b">
        <v>0</v>
      </c>
      <c r="Q656" s="3" t="b">
        <v>0</v>
      </c>
      <c r="R656" s="3" t="s">
        <v>225</v>
      </c>
      <c r="S656" s="3" t="s">
        <v>48</v>
      </c>
      <c r="T656" s="3" t="s">
        <v>29</v>
      </c>
      <c r="U656" s="3"/>
      <c r="V656" s="3"/>
      <c r="W656" s="3"/>
      <c r="X656" s="3"/>
      <c r="Y656" s="3"/>
      <c r="Z656" s="3"/>
    </row>
    <row r="657">
      <c r="A657" s="3">
        <v>655.0</v>
      </c>
      <c r="B657" s="3" t="s">
        <v>1429</v>
      </c>
      <c r="C657" s="3" t="s">
        <v>1430</v>
      </c>
      <c r="D657" s="3">
        <v>6900.0</v>
      </c>
      <c r="E657" s="3">
        <v>13212.0</v>
      </c>
      <c r="F657" s="5">
        <f t="shared" si="2"/>
        <v>191.4782609</v>
      </c>
      <c r="G657" s="3" t="s">
        <v>6</v>
      </c>
      <c r="H657" s="3">
        <v>264.0</v>
      </c>
      <c r="I657" s="6">
        <f t="shared" si="3"/>
        <v>50.04545455</v>
      </c>
      <c r="J657" s="3" t="s">
        <v>68</v>
      </c>
      <c r="K657" s="3" t="s">
        <v>106</v>
      </c>
      <c r="L657" s="3">
        <v>1.4884344E9</v>
      </c>
      <c r="M657" s="3">
        <v>1.489554E9</v>
      </c>
      <c r="N657" s="7">
        <f t="shared" ref="N657:O657" si="658">(((L657/60)/60)/24)+DATE(1970,1,1)</f>
        <v>42796.25</v>
      </c>
      <c r="O657" s="7">
        <f t="shared" si="658"/>
        <v>42809.20833</v>
      </c>
      <c r="P657" s="3" t="b">
        <v>1</v>
      </c>
      <c r="Q657" s="3" t="b">
        <v>0</v>
      </c>
      <c r="R657" s="3" t="s">
        <v>199</v>
      </c>
      <c r="S657" s="3" t="s">
        <v>53</v>
      </c>
      <c r="T657" s="3" t="s">
        <v>15</v>
      </c>
      <c r="U657" s="3"/>
      <c r="V657" s="3"/>
      <c r="W657" s="3"/>
      <c r="X657" s="3"/>
      <c r="Y657" s="3"/>
      <c r="Z657" s="3"/>
    </row>
    <row r="658">
      <c r="A658" s="3">
        <v>656.0</v>
      </c>
      <c r="B658" s="3" t="s">
        <v>1431</v>
      </c>
      <c r="C658" s="3" t="s">
        <v>1432</v>
      </c>
      <c r="D658" s="3">
        <v>118400.0</v>
      </c>
      <c r="E658" s="3">
        <v>49879.0</v>
      </c>
      <c r="F658" s="5">
        <f t="shared" si="2"/>
        <v>42.12753378</v>
      </c>
      <c r="G658" s="3" t="s">
        <v>4</v>
      </c>
      <c r="H658" s="3">
        <v>504.0</v>
      </c>
      <c r="I658" s="6">
        <f t="shared" si="3"/>
        <v>98.96626984</v>
      </c>
      <c r="J658" s="3" t="s">
        <v>74</v>
      </c>
      <c r="K658" s="3" t="s">
        <v>110</v>
      </c>
      <c r="L658" s="3">
        <v>1.5144408E9</v>
      </c>
      <c r="M658" s="3">
        <v>1.5148728E9</v>
      </c>
      <c r="N658" s="7">
        <f t="shared" ref="N658:O658" si="659">(((L658/60)/60)/24)+DATE(1970,1,1)</f>
        <v>43097.25</v>
      </c>
      <c r="O658" s="7">
        <f t="shared" si="659"/>
        <v>43102.25</v>
      </c>
      <c r="P658" s="3" t="b">
        <v>0</v>
      </c>
      <c r="Q658" s="3" t="b">
        <v>0</v>
      </c>
      <c r="R658" s="3" t="s">
        <v>103</v>
      </c>
      <c r="S658" s="3" t="s">
        <v>52</v>
      </c>
      <c r="T658" s="3" t="s">
        <v>12</v>
      </c>
      <c r="U658" s="3"/>
      <c r="V658" s="3"/>
      <c r="W658" s="3"/>
      <c r="X658" s="3"/>
      <c r="Y658" s="3"/>
      <c r="Z658" s="3"/>
    </row>
    <row r="659">
      <c r="A659" s="3">
        <v>657.0</v>
      </c>
      <c r="B659" s="3" t="s">
        <v>1433</v>
      </c>
      <c r="C659" s="3" t="s">
        <v>1434</v>
      </c>
      <c r="D659" s="3">
        <v>10000.0</v>
      </c>
      <c r="E659" s="3">
        <v>824.0</v>
      </c>
      <c r="F659" s="5">
        <f t="shared" si="2"/>
        <v>8.24</v>
      </c>
      <c r="G659" s="3" t="s">
        <v>4</v>
      </c>
      <c r="H659" s="3">
        <v>14.0</v>
      </c>
      <c r="I659" s="6">
        <f t="shared" si="3"/>
        <v>58.85714286</v>
      </c>
      <c r="J659" s="3" t="s">
        <v>68</v>
      </c>
      <c r="K659" s="3" t="s">
        <v>106</v>
      </c>
      <c r="L659" s="3">
        <v>1.5143544E9</v>
      </c>
      <c r="M659" s="3">
        <v>1.5157368E9</v>
      </c>
      <c r="N659" s="7">
        <f t="shared" ref="N659:O659" si="660">(((L659/60)/60)/24)+DATE(1970,1,1)</f>
        <v>43096.25</v>
      </c>
      <c r="O659" s="7">
        <f t="shared" si="660"/>
        <v>43112.25</v>
      </c>
      <c r="P659" s="3" t="b">
        <v>0</v>
      </c>
      <c r="Q659" s="3" t="b">
        <v>0</v>
      </c>
      <c r="R659" s="3" t="s">
        <v>551</v>
      </c>
      <c r="S659" s="3" t="s">
        <v>47</v>
      </c>
      <c r="T659" s="3" t="s">
        <v>26</v>
      </c>
      <c r="U659" s="3"/>
      <c r="V659" s="3"/>
      <c r="W659" s="3"/>
      <c r="X659" s="3"/>
      <c r="Y659" s="3"/>
      <c r="Z659" s="3"/>
    </row>
    <row r="660">
      <c r="A660" s="3">
        <v>658.0</v>
      </c>
      <c r="B660" s="3" t="s">
        <v>1435</v>
      </c>
      <c r="C660" s="3" t="s">
        <v>1436</v>
      </c>
      <c r="D660" s="3">
        <v>52600.0</v>
      </c>
      <c r="E660" s="3">
        <v>31594.0</v>
      </c>
      <c r="F660" s="5">
        <f t="shared" si="2"/>
        <v>60.06463878</v>
      </c>
      <c r="G660" s="3" t="s">
        <v>3</v>
      </c>
      <c r="H660" s="3">
        <v>390.0</v>
      </c>
      <c r="I660" s="6">
        <f t="shared" si="3"/>
        <v>81.01025641</v>
      </c>
      <c r="J660" s="3" t="s">
        <v>68</v>
      </c>
      <c r="K660" s="3" t="s">
        <v>106</v>
      </c>
      <c r="L660" s="3">
        <v>1.4409108E9</v>
      </c>
      <c r="M660" s="3">
        <v>1.442898E9</v>
      </c>
      <c r="N660" s="7">
        <f t="shared" ref="N660:O660" si="661">(((L660/60)/60)/24)+DATE(1970,1,1)</f>
        <v>42246.20833</v>
      </c>
      <c r="O660" s="7">
        <f t="shared" si="661"/>
        <v>42269.20833</v>
      </c>
      <c r="P660" s="3" t="b">
        <v>0</v>
      </c>
      <c r="Q660" s="3" t="b">
        <v>0</v>
      </c>
      <c r="R660" s="3" t="s">
        <v>107</v>
      </c>
      <c r="S660" s="3" t="s">
        <v>48</v>
      </c>
      <c r="T660" s="3" t="s">
        <v>9</v>
      </c>
      <c r="U660" s="3"/>
      <c r="V660" s="3"/>
      <c r="W660" s="3"/>
      <c r="X660" s="3"/>
      <c r="Y660" s="3"/>
      <c r="Z660" s="3"/>
    </row>
    <row r="661">
      <c r="A661" s="3">
        <v>659.0</v>
      </c>
      <c r="B661" s="3" t="s">
        <v>1437</v>
      </c>
      <c r="C661" s="3" t="s">
        <v>1438</v>
      </c>
      <c r="D661" s="3">
        <v>120700.0</v>
      </c>
      <c r="E661" s="3">
        <v>57010.0</v>
      </c>
      <c r="F661" s="5">
        <f t="shared" si="2"/>
        <v>47.23280862</v>
      </c>
      <c r="G661" s="3" t="s">
        <v>4</v>
      </c>
      <c r="H661" s="3">
        <v>750.0</v>
      </c>
      <c r="I661" s="6">
        <f t="shared" si="3"/>
        <v>76.01333333</v>
      </c>
      <c r="J661" s="3" t="s">
        <v>70</v>
      </c>
      <c r="K661" s="3" t="s">
        <v>122</v>
      </c>
      <c r="L661" s="3">
        <v>1.296108E9</v>
      </c>
      <c r="M661" s="3">
        <v>1.2961944E9</v>
      </c>
      <c r="N661" s="7">
        <f t="shared" ref="N661:O661" si="662">(((L661/60)/60)/24)+DATE(1970,1,1)</f>
        <v>40570.25</v>
      </c>
      <c r="O661" s="7">
        <f t="shared" si="662"/>
        <v>40571.25</v>
      </c>
      <c r="P661" s="3" t="b">
        <v>0</v>
      </c>
      <c r="Q661" s="3" t="b">
        <v>0</v>
      </c>
      <c r="R661" s="3" t="s">
        <v>123</v>
      </c>
      <c r="S661" s="3" t="s">
        <v>47</v>
      </c>
      <c r="T661" s="3" t="s">
        <v>10</v>
      </c>
      <c r="U661" s="3"/>
      <c r="V661" s="3"/>
      <c r="W661" s="3"/>
      <c r="X661" s="3"/>
      <c r="Y661" s="3"/>
      <c r="Z661" s="3"/>
    </row>
    <row r="662">
      <c r="A662" s="3">
        <v>660.0</v>
      </c>
      <c r="B662" s="3" t="s">
        <v>1439</v>
      </c>
      <c r="C662" s="3" t="s">
        <v>1440</v>
      </c>
      <c r="D662" s="3">
        <v>9100.0</v>
      </c>
      <c r="E662" s="3">
        <v>7438.0</v>
      </c>
      <c r="F662" s="5">
        <f t="shared" si="2"/>
        <v>81.73626374</v>
      </c>
      <c r="G662" s="3" t="s">
        <v>4</v>
      </c>
      <c r="H662" s="3">
        <v>77.0</v>
      </c>
      <c r="I662" s="6">
        <f t="shared" si="3"/>
        <v>96.5974026</v>
      </c>
      <c r="J662" s="3" t="s">
        <v>68</v>
      </c>
      <c r="K662" s="3" t="s">
        <v>106</v>
      </c>
      <c r="L662" s="3">
        <v>1.4401332E9</v>
      </c>
      <c r="M662" s="3">
        <v>1.4409108E9</v>
      </c>
      <c r="N662" s="7">
        <f t="shared" ref="N662:O662" si="663">(((L662/60)/60)/24)+DATE(1970,1,1)</f>
        <v>42237.20833</v>
      </c>
      <c r="O662" s="7">
        <f t="shared" si="663"/>
        <v>42246.20833</v>
      </c>
      <c r="P662" s="3" t="b">
        <v>1</v>
      </c>
      <c r="Q662" s="3" t="b">
        <v>0</v>
      </c>
      <c r="R662" s="3" t="s">
        <v>116</v>
      </c>
      <c r="S662" s="3" t="s">
        <v>46</v>
      </c>
      <c r="T662" s="3" t="s">
        <v>8</v>
      </c>
      <c r="U662" s="3"/>
      <c r="V662" s="3"/>
      <c r="W662" s="3"/>
      <c r="X662" s="3"/>
      <c r="Y662" s="3"/>
      <c r="Z662" s="3"/>
    </row>
    <row r="663">
      <c r="A663" s="3">
        <v>661.0</v>
      </c>
      <c r="B663" s="3" t="s">
        <v>1441</v>
      </c>
      <c r="C663" s="3" t="s">
        <v>1442</v>
      </c>
      <c r="D663" s="3">
        <v>106800.0</v>
      </c>
      <c r="E663" s="3">
        <v>57872.0</v>
      </c>
      <c r="F663" s="5">
        <f t="shared" si="2"/>
        <v>54.18726592</v>
      </c>
      <c r="G663" s="3" t="s">
        <v>4</v>
      </c>
      <c r="H663" s="3">
        <v>752.0</v>
      </c>
      <c r="I663" s="6">
        <f t="shared" si="3"/>
        <v>76.95744681</v>
      </c>
      <c r="J663" s="3" t="s">
        <v>71</v>
      </c>
      <c r="K663" s="3" t="s">
        <v>119</v>
      </c>
      <c r="L663" s="3">
        <v>1.3329108E9</v>
      </c>
      <c r="M663" s="3">
        <v>1.3355028E9</v>
      </c>
      <c r="N663" s="7">
        <f t="shared" ref="N663:O663" si="664">(((L663/60)/60)/24)+DATE(1970,1,1)</f>
        <v>40996.20833</v>
      </c>
      <c r="O663" s="7">
        <f t="shared" si="664"/>
        <v>41026.20833</v>
      </c>
      <c r="P663" s="3" t="b">
        <v>0</v>
      </c>
      <c r="Q663" s="3" t="b">
        <v>0</v>
      </c>
      <c r="R663" s="3" t="s">
        <v>236</v>
      </c>
      <c r="S663" s="3" t="s">
        <v>48</v>
      </c>
      <c r="T663" s="3" t="s">
        <v>23</v>
      </c>
      <c r="U663" s="3"/>
      <c r="V663" s="3"/>
      <c r="W663" s="3"/>
      <c r="X663" s="3"/>
      <c r="Y663" s="3"/>
      <c r="Z663" s="3"/>
    </row>
    <row r="664">
      <c r="A664" s="3">
        <v>662.0</v>
      </c>
      <c r="B664" s="3" t="s">
        <v>1443</v>
      </c>
      <c r="C664" s="3" t="s">
        <v>1444</v>
      </c>
      <c r="D664" s="3">
        <v>9100.0</v>
      </c>
      <c r="E664" s="3">
        <v>8906.0</v>
      </c>
      <c r="F664" s="5">
        <f t="shared" si="2"/>
        <v>97.86813187</v>
      </c>
      <c r="G664" s="3" t="s">
        <v>4</v>
      </c>
      <c r="H664" s="3">
        <v>131.0</v>
      </c>
      <c r="I664" s="6">
        <f t="shared" si="3"/>
        <v>67.98473282</v>
      </c>
      <c r="J664" s="3" t="s">
        <v>68</v>
      </c>
      <c r="K664" s="3" t="s">
        <v>106</v>
      </c>
      <c r="L664" s="3">
        <v>1.5443352E9</v>
      </c>
      <c r="M664" s="3">
        <v>1.5446808E9</v>
      </c>
      <c r="N664" s="7">
        <f t="shared" ref="N664:O664" si="665">(((L664/60)/60)/24)+DATE(1970,1,1)</f>
        <v>43443.25</v>
      </c>
      <c r="O664" s="7">
        <f t="shared" si="665"/>
        <v>43447.25</v>
      </c>
      <c r="P664" s="3" t="b">
        <v>0</v>
      </c>
      <c r="Q664" s="3" t="b">
        <v>0</v>
      </c>
      <c r="R664" s="3" t="s">
        <v>116</v>
      </c>
      <c r="S664" s="3" t="s">
        <v>46</v>
      </c>
      <c r="T664" s="3" t="s">
        <v>8</v>
      </c>
      <c r="U664" s="3"/>
      <c r="V664" s="3"/>
      <c r="W664" s="3"/>
      <c r="X664" s="3"/>
      <c r="Y664" s="3"/>
      <c r="Z664" s="3"/>
    </row>
    <row r="665">
      <c r="A665" s="3">
        <v>663.0</v>
      </c>
      <c r="B665" s="3" t="s">
        <v>1445</v>
      </c>
      <c r="C665" s="3" t="s">
        <v>1446</v>
      </c>
      <c r="D665" s="3">
        <v>10000.0</v>
      </c>
      <c r="E665" s="3">
        <v>7724.0</v>
      </c>
      <c r="F665" s="5">
        <f t="shared" si="2"/>
        <v>77.24</v>
      </c>
      <c r="G665" s="3" t="s">
        <v>4</v>
      </c>
      <c r="H665" s="3">
        <v>87.0</v>
      </c>
      <c r="I665" s="6">
        <f t="shared" si="3"/>
        <v>88.7816092</v>
      </c>
      <c r="J665" s="3" t="s">
        <v>68</v>
      </c>
      <c r="K665" s="3" t="s">
        <v>106</v>
      </c>
      <c r="L665" s="3">
        <v>1.2864276E9</v>
      </c>
      <c r="M665" s="3">
        <v>1.2884148E9</v>
      </c>
      <c r="N665" s="7">
        <f t="shared" ref="N665:O665" si="666">(((L665/60)/60)/24)+DATE(1970,1,1)</f>
        <v>40458.20833</v>
      </c>
      <c r="O665" s="7">
        <f t="shared" si="666"/>
        <v>40481.20833</v>
      </c>
      <c r="P665" s="3" t="b">
        <v>0</v>
      </c>
      <c r="Q665" s="3" t="b">
        <v>0</v>
      </c>
      <c r="R665" s="3" t="s">
        <v>116</v>
      </c>
      <c r="S665" s="3" t="s">
        <v>46</v>
      </c>
      <c r="T665" s="3" t="s">
        <v>8</v>
      </c>
      <c r="U665" s="3"/>
      <c r="V665" s="3"/>
      <c r="W665" s="3"/>
      <c r="X665" s="3"/>
      <c r="Y665" s="3"/>
      <c r="Z665" s="3"/>
    </row>
    <row r="666">
      <c r="A666" s="3">
        <v>664.0</v>
      </c>
      <c r="B666" s="3" t="s">
        <v>785</v>
      </c>
      <c r="C666" s="3" t="s">
        <v>1447</v>
      </c>
      <c r="D666" s="3">
        <v>79400.0</v>
      </c>
      <c r="E666" s="3">
        <v>26571.0</v>
      </c>
      <c r="F666" s="5">
        <f t="shared" si="2"/>
        <v>33.46473552</v>
      </c>
      <c r="G666" s="3" t="s">
        <v>4</v>
      </c>
      <c r="H666" s="3">
        <v>1063.0</v>
      </c>
      <c r="I666" s="6">
        <f t="shared" si="3"/>
        <v>24.99623706</v>
      </c>
      <c r="J666" s="3" t="s">
        <v>68</v>
      </c>
      <c r="K666" s="3" t="s">
        <v>106</v>
      </c>
      <c r="L666" s="3">
        <v>1.3297176E9</v>
      </c>
      <c r="M666" s="3">
        <v>1.3305816E9</v>
      </c>
      <c r="N666" s="7">
        <f t="shared" ref="N666:O666" si="667">(((L666/60)/60)/24)+DATE(1970,1,1)</f>
        <v>40959.25</v>
      </c>
      <c r="O666" s="7">
        <f t="shared" si="667"/>
        <v>40969.25</v>
      </c>
      <c r="P666" s="3" t="b">
        <v>0</v>
      </c>
      <c r="Q666" s="3" t="b">
        <v>0</v>
      </c>
      <c r="R666" s="3" t="s">
        <v>236</v>
      </c>
      <c r="S666" s="3" t="s">
        <v>48</v>
      </c>
      <c r="T666" s="3" t="s">
        <v>23</v>
      </c>
      <c r="U666" s="3"/>
      <c r="V666" s="3"/>
      <c r="W666" s="3"/>
      <c r="X666" s="3"/>
      <c r="Y666" s="3"/>
      <c r="Z666" s="3"/>
    </row>
    <row r="667">
      <c r="A667" s="3">
        <v>665.0</v>
      </c>
      <c r="B667" s="3" t="s">
        <v>1448</v>
      </c>
      <c r="C667" s="3" t="s">
        <v>1449</v>
      </c>
      <c r="D667" s="3">
        <v>5100.0</v>
      </c>
      <c r="E667" s="3">
        <v>12219.0</v>
      </c>
      <c r="F667" s="5">
        <f t="shared" si="2"/>
        <v>239.5882353</v>
      </c>
      <c r="G667" s="3" t="s">
        <v>6</v>
      </c>
      <c r="H667" s="3">
        <v>272.0</v>
      </c>
      <c r="I667" s="6">
        <f t="shared" si="3"/>
        <v>44.92279412</v>
      </c>
      <c r="J667" s="3" t="s">
        <v>68</v>
      </c>
      <c r="K667" s="3" t="s">
        <v>106</v>
      </c>
      <c r="L667" s="3">
        <v>1.3101876E9</v>
      </c>
      <c r="M667" s="3">
        <v>1.3113972E9</v>
      </c>
      <c r="N667" s="7">
        <f t="shared" ref="N667:O667" si="668">(((L667/60)/60)/24)+DATE(1970,1,1)</f>
        <v>40733.20833</v>
      </c>
      <c r="O667" s="7">
        <f t="shared" si="668"/>
        <v>40747.20833</v>
      </c>
      <c r="P667" s="3" t="b">
        <v>0</v>
      </c>
      <c r="Q667" s="3" t="b">
        <v>1</v>
      </c>
      <c r="R667" s="3" t="s">
        <v>123</v>
      </c>
      <c r="S667" s="3" t="s">
        <v>47</v>
      </c>
      <c r="T667" s="3" t="s">
        <v>10</v>
      </c>
      <c r="U667" s="3"/>
      <c r="V667" s="3"/>
      <c r="W667" s="3"/>
      <c r="X667" s="3"/>
      <c r="Y667" s="3"/>
      <c r="Z667" s="3"/>
    </row>
    <row r="668">
      <c r="A668" s="3">
        <v>666.0</v>
      </c>
      <c r="B668" s="3" t="s">
        <v>1450</v>
      </c>
      <c r="C668" s="3" t="s">
        <v>1451</v>
      </c>
      <c r="D668" s="3">
        <v>3100.0</v>
      </c>
      <c r="E668" s="3">
        <v>1985.0</v>
      </c>
      <c r="F668" s="5">
        <f t="shared" si="2"/>
        <v>64.03225806</v>
      </c>
      <c r="G668" s="3" t="s">
        <v>3</v>
      </c>
      <c r="H668" s="3">
        <v>25.0</v>
      </c>
      <c r="I668" s="6">
        <f t="shared" si="3"/>
        <v>79.4</v>
      </c>
      <c r="J668" s="3" t="s">
        <v>68</v>
      </c>
      <c r="K668" s="3" t="s">
        <v>106</v>
      </c>
      <c r="L668" s="3">
        <v>1.3778388E9</v>
      </c>
      <c r="M668" s="3">
        <v>1.3783572E9</v>
      </c>
      <c r="N668" s="7">
        <f t="shared" ref="N668:O668" si="669">(((L668/60)/60)/24)+DATE(1970,1,1)</f>
        <v>41516.20833</v>
      </c>
      <c r="O668" s="7">
        <f t="shared" si="669"/>
        <v>41522.20833</v>
      </c>
      <c r="P668" s="3" t="b">
        <v>0</v>
      </c>
      <c r="Q668" s="3" t="b">
        <v>1</v>
      </c>
      <c r="R668" s="3" t="s">
        <v>116</v>
      </c>
      <c r="S668" s="3" t="s">
        <v>46</v>
      </c>
      <c r="T668" s="3" t="s">
        <v>8</v>
      </c>
      <c r="U668" s="3"/>
      <c r="V668" s="3"/>
      <c r="W668" s="3"/>
      <c r="X668" s="3"/>
      <c r="Y668" s="3"/>
      <c r="Z668" s="3"/>
    </row>
    <row r="669">
      <c r="A669" s="3">
        <v>667.0</v>
      </c>
      <c r="B669" s="3" t="s">
        <v>1452</v>
      </c>
      <c r="C669" s="3" t="s">
        <v>1453</v>
      </c>
      <c r="D669" s="3">
        <v>6900.0</v>
      </c>
      <c r="E669" s="3">
        <v>12155.0</v>
      </c>
      <c r="F669" s="5">
        <f t="shared" si="2"/>
        <v>176.1594203</v>
      </c>
      <c r="G669" s="3" t="s">
        <v>6</v>
      </c>
      <c r="H669" s="3">
        <v>419.0</v>
      </c>
      <c r="I669" s="6">
        <f t="shared" si="3"/>
        <v>29.00954654</v>
      </c>
      <c r="J669" s="3" t="s">
        <v>68</v>
      </c>
      <c r="K669" s="3" t="s">
        <v>106</v>
      </c>
      <c r="L669" s="3">
        <v>1.4103252E9</v>
      </c>
      <c r="M669" s="3">
        <v>1.4111028E9</v>
      </c>
      <c r="N669" s="7">
        <f t="shared" ref="N669:O669" si="670">(((L669/60)/60)/24)+DATE(1970,1,1)</f>
        <v>41892.20833</v>
      </c>
      <c r="O669" s="7">
        <f t="shared" si="670"/>
        <v>41901.20833</v>
      </c>
      <c r="P669" s="3" t="b">
        <v>0</v>
      </c>
      <c r="Q669" s="3" t="b">
        <v>0</v>
      </c>
      <c r="R669" s="3" t="s">
        <v>1106</v>
      </c>
      <c r="S669" s="3" t="s">
        <v>54</v>
      </c>
      <c r="T669" s="3" t="s">
        <v>30</v>
      </c>
      <c r="U669" s="3"/>
      <c r="V669" s="3"/>
      <c r="W669" s="3"/>
      <c r="X669" s="3"/>
      <c r="Y669" s="3"/>
      <c r="Z669" s="3"/>
    </row>
    <row r="670">
      <c r="A670" s="3">
        <v>668.0</v>
      </c>
      <c r="B670" s="3" t="s">
        <v>1454</v>
      </c>
      <c r="C670" s="3" t="s">
        <v>1455</v>
      </c>
      <c r="D670" s="3">
        <v>27500.0</v>
      </c>
      <c r="E670" s="3">
        <v>5593.0</v>
      </c>
      <c r="F670" s="5">
        <f t="shared" si="2"/>
        <v>20.33818182</v>
      </c>
      <c r="G670" s="3" t="s">
        <v>4</v>
      </c>
      <c r="H670" s="3">
        <v>76.0</v>
      </c>
      <c r="I670" s="6">
        <f t="shared" si="3"/>
        <v>73.59210526</v>
      </c>
      <c r="J670" s="3" t="s">
        <v>68</v>
      </c>
      <c r="K670" s="3" t="s">
        <v>106</v>
      </c>
      <c r="L670" s="3">
        <v>1.3437972E9</v>
      </c>
      <c r="M670" s="3">
        <v>1.344834E9</v>
      </c>
      <c r="N670" s="7">
        <f t="shared" ref="N670:O670" si="671">(((L670/60)/60)/24)+DATE(1970,1,1)</f>
        <v>41122.20833</v>
      </c>
      <c r="O670" s="7">
        <f t="shared" si="671"/>
        <v>41134.20833</v>
      </c>
      <c r="P670" s="3" t="b">
        <v>0</v>
      </c>
      <c r="Q670" s="3" t="b">
        <v>0</v>
      </c>
      <c r="R670" s="3" t="s">
        <v>116</v>
      </c>
      <c r="S670" s="3" t="s">
        <v>46</v>
      </c>
      <c r="T670" s="3" t="s">
        <v>8</v>
      </c>
      <c r="U670" s="3"/>
      <c r="V670" s="3"/>
      <c r="W670" s="3"/>
      <c r="X670" s="3"/>
      <c r="Y670" s="3"/>
      <c r="Z670" s="3"/>
    </row>
    <row r="671">
      <c r="A671" s="3">
        <v>669.0</v>
      </c>
      <c r="B671" s="3" t="s">
        <v>1456</v>
      </c>
      <c r="C671" s="3" t="s">
        <v>1457</v>
      </c>
      <c r="D671" s="3">
        <v>48800.0</v>
      </c>
      <c r="E671" s="3">
        <v>175020.0</v>
      </c>
      <c r="F671" s="5">
        <f t="shared" si="2"/>
        <v>358.647541</v>
      </c>
      <c r="G671" s="3" t="s">
        <v>6</v>
      </c>
      <c r="H671" s="3">
        <v>1621.0</v>
      </c>
      <c r="I671" s="6">
        <f t="shared" si="3"/>
        <v>107.9703886</v>
      </c>
      <c r="J671" s="3" t="s">
        <v>69</v>
      </c>
      <c r="K671" s="3" t="s">
        <v>185</v>
      </c>
      <c r="L671" s="3">
        <v>1.4984532E9</v>
      </c>
      <c r="M671" s="3">
        <v>1.4992308E9</v>
      </c>
      <c r="N671" s="7">
        <f t="shared" ref="N671:O671" si="672">(((L671/60)/60)/24)+DATE(1970,1,1)</f>
        <v>42912.20833</v>
      </c>
      <c r="O671" s="7">
        <f t="shared" si="672"/>
        <v>42921.20833</v>
      </c>
      <c r="P671" s="3" t="b">
        <v>0</v>
      </c>
      <c r="Q671" s="3" t="b">
        <v>0</v>
      </c>
      <c r="R671" s="3" t="s">
        <v>116</v>
      </c>
      <c r="S671" s="3" t="s">
        <v>46</v>
      </c>
      <c r="T671" s="3" t="s">
        <v>8</v>
      </c>
      <c r="U671" s="3"/>
      <c r="V671" s="3"/>
      <c r="W671" s="3"/>
      <c r="X671" s="3"/>
      <c r="Y671" s="3"/>
      <c r="Z671" s="3"/>
    </row>
    <row r="672">
      <c r="A672" s="3">
        <v>670.0</v>
      </c>
      <c r="B672" s="3" t="s">
        <v>1411</v>
      </c>
      <c r="C672" s="3" t="s">
        <v>1458</v>
      </c>
      <c r="D672" s="3">
        <v>16200.0</v>
      </c>
      <c r="E672" s="3">
        <v>75955.0</v>
      </c>
      <c r="F672" s="5">
        <f t="shared" si="2"/>
        <v>468.8580247</v>
      </c>
      <c r="G672" s="3" t="s">
        <v>6</v>
      </c>
      <c r="H672" s="3">
        <v>1101.0</v>
      </c>
      <c r="I672" s="6">
        <f t="shared" si="3"/>
        <v>68.98728429</v>
      </c>
      <c r="J672" s="3" t="s">
        <v>68</v>
      </c>
      <c r="K672" s="3" t="s">
        <v>106</v>
      </c>
      <c r="L672" s="3">
        <v>1.45638E9</v>
      </c>
      <c r="M672" s="3">
        <v>1.4574168E9</v>
      </c>
      <c r="N672" s="7">
        <f t="shared" ref="N672:O672" si="673">(((L672/60)/60)/24)+DATE(1970,1,1)</f>
        <v>42425.25</v>
      </c>
      <c r="O672" s="7">
        <f t="shared" si="673"/>
        <v>42437.25</v>
      </c>
      <c r="P672" s="3" t="b">
        <v>0</v>
      </c>
      <c r="Q672" s="3" t="b">
        <v>0</v>
      </c>
      <c r="R672" s="3" t="s">
        <v>140</v>
      </c>
      <c r="S672" s="3" t="s">
        <v>48</v>
      </c>
      <c r="T672" s="3" t="s">
        <v>14</v>
      </c>
      <c r="U672" s="3"/>
      <c r="V672" s="3"/>
      <c r="W672" s="3"/>
      <c r="X672" s="3"/>
      <c r="Y672" s="3"/>
      <c r="Z672" s="3"/>
    </row>
    <row r="673">
      <c r="A673" s="3">
        <v>671.0</v>
      </c>
      <c r="B673" s="3" t="s">
        <v>1459</v>
      </c>
      <c r="C673" s="3" t="s">
        <v>1460</v>
      </c>
      <c r="D673" s="3">
        <v>97600.0</v>
      </c>
      <c r="E673" s="3">
        <v>119127.0</v>
      </c>
      <c r="F673" s="5">
        <f t="shared" si="2"/>
        <v>122.0563525</v>
      </c>
      <c r="G673" s="3" t="s">
        <v>6</v>
      </c>
      <c r="H673" s="3">
        <v>1073.0</v>
      </c>
      <c r="I673" s="6">
        <f t="shared" si="3"/>
        <v>111.0223672</v>
      </c>
      <c r="J673" s="3" t="s">
        <v>68</v>
      </c>
      <c r="K673" s="3" t="s">
        <v>106</v>
      </c>
      <c r="L673" s="3">
        <v>1.2805524E9</v>
      </c>
      <c r="M673" s="3">
        <v>1.280898E9</v>
      </c>
      <c r="N673" s="7">
        <f t="shared" ref="N673:O673" si="674">(((L673/60)/60)/24)+DATE(1970,1,1)</f>
        <v>40390.20833</v>
      </c>
      <c r="O673" s="7">
        <f t="shared" si="674"/>
        <v>40394.20833</v>
      </c>
      <c r="P673" s="3" t="b">
        <v>0</v>
      </c>
      <c r="Q673" s="3" t="b">
        <v>1</v>
      </c>
      <c r="R673" s="3" t="s">
        <v>116</v>
      </c>
      <c r="S673" s="3" t="s">
        <v>46</v>
      </c>
      <c r="T673" s="3" t="s">
        <v>8</v>
      </c>
      <c r="U673" s="3"/>
      <c r="V673" s="3"/>
      <c r="W673" s="3"/>
      <c r="X673" s="3"/>
      <c r="Y673" s="3"/>
      <c r="Z673" s="3"/>
    </row>
    <row r="674">
      <c r="A674" s="3">
        <v>672.0</v>
      </c>
      <c r="B674" s="3" t="s">
        <v>1461</v>
      </c>
      <c r="C674" s="3" t="s">
        <v>1462</v>
      </c>
      <c r="D674" s="3">
        <v>197900.0</v>
      </c>
      <c r="E674" s="3">
        <v>110689.0</v>
      </c>
      <c r="F674" s="5">
        <f t="shared" si="2"/>
        <v>55.93178373</v>
      </c>
      <c r="G674" s="3" t="s">
        <v>4</v>
      </c>
      <c r="H674" s="3">
        <v>4428.0</v>
      </c>
      <c r="I674" s="6">
        <f t="shared" si="3"/>
        <v>24.99751581</v>
      </c>
      <c r="J674" s="3" t="s">
        <v>74</v>
      </c>
      <c r="K674" s="3" t="s">
        <v>110</v>
      </c>
      <c r="L674" s="3">
        <v>1.5216084E9</v>
      </c>
      <c r="M674" s="3">
        <v>1.5224724E9</v>
      </c>
      <c r="N674" s="7">
        <f t="shared" ref="N674:O674" si="675">(((L674/60)/60)/24)+DATE(1970,1,1)</f>
        <v>43180.20833</v>
      </c>
      <c r="O674" s="7">
        <f t="shared" si="675"/>
        <v>43190.20833</v>
      </c>
      <c r="P674" s="3" t="b">
        <v>0</v>
      </c>
      <c r="Q674" s="3" t="b">
        <v>0</v>
      </c>
      <c r="R674" s="3" t="s">
        <v>116</v>
      </c>
      <c r="S674" s="3" t="s">
        <v>46</v>
      </c>
      <c r="T674" s="3" t="s">
        <v>8</v>
      </c>
      <c r="U674" s="3"/>
      <c r="V674" s="3"/>
      <c r="W674" s="3"/>
      <c r="X674" s="3"/>
      <c r="Y674" s="3"/>
      <c r="Z674" s="3"/>
    </row>
    <row r="675">
      <c r="A675" s="3">
        <v>673.0</v>
      </c>
      <c r="B675" s="3" t="s">
        <v>1463</v>
      </c>
      <c r="C675" s="3" t="s">
        <v>1464</v>
      </c>
      <c r="D675" s="3">
        <v>5600.0</v>
      </c>
      <c r="E675" s="3">
        <v>2445.0</v>
      </c>
      <c r="F675" s="5">
        <f t="shared" si="2"/>
        <v>43.66071429</v>
      </c>
      <c r="G675" s="3" t="s">
        <v>4</v>
      </c>
      <c r="H675" s="3">
        <v>58.0</v>
      </c>
      <c r="I675" s="6">
        <f t="shared" si="3"/>
        <v>42.15517241</v>
      </c>
      <c r="J675" s="3" t="s">
        <v>69</v>
      </c>
      <c r="K675" s="3" t="s">
        <v>185</v>
      </c>
      <c r="L675" s="3">
        <v>1.4606964E9</v>
      </c>
      <c r="M675" s="3">
        <v>1.4625108E9</v>
      </c>
      <c r="N675" s="7">
        <f t="shared" ref="N675:O675" si="676">(((L675/60)/60)/24)+DATE(1970,1,1)</f>
        <v>42475.20833</v>
      </c>
      <c r="O675" s="7">
        <f t="shared" si="676"/>
        <v>42496.20833</v>
      </c>
      <c r="P675" s="3" t="b">
        <v>0</v>
      </c>
      <c r="Q675" s="3" t="b">
        <v>0</v>
      </c>
      <c r="R675" s="3" t="s">
        <v>140</v>
      </c>
      <c r="S675" s="3" t="s">
        <v>48</v>
      </c>
      <c r="T675" s="3" t="s">
        <v>14</v>
      </c>
      <c r="U675" s="3"/>
      <c r="V675" s="3"/>
      <c r="W675" s="3"/>
      <c r="X675" s="3"/>
      <c r="Y675" s="3"/>
      <c r="Z675" s="3"/>
    </row>
    <row r="676">
      <c r="A676" s="3">
        <v>674.0</v>
      </c>
      <c r="B676" s="3" t="s">
        <v>1465</v>
      </c>
      <c r="C676" s="3" t="s">
        <v>1466</v>
      </c>
      <c r="D676" s="3">
        <v>170700.0</v>
      </c>
      <c r="E676" s="3">
        <v>57250.0</v>
      </c>
      <c r="F676" s="5">
        <f t="shared" si="2"/>
        <v>33.53837141</v>
      </c>
      <c r="G676" s="3" t="s">
        <v>3</v>
      </c>
      <c r="H676" s="3">
        <v>1218.0</v>
      </c>
      <c r="I676" s="6">
        <f t="shared" si="3"/>
        <v>47.00328407</v>
      </c>
      <c r="J676" s="3" t="s">
        <v>68</v>
      </c>
      <c r="K676" s="3" t="s">
        <v>106</v>
      </c>
      <c r="L676" s="3">
        <v>1.31373E9</v>
      </c>
      <c r="M676" s="3">
        <v>1.3177908E9</v>
      </c>
      <c r="N676" s="7">
        <f t="shared" ref="N676:O676" si="677">(((L676/60)/60)/24)+DATE(1970,1,1)</f>
        <v>40774.20833</v>
      </c>
      <c r="O676" s="7">
        <f t="shared" si="677"/>
        <v>40821.20833</v>
      </c>
      <c r="P676" s="3" t="b">
        <v>0</v>
      </c>
      <c r="Q676" s="3" t="b">
        <v>0</v>
      </c>
      <c r="R676" s="3" t="s">
        <v>199</v>
      </c>
      <c r="S676" s="3" t="s">
        <v>53</v>
      </c>
      <c r="T676" s="3" t="s">
        <v>15</v>
      </c>
      <c r="U676" s="3"/>
      <c r="V676" s="3"/>
      <c r="W676" s="3"/>
      <c r="X676" s="3"/>
      <c r="Y676" s="3"/>
      <c r="Z676" s="3"/>
    </row>
    <row r="677">
      <c r="A677" s="3">
        <v>675.0</v>
      </c>
      <c r="B677" s="3" t="s">
        <v>1467</v>
      </c>
      <c r="C677" s="3" t="s">
        <v>1468</v>
      </c>
      <c r="D677" s="3">
        <v>9700.0</v>
      </c>
      <c r="E677" s="3">
        <v>11929.0</v>
      </c>
      <c r="F677" s="5">
        <f t="shared" si="2"/>
        <v>122.9793814</v>
      </c>
      <c r="G677" s="3" t="s">
        <v>6</v>
      </c>
      <c r="H677" s="3">
        <v>331.0</v>
      </c>
      <c r="I677" s="6">
        <f t="shared" si="3"/>
        <v>36.03927492</v>
      </c>
      <c r="J677" s="3" t="s">
        <v>68</v>
      </c>
      <c r="K677" s="3" t="s">
        <v>106</v>
      </c>
      <c r="L677" s="3">
        <v>1.568178E9</v>
      </c>
      <c r="M677" s="3">
        <v>1.5687828E9</v>
      </c>
      <c r="N677" s="7">
        <f t="shared" ref="N677:O677" si="678">(((L677/60)/60)/24)+DATE(1970,1,1)</f>
        <v>43719.20833</v>
      </c>
      <c r="O677" s="7">
        <f t="shared" si="678"/>
        <v>43726.20833</v>
      </c>
      <c r="P677" s="3" t="b">
        <v>0</v>
      </c>
      <c r="Q677" s="3" t="b">
        <v>0</v>
      </c>
      <c r="R677" s="3" t="s">
        <v>1106</v>
      </c>
      <c r="S677" s="3" t="s">
        <v>54</v>
      </c>
      <c r="T677" s="3" t="s">
        <v>30</v>
      </c>
      <c r="U677" s="3"/>
      <c r="V677" s="3"/>
      <c r="W677" s="3"/>
      <c r="X677" s="3"/>
      <c r="Y677" s="3"/>
      <c r="Z677" s="3"/>
    </row>
    <row r="678">
      <c r="A678" s="3">
        <v>676.0</v>
      </c>
      <c r="B678" s="3" t="s">
        <v>1469</v>
      </c>
      <c r="C678" s="3" t="s">
        <v>1470</v>
      </c>
      <c r="D678" s="3">
        <v>62300.0</v>
      </c>
      <c r="E678" s="3">
        <v>118214.0</v>
      </c>
      <c r="F678" s="5">
        <f t="shared" si="2"/>
        <v>189.7495987</v>
      </c>
      <c r="G678" s="3" t="s">
        <v>6</v>
      </c>
      <c r="H678" s="3">
        <v>1170.0</v>
      </c>
      <c r="I678" s="6">
        <f t="shared" si="3"/>
        <v>101.0376068</v>
      </c>
      <c r="J678" s="3" t="s">
        <v>68</v>
      </c>
      <c r="K678" s="3" t="s">
        <v>106</v>
      </c>
      <c r="L678" s="3">
        <v>1.3486356E9</v>
      </c>
      <c r="M678" s="3">
        <v>1.3494132E9</v>
      </c>
      <c r="N678" s="7">
        <f t="shared" ref="N678:O678" si="679">(((L678/60)/60)/24)+DATE(1970,1,1)</f>
        <v>41178.20833</v>
      </c>
      <c r="O678" s="7">
        <f t="shared" si="679"/>
        <v>41187.20833</v>
      </c>
      <c r="P678" s="3" t="b">
        <v>0</v>
      </c>
      <c r="Q678" s="3" t="b">
        <v>0</v>
      </c>
      <c r="R678" s="3" t="s">
        <v>199</v>
      </c>
      <c r="S678" s="3" t="s">
        <v>53</v>
      </c>
      <c r="T678" s="3" t="s">
        <v>15</v>
      </c>
      <c r="U678" s="3"/>
      <c r="V678" s="3"/>
      <c r="W678" s="3"/>
      <c r="X678" s="3"/>
      <c r="Y678" s="3"/>
      <c r="Z678" s="3"/>
    </row>
    <row r="679">
      <c r="A679" s="3">
        <v>677.0</v>
      </c>
      <c r="B679" s="3" t="s">
        <v>1471</v>
      </c>
      <c r="C679" s="3" t="s">
        <v>1472</v>
      </c>
      <c r="D679" s="3">
        <v>5300.0</v>
      </c>
      <c r="E679" s="3">
        <v>4432.0</v>
      </c>
      <c r="F679" s="5">
        <f t="shared" si="2"/>
        <v>83.62264151</v>
      </c>
      <c r="G679" s="3" t="s">
        <v>4</v>
      </c>
      <c r="H679" s="3">
        <v>111.0</v>
      </c>
      <c r="I679" s="6">
        <f t="shared" si="3"/>
        <v>39.92792793</v>
      </c>
      <c r="J679" s="3" t="s">
        <v>68</v>
      </c>
      <c r="K679" s="3" t="s">
        <v>106</v>
      </c>
      <c r="L679" s="3">
        <v>1.4681268E9</v>
      </c>
      <c r="M679" s="3">
        <v>1.4724468E9</v>
      </c>
      <c r="N679" s="7">
        <f t="shared" ref="N679:O679" si="680">(((L679/60)/60)/24)+DATE(1970,1,1)</f>
        <v>42561.20833</v>
      </c>
      <c r="O679" s="7">
        <f t="shared" si="680"/>
        <v>42611.20833</v>
      </c>
      <c r="P679" s="3" t="b">
        <v>0</v>
      </c>
      <c r="Q679" s="3" t="b">
        <v>0</v>
      </c>
      <c r="R679" s="3" t="s">
        <v>196</v>
      </c>
      <c r="S679" s="3" t="s">
        <v>50</v>
      </c>
      <c r="T679" s="3" t="s">
        <v>24</v>
      </c>
      <c r="U679" s="3"/>
      <c r="V679" s="3"/>
      <c r="W679" s="3"/>
      <c r="X679" s="3"/>
      <c r="Y679" s="3"/>
      <c r="Z679" s="3"/>
    </row>
    <row r="680">
      <c r="A680" s="3">
        <v>678.0</v>
      </c>
      <c r="B680" s="3" t="s">
        <v>1473</v>
      </c>
      <c r="C680" s="3" t="s">
        <v>1474</v>
      </c>
      <c r="D680" s="3">
        <v>99500.0</v>
      </c>
      <c r="E680" s="3">
        <v>17879.0</v>
      </c>
      <c r="F680" s="5">
        <f t="shared" si="2"/>
        <v>17.96884422</v>
      </c>
      <c r="G680" s="3" t="s">
        <v>3</v>
      </c>
      <c r="H680" s="3">
        <v>215.0</v>
      </c>
      <c r="I680" s="6">
        <f t="shared" si="3"/>
        <v>83.15813953</v>
      </c>
      <c r="J680" s="3" t="s">
        <v>68</v>
      </c>
      <c r="K680" s="3" t="s">
        <v>106</v>
      </c>
      <c r="L680" s="3">
        <v>1.5478776E9</v>
      </c>
      <c r="M680" s="3">
        <v>1.5480504E9</v>
      </c>
      <c r="N680" s="7">
        <f t="shared" ref="N680:O680" si="681">(((L680/60)/60)/24)+DATE(1970,1,1)</f>
        <v>43484.25</v>
      </c>
      <c r="O680" s="7">
        <f t="shared" si="681"/>
        <v>43486.25</v>
      </c>
      <c r="P680" s="3" t="b">
        <v>0</v>
      </c>
      <c r="Q680" s="3" t="b">
        <v>0</v>
      </c>
      <c r="R680" s="3" t="s">
        <v>133</v>
      </c>
      <c r="S680" s="3" t="s">
        <v>47</v>
      </c>
      <c r="T680" s="3" t="s">
        <v>16</v>
      </c>
      <c r="U680" s="3"/>
      <c r="V680" s="3"/>
      <c r="W680" s="3"/>
      <c r="X680" s="3"/>
      <c r="Y680" s="3"/>
      <c r="Z680" s="3"/>
    </row>
    <row r="681">
      <c r="A681" s="3">
        <v>679.0</v>
      </c>
      <c r="B681" s="3" t="s">
        <v>745</v>
      </c>
      <c r="C681" s="3" t="s">
        <v>1475</v>
      </c>
      <c r="D681" s="3">
        <v>1400.0</v>
      </c>
      <c r="E681" s="3">
        <v>14511.0</v>
      </c>
      <c r="F681" s="5">
        <f t="shared" si="2"/>
        <v>1036.5</v>
      </c>
      <c r="G681" s="3" t="s">
        <v>6</v>
      </c>
      <c r="H681" s="3">
        <v>363.0</v>
      </c>
      <c r="I681" s="6">
        <f t="shared" si="3"/>
        <v>39.97520661</v>
      </c>
      <c r="J681" s="3" t="s">
        <v>68</v>
      </c>
      <c r="K681" s="3" t="s">
        <v>106</v>
      </c>
      <c r="L681" s="3">
        <v>1.5713748E9</v>
      </c>
      <c r="M681" s="3">
        <v>1.5718068E9</v>
      </c>
      <c r="N681" s="7">
        <f t="shared" ref="N681:O681" si="682">(((L681/60)/60)/24)+DATE(1970,1,1)</f>
        <v>43756.20833</v>
      </c>
      <c r="O681" s="7">
        <f t="shared" si="682"/>
        <v>43761.20833</v>
      </c>
      <c r="P681" s="3" t="b">
        <v>0</v>
      </c>
      <c r="Q681" s="3" t="b">
        <v>1</v>
      </c>
      <c r="R681" s="3" t="s">
        <v>103</v>
      </c>
      <c r="S681" s="3" t="s">
        <v>52</v>
      </c>
      <c r="T681" s="3" t="s">
        <v>12</v>
      </c>
      <c r="U681" s="3"/>
      <c r="V681" s="3"/>
      <c r="W681" s="3"/>
      <c r="X681" s="3"/>
      <c r="Y681" s="3"/>
      <c r="Z681" s="3"/>
    </row>
    <row r="682">
      <c r="A682" s="3">
        <v>680.0</v>
      </c>
      <c r="B682" s="3" t="s">
        <v>1476</v>
      </c>
      <c r="C682" s="3" t="s">
        <v>1477</v>
      </c>
      <c r="D682" s="3">
        <v>145600.0</v>
      </c>
      <c r="E682" s="3">
        <v>141822.0</v>
      </c>
      <c r="F682" s="5">
        <f t="shared" si="2"/>
        <v>97.40521978</v>
      </c>
      <c r="G682" s="3" t="s">
        <v>4</v>
      </c>
      <c r="H682" s="3">
        <v>2955.0</v>
      </c>
      <c r="I682" s="6">
        <f t="shared" si="3"/>
        <v>47.99390863</v>
      </c>
      <c r="J682" s="3" t="s">
        <v>68</v>
      </c>
      <c r="K682" s="3" t="s">
        <v>106</v>
      </c>
      <c r="L682" s="3">
        <v>1.5763032E9</v>
      </c>
      <c r="M682" s="3">
        <v>1.576476E9</v>
      </c>
      <c r="N682" s="7">
        <f t="shared" ref="N682:O682" si="683">(((L682/60)/60)/24)+DATE(1970,1,1)</f>
        <v>43813.25</v>
      </c>
      <c r="O682" s="7">
        <f t="shared" si="683"/>
        <v>43815.25</v>
      </c>
      <c r="P682" s="3" t="b">
        <v>0</v>
      </c>
      <c r="Q682" s="3" t="b">
        <v>1</v>
      </c>
      <c r="R682" s="3" t="s">
        <v>369</v>
      </c>
      <c r="S682" s="3" t="s">
        <v>51</v>
      </c>
      <c r="T682" s="3" t="s">
        <v>27</v>
      </c>
      <c r="U682" s="3"/>
      <c r="V682" s="3"/>
      <c r="W682" s="3"/>
      <c r="X682" s="3"/>
      <c r="Y682" s="3"/>
      <c r="Z682" s="3"/>
    </row>
    <row r="683">
      <c r="A683" s="3">
        <v>681.0</v>
      </c>
      <c r="B683" s="3" t="s">
        <v>1478</v>
      </c>
      <c r="C683" s="3" t="s">
        <v>1479</v>
      </c>
      <c r="D683" s="3">
        <v>184100.0</v>
      </c>
      <c r="E683" s="3">
        <v>159037.0</v>
      </c>
      <c r="F683" s="5">
        <f t="shared" si="2"/>
        <v>86.38620315</v>
      </c>
      <c r="G683" s="3" t="s">
        <v>4</v>
      </c>
      <c r="H683" s="3">
        <v>1657.0</v>
      </c>
      <c r="I683" s="6">
        <f t="shared" si="3"/>
        <v>95.97887749</v>
      </c>
      <c r="J683" s="3" t="s">
        <v>68</v>
      </c>
      <c r="K683" s="3" t="s">
        <v>106</v>
      </c>
      <c r="L683" s="3">
        <v>1.3244472E9</v>
      </c>
      <c r="M683" s="3">
        <v>1.3249656E9</v>
      </c>
      <c r="N683" s="7">
        <f t="shared" ref="N683:O683" si="684">(((L683/60)/60)/24)+DATE(1970,1,1)</f>
        <v>40898.25</v>
      </c>
      <c r="O683" s="7">
        <f t="shared" si="684"/>
        <v>40904.25</v>
      </c>
      <c r="P683" s="3" t="b">
        <v>0</v>
      </c>
      <c r="Q683" s="3" t="b">
        <v>0</v>
      </c>
      <c r="R683" s="3" t="s">
        <v>116</v>
      </c>
      <c r="S683" s="3" t="s">
        <v>46</v>
      </c>
      <c r="T683" s="3" t="s">
        <v>8</v>
      </c>
      <c r="U683" s="3"/>
      <c r="V683" s="3"/>
      <c r="W683" s="3"/>
      <c r="X683" s="3"/>
      <c r="Y683" s="3"/>
      <c r="Z683" s="3"/>
    </row>
    <row r="684">
      <c r="A684" s="3">
        <v>682.0</v>
      </c>
      <c r="B684" s="3" t="s">
        <v>1480</v>
      </c>
      <c r="C684" s="3" t="s">
        <v>1481</v>
      </c>
      <c r="D684" s="3">
        <v>5400.0</v>
      </c>
      <c r="E684" s="3">
        <v>8109.0</v>
      </c>
      <c r="F684" s="5">
        <f t="shared" si="2"/>
        <v>150.1666667</v>
      </c>
      <c r="G684" s="3" t="s">
        <v>6</v>
      </c>
      <c r="H684" s="3">
        <v>103.0</v>
      </c>
      <c r="I684" s="6">
        <f t="shared" si="3"/>
        <v>78.72815534</v>
      </c>
      <c r="J684" s="3" t="s">
        <v>68</v>
      </c>
      <c r="K684" s="3" t="s">
        <v>106</v>
      </c>
      <c r="L684" s="3">
        <v>1.3867416E9</v>
      </c>
      <c r="M684" s="3">
        <v>1.3875192E9</v>
      </c>
      <c r="N684" s="7">
        <f t="shared" ref="N684:O684" si="685">(((L684/60)/60)/24)+DATE(1970,1,1)</f>
        <v>41619.25</v>
      </c>
      <c r="O684" s="7">
        <f t="shared" si="685"/>
        <v>41628.25</v>
      </c>
      <c r="P684" s="3" t="b">
        <v>0</v>
      </c>
      <c r="Q684" s="3" t="b">
        <v>0</v>
      </c>
      <c r="R684" s="3" t="s">
        <v>116</v>
      </c>
      <c r="S684" s="3" t="s">
        <v>46</v>
      </c>
      <c r="T684" s="3" t="s">
        <v>8</v>
      </c>
      <c r="U684" s="3"/>
      <c r="V684" s="3"/>
      <c r="W684" s="3"/>
      <c r="X684" s="3"/>
      <c r="Y684" s="3"/>
      <c r="Z684" s="3"/>
    </row>
    <row r="685">
      <c r="A685" s="3">
        <v>683.0</v>
      </c>
      <c r="B685" s="3" t="s">
        <v>1482</v>
      </c>
      <c r="C685" s="3" t="s">
        <v>1483</v>
      </c>
      <c r="D685" s="3">
        <v>2300.0</v>
      </c>
      <c r="E685" s="3">
        <v>8244.0</v>
      </c>
      <c r="F685" s="5">
        <f t="shared" si="2"/>
        <v>358.4347826</v>
      </c>
      <c r="G685" s="3" t="s">
        <v>6</v>
      </c>
      <c r="H685" s="3">
        <v>147.0</v>
      </c>
      <c r="I685" s="6">
        <f t="shared" si="3"/>
        <v>56.08163265</v>
      </c>
      <c r="J685" s="3" t="s">
        <v>68</v>
      </c>
      <c r="K685" s="3" t="s">
        <v>106</v>
      </c>
      <c r="L685" s="3">
        <v>1.537074E9</v>
      </c>
      <c r="M685" s="3">
        <v>1.5372468E9</v>
      </c>
      <c r="N685" s="7">
        <f t="shared" ref="N685:O685" si="686">(((L685/60)/60)/24)+DATE(1970,1,1)</f>
        <v>43359.20833</v>
      </c>
      <c r="O685" s="7">
        <f t="shared" si="686"/>
        <v>43361.20833</v>
      </c>
      <c r="P685" s="3" t="b">
        <v>0</v>
      </c>
      <c r="Q685" s="3" t="b">
        <v>0</v>
      </c>
      <c r="R685" s="3" t="s">
        <v>116</v>
      </c>
      <c r="S685" s="3" t="s">
        <v>46</v>
      </c>
      <c r="T685" s="3" t="s">
        <v>8</v>
      </c>
      <c r="U685" s="3"/>
      <c r="V685" s="3"/>
      <c r="W685" s="3"/>
      <c r="X685" s="3"/>
      <c r="Y685" s="3"/>
      <c r="Z685" s="3"/>
    </row>
    <row r="686">
      <c r="A686" s="3">
        <v>684.0</v>
      </c>
      <c r="B686" s="3" t="s">
        <v>1484</v>
      </c>
      <c r="C686" s="3" t="s">
        <v>1485</v>
      </c>
      <c r="D686" s="3">
        <v>1400.0</v>
      </c>
      <c r="E686" s="3">
        <v>7600.0</v>
      </c>
      <c r="F686" s="5">
        <f t="shared" si="2"/>
        <v>542.8571429</v>
      </c>
      <c r="G686" s="3" t="s">
        <v>6</v>
      </c>
      <c r="H686" s="3">
        <v>110.0</v>
      </c>
      <c r="I686" s="6">
        <f t="shared" si="3"/>
        <v>69.09090909</v>
      </c>
      <c r="J686" s="3" t="s">
        <v>73</v>
      </c>
      <c r="K686" s="3" t="s">
        <v>102</v>
      </c>
      <c r="L686" s="3">
        <v>1.2777876E9</v>
      </c>
      <c r="M686" s="3">
        <v>1.2795156E9</v>
      </c>
      <c r="N686" s="7">
        <f t="shared" ref="N686:O686" si="687">(((L686/60)/60)/24)+DATE(1970,1,1)</f>
        <v>40358.20833</v>
      </c>
      <c r="O686" s="7">
        <f t="shared" si="687"/>
        <v>40378.20833</v>
      </c>
      <c r="P686" s="3" t="b">
        <v>0</v>
      </c>
      <c r="Q686" s="3" t="b">
        <v>0</v>
      </c>
      <c r="R686" s="3" t="s">
        <v>148</v>
      </c>
      <c r="S686" s="3" t="s">
        <v>50</v>
      </c>
      <c r="T686" s="3" t="s">
        <v>20</v>
      </c>
      <c r="U686" s="3"/>
      <c r="V686" s="3"/>
      <c r="W686" s="3"/>
      <c r="X686" s="3"/>
      <c r="Y686" s="3"/>
      <c r="Z686" s="3"/>
    </row>
    <row r="687">
      <c r="A687" s="3">
        <v>685.0</v>
      </c>
      <c r="B687" s="3" t="s">
        <v>1486</v>
      </c>
      <c r="C687" s="3" t="s">
        <v>1487</v>
      </c>
      <c r="D687" s="3">
        <v>140000.0</v>
      </c>
      <c r="E687" s="3">
        <v>94501.0</v>
      </c>
      <c r="F687" s="5">
        <f t="shared" si="2"/>
        <v>67.50071429</v>
      </c>
      <c r="G687" s="3" t="s">
        <v>4</v>
      </c>
      <c r="H687" s="3">
        <v>926.0</v>
      </c>
      <c r="I687" s="6">
        <f t="shared" si="3"/>
        <v>102.0529158</v>
      </c>
      <c r="J687" s="3" t="s">
        <v>73</v>
      </c>
      <c r="K687" s="3" t="s">
        <v>102</v>
      </c>
      <c r="L687" s="3">
        <v>1.440306E9</v>
      </c>
      <c r="M687" s="3">
        <v>1.4423796E9</v>
      </c>
      <c r="N687" s="7">
        <f t="shared" ref="N687:O687" si="688">(((L687/60)/60)/24)+DATE(1970,1,1)</f>
        <v>42239.20833</v>
      </c>
      <c r="O687" s="7">
        <f t="shared" si="688"/>
        <v>42263.20833</v>
      </c>
      <c r="P687" s="3" t="b">
        <v>0</v>
      </c>
      <c r="Q687" s="3" t="b">
        <v>0</v>
      </c>
      <c r="R687" s="3" t="s">
        <v>116</v>
      </c>
      <c r="S687" s="3" t="s">
        <v>46</v>
      </c>
      <c r="T687" s="3" t="s">
        <v>8</v>
      </c>
      <c r="U687" s="3"/>
      <c r="V687" s="3"/>
      <c r="W687" s="3"/>
      <c r="X687" s="3"/>
      <c r="Y687" s="3"/>
      <c r="Z687" s="3"/>
    </row>
    <row r="688">
      <c r="A688" s="3">
        <v>686.0</v>
      </c>
      <c r="B688" s="3" t="s">
        <v>1488</v>
      </c>
      <c r="C688" s="3" t="s">
        <v>1489</v>
      </c>
      <c r="D688" s="3">
        <v>7500.0</v>
      </c>
      <c r="E688" s="3">
        <v>14381.0</v>
      </c>
      <c r="F688" s="5">
        <f t="shared" si="2"/>
        <v>191.7466667</v>
      </c>
      <c r="G688" s="3" t="s">
        <v>6</v>
      </c>
      <c r="H688" s="3">
        <v>134.0</v>
      </c>
      <c r="I688" s="6">
        <f t="shared" si="3"/>
        <v>107.3208955</v>
      </c>
      <c r="J688" s="3" t="s">
        <v>68</v>
      </c>
      <c r="K688" s="3" t="s">
        <v>106</v>
      </c>
      <c r="L688" s="3">
        <v>1.5221268E9</v>
      </c>
      <c r="M688" s="3">
        <v>1.5230772E9</v>
      </c>
      <c r="N688" s="7">
        <f t="shared" ref="N688:O688" si="689">(((L688/60)/60)/24)+DATE(1970,1,1)</f>
        <v>43186.20833</v>
      </c>
      <c r="O688" s="7">
        <f t="shared" si="689"/>
        <v>43197.20833</v>
      </c>
      <c r="P688" s="3" t="b">
        <v>0</v>
      </c>
      <c r="Q688" s="3" t="b">
        <v>0</v>
      </c>
      <c r="R688" s="3" t="s">
        <v>145</v>
      </c>
      <c r="S688" s="3" t="s">
        <v>49</v>
      </c>
      <c r="T688" s="3" t="s">
        <v>13</v>
      </c>
      <c r="U688" s="3"/>
      <c r="V688" s="3"/>
      <c r="W688" s="3"/>
      <c r="X688" s="3"/>
      <c r="Y688" s="3"/>
      <c r="Z688" s="3"/>
    </row>
    <row r="689">
      <c r="A689" s="3">
        <v>687.0</v>
      </c>
      <c r="B689" s="3" t="s">
        <v>1490</v>
      </c>
      <c r="C689" s="3" t="s">
        <v>1491</v>
      </c>
      <c r="D689" s="3">
        <v>1500.0</v>
      </c>
      <c r="E689" s="3">
        <v>13980.0</v>
      </c>
      <c r="F689" s="5">
        <f t="shared" si="2"/>
        <v>932</v>
      </c>
      <c r="G689" s="3" t="s">
        <v>6</v>
      </c>
      <c r="H689" s="3">
        <v>269.0</v>
      </c>
      <c r="I689" s="6">
        <f t="shared" si="3"/>
        <v>51.97026022</v>
      </c>
      <c r="J689" s="3" t="s">
        <v>68</v>
      </c>
      <c r="K689" s="3" t="s">
        <v>106</v>
      </c>
      <c r="L689" s="3">
        <v>1.4892984E9</v>
      </c>
      <c r="M689" s="3">
        <v>1.489554E9</v>
      </c>
      <c r="N689" s="7">
        <f t="shared" ref="N689:O689" si="690">(((L689/60)/60)/24)+DATE(1970,1,1)</f>
        <v>42806.25</v>
      </c>
      <c r="O689" s="7">
        <f t="shared" si="690"/>
        <v>42809.20833</v>
      </c>
      <c r="P689" s="3" t="b">
        <v>0</v>
      </c>
      <c r="Q689" s="3" t="b">
        <v>0</v>
      </c>
      <c r="R689" s="3" t="s">
        <v>116</v>
      </c>
      <c r="S689" s="3" t="s">
        <v>46</v>
      </c>
      <c r="T689" s="3" t="s">
        <v>8</v>
      </c>
      <c r="U689" s="3"/>
      <c r="V689" s="3"/>
      <c r="W689" s="3"/>
      <c r="X689" s="3"/>
      <c r="Y689" s="3"/>
      <c r="Z689" s="3"/>
    </row>
    <row r="690">
      <c r="A690" s="3">
        <v>688.0</v>
      </c>
      <c r="B690" s="3" t="s">
        <v>1492</v>
      </c>
      <c r="C690" s="3" t="s">
        <v>1493</v>
      </c>
      <c r="D690" s="3">
        <v>2900.0</v>
      </c>
      <c r="E690" s="3">
        <v>12449.0</v>
      </c>
      <c r="F690" s="5">
        <f t="shared" si="2"/>
        <v>429.2758621</v>
      </c>
      <c r="G690" s="3" t="s">
        <v>6</v>
      </c>
      <c r="H690" s="3">
        <v>175.0</v>
      </c>
      <c r="I690" s="6">
        <f t="shared" si="3"/>
        <v>71.13714286</v>
      </c>
      <c r="J690" s="3" t="s">
        <v>68</v>
      </c>
      <c r="K690" s="3" t="s">
        <v>106</v>
      </c>
      <c r="L690" s="3">
        <v>1.5471E9</v>
      </c>
      <c r="M690" s="3">
        <v>1.5484824E9</v>
      </c>
      <c r="N690" s="7">
        <f t="shared" ref="N690:O690" si="691">(((L690/60)/60)/24)+DATE(1970,1,1)</f>
        <v>43475.25</v>
      </c>
      <c r="O690" s="7">
        <f t="shared" si="691"/>
        <v>43491.25</v>
      </c>
      <c r="P690" s="3" t="b">
        <v>0</v>
      </c>
      <c r="Q690" s="3" t="b">
        <v>1</v>
      </c>
      <c r="R690" s="3" t="s">
        <v>346</v>
      </c>
      <c r="S690" s="3" t="s">
        <v>47</v>
      </c>
      <c r="T690" s="3" t="s">
        <v>22</v>
      </c>
      <c r="U690" s="3"/>
      <c r="V690" s="3"/>
      <c r="W690" s="3"/>
      <c r="X690" s="3"/>
      <c r="Y690" s="3"/>
      <c r="Z690" s="3"/>
    </row>
    <row r="691">
      <c r="A691" s="3">
        <v>689.0</v>
      </c>
      <c r="B691" s="3" t="s">
        <v>1494</v>
      </c>
      <c r="C691" s="3" t="s">
        <v>1495</v>
      </c>
      <c r="D691" s="3">
        <v>7300.0</v>
      </c>
      <c r="E691" s="3">
        <v>7348.0</v>
      </c>
      <c r="F691" s="5">
        <f t="shared" si="2"/>
        <v>100.6575342</v>
      </c>
      <c r="G691" s="3" t="s">
        <v>6</v>
      </c>
      <c r="H691" s="3">
        <v>69.0</v>
      </c>
      <c r="I691" s="6">
        <f t="shared" si="3"/>
        <v>106.4927536</v>
      </c>
      <c r="J691" s="3" t="s">
        <v>68</v>
      </c>
      <c r="K691" s="3" t="s">
        <v>106</v>
      </c>
      <c r="L691" s="3">
        <v>1.3830228E9</v>
      </c>
      <c r="M691" s="3">
        <v>1.3840632E9</v>
      </c>
      <c r="N691" s="7">
        <f t="shared" ref="N691:O691" si="692">(((L691/60)/60)/24)+DATE(1970,1,1)</f>
        <v>41576.20833</v>
      </c>
      <c r="O691" s="7">
        <f t="shared" si="692"/>
        <v>41588.25</v>
      </c>
      <c r="P691" s="3" t="b">
        <v>0</v>
      </c>
      <c r="Q691" s="3" t="b">
        <v>0</v>
      </c>
      <c r="R691" s="3" t="s">
        <v>111</v>
      </c>
      <c r="S691" s="3" t="s">
        <v>49</v>
      </c>
      <c r="T691" s="3" t="s">
        <v>11</v>
      </c>
      <c r="U691" s="3"/>
      <c r="V691" s="3"/>
      <c r="W691" s="3"/>
      <c r="X691" s="3"/>
      <c r="Y691" s="3"/>
      <c r="Z691" s="3"/>
    </row>
    <row r="692">
      <c r="A692" s="3">
        <v>690.0</v>
      </c>
      <c r="B692" s="3" t="s">
        <v>1496</v>
      </c>
      <c r="C692" s="3" t="s">
        <v>1497</v>
      </c>
      <c r="D692" s="3">
        <v>3600.0</v>
      </c>
      <c r="E692" s="3">
        <v>8158.0</v>
      </c>
      <c r="F692" s="5">
        <f t="shared" si="2"/>
        <v>226.6111111</v>
      </c>
      <c r="G692" s="3" t="s">
        <v>6</v>
      </c>
      <c r="H692" s="3">
        <v>190.0</v>
      </c>
      <c r="I692" s="6">
        <f t="shared" si="3"/>
        <v>42.93684211</v>
      </c>
      <c r="J692" s="3" t="s">
        <v>68</v>
      </c>
      <c r="K692" s="3" t="s">
        <v>106</v>
      </c>
      <c r="L692" s="3">
        <v>1.3223736E9</v>
      </c>
      <c r="M692" s="3">
        <v>1.322892E9</v>
      </c>
      <c r="N692" s="7">
        <f t="shared" ref="N692:O692" si="693">(((L692/60)/60)/24)+DATE(1970,1,1)</f>
        <v>40874.25</v>
      </c>
      <c r="O692" s="7">
        <f t="shared" si="693"/>
        <v>40880.25</v>
      </c>
      <c r="P692" s="3" t="b">
        <v>0</v>
      </c>
      <c r="Q692" s="3" t="b">
        <v>1</v>
      </c>
      <c r="R692" s="3" t="s">
        <v>123</v>
      </c>
      <c r="S692" s="3" t="s">
        <v>47</v>
      </c>
      <c r="T692" s="3" t="s">
        <v>10</v>
      </c>
      <c r="U692" s="3"/>
      <c r="V692" s="3"/>
      <c r="W692" s="3"/>
      <c r="X692" s="3"/>
      <c r="Y692" s="3"/>
      <c r="Z692" s="3"/>
    </row>
    <row r="693">
      <c r="A693" s="3">
        <v>691.0</v>
      </c>
      <c r="B693" s="3" t="s">
        <v>1498</v>
      </c>
      <c r="C693" s="3" t="s">
        <v>1499</v>
      </c>
      <c r="D693" s="3">
        <v>5000.0</v>
      </c>
      <c r="E693" s="3">
        <v>7119.0</v>
      </c>
      <c r="F693" s="5">
        <f t="shared" si="2"/>
        <v>142.38</v>
      </c>
      <c r="G693" s="3" t="s">
        <v>6</v>
      </c>
      <c r="H693" s="3">
        <v>237.0</v>
      </c>
      <c r="I693" s="6">
        <f t="shared" si="3"/>
        <v>30.03797468</v>
      </c>
      <c r="J693" s="3" t="s">
        <v>68</v>
      </c>
      <c r="K693" s="3" t="s">
        <v>106</v>
      </c>
      <c r="L693" s="3">
        <v>1.3492404E9</v>
      </c>
      <c r="M693" s="3">
        <v>1.3507092E9</v>
      </c>
      <c r="N693" s="7">
        <f t="shared" ref="N693:O693" si="694">(((L693/60)/60)/24)+DATE(1970,1,1)</f>
        <v>41185.20833</v>
      </c>
      <c r="O693" s="7">
        <f t="shared" si="694"/>
        <v>41202.20833</v>
      </c>
      <c r="P693" s="3" t="b">
        <v>1</v>
      </c>
      <c r="Q693" s="3" t="b">
        <v>1</v>
      </c>
      <c r="R693" s="3" t="s">
        <v>123</v>
      </c>
      <c r="S693" s="3" t="s">
        <v>47</v>
      </c>
      <c r="T693" s="3" t="s">
        <v>10</v>
      </c>
      <c r="U693" s="3"/>
      <c r="V693" s="3"/>
      <c r="W693" s="3"/>
      <c r="X693" s="3"/>
      <c r="Y693" s="3"/>
      <c r="Z693" s="3"/>
    </row>
    <row r="694">
      <c r="A694" s="3">
        <v>692.0</v>
      </c>
      <c r="B694" s="3" t="s">
        <v>1500</v>
      </c>
      <c r="C694" s="3" t="s">
        <v>1501</v>
      </c>
      <c r="D694" s="3">
        <v>6000.0</v>
      </c>
      <c r="E694" s="3">
        <v>5438.0</v>
      </c>
      <c r="F694" s="5">
        <f t="shared" si="2"/>
        <v>90.63333333</v>
      </c>
      <c r="G694" s="3" t="s">
        <v>4</v>
      </c>
      <c r="H694" s="3">
        <v>77.0</v>
      </c>
      <c r="I694" s="6">
        <f t="shared" si="3"/>
        <v>70.62337662</v>
      </c>
      <c r="J694" s="3" t="s">
        <v>70</v>
      </c>
      <c r="K694" s="3" t="s">
        <v>122</v>
      </c>
      <c r="L694" s="3">
        <v>1.5626484E9</v>
      </c>
      <c r="M694" s="3">
        <v>1.5642036E9</v>
      </c>
      <c r="N694" s="7">
        <f t="shared" ref="N694:O694" si="695">(((L694/60)/60)/24)+DATE(1970,1,1)</f>
        <v>43655.20833</v>
      </c>
      <c r="O694" s="7">
        <f t="shared" si="695"/>
        <v>43673.20833</v>
      </c>
      <c r="P694" s="3" t="b">
        <v>0</v>
      </c>
      <c r="Q694" s="3" t="b">
        <v>0</v>
      </c>
      <c r="R694" s="3" t="s">
        <v>107</v>
      </c>
      <c r="S694" s="3" t="s">
        <v>48</v>
      </c>
      <c r="T694" s="3" t="s">
        <v>9</v>
      </c>
      <c r="U694" s="3"/>
      <c r="V694" s="3"/>
      <c r="W694" s="3"/>
      <c r="X694" s="3"/>
      <c r="Y694" s="3"/>
      <c r="Z694" s="3"/>
    </row>
    <row r="695">
      <c r="A695" s="3">
        <v>693.0</v>
      </c>
      <c r="B695" s="3" t="s">
        <v>1502</v>
      </c>
      <c r="C695" s="3" t="s">
        <v>1503</v>
      </c>
      <c r="D695" s="3">
        <v>180400.0</v>
      </c>
      <c r="E695" s="3">
        <v>115396.0</v>
      </c>
      <c r="F695" s="5">
        <f t="shared" si="2"/>
        <v>63.96674058</v>
      </c>
      <c r="G695" s="3" t="s">
        <v>4</v>
      </c>
      <c r="H695" s="3">
        <v>1748.0</v>
      </c>
      <c r="I695" s="6">
        <f t="shared" si="3"/>
        <v>66.01601831</v>
      </c>
      <c r="J695" s="3" t="s">
        <v>68</v>
      </c>
      <c r="K695" s="3" t="s">
        <v>106</v>
      </c>
      <c r="L695" s="3">
        <v>1.5082164E9</v>
      </c>
      <c r="M695" s="3">
        <v>1.5096852E9</v>
      </c>
      <c r="N695" s="7">
        <f t="shared" ref="N695:O695" si="696">(((L695/60)/60)/24)+DATE(1970,1,1)</f>
        <v>43025.20833</v>
      </c>
      <c r="O695" s="7">
        <f t="shared" si="696"/>
        <v>43042.20833</v>
      </c>
      <c r="P695" s="3" t="b">
        <v>0</v>
      </c>
      <c r="Q695" s="3" t="b">
        <v>0</v>
      </c>
      <c r="R695" s="3" t="s">
        <v>116</v>
      </c>
      <c r="S695" s="3" t="s">
        <v>46</v>
      </c>
      <c r="T695" s="3" t="s">
        <v>8</v>
      </c>
      <c r="U695" s="3"/>
      <c r="V695" s="3"/>
      <c r="W695" s="3"/>
      <c r="X695" s="3"/>
      <c r="Y695" s="3"/>
      <c r="Z695" s="3"/>
    </row>
    <row r="696">
      <c r="A696" s="3">
        <v>694.0</v>
      </c>
      <c r="B696" s="3" t="s">
        <v>1504</v>
      </c>
      <c r="C696" s="3" t="s">
        <v>1505</v>
      </c>
      <c r="D696" s="3">
        <v>9100.0</v>
      </c>
      <c r="E696" s="3">
        <v>7656.0</v>
      </c>
      <c r="F696" s="5">
        <f t="shared" si="2"/>
        <v>84.13186813</v>
      </c>
      <c r="G696" s="3" t="s">
        <v>4</v>
      </c>
      <c r="H696" s="3">
        <v>79.0</v>
      </c>
      <c r="I696" s="6">
        <f t="shared" si="3"/>
        <v>96.91139241</v>
      </c>
      <c r="J696" s="3" t="s">
        <v>68</v>
      </c>
      <c r="K696" s="3" t="s">
        <v>106</v>
      </c>
      <c r="L696" s="3">
        <v>1.5117624E9</v>
      </c>
      <c r="M696" s="3">
        <v>1.5149592E9</v>
      </c>
      <c r="N696" s="7">
        <f t="shared" ref="N696:O696" si="697">(((L696/60)/60)/24)+DATE(1970,1,1)</f>
        <v>43066.25</v>
      </c>
      <c r="O696" s="7">
        <f t="shared" si="697"/>
        <v>43103.25</v>
      </c>
      <c r="P696" s="3" t="b">
        <v>0</v>
      </c>
      <c r="Q696" s="3" t="b">
        <v>0</v>
      </c>
      <c r="R696" s="3" t="s">
        <v>116</v>
      </c>
      <c r="S696" s="3" t="s">
        <v>46</v>
      </c>
      <c r="T696" s="3" t="s">
        <v>8</v>
      </c>
      <c r="U696" s="3"/>
      <c r="V696" s="3"/>
      <c r="W696" s="3"/>
      <c r="X696" s="3"/>
      <c r="Y696" s="3"/>
      <c r="Z696" s="3"/>
    </row>
    <row r="697">
      <c r="A697" s="3">
        <v>695.0</v>
      </c>
      <c r="B697" s="3" t="s">
        <v>1506</v>
      </c>
      <c r="C697" s="3" t="s">
        <v>1507</v>
      </c>
      <c r="D697" s="3">
        <v>9200.0</v>
      </c>
      <c r="E697" s="3">
        <v>12322.0</v>
      </c>
      <c r="F697" s="5">
        <f t="shared" si="2"/>
        <v>133.9347826</v>
      </c>
      <c r="G697" s="3" t="s">
        <v>6</v>
      </c>
      <c r="H697" s="3">
        <v>196.0</v>
      </c>
      <c r="I697" s="6">
        <f t="shared" si="3"/>
        <v>62.86734694</v>
      </c>
      <c r="J697" s="3" t="s">
        <v>69</v>
      </c>
      <c r="K697" s="3" t="s">
        <v>185</v>
      </c>
      <c r="L697" s="3">
        <v>1.4474808E9</v>
      </c>
      <c r="M697" s="3">
        <v>1.4488632E9</v>
      </c>
      <c r="N697" s="7">
        <f t="shared" ref="N697:O697" si="698">(((L697/60)/60)/24)+DATE(1970,1,1)</f>
        <v>42322.25</v>
      </c>
      <c r="O697" s="7">
        <f t="shared" si="698"/>
        <v>42338.25</v>
      </c>
      <c r="P697" s="3" t="b">
        <v>1</v>
      </c>
      <c r="Q697" s="3" t="b">
        <v>0</v>
      </c>
      <c r="R697" s="3" t="s">
        <v>107</v>
      </c>
      <c r="S697" s="3" t="s">
        <v>48</v>
      </c>
      <c r="T697" s="3" t="s">
        <v>9</v>
      </c>
      <c r="U697" s="3"/>
      <c r="V697" s="3"/>
      <c r="W697" s="3"/>
      <c r="X697" s="3"/>
      <c r="Y697" s="3"/>
      <c r="Z697" s="3"/>
    </row>
    <row r="698">
      <c r="A698" s="3">
        <v>696.0</v>
      </c>
      <c r="B698" s="3" t="s">
        <v>1508</v>
      </c>
      <c r="C698" s="3" t="s">
        <v>1509</v>
      </c>
      <c r="D698" s="3">
        <v>164100.0</v>
      </c>
      <c r="E698" s="3">
        <v>96888.0</v>
      </c>
      <c r="F698" s="5">
        <f t="shared" si="2"/>
        <v>59.04204753</v>
      </c>
      <c r="G698" s="3" t="s">
        <v>4</v>
      </c>
      <c r="H698" s="3">
        <v>889.0</v>
      </c>
      <c r="I698" s="6">
        <f t="shared" si="3"/>
        <v>108.9853768</v>
      </c>
      <c r="J698" s="3" t="s">
        <v>68</v>
      </c>
      <c r="K698" s="3" t="s">
        <v>106</v>
      </c>
      <c r="L698" s="3">
        <v>1.429506E9</v>
      </c>
      <c r="M698" s="3">
        <v>1.4295924E9</v>
      </c>
      <c r="N698" s="7">
        <f t="shared" ref="N698:O698" si="699">(((L698/60)/60)/24)+DATE(1970,1,1)</f>
        <v>42114.20833</v>
      </c>
      <c r="O698" s="7">
        <f t="shared" si="699"/>
        <v>42115.20833</v>
      </c>
      <c r="P698" s="3" t="b">
        <v>0</v>
      </c>
      <c r="Q698" s="3" t="b">
        <v>1</v>
      </c>
      <c r="R698" s="3" t="s">
        <v>116</v>
      </c>
      <c r="S698" s="3" t="s">
        <v>46</v>
      </c>
      <c r="T698" s="3" t="s">
        <v>8</v>
      </c>
      <c r="U698" s="3"/>
      <c r="V698" s="3"/>
      <c r="W698" s="3"/>
      <c r="X698" s="3"/>
      <c r="Y698" s="3"/>
      <c r="Z698" s="3"/>
    </row>
    <row r="699">
      <c r="A699" s="3">
        <v>697.0</v>
      </c>
      <c r="B699" s="3" t="s">
        <v>1510</v>
      </c>
      <c r="C699" s="3" t="s">
        <v>1511</v>
      </c>
      <c r="D699" s="3">
        <v>128900.0</v>
      </c>
      <c r="E699" s="3">
        <v>196960.0</v>
      </c>
      <c r="F699" s="5">
        <f t="shared" si="2"/>
        <v>152.8006206</v>
      </c>
      <c r="G699" s="3" t="s">
        <v>6</v>
      </c>
      <c r="H699" s="3">
        <v>7295.0</v>
      </c>
      <c r="I699" s="6">
        <f t="shared" si="3"/>
        <v>26.9993146</v>
      </c>
      <c r="J699" s="3" t="s">
        <v>68</v>
      </c>
      <c r="K699" s="3" t="s">
        <v>106</v>
      </c>
      <c r="L699" s="3">
        <v>1.5224724E9</v>
      </c>
      <c r="M699" s="3">
        <v>1.5226452E9</v>
      </c>
      <c r="N699" s="7">
        <f t="shared" ref="N699:O699" si="700">(((L699/60)/60)/24)+DATE(1970,1,1)</f>
        <v>43190.20833</v>
      </c>
      <c r="O699" s="7">
        <f t="shared" si="700"/>
        <v>43192.20833</v>
      </c>
      <c r="P699" s="3" t="b">
        <v>0</v>
      </c>
      <c r="Q699" s="3" t="b">
        <v>0</v>
      </c>
      <c r="R699" s="3" t="s">
        <v>130</v>
      </c>
      <c r="S699" s="3" t="s">
        <v>48</v>
      </c>
      <c r="T699" s="3" t="s">
        <v>21</v>
      </c>
      <c r="U699" s="3"/>
      <c r="V699" s="3"/>
      <c r="W699" s="3"/>
      <c r="X699" s="3"/>
      <c r="Y699" s="3"/>
      <c r="Z699" s="3"/>
    </row>
    <row r="700">
      <c r="A700" s="3">
        <v>698.0</v>
      </c>
      <c r="B700" s="3" t="s">
        <v>1512</v>
      </c>
      <c r="C700" s="3" t="s">
        <v>1513</v>
      </c>
      <c r="D700" s="3">
        <v>42100.0</v>
      </c>
      <c r="E700" s="3">
        <v>188057.0</v>
      </c>
      <c r="F700" s="5">
        <f t="shared" si="2"/>
        <v>446.6912114</v>
      </c>
      <c r="G700" s="3" t="s">
        <v>6</v>
      </c>
      <c r="H700" s="3">
        <v>2893.0</v>
      </c>
      <c r="I700" s="6">
        <f t="shared" si="3"/>
        <v>65.00414794</v>
      </c>
      <c r="J700" s="3" t="s">
        <v>73</v>
      </c>
      <c r="K700" s="3" t="s">
        <v>102</v>
      </c>
      <c r="L700" s="3">
        <v>1.3221144E9</v>
      </c>
      <c r="M700" s="3">
        <v>1.323324E9</v>
      </c>
      <c r="N700" s="7">
        <f t="shared" ref="N700:O700" si="701">(((L700/60)/60)/24)+DATE(1970,1,1)</f>
        <v>40871.25</v>
      </c>
      <c r="O700" s="7">
        <f t="shared" si="701"/>
        <v>40885.25</v>
      </c>
      <c r="P700" s="3" t="b">
        <v>0</v>
      </c>
      <c r="Q700" s="3" t="b">
        <v>0</v>
      </c>
      <c r="R700" s="3" t="s">
        <v>145</v>
      </c>
      <c r="S700" s="3" t="s">
        <v>49</v>
      </c>
      <c r="T700" s="3" t="s">
        <v>13</v>
      </c>
      <c r="U700" s="3"/>
      <c r="V700" s="3"/>
      <c r="W700" s="3"/>
      <c r="X700" s="3"/>
      <c r="Y700" s="3"/>
      <c r="Z700" s="3"/>
    </row>
    <row r="701">
      <c r="A701" s="3">
        <v>699.0</v>
      </c>
      <c r="B701" s="3" t="s">
        <v>521</v>
      </c>
      <c r="C701" s="3" t="s">
        <v>1514</v>
      </c>
      <c r="D701" s="3">
        <v>7400.0</v>
      </c>
      <c r="E701" s="3">
        <v>6245.0</v>
      </c>
      <c r="F701" s="5">
        <f t="shared" si="2"/>
        <v>84.39189189</v>
      </c>
      <c r="G701" s="3" t="s">
        <v>4</v>
      </c>
      <c r="H701" s="3">
        <v>56.0</v>
      </c>
      <c r="I701" s="6">
        <f t="shared" si="3"/>
        <v>111.5178571</v>
      </c>
      <c r="J701" s="3" t="s">
        <v>68</v>
      </c>
      <c r="K701" s="3" t="s">
        <v>106</v>
      </c>
      <c r="L701" s="3">
        <v>1.5614388E9</v>
      </c>
      <c r="M701" s="3">
        <v>1.5615252E9</v>
      </c>
      <c r="N701" s="7">
        <f t="shared" ref="N701:O701" si="702">(((L701/60)/60)/24)+DATE(1970,1,1)</f>
        <v>43641.20833</v>
      </c>
      <c r="O701" s="7">
        <f t="shared" si="702"/>
        <v>43642.20833</v>
      </c>
      <c r="P701" s="3" t="b">
        <v>0</v>
      </c>
      <c r="Q701" s="3" t="b">
        <v>0</v>
      </c>
      <c r="R701" s="3" t="s">
        <v>133</v>
      </c>
      <c r="S701" s="3" t="s">
        <v>47</v>
      </c>
      <c r="T701" s="3" t="s">
        <v>16</v>
      </c>
      <c r="U701" s="3"/>
      <c r="V701" s="3"/>
      <c r="W701" s="3"/>
      <c r="X701" s="3"/>
      <c r="Y701" s="3"/>
      <c r="Z701" s="3"/>
    </row>
    <row r="702">
      <c r="A702" s="3">
        <v>700.0</v>
      </c>
      <c r="B702" s="3" t="s">
        <v>1515</v>
      </c>
      <c r="C702" s="3" t="s">
        <v>1516</v>
      </c>
      <c r="D702" s="3">
        <v>100.0</v>
      </c>
      <c r="E702" s="3">
        <v>3.0</v>
      </c>
      <c r="F702" s="5">
        <f t="shared" si="2"/>
        <v>3</v>
      </c>
      <c r="G702" s="3" t="s">
        <v>4</v>
      </c>
      <c r="H702" s="3">
        <v>1.0</v>
      </c>
      <c r="I702" s="6">
        <f t="shared" si="3"/>
        <v>3</v>
      </c>
      <c r="J702" s="3" t="s">
        <v>68</v>
      </c>
      <c r="K702" s="3" t="s">
        <v>106</v>
      </c>
      <c r="L702" s="3">
        <v>1.2643992E9</v>
      </c>
      <c r="M702" s="3">
        <v>1.2656952E9</v>
      </c>
      <c r="N702" s="7">
        <f t="shared" ref="N702:O702" si="703">(((L702/60)/60)/24)+DATE(1970,1,1)</f>
        <v>40203.25</v>
      </c>
      <c r="O702" s="7">
        <f t="shared" si="703"/>
        <v>40218.25</v>
      </c>
      <c r="P702" s="3" t="b">
        <v>0</v>
      </c>
      <c r="Q702" s="3" t="b">
        <v>0</v>
      </c>
      <c r="R702" s="3" t="s">
        <v>145</v>
      </c>
      <c r="S702" s="3" t="s">
        <v>49</v>
      </c>
      <c r="T702" s="3" t="s">
        <v>13</v>
      </c>
      <c r="U702" s="3"/>
      <c r="V702" s="3"/>
      <c r="W702" s="3"/>
      <c r="X702" s="3"/>
      <c r="Y702" s="3"/>
      <c r="Z702" s="3"/>
    </row>
    <row r="703">
      <c r="A703" s="3">
        <v>701.0</v>
      </c>
      <c r="B703" s="3" t="s">
        <v>1517</v>
      </c>
      <c r="C703" s="3" t="s">
        <v>1518</v>
      </c>
      <c r="D703" s="3">
        <v>52000.0</v>
      </c>
      <c r="E703" s="3">
        <v>91014.0</v>
      </c>
      <c r="F703" s="5">
        <f t="shared" si="2"/>
        <v>175.0269231</v>
      </c>
      <c r="G703" s="3" t="s">
        <v>6</v>
      </c>
      <c r="H703" s="3">
        <v>820.0</v>
      </c>
      <c r="I703" s="6">
        <f t="shared" si="3"/>
        <v>110.9926829</v>
      </c>
      <c r="J703" s="3" t="s">
        <v>68</v>
      </c>
      <c r="K703" s="3" t="s">
        <v>106</v>
      </c>
      <c r="L703" s="3">
        <v>1.301202E9</v>
      </c>
      <c r="M703" s="3">
        <v>1.3018068E9</v>
      </c>
      <c r="N703" s="7">
        <f t="shared" ref="N703:O703" si="704">(((L703/60)/60)/24)+DATE(1970,1,1)</f>
        <v>40629.20833</v>
      </c>
      <c r="O703" s="7">
        <f t="shared" si="704"/>
        <v>40636.20833</v>
      </c>
      <c r="P703" s="3" t="b">
        <v>1</v>
      </c>
      <c r="Q703" s="3" t="b">
        <v>0</v>
      </c>
      <c r="R703" s="3" t="s">
        <v>116</v>
      </c>
      <c r="S703" s="3" t="s">
        <v>46</v>
      </c>
      <c r="T703" s="3" t="s">
        <v>8</v>
      </c>
      <c r="U703" s="3"/>
      <c r="V703" s="3"/>
      <c r="W703" s="3"/>
      <c r="X703" s="3"/>
      <c r="Y703" s="3"/>
      <c r="Z703" s="3"/>
    </row>
    <row r="704">
      <c r="A704" s="3">
        <v>702.0</v>
      </c>
      <c r="B704" s="3" t="s">
        <v>1519</v>
      </c>
      <c r="C704" s="3" t="s">
        <v>1520</v>
      </c>
      <c r="D704" s="3">
        <v>8700.0</v>
      </c>
      <c r="E704" s="3">
        <v>4710.0</v>
      </c>
      <c r="F704" s="5">
        <f t="shared" si="2"/>
        <v>54.13793103</v>
      </c>
      <c r="G704" s="3" t="s">
        <v>4</v>
      </c>
      <c r="H704" s="3">
        <v>83.0</v>
      </c>
      <c r="I704" s="6">
        <f t="shared" si="3"/>
        <v>56.74698795</v>
      </c>
      <c r="J704" s="3" t="s">
        <v>68</v>
      </c>
      <c r="K704" s="3" t="s">
        <v>106</v>
      </c>
      <c r="L704" s="3">
        <v>1.3744692E9</v>
      </c>
      <c r="M704" s="3">
        <v>1.3749012E9</v>
      </c>
      <c r="N704" s="7">
        <f t="shared" ref="N704:O704" si="705">(((L704/60)/60)/24)+DATE(1970,1,1)</f>
        <v>41477.20833</v>
      </c>
      <c r="O704" s="7">
        <f t="shared" si="705"/>
        <v>41482.20833</v>
      </c>
      <c r="P704" s="3" t="b">
        <v>0</v>
      </c>
      <c r="Q704" s="3" t="b">
        <v>0</v>
      </c>
      <c r="R704" s="3" t="s">
        <v>145</v>
      </c>
      <c r="S704" s="3" t="s">
        <v>49</v>
      </c>
      <c r="T704" s="3" t="s">
        <v>13</v>
      </c>
      <c r="U704" s="3"/>
      <c r="V704" s="3"/>
      <c r="W704" s="3"/>
      <c r="X704" s="3"/>
      <c r="Y704" s="3"/>
      <c r="Z704" s="3"/>
    </row>
    <row r="705">
      <c r="A705" s="3">
        <v>703.0</v>
      </c>
      <c r="B705" s="3" t="s">
        <v>1521</v>
      </c>
      <c r="C705" s="3" t="s">
        <v>1522</v>
      </c>
      <c r="D705" s="3">
        <v>63400.0</v>
      </c>
      <c r="E705" s="3">
        <v>197728.0</v>
      </c>
      <c r="F705" s="5">
        <f t="shared" si="2"/>
        <v>311.873817</v>
      </c>
      <c r="G705" s="3" t="s">
        <v>6</v>
      </c>
      <c r="H705" s="3">
        <v>2038.0</v>
      </c>
      <c r="I705" s="6">
        <f t="shared" si="3"/>
        <v>97.02060844</v>
      </c>
      <c r="J705" s="3" t="s">
        <v>68</v>
      </c>
      <c r="K705" s="3" t="s">
        <v>106</v>
      </c>
      <c r="L705" s="3">
        <v>1.3349844E9</v>
      </c>
      <c r="M705" s="3">
        <v>1.3364532E9</v>
      </c>
      <c r="N705" s="7">
        <f t="shared" ref="N705:O705" si="706">(((L705/60)/60)/24)+DATE(1970,1,1)</f>
        <v>41020.20833</v>
      </c>
      <c r="O705" s="7">
        <f t="shared" si="706"/>
        <v>41037.20833</v>
      </c>
      <c r="P705" s="3" t="b">
        <v>1</v>
      </c>
      <c r="Q705" s="3" t="b">
        <v>1</v>
      </c>
      <c r="R705" s="3" t="s">
        <v>283</v>
      </c>
      <c r="S705" s="3" t="s">
        <v>50</v>
      </c>
      <c r="T705" s="3" t="s">
        <v>19</v>
      </c>
      <c r="U705" s="3"/>
      <c r="V705" s="3"/>
      <c r="W705" s="3"/>
      <c r="X705" s="3"/>
      <c r="Y705" s="3"/>
      <c r="Z705" s="3"/>
    </row>
    <row r="706">
      <c r="A706" s="3">
        <v>704.0</v>
      </c>
      <c r="B706" s="3" t="s">
        <v>1523</v>
      </c>
      <c r="C706" s="3" t="s">
        <v>1524</v>
      </c>
      <c r="D706" s="3">
        <v>8700.0</v>
      </c>
      <c r="E706" s="3">
        <v>10682.0</v>
      </c>
      <c r="F706" s="5">
        <f t="shared" si="2"/>
        <v>122.7816092</v>
      </c>
      <c r="G706" s="3" t="s">
        <v>6</v>
      </c>
      <c r="H706" s="3">
        <v>116.0</v>
      </c>
      <c r="I706" s="6">
        <f t="shared" si="3"/>
        <v>92.0862069</v>
      </c>
      <c r="J706" s="3" t="s">
        <v>68</v>
      </c>
      <c r="K706" s="3" t="s">
        <v>106</v>
      </c>
      <c r="L706" s="3">
        <v>1.4676084E9</v>
      </c>
      <c r="M706" s="3">
        <v>1.4689044E9</v>
      </c>
      <c r="N706" s="7">
        <f t="shared" ref="N706:O706" si="707">(((L706/60)/60)/24)+DATE(1970,1,1)</f>
        <v>42555.20833</v>
      </c>
      <c r="O706" s="7">
        <f t="shared" si="707"/>
        <v>42570.20833</v>
      </c>
      <c r="P706" s="3" t="b">
        <v>0</v>
      </c>
      <c r="Q706" s="3" t="b">
        <v>0</v>
      </c>
      <c r="R706" s="3" t="s">
        <v>151</v>
      </c>
      <c r="S706" s="3" t="s">
        <v>47</v>
      </c>
      <c r="T706" s="3" t="s">
        <v>18</v>
      </c>
      <c r="U706" s="3"/>
      <c r="V706" s="3"/>
      <c r="W706" s="3"/>
      <c r="X706" s="3"/>
      <c r="Y706" s="3"/>
      <c r="Z706" s="3"/>
    </row>
    <row r="707">
      <c r="A707" s="3">
        <v>705.0</v>
      </c>
      <c r="B707" s="3" t="s">
        <v>1525</v>
      </c>
      <c r="C707" s="3" t="s">
        <v>1526</v>
      </c>
      <c r="D707" s="3">
        <v>169700.0</v>
      </c>
      <c r="E707" s="3">
        <v>168048.0</v>
      </c>
      <c r="F707" s="5">
        <f t="shared" si="2"/>
        <v>99.02651738</v>
      </c>
      <c r="G707" s="3" t="s">
        <v>4</v>
      </c>
      <c r="H707" s="3">
        <v>2025.0</v>
      </c>
      <c r="I707" s="6">
        <f t="shared" si="3"/>
        <v>82.98666667</v>
      </c>
      <c r="J707" s="3" t="s">
        <v>70</v>
      </c>
      <c r="K707" s="3" t="s">
        <v>122</v>
      </c>
      <c r="L707" s="3">
        <v>1.3867416E9</v>
      </c>
      <c r="M707" s="3">
        <v>1.3870872E9</v>
      </c>
      <c r="N707" s="7">
        <f t="shared" ref="N707:O707" si="708">(((L707/60)/60)/24)+DATE(1970,1,1)</f>
        <v>41619.25</v>
      </c>
      <c r="O707" s="7">
        <f t="shared" si="708"/>
        <v>41623.25</v>
      </c>
      <c r="P707" s="3" t="b">
        <v>0</v>
      </c>
      <c r="Q707" s="3" t="b">
        <v>0</v>
      </c>
      <c r="R707" s="3" t="s">
        <v>148</v>
      </c>
      <c r="S707" s="3" t="s">
        <v>50</v>
      </c>
      <c r="T707" s="3" t="s">
        <v>20</v>
      </c>
      <c r="U707" s="3"/>
      <c r="V707" s="3"/>
      <c r="W707" s="3"/>
      <c r="X707" s="3"/>
      <c r="Y707" s="3"/>
      <c r="Z707" s="3"/>
    </row>
    <row r="708">
      <c r="A708" s="3">
        <v>706.0</v>
      </c>
      <c r="B708" s="3" t="s">
        <v>1527</v>
      </c>
      <c r="C708" s="3" t="s">
        <v>1528</v>
      </c>
      <c r="D708" s="3">
        <v>108400.0</v>
      </c>
      <c r="E708" s="3">
        <v>138586.0</v>
      </c>
      <c r="F708" s="5">
        <f t="shared" si="2"/>
        <v>127.8468635</v>
      </c>
      <c r="G708" s="3" t="s">
        <v>6</v>
      </c>
      <c r="H708" s="3">
        <v>1345.0</v>
      </c>
      <c r="I708" s="6">
        <f t="shared" si="3"/>
        <v>103.0379182</v>
      </c>
      <c r="J708" s="3" t="s">
        <v>74</v>
      </c>
      <c r="K708" s="3" t="s">
        <v>110</v>
      </c>
      <c r="L708" s="3">
        <v>1.5467544E9</v>
      </c>
      <c r="M708" s="3">
        <v>1.5474456E9</v>
      </c>
      <c r="N708" s="7">
        <f t="shared" ref="N708:O708" si="709">(((L708/60)/60)/24)+DATE(1970,1,1)</f>
        <v>43471.25</v>
      </c>
      <c r="O708" s="7">
        <f t="shared" si="709"/>
        <v>43479.25</v>
      </c>
      <c r="P708" s="3" t="b">
        <v>0</v>
      </c>
      <c r="Q708" s="3" t="b">
        <v>1</v>
      </c>
      <c r="R708" s="3" t="s">
        <v>111</v>
      </c>
      <c r="S708" s="3" t="s">
        <v>49</v>
      </c>
      <c r="T708" s="3" t="s">
        <v>11</v>
      </c>
      <c r="U708" s="3"/>
      <c r="V708" s="3"/>
      <c r="W708" s="3"/>
      <c r="X708" s="3"/>
      <c r="Y708" s="3"/>
      <c r="Z708" s="3"/>
    </row>
    <row r="709">
      <c r="A709" s="3">
        <v>707.0</v>
      </c>
      <c r="B709" s="3" t="s">
        <v>1529</v>
      </c>
      <c r="C709" s="3" t="s">
        <v>1530</v>
      </c>
      <c r="D709" s="3">
        <v>7300.0</v>
      </c>
      <c r="E709" s="3">
        <v>11579.0</v>
      </c>
      <c r="F709" s="5">
        <f t="shared" si="2"/>
        <v>158.6164384</v>
      </c>
      <c r="G709" s="3" t="s">
        <v>6</v>
      </c>
      <c r="H709" s="3">
        <v>168.0</v>
      </c>
      <c r="I709" s="6">
        <f t="shared" si="3"/>
        <v>68.92261905</v>
      </c>
      <c r="J709" s="3" t="s">
        <v>68</v>
      </c>
      <c r="K709" s="3" t="s">
        <v>106</v>
      </c>
      <c r="L709" s="3">
        <v>1.5442488E9</v>
      </c>
      <c r="M709" s="3">
        <v>1.5473592E9</v>
      </c>
      <c r="N709" s="7">
        <f t="shared" ref="N709:O709" si="710">(((L709/60)/60)/24)+DATE(1970,1,1)</f>
        <v>43442.25</v>
      </c>
      <c r="O709" s="7">
        <f t="shared" si="710"/>
        <v>43478.25</v>
      </c>
      <c r="P709" s="3" t="b">
        <v>0</v>
      </c>
      <c r="Q709" s="3" t="b">
        <v>0</v>
      </c>
      <c r="R709" s="3" t="s">
        <v>133</v>
      </c>
      <c r="S709" s="3" t="s">
        <v>47</v>
      </c>
      <c r="T709" s="3" t="s">
        <v>16</v>
      </c>
      <c r="U709" s="3"/>
      <c r="V709" s="3"/>
      <c r="W709" s="3"/>
      <c r="X709" s="3"/>
      <c r="Y709" s="3"/>
      <c r="Z709" s="3"/>
    </row>
    <row r="710">
      <c r="A710" s="3">
        <v>708.0</v>
      </c>
      <c r="B710" s="3" t="s">
        <v>1531</v>
      </c>
      <c r="C710" s="3" t="s">
        <v>1532</v>
      </c>
      <c r="D710" s="3">
        <v>1700.0</v>
      </c>
      <c r="E710" s="3">
        <v>12020.0</v>
      </c>
      <c r="F710" s="5">
        <f t="shared" si="2"/>
        <v>707.0588235</v>
      </c>
      <c r="G710" s="3" t="s">
        <v>6</v>
      </c>
      <c r="H710" s="3">
        <v>137.0</v>
      </c>
      <c r="I710" s="6">
        <f t="shared" si="3"/>
        <v>87.73722628</v>
      </c>
      <c r="J710" s="3" t="s">
        <v>72</v>
      </c>
      <c r="K710" s="3" t="s">
        <v>177</v>
      </c>
      <c r="L710" s="3">
        <v>1.4954292E9</v>
      </c>
      <c r="M710" s="3">
        <v>1.4962932E9</v>
      </c>
      <c r="N710" s="7">
        <f t="shared" ref="N710:O710" si="711">(((L710/60)/60)/24)+DATE(1970,1,1)</f>
        <v>42877.20833</v>
      </c>
      <c r="O710" s="7">
        <f t="shared" si="711"/>
        <v>42887.20833</v>
      </c>
      <c r="P710" s="3" t="b">
        <v>0</v>
      </c>
      <c r="Q710" s="3" t="b">
        <v>0</v>
      </c>
      <c r="R710" s="3" t="s">
        <v>116</v>
      </c>
      <c r="S710" s="3" t="s">
        <v>46</v>
      </c>
      <c r="T710" s="3" t="s">
        <v>8</v>
      </c>
      <c r="U710" s="3"/>
      <c r="V710" s="3"/>
      <c r="W710" s="3"/>
      <c r="X710" s="3"/>
      <c r="Y710" s="3"/>
      <c r="Z710" s="3"/>
    </row>
    <row r="711">
      <c r="A711" s="3">
        <v>709.0</v>
      </c>
      <c r="B711" s="3" t="s">
        <v>1533</v>
      </c>
      <c r="C711" s="3" t="s">
        <v>1534</v>
      </c>
      <c r="D711" s="3">
        <v>9800.0</v>
      </c>
      <c r="E711" s="3">
        <v>13954.0</v>
      </c>
      <c r="F711" s="5">
        <f t="shared" si="2"/>
        <v>142.3877551</v>
      </c>
      <c r="G711" s="3" t="s">
        <v>6</v>
      </c>
      <c r="H711" s="3">
        <v>186.0</v>
      </c>
      <c r="I711" s="6">
        <f t="shared" si="3"/>
        <v>75.02150538</v>
      </c>
      <c r="J711" s="3" t="s">
        <v>69</v>
      </c>
      <c r="K711" s="3" t="s">
        <v>185</v>
      </c>
      <c r="L711" s="3">
        <v>1.3348116E9</v>
      </c>
      <c r="M711" s="3">
        <v>1.3354164E9</v>
      </c>
      <c r="N711" s="7">
        <f t="shared" ref="N711:O711" si="712">(((L711/60)/60)/24)+DATE(1970,1,1)</f>
        <v>41018.20833</v>
      </c>
      <c r="O711" s="7">
        <f t="shared" si="712"/>
        <v>41025.20833</v>
      </c>
      <c r="P711" s="3" t="b">
        <v>0</v>
      </c>
      <c r="Q711" s="3" t="b">
        <v>0</v>
      </c>
      <c r="R711" s="3" t="s">
        <v>116</v>
      </c>
      <c r="S711" s="3" t="s">
        <v>46</v>
      </c>
      <c r="T711" s="3" t="s">
        <v>8</v>
      </c>
      <c r="U711" s="3"/>
      <c r="V711" s="3"/>
      <c r="W711" s="3"/>
      <c r="X711" s="3"/>
      <c r="Y711" s="3"/>
      <c r="Z711" s="3"/>
    </row>
    <row r="712">
      <c r="A712" s="3">
        <v>710.0</v>
      </c>
      <c r="B712" s="3" t="s">
        <v>1535</v>
      </c>
      <c r="C712" s="3" t="s">
        <v>1536</v>
      </c>
      <c r="D712" s="3">
        <v>4300.0</v>
      </c>
      <c r="E712" s="3">
        <v>6358.0</v>
      </c>
      <c r="F712" s="5">
        <f t="shared" si="2"/>
        <v>147.8604651</v>
      </c>
      <c r="G712" s="3" t="s">
        <v>6</v>
      </c>
      <c r="H712" s="3">
        <v>125.0</v>
      </c>
      <c r="I712" s="6">
        <f t="shared" si="3"/>
        <v>50.864</v>
      </c>
      <c r="J712" s="3" t="s">
        <v>68</v>
      </c>
      <c r="K712" s="3" t="s">
        <v>106</v>
      </c>
      <c r="L712" s="3">
        <v>1.5315444E9</v>
      </c>
      <c r="M712" s="3">
        <v>1.5321492E9</v>
      </c>
      <c r="N712" s="7">
        <f t="shared" ref="N712:O712" si="713">(((L712/60)/60)/24)+DATE(1970,1,1)</f>
        <v>43295.20833</v>
      </c>
      <c r="O712" s="7">
        <f t="shared" si="713"/>
        <v>43302.20833</v>
      </c>
      <c r="P712" s="3" t="b">
        <v>0</v>
      </c>
      <c r="Q712" s="3" t="b">
        <v>1</v>
      </c>
      <c r="R712" s="3" t="s">
        <v>116</v>
      </c>
      <c r="S712" s="3" t="s">
        <v>46</v>
      </c>
      <c r="T712" s="3" t="s">
        <v>8</v>
      </c>
      <c r="U712" s="3"/>
      <c r="V712" s="3"/>
      <c r="W712" s="3"/>
      <c r="X712" s="3"/>
      <c r="Y712" s="3"/>
      <c r="Z712" s="3"/>
    </row>
    <row r="713">
      <c r="A713" s="3">
        <v>711.0</v>
      </c>
      <c r="B713" s="3" t="s">
        <v>1537</v>
      </c>
      <c r="C713" s="3" t="s">
        <v>1538</v>
      </c>
      <c r="D713" s="3">
        <v>6200.0</v>
      </c>
      <c r="E713" s="3">
        <v>1260.0</v>
      </c>
      <c r="F713" s="5">
        <f t="shared" si="2"/>
        <v>20.32258065</v>
      </c>
      <c r="G713" s="3" t="s">
        <v>4</v>
      </c>
      <c r="H713" s="3">
        <v>14.0</v>
      </c>
      <c r="I713" s="6">
        <f t="shared" si="3"/>
        <v>90</v>
      </c>
      <c r="J713" s="3" t="s">
        <v>69</v>
      </c>
      <c r="K713" s="3" t="s">
        <v>185</v>
      </c>
      <c r="L713" s="3">
        <v>1.4536152E9</v>
      </c>
      <c r="M713" s="3">
        <v>1.453788E9</v>
      </c>
      <c r="N713" s="7">
        <f t="shared" ref="N713:O713" si="714">(((L713/60)/60)/24)+DATE(1970,1,1)</f>
        <v>42393.25</v>
      </c>
      <c r="O713" s="7">
        <f t="shared" si="714"/>
        <v>42395.25</v>
      </c>
      <c r="P713" s="3" t="b">
        <v>1</v>
      </c>
      <c r="Q713" s="3" t="b">
        <v>1</v>
      </c>
      <c r="R713" s="3" t="s">
        <v>116</v>
      </c>
      <c r="S713" s="3" t="s">
        <v>46</v>
      </c>
      <c r="T713" s="3" t="s">
        <v>8</v>
      </c>
      <c r="U713" s="3"/>
      <c r="V713" s="3"/>
      <c r="W713" s="3"/>
      <c r="X713" s="3"/>
      <c r="Y713" s="3"/>
      <c r="Z713" s="3"/>
    </row>
    <row r="714">
      <c r="A714" s="3">
        <v>712.0</v>
      </c>
      <c r="B714" s="3" t="s">
        <v>1539</v>
      </c>
      <c r="C714" s="3" t="s">
        <v>1540</v>
      </c>
      <c r="D714" s="3">
        <v>800.0</v>
      </c>
      <c r="E714" s="3">
        <v>14725.0</v>
      </c>
      <c r="F714" s="5">
        <f t="shared" si="2"/>
        <v>1840.625</v>
      </c>
      <c r="G714" s="3" t="s">
        <v>6</v>
      </c>
      <c r="H714" s="3">
        <v>202.0</v>
      </c>
      <c r="I714" s="6">
        <f t="shared" si="3"/>
        <v>72.8960396</v>
      </c>
      <c r="J714" s="3" t="s">
        <v>68</v>
      </c>
      <c r="K714" s="3" t="s">
        <v>106</v>
      </c>
      <c r="L714" s="3">
        <v>1.467954E9</v>
      </c>
      <c r="M714" s="3">
        <v>1.4714964E9</v>
      </c>
      <c r="N714" s="7">
        <f t="shared" ref="N714:O714" si="715">(((L714/60)/60)/24)+DATE(1970,1,1)</f>
        <v>42559.20833</v>
      </c>
      <c r="O714" s="7">
        <f t="shared" si="715"/>
        <v>42600.20833</v>
      </c>
      <c r="P714" s="3" t="b">
        <v>0</v>
      </c>
      <c r="Q714" s="3" t="b">
        <v>0</v>
      </c>
      <c r="R714" s="3" t="s">
        <v>116</v>
      </c>
      <c r="S714" s="3" t="s">
        <v>46</v>
      </c>
      <c r="T714" s="3" t="s">
        <v>8</v>
      </c>
      <c r="U714" s="3"/>
      <c r="V714" s="3"/>
      <c r="W714" s="3"/>
      <c r="X714" s="3"/>
      <c r="Y714" s="3"/>
      <c r="Z714" s="3"/>
    </row>
    <row r="715">
      <c r="A715" s="3">
        <v>713.0</v>
      </c>
      <c r="B715" s="3" t="s">
        <v>1541</v>
      </c>
      <c r="C715" s="3" t="s">
        <v>1542</v>
      </c>
      <c r="D715" s="3">
        <v>6900.0</v>
      </c>
      <c r="E715" s="3">
        <v>11174.0</v>
      </c>
      <c r="F715" s="5">
        <f t="shared" si="2"/>
        <v>161.942029</v>
      </c>
      <c r="G715" s="3" t="s">
        <v>6</v>
      </c>
      <c r="H715" s="3">
        <v>103.0</v>
      </c>
      <c r="I715" s="6">
        <f t="shared" si="3"/>
        <v>108.4854369</v>
      </c>
      <c r="J715" s="3" t="s">
        <v>68</v>
      </c>
      <c r="K715" s="3" t="s">
        <v>106</v>
      </c>
      <c r="L715" s="3">
        <v>1.471842E9</v>
      </c>
      <c r="M715" s="3">
        <v>1.4728788E9</v>
      </c>
      <c r="N715" s="7">
        <f t="shared" ref="N715:O715" si="716">(((L715/60)/60)/24)+DATE(1970,1,1)</f>
        <v>42604.20833</v>
      </c>
      <c r="O715" s="7">
        <f t="shared" si="716"/>
        <v>42616.20833</v>
      </c>
      <c r="P715" s="3" t="b">
        <v>0</v>
      </c>
      <c r="Q715" s="3" t="b">
        <v>0</v>
      </c>
      <c r="R715" s="3" t="s">
        <v>210</v>
      </c>
      <c r="S715" s="3" t="s">
        <v>50</v>
      </c>
      <c r="T715" s="3" t="s">
        <v>28</v>
      </c>
      <c r="U715" s="3"/>
      <c r="V715" s="3"/>
      <c r="W715" s="3"/>
      <c r="X715" s="3"/>
      <c r="Y715" s="3"/>
      <c r="Z715" s="3"/>
    </row>
    <row r="716">
      <c r="A716" s="3">
        <v>714.0</v>
      </c>
      <c r="B716" s="3" t="s">
        <v>1543</v>
      </c>
      <c r="C716" s="3" t="s">
        <v>1544</v>
      </c>
      <c r="D716" s="3">
        <v>38500.0</v>
      </c>
      <c r="E716" s="3">
        <v>182036.0</v>
      </c>
      <c r="F716" s="5">
        <f t="shared" si="2"/>
        <v>472.8207792</v>
      </c>
      <c r="G716" s="3" t="s">
        <v>6</v>
      </c>
      <c r="H716" s="3">
        <v>1785.0</v>
      </c>
      <c r="I716" s="6">
        <f t="shared" si="3"/>
        <v>101.9809524</v>
      </c>
      <c r="J716" s="3" t="s">
        <v>68</v>
      </c>
      <c r="K716" s="3" t="s">
        <v>106</v>
      </c>
      <c r="L716" s="3">
        <v>1.4084244E9</v>
      </c>
      <c r="M716" s="3">
        <v>1.4085108E9</v>
      </c>
      <c r="N716" s="7">
        <f t="shared" ref="N716:O716" si="717">(((L716/60)/60)/24)+DATE(1970,1,1)</f>
        <v>41870.20833</v>
      </c>
      <c r="O716" s="7">
        <f t="shared" si="717"/>
        <v>41871.20833</v>
      </c>
      <c r="P716" s="3" t="b">
        <v>0</v>
      </c>
      <c r="Q716" s="3" t="b">
        <v>0</v>
      </c>
      <c r="R716" s="3" t="s">
        <v>107</v>
      </c>
      <c r="S716" s="3" t="s">
        <v>48</v>
      </c>
      <c r="T716" s="3" t="s">
        <v>9</v>
      </c>
      <c r="U716" s="3"/>
      <c r="V716" s="3"/>
      <c r="W716" s="3"/>
      <c r="X716" s="3"/>
      <c r="Y716" s="3"/>
      <c r="Z716" s="3"/>
    </row>
    <row r="717">
      <c r="A717" s="3">
        <v>715.0</v>
      </c>
      <c r="B717" s="3" t="s">
        <v>1545</v>
      </c>
      <c r="C717" s="3" t="s">
        <v>1546</v>
      </c>
      <c r="D717" s="3">
        <v>118000.0</v>
      </c>
      <c r="E717" s="3">
        <v>28870.0</v>
      </c>
      <c r="F717" s="5">
        <f t="shared" si="2"/>
        <v>24.46610169</v>
      </c>
      <c r="G717" s="3" t="s">
        <v>4</v>
      </c>
      <c r="H717" s="3">
        <v>656.0</v>
      </c>
      <c r="I717" s="6">
        <f t="shared" si="3"/>
        <v>44.00914634</v>
      </c>
      <c r="J717" s="3" t="s">
        <v>68</v>
      </c>
      <c r="K717" s="3" t="s">
        <v>106</v>
      </c>
      <c r="L717" s="3">
        <v>1.2811572E9</v>
      </c>
      <c r="M717" s="3">
        <v>1.2815892E9</v>
      </c>
      <c r="N717" s="7">
        <f t="shared" ref="N717:O717" si="718">(((L717/60)/60)/24)+DATE(1970,1,1)</f>
        <v>40397.20833</v>
      </c>
      <c r="O717" s="7">
        <f t="shared" si="718"/>
        <v>40402.20833</v>
      </c>
      <c r="P717" s="3" t="b">
        <v>0</v>
      </c>
      <c r="Q717" s="3" t="b">
        <v>0</v>
      </c>
      <c r="R717" s="3" t="s">
        <v>369</v>
      </c>
      <c r="S717" s="3" t="s">
        <v>51</v>
      </c>
      <c r="T717" s="3" t="s">
        <v>27</v>
      </c>
      <c r="U717" s="3"/>
      <c r="V717" s="3"/>
      <c r="W717" s="3"/>
      <c r="X717" s="3"/>
      <c r="Y717" s="3"/>
      <c r="Z717" s="3"/>
    </row>
    <row r="718">
      <c r="A718" s="3">
        <v>716.0</v>
      </c>
      <c r="B718" s="3" t="s">
        <v>1547</v>
      </c>
      <c r="C718" s="3" t="s">
        <v>1548</v>
      </c>
      <c r="D718" s="3">
        <v>2000.0</v>
      </c>
      <c r="E718" s="3">
        <v>10353.0</v>
      </c>
      <c r="F718" s="5">
        <f t="shared" si="2"/>
        <v>517.65</v>
      </c>
      <c r="G718" s="3" t="s">
        <v>6</v>
      </c>
      <c r="H718" s="3">
        <v>157.0</v>
      </c>
      <c r="I718" s="6">
        <f t="shared" si="3"/>
        <v>65.94267516</v>
      </c>
      <c r="J718" s="3" t="s">
        <v>68</v>
      </c>
      <c r="K718" s="3" t="s">
        <v>106</v>
      </c>
      <c r="L718" s="3">
        <v>1.3734324E9</v>
      </c>
      <c r="M718" s="3">
        <v>1.3758516E9</v>
      </c>
      <c r="N718" s="7">
        <f t="shared" ref="N718:O718" si="719">(((L718/60)/60)/24)+DATE(1970,1,1)</f>
        <v>41465.20833</v>
      </c>
      <c r="O718" s="7">
        <f t="shared" si="719"/>
        <v>41493.20833</v>
      </c>
      <c r="P718" s="3" t="b">
        <v>0</v>
      </c>
      <c r="Q718" s="3" t="b">
        <v>1</v>
      </c>
      <c r="R718" s="3" t="s">
        <v>116</v>
      </c>
      <c r="S718" s="3" t="s">
        <v>46</v>
      </c>
      <c r="T718" s="3" t="s">
        <v>8</v>
      </c>
      <c r="U718" s="3"/>
      <c r="V718" s="3"/>
      <c r="W718" s="3"/>
      <c r="X718" s="3"/>
      <c r="Y718" s="3"/>
      <c r="Z718" s="3"/>
    </row>
    <row r="719">
      <c r="A719" s="3">
        <v>717.0</v>
      </c>
      <c r="B719" s="3" t="s">
        <v>1549</v>
      </c>
      <c r="C719" s="3" t="s">
        <v>1550</v>
      </c>
      <c r="D719" s="3">
        <v>5600.0</v>
      </c>
      <c r="E719" s="3">
        <v>13868.0</v>
      </c>
      <c r="F719" s="5">
        <f t="shared" si="2"/>
        <v>247.6428571</v>
      </c>
      <c r="G719" s="3" t="s">
        <v>6</v>
      </c>
      <c r="H719" s="3">
        <v>555.0</v>
      </c>
      <c r="I719" s="6">
        <f t="shared" si="3"/>
        <v>24.98738739</v>
      </c>
      <c r="J719" s="3" t="s">
        <v>68</v>
      </c>
      <c r="K719" s="3" t="s">
        <v>106</v>
      </c>
      <c r="L719" s="3">
        <v>1.3139892E9</v>
      </c>
      <c r="M719" s="3">
        <v>1.3158036E9</v>
      </c>
      <c r="N719" s="7">
        <f t="shared" ref="N719:O719" si="720">(((L719/60)/60)/24)+DATE(1970,1,1)</f>
        <v>40777.20833</v>
      </c>
      <c r="O719" s="7">
        <f t="shared" si="720"/>
        <v>40798.20833</v>
      </c>
      <c r="P719" s="3" t="b">
        <v>0</v>
      </c>
      <c r="Q719" s="3" t="b">
        <v>0</v>
      </c>
      <c r="R719" s="3" t="s">
        <v>123</v>
      </c>
      <c r="S719" s="3" t="s">
        <v>47</v>
      </c>
      <c r="T719" s="3" t="s">
        <v>10</v>
      </c>
      <c r="U719" s="3"/>
      <c r="V719" s="3"/>
      <c r="W719" s="3"/>
      <c r="X719" s="3"/>
      <c r="Y719" s="3"/>
      <c r="Z719" s="3"/>
    </row>
    <row r="720">
      <c r="A720" s="3">
        <v>718.0</v>
      </c>
      <c r="B720" s="3" t="s">
        <v>1551</v>
      </c>
      <c r="C720" s="3" t="s">
        <v>1552</v>
      </c>
      <c r="D720" s="3">
        <v>8300.0</v>
      </c>
      <c r="E720" s="3">
        <v>8317.0</v>
      </c>
      <c r="F720" s="5">
        <f t="shared" si="2"/>
        <v>100.2048193</v>
      </c>
      <c r="G720" s="3" t="s">
        <v>6</v>
      </c>
      <c r="H720" s="3">
        <v>297.0</v>
      </c>
      <c r="I720" s="6">
        <f t="shared" si="3"/>
        <v>28.003367</v>
      </c>
      <c r="J720" s="3" t="s">
        <v>68</v>
      </c>
      <c r="K720" s="3" t="s">
        <v>106</v>
      </c>
      <c r="L720" s="3">
        <v>1.3714452E9</v>
      </c>
      <c r="M720" s="3">
        <v>1.3736916E9</v>
      </c>
      <c r="N720" s="7">
        <f t="shared" ref="N720:O720" si="721">(((L720/60)/60)/24)+DATE(1970,1,1)</f>
        <v>41442.20833</v>
      </c>
      <c r="O720" s="7">
        <f t="shared" si="721"/>
        <v>41468.20833</v>
      </c>
      <c r="P720" s="3" t="b">
        <v>0</v>
      </c>
      <c r="Q720" s="3" t="b">
        <v>0</v>
      </c>
      <c r="R720" s="3" t="s">
        <v>145</v>
      </c>
      <c r="S720" s="3" t="s">
        <v>49</v>
      </c>
      <c r="T720" s="3" t="s">
        <v>13</v>
      </c>
      <c r="U720" s="3"/>
      <c r="V720" s="3"/>
      <c r="W720" s="3"/>
      <c r="X720" s="3"/>
      <c r="Y720" s="3"/>
      <c r="Z720" s="3"/>
    </row>
    <row r="721">
      <c r="A721" s="3">
        <v>719.0</v>
      </c>
      <c r="B721" s="3" t="s">
        <v>1553</v>
      </c>
      <c r="C721" s="3" t="s">
        <v>1554</v>
      </c>
      <c r="D721" s="3">
        <v>6900.0</v>
      </c>
      <c r="E721" s="3">
        <v>10557.0</v>
      </c>
      <c r="F721" s="5">
        <f t="shared" si="2"/>
        <v>153</v>
      </c>
      <c r="G721" s="3" t="s">
        <v>6</v>
      </c>
      <c r="H721" s="3">
        <v>123.0</v>
      </c>
      <c r="I721" s="6">
        <f t="shared" si="3"/>
        <v>85.82926829</v>
      </c>
      <c r="J721" s="3" t="s">
        <v>68</v>
      </c>
      <c r="K721" s="3" t="s">
        <v>106</v>
      </c>
      <c r="L721" s="3">
        <v>1.3382676E9</v>
      </c>
      <c r="M721" s="3">
        <v>1.339218E9</v>
      </c>
      <c r="N721" s="7">
        <f t="shared" ref="N721:O721" si="722">(((L721/60)/60)/24)+DATE(1970,1,1)</f>
        <v>41058.20833</v>
      </c>
      <c r="O721" s="7">
        <f t="shared" si="722"/>
        <v>41069.20833</v>
      </c>
      <c r="P721" s="3" t="b">
        <v>0</v>
      </c>
      <c r="Q721" s="3" t="b">
        <v>0</v>
      </c>
      <c r="R721" s="3" t="s">
        <v>196</v>
      </c>
      <c r="S721" s="3" t="s">
        <v>50</v>
      </c>
      <c r="T721" s="3" t="s">
        <v>24</v>
      </c>
      <c r="U721" s="3"/>
      <c r="V721" s="3"/>
      <c r="W721" s="3"/>
      <c r="X721" s="3"/>
      <c r="Y721" s="3"/>
      <c r="Z721" s="3"/>
    </row>
    <row r="722">
      <c r="A722" s="3">
        <v>720.0</v>
      </c>
      <c r="B722" s="3" t="s">
        <v>1555</v>
      </c>
      <c r="C722" s="3" t="s">
        <v>1556</v>
      </c>
      <c r="D722" s="3">
        <v>8700.0</v>
      </c>
      <c r="E722" s="3">
        <v>3227.0</v>
      </c>
      <c r="F722" s="5">
        <f t="shared" si="2"/>
        <v>37.09195402</v>
      </c>
      <c r="G722" s="3" t="s">
        <v>3</v>
      </c>
      <c r="H722" s="3">
        <v>38.0</v>
      </c>
      <c r="I722" s="6">
        <f t="shared" si="3"/>
        <v>84.92105263</v>
      </c>
      <c r="J722" s="3" t="s">
        <v>71</v>
      </c>
      <c r="K722" s="3" t="s">
        <v>119</v>
      </c>
      <c r="L722" s="3">
        <v>1.5191928E9</v>
      </c>
      <c r="M722" s="3">
        <v>1.5204024E9</v>
      </c>
      <c r="N722" s="7">
        <f t="shared" ref="N722:O722" si="723">(((L722/60)/60)/24)+DATE(1970,1,1)</f>
        <v>43152.25</v>
      </c>
      <c r="O722" s="7">
        <f t="shared" si="723"/>
        <v>43166.25</v>
      </c>
      <c r="P722" s="3" t="b">
        <v>0</v>
      </c>
      <c r="Q722" s="3" t="b">
        <v>1</v>
      </c>
      <c r="R722" s="3" t="s">
        <v>116</v>
      </c>
      <c r="S722" s="3" t="s">
        <v>46</v>
      </c>
      <c r="T722" s="3" t="s">
        <v>8</v>
      </c>
      <c r="U722" s="3"/>
      <c r="V722" s="3"/>
      <c r="W722" s="3"/>
      <c r="X722" s="3"/>
      <c r="Y722" s="3"/>
      <c r="Z722" s="3"/>
    </row>
    <row r="723">
      <c r="A723" s="3">
        <v>721.0</v>
      </c>
      <c r="B723" s="3" t="s">
        <v>1557</v>
      </c>
      <c r="C723" s="3" t="s">
        <v>1558</v>
      </c>
      <c r="D723" s="3">
        <v>123600.0</v>
      </c>
      <c r="E723" s="3">
        <v>5429.0</v>
      </c>
      <c r="F723" s="5">
        <f t="shared" si="2"/>
        <v>4.392394822</v>
      </c>
      <c r="G723" s="3" t="s">
        <v>3</v>
      </c>
      <c r="H723" s="3">
        <v>60.0</v>
      </c>
      <c r="I723" s="6">
        <f t="shared" si="3"/>
        <v>90.48333333</v>
      </c>
      <c r="J723" s="3" t="s">
        <v>68</v>
      </c>
      <c r="K723" s="3" t="s">
        <v>106</v>
      </c>
      <c r="L723" s="3">
        <v>1.522818E9</v>
      </c>
      <c r="M723" s="3">
        <v>1.5233364E9</v>
      </c>
      <c r="N723" s="7">
        <f t="shared" ref="N723:O723" si="724">(((L723/60)/60)/24)+DATE(1970,1,1)</f>
        <v>43194.20833</v>
      </c>
      <c r="O723" s="7">
        <f t="shared" si="724"/>
        <v>43200.20833</v>
      </c>
      <c r="P723" s="3" t="b">
        <v>0</v>
      </c>
      <c r="Q723" s="3" t="b">
        <v>0</v>
      </c>
      <c r="R723" s="3" t="s">
        <v>107</v>
      </c>
      <c r="S723" s="3" t="s">
        <v>48</v>
      </c>
      <c r="T723" s="3" t="s">
        <v>9</v>
      </c>
      <c r="U723" s="3"/>
      <c r="V723" s="3"/>
      <c r="W723" s="3"/>
      <c r="X723" s="3"/>
      <c r="Y723" s="3"/>
      <c r="Z723" s="3"/>
    </row>
    <row r="724">
      <c r="A724" s="3">
        <v>722.0</v>
      </c>
      <c r="B724" s="3" t="s">
        <v>1559</v>
      </c>
      <c r="C724" s="3" t="s">
        <v>1560</v>
      </c>
      <c r="D724" s="3">
        <v>48500.0</v>
      </c>
      <c r="E724" s="3">
        <v>75906.0</v>
      </c>
      <c r="F724" s="5">
        <f t="shared" si="2"/>
        <v>156.5072165</v>
      </c>
      <c r="G724" s="3" t="s">
        <v>6</v>
      </c>
      <c r="H724" s="3">
        <v>3036.0</v>
      </c>
      <c r="I724" s="6">
        <f t="shared" si="3"/>
        <v>25.00197628</v>
      </c>
      <c r="J724" s="3" t="s">
        <v>68</v>
      </c>
      <c r="K724" s="3" t="s">
        <v>106</v>
      </c>
      <c r="L724" s="3">
        <v>1.509948E9</v>
      </c>
      <c r="M724" s="3">
        <v>1.5122808E9</v>
      </c>
      <c r="N724" s="7">
        <f t="shared" ref="N724:O724" si="725">(((L724/60)/60)/24)+DATE(1970,1,1)</f>
        <v>43045.25</v>
      </c>
      <c r="O724" s="7">
        <f t="shared" si="725"/>
        <v>43072.25</v>
      </c>
      <c r="P724" s="3" t="b">
        <v>0</v>
      </c>
      <c r="Q724" s="3" t="b">
        <v>0</v>
      </c>
      <c r="R724" s="3" t="s">
        <v>123</v>
      </c>
      <c r="S724" s="3" t="s">
        <v>47</v>
      </c>
      <c r="T724" s="3" t="s">
        <v>10</v>
      </c>
      <c r="U724" s="3"/>
      <c r="V724" s="3"/>
      <c r="W724" s="3"/>
      <c r="X724" s="3"/>
      <c r="Y724" s="3"/>
      <c r="Z724" s="3"/>
    </row>
    <row r="725">
      <c r="A725" s="3">
        <v>723.0</v>
      </c>
      <c r="B725" s="3" t="s">
        <v>1561</v>
      </c>
      <c r="C725" s="3" t="s">
        <v>1562</v>
      </c>
      <c r="D725" s="3">
        <v>4900.0</v>
      </c>
      <c r="E725" s="3">
        <v>13250.0</v>
      </c>
      <c r="F725" s="5">
        <f t="shared" si="2"/>
        <v>270.4081633</v>
      </c>
      <c r="G725" s="3" t="s">
        <v>6</v>
      </c>
      <c r="H725" s="3">
        <v>144.0</v>
      </c>
      <c r="I725" s="6">
        <f t="shared" si="3"/>
        <v>92.01388889</v>
      </c>
      <c r="J725" s="3" t="s">
        <v>74</v>
      </c>
      <c r="K725" s="3" t="s">
        <v>110</v>
      </c>
      <c r="L725" s="3">
        <v>1.4568984E9</v>
      </c>
      <c r="M725" s="3">
        <v>1.4587092E9</v>
      </c>
      <c r="N725" s="7">
        <f t="shared" ref="N725:O725" si="726">(((L725/60)/60)/24)+DATE(1970,1,1)</f>
        <v>42431.25</v>
      </c>
      <c r="O725" s="7">
        <f t="shared" si="726"/>
        <v>42452.20833</v>
      </c>
      <c r="P725" s="3" t="b">
        <v>0</v>
      </c>
      <c r="Q725" s="3" t="b">
        <v>0</v>
      </c>
      <c r="R725" s="3" t="s">
        <v>116</v>
      </c>
      <c r="S725" s="3" t="s">
        <v>46</v>
      </c>
      <c r="T725" s="3" t="s">
        <v>8</v>
      </c>
      <c r="U725" s="3"/>
      <c r="V725" s="3"/>
      <c r="W725" s="3"/>
      <c r="X725" s="3"/>
      <c r="Y725" s="3"/>
      <c r="Z725" s="3"/>
    </row>
    <row r="726">
      <c r="A726" s="3">
        <v>724.0</v>
      </c>
      <c r="B726" s="3" t="s">
        <v>1563</v>
      </c>
      <c r="C726" s="3" t="s">
        <v>1564</v>
      </c>
      <c r="D726" s="3">
        <v>8400.0</v>
      </c>
      <c r="E726" s="3">
        <v>11261.0</v>
      </c>
      <c r="F726" s="5">
        <f t="shared" si="2"/>
        <v>134.0595238</v>
      </c>
      <c r="G726" s="3" t="s">
        <v>6</v>
      </c>
      <c r="H726" s="3">
        <v>121.0</v>
      </c>
      <c r="I726" s="6">
        <f t="shared" si="3"/>
        <v>93.0661157</v>
      </c>
      <c r="J726" s="3" t="s">
        <v>70</v>
      </c>
      <c r="K726" s="3" t="s">
        <v>122</v>
      </c>
      <c r="L726" s="3">
        <v>1.413954E9</v>
      </c>
      <c r="M726" s="3">
        <v>1.4141268E9</v>
      </c>
      <c r="N726" s="7">
        <f t="shared" ref="N726:O726" si="727">(((L726/60)/60)/24)+DATE(1970,1,1)</f>
        <v>41934.20833</v>
      </c>
      <c r="O726" s="7">
        <f t="shared" si="727"/>
        <v>41936.20833</v>
      </c>
      <c r="P726" s="3" t="b">
        <v>0</v>
      </c>
      <c r="Q726" s="3" t="b">
        <v>1</v>
      </c>
      <c r="R726" s="3" t="s">
        <v>116</v>
      </c>
      <c r="S726" s="3" t="s">
        <v>46</v>
      </c>
      <c r="T726" s="3" t="s">
        <v>8</v>
      </c>
      <c r="U726" s="3"/>
      <c r="V726" s="3"/>
      <c r="W726" s="3"/>
      <c r="X726" s="3"/>
      <c r="Y726" s="3"/>
      <c r="Z726" s="3"/>
    </row>
    <row r="727">
      <c r="A727" s="3">
        <v>725.0</v>
      </c>
      <c r="B727" s="3" t="s">
        <v>1565</v>
      </c>
      <c r="C727" s="3" t="s">
        <v>1566</v>
      </c>
      <c r="D727" s="3">
        <v>193200.0</v>
      </c>
      <c r="E727" s="3">
        <v>97369.0</v>
      </c>
      <c r="F727" s="5">
        <f t="shared" si="2"/>
        <v>50.39803313</v>
      </c>
      <c r="G727" s="3" t="s">
        <v>4</v>
      </c>
      <c r="H727" s="3">
        <v>1596.0</v>
      </c>
      <c r="I727" s="6">
        <f t="shared" si="3"/>
        <v>61.00814536</v>
      </c>
      <c r="J727" s="3" t="s">
        <v>68</v>
      </c>
      <c r="K727" s="3" t="s">
        <v>106</v>
      </c>
      <c r="L727" s="3">
        <v>1.4160312E9</v>
      </c>
      <c r="M727" s="3">
        <v>1.416204E9</v>
      </c>
      <c r="N727" s="7">
        <f t="shared" ref="N727:O727" si="728">(((L727/60)/60)/24)+DATE(1970,1,1)</f>
        <v>41958.25</v>
      </c>
      <c r="O727" s="7">
        <f t="shared" si="728"/>
        <v>41960.25</v>
      </c>
      <c r="P727" s="3" t="b">
        <v>0</v>
      </c>
      <c r="Q727" s="3" t="b">
        <v>0</v>
      </c>
      <c r="R727" s="3" t="s">
        <v>369</v>
      </c>
      <c r="S727" s="3" t="s">
        <v>51</v>
      </c>
      <c r="T727" s="3" t="s">
        <v>27</v>
      </c>
      <c r="U727" s="3"/>
      <c r="V727" s="3"/>
      <c r="W727" s="3"/>
      <c r="X727" s="3"/>
      <c r="Y727" s="3"/>
      <c r="Z727" s="3"/>
    </row>
    <row r="728">
      <c r="A728" s="3">
        <v>726.0</v>
      </c>
      <c r="B728" s="3" t="s">
        <v>1567</v>
      </c>
      <c r="C728" s="3" t="s">
        <v>1568</v>
      </c>
      <c r="D728" s="3">
        <v>54300.0</v>
      </c>
      <c r="E728" s="3">
        <v>48227.0</v>
      </c>
      <c r="F728" s="5">
        <f t="shared" si="2"/>
        <v>88.81583794</v>
      </c>
      <c r="G728" s="3" t="s">
        <v>3</v>
      </c>
      <c r="H728" s="3">
        <v>524.0</v>
      </c>
      <c r="I728" s="6">
        <f t="shared" si="3"/>
        <v>92.03625954</v>
      </c>
      <c r="J728" s="3" t="s">
        <v>68</v>
      </c>
      <c r="K728" s="3" t="s">
        <v>106</v>
      </c>
      <c r="L728" s="3">
        <v>1.2879828E9</v>
      </c>
      <c r="M728" s="3">
        <v>1.2885012E9</v>
      </c>
      <c r="N728" s="7">
        <f t="shared" ref="N728:O728" si="729">(((L728/60)/60)/24)+DATE(1970,1,1)</f>
        <v>40476.20833</v>
      </c>
      <c r="O728" s="7">
        <f t="shared" si="729"/>
        <v>40482.20833</v>
      </c>
      <c r="P728" s="3" t="b">
        <v>0</v>
      </c>
      <c r="Q728" s="3" t="b">
        <v>1</v>
      </c>
      <c r="R728" s="3" t="s">
        <v>116</v>
      </c>
      <c r="S728" s="3" t="s">
        <v>46</v>
      </c>
      <c r="T728" s="3" t="s">
        <v>8</v>
      </c>
      <c r="U728" s="3"/>
      <c r="V728" s="3"/>
      <c r="W728" s="3"/>
      <c r="X728" s="3"/>
      <c r="Y728" s="3"/>
      <c r="Z728" s="3"/>
    </row>
    <row r="729">
      <c r="A729" s="3">
        <v>727.0</v>
      </c>
      <c r="B729" s="3" t="s">
        <v>1569</v>
      </c>
      <c r="C729" s="3" t="s">
        <v>1570</v>
      </c>
      <c r="D729" s="3">
        <v>8900.0</v>
      </c>
      <c r="E729" s="3">
        <v>14685.0</v>
      </c>
      <c r="F729" s="5">
        <f t="shared" si="2"/>
        <v>165</v>
      </c>
      <c r="G729" s="3" t="s">
        <v>6</v>
      </c>
      <c r="H729" s="3">
        <v>181.0</v>
      </c>
      <c r="I729" s="6">
        <f t="shared" si="3"/>
        <v>81.13259669</v>
      </c>
      <c r="J729" s="3" t="s">
        <v>68</v>
      </c>
      <c r="K729" s="3" t="s">
        <v>106</v>
      </c>
      <c r="L729" s="3">
        <v>1.547964E9</v>
      </c>
      <c r="M729" s="3">
        <v>1.5529716E9</v>
      </c>
      <c r="N729" s="7">
        <f t="shared" ref="N729:O729" si="730">(((L729/60)/60)/24)+DATE(1970,1,1)</f>
        <v>43485.25</v>
      </c>
      <c r="O729" s="7">
        <f t="shared" si="730"/>
        <v>43543.20833</v>
      </c>
      <c r="P729" s="3" t="b">
        <v>0</v>
      </c>
      <c r="Q729" s="3" t="b">
        <v>0</v>
      </c>
      <c r="R729" s="3" t="s">
        <v>111</v>
      </c>
      <c r="S729" s="3" t="s">
        <v>49</v>
      </c>
      <c r="T729" s="3" t="s">
        <v>11</v>
      </c>
      <c r="U729" s="3"/>
      <c r="V729" s="3"/>
      <c r="W729" s="3"/>
      <c r="X729" s="3"/>
      <c r="Y729" s="3"/>
      <c r="Z729" s="3"/>
    </row>
    <row r="730">
      <c r="A730" s="3">
        <v>728.0</v>
      </c>
      <c r="B730" s="3" t="s">
        <v>1571</v>
      </c>
      <c r="C730" s="3" t="s">
        <v>1572</v>
      </c>
      <c r="D730" s="3">
        <v>4200.0</v>
      </c>
      <c r="E730" s="3">
        <v>735.0</v>
      </c>
      <c r="F730" s="5">
        <f t="shared" si="2"/>
        <v>17.5</v>
      </c>
      <c r="G730" s="3" t="s">
        <v>4</v>
      </c>
      <c r="H730" s="3">
        <v>10.0</v>
      </c>
      <c r="I730" s="6">
        <f t="shared" si="3"/>
        <v>73.5</v>
      </c>
      <c r="J730" s="3" t="s">
        <v>68</v>
      </c>
      <c r="K730" s="3" t="s">
        <v>106</v>
      </c>
      <c r="L730" s="3">
        <v>1.4641524E9</v>
      </c>
      <c r="M730" s="3">
        <v>1.4651028E9</v>
      </c>
      <c r="N730" s="7">
        <f t="shared" ref="N730:O730" si="731">(((L730/60)/60)/24)+DATE(1970,1,1)</f>
        <v>42515.20833</v>
      </c>
      <c r="O730" s="7">
        <f t="shared" si="731"/>
        <v>42526.20833</v>
      </c>
      <c r="P730" s="3" t="b">
        <v>0</v>
      </c>
      <c r="Q730" s="3" t="b">
        <v>0</v>
      </c>
      <c r="R730" s="3" t="s">
        <v>116</v>
      </c>
      <c r="S730" s="3" t="s">
        <v>46</v>
      </c>
      <c r="T730" s="3" t="s">
        <v>8</v>
      </c>
      <c r="U730" s="3"/>
      <c r="V730" s="3"/>
      <c r="W730" s="3"/>
      <c r="X730" s="3"/>
      <c r="Y730" s="3"/>
      <c r="Z730" s="3"/>
    </row>
    <row r="731">
      <c r="A731" s="3">
        <v>729.0</v>
      </c>
      <c r="B731" s="3" t="s">
        <v>1573</v>
      </c>
      <c r="C731" s="3" t="s">
        <v>1574</v>
      </c>
      <c r="D731" s="3">
        <v>5600.0</v>
      </c>
      <c r="E731" s="3">
        <v>10397.0</v>
      </c>
      <c r="F731" s="5">
        <f t="shared" si="2"/>
        <v>185.6607143</v>
      </c>
      <c r="G731" s="3" t="s">
        <v>6</v>
      </c>
      <c r="H731" s="3">
        <v>122.0</v>
      </c>
      <c r="I731" s="6">
        <f t="shared" si="3"/>
        <v>85.22131148</v>
      </c>
      <c r="J731" s="3" t="s">
        <v>68</v>
      </c>
      <c r="K731" s="3" t="s">
        <v>106</v>
      </c>
      <c r="L731" s="3">
        <v>1.3599576E9</v>
      </c>
      <c r="M731" s="3">
        <v>1.3601304E9</v>
      </c>
      <c r="N731" s="7">
        <f t="shared" ref="N731:O731" si="732">(((L731/60)/60)/24)+DATE(1970,1,1)</f>
        <v>41309.25</v>
      </c>
      <c r="O731" s="7">
        <f t="shared" si="732"/>
        <v>41311.25</v>
      </c>
      <c r="P731" s="3" t="b">
        <v>0</v>
      </c>
      <c r="Q731" s="3" t="b">
        <v>0</v>
      </c>
      <c r="R731" s="3" t="s">
        <v>133</v>
      </c>
      <c r="S731" s="3" t="s">
        <v>47</v>
      </c>
      <c r="T731" s="3" t="s">
        <v>16</v>
      </c>
      <c r="U731" s="3"/>
      <c r="V731" s="3"/>
      <c r="W731" s="3"/>
      <c r="X731" s="3"/>
      <c r="Y731" s="3"/>
      <c r="Z731" s="3"/>
    </row>
    <row r="732">
      <c r="A732" s="3">
        <v>730.0</v>
      </c>
      <c r="B732" s="3" t="s">
        <v>1575</v>
      </c>
      <c r="C732" s="3" t="s">
        <v>1576</v>
      </c>
      <c r="D732" s="3">
        <v>28800.0</v>
      </c>
      <c r="E732" s="3">
        <v>118847.0</v>
      </c>
      <c r="F732" s="5">
        <f t="shared" si="2"/>
        <v>412.6631944</v>
      </c>
      <c r="G732" s="3" t="s">
        <v>6</v>
      </c>
      <c r="H732" s="3">
        <v>1071.0</v>
      </c>
      <c r="I732" s="6">
        <f t="shared" si="3"/>
        <v>110.968254</v>
      </c>
      <c r="J732" s="3" t="s">
        <v>73</v>
      </c>
      <c r="K732" s="3" t="s">
        <v>102</v>
      </c>
      <c r="L732" s="3">
        <v>1.4323572E9</v>
      </c>
      <c r="M732" s="3">
        <v>1.4328756E9</v>
      </c>
      <c r="N732" s="7">
        <f t="shared" ref="N732:O732" si="733">(((L732/60)/60)/24)+DATE(1970,1,1)</f>
        <v>42147.20833</v>
      </c>
      <c r="O732" s="7">
        <f t="shared" si="733"/>
        <v>42153.20833</v>
      </c>
      <c r="P732" s="3" t="b">
        <v>0</v>
      </c>
      <c r="Q732" s="3" t="b">
        <v>0</v>
      </c>
      <c r="R732" s="3" t="s">
        <v>145</v>
      </c>
      <c r="S732" s="3" t="s">
        <v>49</v>
      </c>
      <c r="T732" s="3" t="s">
        <v>13</v>
      </c>
      <c r="U732" s="3"/>
      <c r="V732" s="3"/>
      <c r="W732" s="3"/>
      <c r="X732" s="3"/>
      <c r="Y732" s="3"/>
      <c r="Z732" s="3"/>
    </row>
    <row r="733">
      <c r="A733" s="3">
        <v>731.0</v>
      </c>
      <c r="B733" s="3" t="s">
        <v>1577</v>
      </c>
      <c r="C733" s="3" t="s">
        <v>1578</v>
      </c>
      <c r="D733" s="3">
        <v>8000.0</v>
      </c>
      <c r="E733" s="3">
        <v>7220.0</v>
      </c>
      <c r="F733" s="5">
        <f t="shared" si="2"/>
        <v>90.25</v>
      </c>
      <c r="G733" s="3" t="s">
        <v>3</v>
      </c>
      <c r="H733" s="3">
        <v>219.0</v>
      </c>
      <c r="I733" s="6">
        <f t="shared" si="3"/>
        <v>32.96803653</v>
      </c>
      <c r="J733" s="3" t="s">
        <v>68</v>
      </c>
      <c r="K733" s="3" t="s">
        <v>106</v>
      </c>
      <c r="L733" s="3">
        <v>1.500786E9</v>
      </c>
      <c r="M733" s="3">
        <v>1.5008724E9</v>
      </c>
      <c r="N733" s="7">
        <f t="shared" ref="N733:O733" si="734">(((L733/60)/60)/24)+DATE(1970,1,1)</f>
        <v>42939.20833</v>
      </c>
      <c r="O733" s="7">
        <f t="shared" si="734"/>
        <v>42940.20833</v>
      </c>
      <c r="P733" s="3" t="b">
        <v>0</v>
      </c>
      <c r="Q733" s="3" t="b">
        <v>0</v>
      </c>
      <c r="R733" s="3" t="s">
        <v>111</v>
      </c>
      <c r="S733" s="3" t="s">
        <v>49</v>
      </c>
      <c r="T733" s="3" t="s">
        <v>11</v>
      </c>
      <c r="U733" s="3"/>
      <c r="V733" s="3"/>
      <c r="W733" s="3"/>
      <c r="X733" s="3"/>
      <c r="Y733" s="3"/>
      <c r="Z733" s="3"/>
    </row>
    <row r="734">
      <c r="A734" s="3">
        <v>732.0</v>
      </c>
      <c r="B734" s="3" t="s">
        <v>1579</v>
      </c>
      <c r="C734" s="3" t="s">
        <v>1580</v>
      </c>
      <c r="D734" s="3">
        <v>117000.0</v>
      </c>
      <c r="E734" s="3">
        <v>107622.0</v>
      </c>
      <c r="F734" s="5">
        <f t="shared" si="2"/>
        <v>91.98461538</v>
      </c>
      <c r="G734" s="3" t="s">
        <v>4</v>
      </c>
      <c r="H734" s="3">
        <v>1121.0</v>
      </c>
      <c r="I734" s="6">
        <f t="shared" si="3"/>
        <v>96.00535236</v>
      </c>
      <c r="J734" s="3" t="s">
        <v>68</v>
      </c>
      <c r="K734" s="3" t="s">
        <v>106</v>
      </c>
      <c r="L734" s="3">
        <v>1.4901588E9</v>
      </c>
      <c r="M734" s="3">
        <v>1.492146E9</v>
      </c>
      <c r="N734" s="7">
        <f t="shared" ref="N734:O734" si="735">(((L734/60)/60)/24)+DATE(1970,1,1)</f>
        <v>42816.20833</v>
      </c>
      <c r="O734" s="7">
        <f t="shared" si="735"/>
        <v>42839.20833</v>
      </c>
      <c r="P734" s="3" t="b">
        <v>0</v>
      </c>
      <c r="Q734" s="3" t="b">
        <v>1</v>
      </c>
      <c r="R734" s="3" t="s">
        <v>107</v>
      </c>
      <c r="S734" s="3" t="s">
        <v>48</v>
      </c>
      <c r="T734" s="3" t="s">
        <v>9</v>
      </c>
      <c r="U734" s="3"/>
      <c r="V734" s="3"/>
      <c r="W734" s="3"/>
      <c r="X734" s="3"/>
      <c r="Y734" s="3"/>
      <c r="Z734" s="3"/>
    </row>
    <row r="735">
      <c r="A735" s="3">
        <v>733.0</v>
      </c>
      <c r="B735" s="3" t="s">
        <v>1581</v>
      </c>
      <c r="C735" s="3" t="s">
        <v>1582</v>
      </c>
      <c r="D735" s="3">
        <v>15800.0</v>
      </c>
      <c r="E735" s="3">
        <v>83267.0</v>
      </c>
      <c r="F735" s="5">
        <f t="shared" si="2"/>
        <v>527.0063291</v>
      </c>
      <c r="G735" s="3" t="s">
        <v>6</v>
      </c>
      <c r="H735" s="3">
        <v>980.0</v>
      </c>
      <c r="I735" s="6">
        <f t="shared" si="3"/>
        <v>84.96632653</v>
      </c>
      <c r="J735" s="3" t="s">
        <v>68</v>
      </c>
      <c r="K735" s="3" t="s">
        <v>106</v>
      </c>
      <c r="L735" s="3">
        <v>1.406178E9</v>
      </c>
      <c r="M735" s="3">
        <v>1.4073012E9</v>
      </c>
      <c r="N735" s="7">
        <f t="shared" ref="N735:O735" si="736">(((L735/60)/60)/24)+DATE(1970,1,1)</f>
        <v>41844.20833</v>
      </c>
      <c r="O735" s="7">
        <f t="shared" si="736"/>
        <v>41857.20833</v>
      </c>
      <c r="P735" s="3" t="b">
        <v>0</v>
      </c>
      <c r="Q735" s="3" t="b">
        <v>0</v>
      </c>
      <c r="R735" s="3" t="s">
        <v>225</v>
      </c>
      <c r="S735" s="3" t="s">
        <v>48</v>
      </c>
      <c r="T735" s="3" t="s">
        <v>29</v>
      </c>
      <c r="U735" s="3"/>
      <c r="V735" s="3"/>
      <c r="W735" s="3"/>
      <c r="X735" s="3"/>
      <c r="Y735" s="3"/>
      <c r="Z735" s="3"/>
    </row>
    <row r="736">
      <c r="A736" s="3">
        <v>734.0</v>
      </c>
      <c r="B736" s="3" t="s">
        <v>1583</v>
      </c>
      <c r="C736" s="3" t="s">
        <v>1584</v>
      </c>
      <c r="D736" s="3">
        <v>4200.0</v>
      </c>
      <c r="E736" s="3">
        <v>13404.0</v>
      </c>
      <c r="F736" s="5">
        <f t="shared" si="2"/>
        <v>319.1428571</v>
      </c>
      <c r="G736" s="3" t="s">
        <v>6</v>
      </c>
      <c r="H736" s="3">
        <v>536.0</v>
      </c>
      <c r="I736" s="6">
        <f t="shared" si="3"/>
        <v>25.00746269</v>
      </c>
      <c r="J736" s="3" t="s">
        <v>68</v>
      </c>
      <c r="K736" s="3" t="s">
        <v>106</v>
      </c>
      <c r="L736" s="3">
        <v>1.4855832E9</v>
      </c>
      <c r="M736" s="3">
        <v>1.48662E9</v>
      </c>
      <c r="N736" s="7">
        <f t="shared" ref="N736:O736" si="737">(((L736/60)/60)/24)+DATE(1970,1,1)</f>
        <v>42763.25</v>
      </c>
      <c r="O736" s="7">
        <f t="shared" si="737"/>
        <v>42775.25</v>
      </c>
      <c r="P736" s="3" t="b">
        <v>0</v>
      </c>
      <c r="Q736" s="3" t="b">
        <v>1</v>
      </c>
      <c r="R736" s="3" t="s">
        <v>116</v>
      </c>
      <c r="S736" s="3" t="s">
        <v>46</v>
      </c>
      <c r="T736" s="3" t="s">
        <v>8</v>
      </c>
      <c r="U736" s="3"/>
      <c r="V736" s="3"/>
      <c r="W736" s="3"/>
      <c r="X736" s="3"/>
      <c r="Y736" s="3"/>
      <c r="Z736" s="3"/>
    </row>
    <row r="737">
      <c r="A737" s="3">
        <v>735.0</v>
      </c>
      <c r="B737" s="3" t="s">
        <v>1585</v>
      </c>
      <c r="C737" s="3" t="s">
        <v>1586</v>
      </c>
      <c r="D737" s="3">
        <v>37100.0</v>
      </c>
      <c r="E737" s="3">
        <v>131404.0</v>
      </c>
      <c r="F737" s="5">
        <f t="shared" si="2"/>
        <v>354.1886792</v>
      </c>
      <c r="G737" s="3" t="s">
        <v>6</v>
      </c>
      <c r="H737" s="3">
        <v>1991.0</v>
      </c>
      <c r="I737" s="6">
        <f t="shared" si="3"/>
        <v>65.99899548</v>
      </c>
      <c r="J737" s="3" t="s">
        <v>68</v>
      </c>
      <c r="K737" s="3" t="s">
        <v>106</v>
      </c>
      <c r="L737" s="3">
        <v>1.459314E9</v>
      </c>
      <c r="M737" s="3">
        <v>1.4599188E9</v>
      </c>
      <c r="N737" s="7">
        <f t="shared" ref="N737:O737" si="738">(((L737/60)/60)/24)+DATE(1970,1,1)</f>
        <v>42459.20833</v>
      </c>
      <c r="O737" s="7">
        <f t="shared" si="738"/>
        <v>42466.20833</v>
      </c>
      <c r="P737" s="3" t="b">
        <v>0</v>
      </c>
      <c r="Q737" s="3" t="b">
        <v>0</v>
      </c>
      <c r="R737" s="3" t="s">
        <v>199</v>
      </c>
      <c r="S737" s="3" t="s">
        <v>53</v>
      </c>
      <c r="T737" s="3" t="s">
        <v>15</v>
      </c>
      <c r="U737" s="3"/>
      <c r="V737" s="3"/>
      <c r="W737" s="3"/>
      <c r="X737" s="3"/>
      <c r="Y737" s="3"/>
      <c r="Z737" s="3"/>
    </row>
    <row r="738">
      <c r="A738" s="3">
        <v>736.0</v>
      </c>
      <c r="B738" s="3" t="s">
        <v>1587</v>
      </c>
      <c r="C738" s="3" t="s">
        <v>1588</v>
      </c>
      <c r="D738" s="3">
        <v>7700.0</v>
      </c>
      <c r="E738" s="3">
        <v>2533.0</v>
      </c>
      <c r="F738" s="5">
        <f t="shared" si="2"/>
        <v>32.8961039</v>
      </c>
      <c r="G738" s="3" t="s">
        <v>3</v>
      </c>
      <c r="H738" s="3">
        <v>29.0</v>
      </c>
      <c r="I738" s="6">
        <f t="shared" si="3"/>
        <v>87.34482759</v>
      </c>
      <c r="J738" s="3" t="s">
        <v>68</v>
      </c>
      <c r="K738" s="3" t="s">
        <v>106</v>
      </c>
      <c r="L738" s="3">
        <v>1.424412E9</v>
      </c>
      <c r="M738" s="3">
        <v>1.4247576E9</v>
      </c>
      <c r="N738" s="7">
        <f t="shared" ref="N738:O738" si="739">(((L738/60)/60)/24)+DATE(1970,1,1)</f>
        <v>42055.25</v>
      </c>
      <c r="O738" s="7">
        <f t="shared" si="739"/>
        <v>42059.25</v>
      </c>
      <c r="P738" s="3" t="b">
        <v>0</v>
      </c>
      <c r="Q738" s="3" t="b">
        <v>0</v>
      </c>
      <c r="R738" s="3" t="s">
        <v>148</v>
      </c>
      <c r="S738" s="3" t="s">
        <v>50</v>
      </c>
      <c r="T738" s="3" t="s">
        <v>20</v>
      </c>
      <c r="U738" s="3"/>
      <c r="V738" s="3"/>
      <c r="W738" s="3"/>
      <c r="X738" s="3"/>
      <c r="Y738" s="3"/>
      <c r="Z738" s="3"/>
    </row>
    <row r="739">
      <c r="A739" s="3">
        <v>737.0</v>
      </c>
      <c r="B739" s="3" t="s">
        <v>1589</v>
      </c>
      <c r="C739" s="3" t="s">
        <v>1590</v>
      </c>
      <c r="D739" s="3">
        <v>3700.0</v>
      </c>
      <c r="E739" s="3">
        <v>5028.0</v>
      </c>
      <c r="F739" s="5">
        <f t="shared" si="2"/>
        <v>135.8918919</v>
      </c>
      <c r="G739" s="3" t="s">
        <v>6</v>
      </c>
      <c r="H739" s="3">
        <v>180.0</v>
      </c>
      <c r="I739" s="6">
        <f t="shared" si="3"/>
        <v>27.93333333</v>
      </c>
      <c r="J739" s="3" t="s">
        <v>68</v>
      </c>
      <c r="K739" s="3" t="s">
        <v>106</v>
      </c>
      <c r="L739" s="3">
        <v>1.478844E9</v>
      </c>
      <c r="M739" s="3">
        <v>1.4798808E9</v>
      </c>
      <c r="N739" s="7">
        <f t="shared" ref="N739:O739" si="740">(((L739/60)/60)/24)+DATE(1970,1,1)</f>
        <v>42685.25</v>
      </c>
      <c r="O739" s="7">
        <f t="shared" si="740"/>
        <v>42697.25</v>
      </c>
      <c r="P739" s="3" t="b">
        <v>0</v>
      </c>
      <c r="Q739" s="3" t="b">
        <v>0</v>
      </c>
      <c r="R739" s="3" t="s">
        <v>140</v>
      </c>
      <c r="S739" s="3" t="s">
        <v>48</v>
      </c>
      <c r="T739" s="3" t="s">
        <v>14</v>
      </c>
      <c r="U739" s="3"/>
      <c r="V739" s="3"/>
      <c r="W739" s="3"/>
      <c r="X739" s="3"/>
      <c r="Y739" s="3"/>
      <c r="Z739" s="3"/>
    </row>
    <row r="740">
      <c r="A740" s="3">
        <v>738.0</v>
      </c>
      <c r="B740" s="3" t="s">
        <v>1109</v>
      </c>
      <c r="C740" s="3" t="s">
        <v>1591</v>
      </c>
      <c r="D740" s="3">
        <v>74700.0</v>
      </c>
      <c r="E740" s="3">
        <v>1557.0</v>
      </c>
      <c r="F740" s="5">
        <f t="shared" si="2"/>
        <v>2.084337349</v>
      </c>
      <c r="G740" s="3" t="s">
        <v>4</v>
      </c>
      <c r="H740" s="3">
        <v>15.0</v>
      </c>
      <c r="I740" s="6">
        <f t="shared" si="3"/>
        <v>103.8</v>
      </c>
      <c r="J740" s="3" t="s">
        <v>68</v>
      </c>
      <c r="K740" s="3" t="s">
        <v>106</v>
      </c>
      <c r="L740" s="3">
        <v>1.4161176E9</v>
      </c>
      <c r="M740" s="3">
        <v>1.4180184E9</v>
      </c>
      <c r="N740" s="7">
        <f t="shared" ref="N740:O740" si="741">(((L740/60)/60)/24)+DATE(1970,1,1)</f>
        <v>41959.25</v>
      </c>
      <c r="O740" s="7">
        <f t="shared" si="741"/>
        <v>41981.25</v>
      </c>
      <c r="P740" s="3" t="b">
        <v>0</v>
      </c>
      <c r="Q740" s="3" t="b">
        <v>1</v>
      </c>
      <c r="R740" s="3" t="s">
        <v>116</v>
      </c>
      <c r="S740" s="3" t="s">
        <v>46</v>
      </c>
      <c r="T740" s="3" t="s">
        <v>8</v>
      </c>
      <c r="U740" s="3"/>
      <c r="V740" s="3"/>
      <c r="W740" s="3"/>
      <c r="X740" s="3"/>
      <c r="Y740" s="3"/>
      <c r="Z740" s="3"/>
    </row>
    <row r="741">
      <c r="A741" s="3">
        <v>739.0</v>
      </c>
      <c r="B741" s="3" t="s">
        <v>1592</v>
      </c>
      <c r="C741" s="3" t="s">
        <v>1593</v>
      </c>
      <c r="D741" s="3">
        <v>10000.0</v>
      </c>
      <c r="E741" s="3">
        <v>6100.0</v>
      </c>
      <c r="F741" s="5">
        <f t="shared" si="2"/>
        <v>61</v>
      </c>
      <c r="G741" s="3" t="s">
        <v>4</v>
      </c>
      <c r="H741" s="3">
        <v>191.0</v>
      </c>
      <c r="I741" s="6">
        <f t="shared" si="3"/>
        <v>31.93717277</v>
      </c>
      <c r="J741" s="3" t="s">
        <v>68</v>
      </c>
      <c r="K741" s="3" t="s">
        <v>106</v>
      </c>
      <c r="L741" s="3">
        <v>1.340946E9</v>
      </c>
      <c r="M741" s="3">
        <v>1.3410324E9</v>
      </c>
      <c r="N741" s="7">
        <f t="shared" ref="N741:O741" si="742">(((L741/60)/60)/24)+DATE(1970,1,1)</f>
        <v>41089.20833</v>
      </c>
      <c r="O741" s="7">
        <f t="shared" si="742"/>
        <v>41090.20833</v>
      </c>
      <c r="P741" s="3" t="b">
        <v>0</v>
      </c>
      <c r="Q741" s="3" t="b">
        <v>0</v>
      </c>
      <c r="R741" s="3" t="s">
        <v>140</v>
      </c>
      <c r="S741" s="3" t="s">
        <v>48</v>
      </c>
      <c r="T741" s="3" t="s">
        <v>14</v>
      </c>
      <c r="U741" s="3"/>
      <c r="V741" s="3"/>
      <c r="W741" s="3"/>
      <c r="X741" s="3"/>
      <c r="Y741" s="3"/>
      <c r="Z741" s="3"/>
    </row>
    <row r="742">
      <c r="A742" s="3">
        <v>740.0</v>
      </c>
      <c r="B742" s="3" t="s">
        <v>1594</v>
      </c>
      <c r="C742" s="3" t="s">
        <v>1595</v>
      </c>
      <c r="D742" s="3">
        <v>5300.0</v>
      </c>
      <c r="E742" s="3">
        <v>1592.0</v>
      </c>
      <c r="F742" s="5">
        <f t="shared" si="2"/>
        <v>30.03773585</v>
      </c>
      <c r="G742" s="3" t="s">
        <v>4</v>
      </c>
      <c r="H742" s="3">
        <v>16.0</v>
      </c>
      <c r="I742" s="6">
        <f t="shared" si="3"/>
        <v>99.5</v>
      </c>
      <c r="J742" s="3" t="s">
        <v>68</v>
      </c>
      <c r="K742" s="3" t="s">
        <v>106</v>
      </c>
      <c r="L742" s="3">
        <v>1.4861016E9</v>
      </c>
      <c r="M742" s="3">
        <v>1.4863608E9</v>
      </c>
      <c r="N742" s="7">
        <f t="shared" ref="N742:O742" si="743">(((L742/60)/60)/24)+DATE(1970,1,1)</f>
        <v>42769.25</v>
      </c>
      <c r="O742" s="7">
        <f t="shared" si="743"/>
        <v>42772.25</v>
      </c>
      <c r="P742" s="3" t="b">
        <v>0</v>
      </c>
      <c r="Q742" s="3" t="b">
        <v>0</v>
      </c>
      <c r="R742" s="3" t="s">
        <v>116</v>
      </c>
      <c r="S742" s="3" t="s">
        <v>46</v>
      </c>
      <c r="T742" s="3" t="s">
        <v>8</v>
      </c>
      <c r="U742" s="3"/>
      <c r="V742" s="3"/>
      <c r="W742" s="3"/>
      <c r="X742" s="3"/>
      <c r="Y742" s="3"/>
      <c r="Z742" s="3"/>
    </row>
    <row r="743">
      <c r="A743" s="3">
        <v>741.0</v>
      </c>
      <c r="B743" s="3" t="s">
        <v>705</v>
      </c>
      <c r="C743" s="3" t="s">
        <v>1596</v>
      </c>
      <c r="D743" s="3">
        <v>1200.0</v>
      </c>
      <c r="E743" s="3">
        <v>14150.0</v>
      </c>
      <c r="F743" s="5">
        <f t="shared" si="2"/>
        <v>1179.166667</v>
      </c>
      <c r="G743" s="3" t="s">
        <v>6</v>
      </c>
      <c r="H743" s="3">
        <v>130.0</v>
      </c>
      <c r="I743" s="6">
        <f t="shared" si="3"/>
        <v>108.8461538</v>
      </c>
      <c r="J743" s="3" t="s">
        <v>68</v>
      </c>
      <c r="K743" s="3" t="s">
        <v>106</v>
      </c>
      <c r="L743" s="3">
        <v>1.2745908E9</v>
      </c>
      <c r="M743" s="3">
        <v>1.2746772E9</v>
      </c>
      <c r="N743" s="7">
        <f t="shared" ref="N743:O743" si="744">(((L743/60)/60)/24)+DATE(1970,1,1)</f>
        <v>40321.20833</v>
      </c>
      <c r="O743" s="7">
        <f t="shared" si="744"/>
        <v>40322.20833</v>
      </c>
      <c r="P743" s="3" t="b">
        <v>0</v>
      </c>
      <c r="Q743" s="3" t="b">
        <v>0</v>
      </c>
      <c r="R743" s="3" t="s">
        <v>116</v>
      </c>
      <c r="S743" s="3" t="s">
        <v>46</v>
      </c>
      <c r="T743" s="3" t="s">
        <v>8</v>
      </c>
      <c r="U743" s="3"/>
      <c r="V743" s="3"/>
      <c r="W743" s="3"/>
      <c r="X743" s="3"/>
      <c r="Y743" s="3"/>
      <c r="Z743" s="3"/>
    </row>
    <row r="744">
      <c r="A744" s="3">
        <v>742.0</v>
      </c>
      <c r="B744" s="3" t="s">
        <v>1597</v>
      </c>
      <c r="C744" s="3" t="s">
        <v>1598</v>
      </c>
      <c r="D744" s="3">
        <v>1200.0</v>
      </c>
      <c r="E744" s="3">
        <v>13513.0</v>
      </c>
      <c r="F744" s="5">
        <f t="shared" si="2"/>
        <v>1126.083333</v>
      </c>
      <c r="G744" s="3" t="s">
        <v>6</v>
      </c>
      <c r="H744" s="3">
        <v>122.0</v>
      </c>
      <c r="I744" s="6">
        <f t="shared" si="3"/>
        <v>110.7622951</v>
      </c>
      <c r="J744" s="3" t="s">
        <v>68</v>
      </c>
      <c r="K744" s="3" t="s">
        <v>106</v>
      </c>
      <c r="L744" s="3">
        <v>1.2638808E9</v>
      </c>
      <c r="M744" s="3">
        <v>1.2675096E9</v>
      </c>
      <c r="N744" s="7">
        <f t="shared" ref="N744:O744" si="745">(((L744/60)/60)/24)+DATE(1970,1,1)</f>
        <v>40197.25</v>
      </c>
      <c r="O744" s="7">
        <f t="shared" si="745"/>
        <v>40239.25</v>
      </c>
      <c r="P744" s="3" t="b">
        <v>0</v>
      </c>
      <c r="Q744" s="3" t="b">
        <v>0</v>
      </c>
      <c r="R744" s="3" t="s">
        <v>130</v>
      </c>
      <c r="S744" s="3" t="s">
        <v>48</v>
      </c>
      <c r="T744" s="3" t="s">
        <v>21</v>
      </c>
      <c r="U744" s="3"/>
      <c r="V744" s="3"/>
      <c r="W744" s="3"/>
      <c r="X744" s="3"/>
      <c r="Y744" s="3"/>
      <c r="Z744" s="3"/>
    </row>
    <row r="745">
      <c r="A745" s="3">
        <v>743.0</v>
      </c>
      <c r="B745" s="3" t="s">
        <v>1599</v>
      </c>
      <c r="C745" s="3" t="s">
        <v>1600</v>
      </c>
      <c r="D745" s="3">
        <v>3900.0</v>
      </c>
      <c r="E745" s="3">
        <v>504.0</v>
      </c>
      <c r="F745" s="5">
        <f t="shared" si="2"/>
        <v>12.92307692</v>
      </c>
      <c r="G745" s="3" t="s">
        <v>4</v>
      </c>
      <c r="H745" s="3">
        <v>17.0</v>
      </c>
      <c r="I745" s="6">
        <f t="shared" si="3"/>
        <v>29.64705882</v>
      </c>
      <c r="J745" s="3" t="s">
        <v>68</v>
      </c>
      <c r="K745" s="3" t="s">
        <v>106</v>
      </c>
      <c r="L745" s="3">
        <v>1.4454036E9</v>
      </c>
      <c r="M745" s="3">
        <v>1.445922E9</v>
      </c>
      <c r="N745" s="7">
        <f t="shared" ref="N745:O745" si="746">(((L745/60)/60)/24)+DATE(1970,1,1)</f>
        <v>42298.20833</v>
      </c>
      <c r="O745" s="7">
        <f t="shared" si="746"/>
        <v>42304.20833</v>
      </c>
      <c r="P745" s="3" t="b">
        <v>0</v>
      </c>
      <c r="Q745" s="3" t="b">
        <v>1</v>
      </c>
      <c r="R745" s="3" t="s">
        <v>116</v>
      </c>
      <c r="S745" s="3" t="s">
        <v>46</v>
      </c>
      <c r="T745" s="3" t="s">
        <v>8</v>
      </c>
      <c r="U745" s="3"/>
      <c r="V745" s="3"/>
      <c r="W745" s="3"/>
      <c r="X745" s="3"/>
      <c r="Y745" s="3"/>
      <c r="Z745" s="3"/>
    </row>
    <row r="746">
      <c r="A746" s="3">
        <v>744.0</v>
      </c>
      <c r="B746" s="3" t="s">
        <v>1601</v>
      </c>
      <c r="C746" s="3" t="s">
        <v>1602</v>
      </c>
      <c r="D746" s="3">
        <v>2000.0</v>
      </c>
      <c r="E746" s="3">
        <v>14240.0</v>
      </c>
      <c r="F746" s="5">
        <f t="shared" si="2"/>
        <v>712</v>
      </c>
      <c r="G746" s="3" t="s">
        <v>6</v>
      </c>
      <c r="H746" s="3">
        <v>140.0</v>
      </c>
      <c r="I746" s="6">
        <f t="shared" si="3"/>
        <v>101.7142857</v>
      </c>
      <c r="J746" s="3" t="s">
        <v>68</v>
      </c>
      <c r="K746" s="3" t="s">
        <v>106</v>
      </c>
      <c r="L746" s="3">
        <v>1.5338772E9</v>
      </c>
      <c r="M746" s="3">
        <v>1.53405E9</v>
      </c>
      <c r="N746" s="7">
        <f t="shared" ref="N746:O746" si="747">(((L746/60)/60)/24)+DATE(1970,1,1)</f>
        <v>43322.20833</v>
      </c>
      <c r="O746" s="7">
        <f t="shared" si="747"/>
        <v>43324.20833</v>
      </c>
      <c r="P746" s="3" t="b">
        <v>0</v>
      </c>
      <c r="Q746" s="3" t="b">
        <v>1</v>
      </c>
      <c r="R746" s="3" t="s">
        <v>116</v>
      </c>
      <c r="S746" s="3" t="s">
        <v>46</v>
      </c>
      <c r="T746" s="3" t="s">
        <v>8</v>
      </c>
      <c r="U746" s="3"/>
      <c r="V746" s="3"/>
      <c r="W746" s="3"/>
      <c r="X746" s="3"/>
      <c r="Y746" s="3"/>
      <c r="Z746" s="3"/>
    </row>
    <row r="747">
      <c r="A747" s="3">
        <v>745.0</v>
      </c>
      <c r="B747" s="3" t="s">
        <v>1603</v>
      </c>
      <c r="C747" s="3" t="s">
        <v>1604</v>
      </c>
      <c r="D747" s="3">
        <v>6900.0</v>
      </c>
      <c r="E747" s="3">
        <v>2091.0</v>
      </c>
      <c r="F747" s="5">
        <f t="shared" si="2"/>
        <v>30.30434783</v>
      </c>
      <c r="G747" s="3" t="s">
        <v>4</v>
      </c>
      <c r="H747" s="3">
        <v>34.0</v>
      </c>
      <c r="I747" s="6">
        <f t="shared" si="3"/>
        <v>61.5</v>
      </c>
      <c r="J747" s="3" t="s">
        <v>68</v>
      </c>
      <c r="K747" s="3" t="s">
        <v>106</v>
      </c>
      <c r="L747" s="3">
        <v>1.2751956E9</v>
      </c>
      <c r="M747" s="3">
        <v>1.2775284E9</v>
      </c>
      <c r="N747" s="7">
        <f t="shared" ref="N747:O747" si="748">(((L747/60)/60)/24)+DATE(1970,1,1)</f>
        <v>40328.20833</v>
      </c>
      <c r="O747" s="7">
        <f t="shared" si="748"/>
        <v>40355.20833</v>
      </c>
      <c r="P747" s="3" t="b">
        <v>0</v>
      </c>
      <c r="Q747" s="3" t="b">
        <v>0</v>
      </c>
      <c r="R747" s="3" t="s">
        <v>145</v>
      </c>
      <c r="S747" s="3" t="s">
        <v>49</v>
      </c>
      <c r="T747" s="3" t="s">
        <v>13</v>
      </c>
      <c r="U747" s="3"/>
      <c r="V747" s="3"/>
      <c r="W747" s="3"/>
      <c r="X747" s="3"/>
      <c r="Y747" s="3"/>
      <c r="Z747" s="3"/>
    </row>
    <row r="748">
      <c r="A748" s="3">
        <v>746.0</v>
      </c>
      <c r="B748" s="3" t="s">
        <v>1605</v>
      </c>
      <c r="C748" s="3" t="s">
        <v>1606</v>
      </c>
      <c r="D748" s="3">
        <v>55800.0</v>
      </c>
      <c r="E748" s="3">
        <v>118580.0</v>
      </c>
      <c r="F748" s="5">
        <f t="shared" si="2"/>
        <v>212.5089606</v>
      </c>
      <c r="G748" s="3" t="s">
        <v>6</v>
      </c>
      <c r="H748" s="3">
        <v>3388.0</v>
      </c>
      <c r="I748" s="6">
        <f t="shared" si="3"/>
        <v>35</v>
      </c>
      <c r="J748" s="3" t="s">
        <v>68</v>
      </c>
      <c r="K748" s="3" t="s">
        <v>106</v>
      </c>
      <c r="L748" s="3">
        <v>1.3181364E9</v>
      </c>
      <c r="M748" s="3">
        <v>1.3185684E9</v>
      </c>
      <c r="N748" s="7">
        <f t="shared" ref="N748:O748" si="749">(((L748/60)/60)/24)+DATE(1970,1,1)</f>
        <v>40825.20833</v>
      </c>
      <c r="O748" s="7">
        <f t="shared" si="749"/>
        <v>40830.20833</v>
      </c>
      <c r="P748" s="3" t="b">
        <v>0</v>
      </c>
      <c r="Q748" s="3" t="b">
        <v>0</v>
      </c>
      <c r="R748" s="3" t="s">
        <v>111</v>
      </c>
      <c r="S748" s="3" t="s">
        <v>49</v>
      </c>
      <c r="T748" s="3" t="s">
        <v>11</v>
      </c>
      <c r="U748" s="3"/>
      <c r="V748" s="3"/>
      <c r="W748" s="3"/>
      <c r="X748" s="3"/>
      <c r="Y748" s="3"/>
      <c r="Z748" s="3"/>
    </row>
    <row r="749">
      <c r="A749" s="3">
        <v>747.0</v>
      </c>
      <c r="B749" s="3" t="s">
        <v>1607</v>
      </c>
      <c r="C749" s="3" t="s">
        <v>1608</v>
      </c>
      <c r="D749" s="3">
        <v>4900.0</v>
      </c>
      <c r="E749" s="3">
        <v>11214.0</v>
      </c>
      <c r="F749" s="5">
        <f t="shared" si="2"/>
        <v>228.8571429</v>
      </c>
      <c r="G749" s="3" t="s">
        <v>6</v>
      </c>
      <c r="H749" s="3">
        <v>280.0</v>
      </c>
      <c r="I749" s="6">
        <f t="shared" si="3"/>
        <v>40.05</v>
      </c>
      <c r="J749" s="3" t="s">
        <v>68</v>
      </c>
      <c r="K749" s="3" t="s">
        <v>106</v>
      </c>
      <c r="L749" s="3">
        <v>1.2834036E9</v>
      </c>
      <c r="M749" s="3">
        <v>1.284354E9</v>
      </c>
      <c r="N749" s="7">
        <f t="shared" ref="N749:O749" si="750">(((L749/60)/60)/24)+DATE(1970,1,1)</f>
        <v>40423.20833</v>
      </c>
      <c r="O749" s="7">
        <f t="shared" si="750"/>
        <v>40434.20833</v>
      </c>
      <c r="P749" s="3" t="b">
        <v>0</v>
      </c>
      <c r="Q749" s="3" t="b">
        <v>0</v>
      </c>
      <c r="R749" s="3" t="s">
        <v>116</v>
      </c>
      <c r="S749" s="3" t="s">
        <v>46</v>
      </c>
      <c r="T749" s="3" t="s">
        <v>8</v>
      </c>
      <c r="U749" s="3"/>
      <c r="V749" s="3"/>
      <c r="W749" s="3"/>
      <c r="X749" s="3"/>
      <c r="Y749" s="3"/>
      <c r="Z749" s="3"/>
    </row>
    <row r="750">
      <c r="A750" s="3">
        <v>748.0</v>
      </c>
      <c r="B750" s="3" t="s">
        <v>1609</v>
      </c>
      <c r="C750" s="3" t="s">
        <v>1610</v>
      </c>
      <c r="D750" s="3">
        <v>194900.0</v>
      </c>
      <c r="E750" s="3">
        <v>68137.0</v>
      </c>
      <c r="F750" s="5">
        <f t="shared" si="2"/>
        <v>34.95997948</v>
      </c>
      <c r="G750" s="3" t="s">
        <v>3</v>
      </c>
      <c r="H750" s="3">
        <v>614.0</v>
      </c>
      <c r="I750" s="6">
        <f t="shared" si="3"/>
        <v>110.9723127</v>
      </c>
      <c r="J750" s="3" t="s">
        <v>68</v>
      </c>
      <c r="K750" s="3" t="s">
        <v>106</v>
      </c>
      <c r="L750" s="3">
        <v>1.2674232E9</v>
      </c>
      <c r="M750" s="3">
        <v>1.2695796E9</v>
      </c>
      <c r="N750" s="7">
        <f t="shared" ref="N750:O750" si="751">(((L750/60)/60)/24)+DATE(1970,1,1)</f>
        <v>40238.25</v>
      </c>
      <c r="O750" s="7">
        <f t="shared" si="751"/>
        <v>40263.20833</v>
      </c>
      <c r="P750" s="3" t="b">
        <v>0</v>
      </c>
      <c r="Q750" s="3" t="b">
        <v>1</v>
      </c>
      <c r="R750" s="3" t="s">
        <v>151</v>
      </c>
      <c r="S750" s="3" t="s">
        <v>47</v>
      </c>
      <c r="T750" s="3" t="s">
        <v>18</v>
      </c>
      <c r="U750" s="3"/>
      <c r="V750" s="3"/>
      <c r="W750" s="3"/>
      <c r="X750" s="3"/>
      <c r="Y750" s="3"/>
      <c r="Z750" s="3"/>
    </row>
    <row r="751">
      <c r="A751" s="3">
        <v>749.0</v>
      </c>
      <c r="B751" s="3" t="s">
        <v>1611</v>
      </c>
      <c r="C751" s="3" t="s">
        <v>1612</v>
      </c>
      <c r="D751" s="3">
        <v>8600.0</v>
      </c>
      <c r="E751" s="3">
        <v>13527.0</v>
      </c>
      <c r="F751" s="5">
        <f t="shared" si="2"/>
        <v>157.2906977</v>
      </c>
      <c r="G751" s="3" t="s">
        <v>6</v>
      </c>
      <c r="H751" s="3">
        <v>366.0</v>
      </c>
      <c r="I751" s="6">
        <f t="shared" si="3"/>
        <v>36.95901639</v>
      </c>
      <c r="J751" s="3" t="s">
        <v>69</v>
      </c>
      <c r="K751" s="3" t="s">
        <v>185</v>
      </c>
      <c r="L751" s="3">
        <v>1.4127444E9</v>
      </c>
      <c r="M751" s="3">
        <v>1.4137812E9</v>
      </c>
      <c r="N751" s="7">
        <f t="shared" ref="N751:O751" si="752">(((L751/60)/60)/24)+DATE(1970,1,1)</f>
        <v>41920.20833</v>
      </c>
      <c r="O751" s="7">
        <f t="shared" si="752"/>
        <v>41932.20833</v>
      </c>
      <c r="P751" s="3" t="b">
        <v>0</v>
      </c>
      <c r="Q751" s="3" t="b">
        <v>1</v>
      </c>
      <c r="R751" s="3" t="s">
        <v>145</v>
      </c>
      <c r="S751" s="3" t="s">
        <v>49</v>
      </c>
      <c r="T751" s="3" t="s">
        <v>13</v>
      </c>
      <c r="U751" s="3"/>
      <c r="V751" s="3"/>
      <c r="W751" s="3"/>
      <c r="X751" s="3"/>
      <c r="Y751" s="3"/>
      <c r="Z751" s="3"/>
    </row>
    <row r="752">
      <c r="A752" s="3">
        <v>750.0</v>
      </c>
      <c r="B752" s="3" t="s">
        <v>1613</v>
      </c>
      <c r="C752" s="3" t="s">
        <v>1614</v>
      </c>
      <c r="D752" s="3">
        <v>100.0</v>
      </c>
      <c r="E752" s="3">
        <v>1.0</v>
      </c>
      <c r="F752" s="5">
        <f t="shared" si="2"/>
        <v>1</v>
      </c>
      <c r="G752" s="3" t="s">
        <v>4</v>
      </c>
      <c r="H752" s="3">
        <v>1.0</v>
      </c>
      <c r="I752" s="6">
        <f t="shared" si="3"/>
        <v>1</v>
      </c>
      <c r="J752" s="3" t="s">
        <v>70</v>
      </c>
      <c r="K752" s="3" t="s">
        <v>122</v>
      </c>
      <c r="L752" s="3">
        <v>1.2779604E9</v>
      </c>
      <c r="M752" s="3">
        <v>1.2801204E9</v>
      </c>
      <c r="N752" s="7">
        <f t="shared" ref="N752:O752" si="753">(((L752/60)/60)/24)+DATE(1970,1,1)</f>
        <v>40360.20833</v>
      </c>
      <c r="O752" s="7">
        <f t="shared" si="753"/>
        <v>40385.20833</v>
      </c>
      <c r="P752" s="3" t="b">
        <v>0</v>
      </c>
      <c r="Q752" s="3" t="b">
        <v>0</v>
      </c>
      <c r="R752" s="3" t="s">
        <v>130</v>
      </c>
      <c r="S752" s="3" t="s">
        <v>48</v>
      </c>
      <c r="T752" s="3" t="s">
        <v>21</v>
      </c>
      <c r="U752" s="3"/>
      <c r="V752" s="3"/>
      <c r="W752" s="3"/>
      <c r="X752" s="3"/>
      <c r="Y752" s="3"/>
      <c r="Z752" s="3"/>
    </row>
    <row r="753">
      <c r="A753" s="3">
        <v>751.0</v>
      </c>
      <c r="B753" s="3" t="s">
        <v>1615</v>
      </c>
      <c r="C753" s="3" t="s">
        <v>1616</v>
      </c>
      <c r="D753" s="3">
        <v>3600.0</v>
      </c>
      <c r="E753" s="3">
        <v>8363.0</v>
      </c>
      <c r="F753" s="5">
        <f t="shared" si="2"/>
        <v>232.3055556</v>
      </c>
      <c r="G753" s="3" t="s">
        <v>6</v>
      </c>
      <c r="H753" s="3">
        <v>270.0</v>
      </c>
      <c r="I753" s="6">
        <f t="shared" si="3"/>
        <v>30.97407407</v>
      </c>
      <c r="J753" s="3" t="s">
        <v>68</v>
      </c>
      <c r="K753" s="3" t="s">
        <v>106</v>
      </c>
      <c r="L753" s="3">
        <v>1.4581908E9</v>
      </c>
      <c r="M753" s="3">
        <v>1.4594868E9</v>
      </c>
      <c r="N753" s="7">
        <f t="shared" ref="N753:O753" si="754">(((L753/60)/60)/24)+DATE(1970,1,1)</f>
        <v>42446.20833</v>
      </c>
      <c r="O753" s="7">
        <f t="shared" si="754"/>
        <v>42461.20833</v>
      </c>
      <c r="P753" s="3" t="b">
        <v>1</v>
      </c>
      <c r="Q753" s="3" t="b">
        <v>1</v>
      </c>
      <c r="R753" s="3" t="s">
        <v>148</v>
      </c>
      <c r="S753" s="3" t="s">
        <v>50</v>
      </c>
      <c r="T753" s="3" t="s">
        <v>20</v>
      </c>
      <c r="U753" s="3"/>
      <c r="V753" s="3"/>
      <c r="W753" s="3"/>
      <c r="X753" s="3"/>
      <c r="Y753" s="3"/>
      <c r="Z753" s="3"/>
    </row>
    <row r="754">
      <c r="A754" s="3">
        <v>752.0</v>
      </c>
      <c r="B754" s="3" t="s">
        <v>1617</v>
      </c>
      <c r="C754" s="3" t="s">
        <v>1618</v>
      </c>
      <c r="D754" s="3">
        <v>5800.0</v>
      </c>
      <c r="E754" s="3">
        <v>5362.0</v>
      </c>
      <c r="F754" s="5">
        <f t="shared" si="2"/>
        <v>92.44827586</v>
      </c>
      <c r="G754" s="3" t="s">
        <v>3</v>
      </c>
      <c r="H754" s="3">
        <v>114.0</v>
      </c>
      <c r="I754" s="6">
        <f t="shared" si="3"/>
        <v>47.03508772</v>
      </c>
      <c r="J754" s="3" t="s">
        <v>68</v>
      </c>
      <c r="K754" s="3" t="s">
        <v>106</v>
      </c>
      <c r="L754" s="3">
        <v>1.2809844E9</v>
      </c>
      <c r="M754" s="3">
        <v>1.2825396E9</v>
      </c>
      <c r="N754" s="7">
        <f t="shared" ref="N754:O754" si="755">(((L754/60)/60)/24)+DATE(1970,1,1)</f>
        <v>40395.20833</v>
      </c>
      <c r="O754" s="7">
        <f t="shared" si="755"/>
        <v>40413.20833</v>
      </c>
      <c r="P754" s="3" t="b">
        <v>0</v>
      </c>
      <c r="Q754" s="3" t="b">
        <v>1</v>
      </c>
      <c r="R754" s="3" t="s">
        <v>116</v>
      </c>
      <c r="S754" s="3" t="s">
        <v>46</v>
      </c>
      <c r="T754" s="3" t="s">
        <v>8</v>
      </c>
      <c r="U754" s="3"/>
      <c r="V754" s="3"/>
      <c r="W754" s="3"/>
      <c r="X754" s="3"/>
      <c r="Y754" s="3"/>
      <c r="Z754" s="3"/>
    </row>
    <row r="755">
      <c r="A755" s="3">
        <v>753.0</v>
      </c>
      <c r="B755" s="3" t="s">
        <v>1619</v>
      </c>
      <c r="C755" s="3" t="s">
        <v>1620</v>
      </c>
      <c r="D755" s="3">
        <v>4700.0</v>
      </c>
      <c r="E755" s="3">
        <v>12065.0</v>
      </c>
      <c r="F755" s="5">
        <f t="shared" si="2"/>
        <v>256.7021277</v>
      </c>
      <c r="G755" s="3" t="s">
        <v>6</v>
      </c>
      <c r="H755" s="3">
        <v>137.0</v>
      </c>
      <c r="I755" s="6">
        <f t="shared" si="3"/>
        <v>88.06569343</v>
      </c>
      <c r="J755" s="3" t="s">
        <v>68</v>
      </c>
      <c r="K755" s="3" t="s">
        <v>106</v>
      </c>
      <c r="L755" s="3">
        <v>1.2745908E9</v>
      </c>
      <c r="M755" s="3">
        <v>1.2758868E9</v>
      </c>
      <c r="N755" s="7">
        <f t="shared" ref="N755:O755" si="756">(((L755/60)/60)/24)+DATE(1970,1,1)</f>
        <v>40321.20833</v>
      </c>
      <c r="O755" s="7">
        <f t="shared" si="756"/>
        <v>40336.20833</v>
      </c>
      <c r="P755" s="3" t="b">
        <v>0</v>
      </c>
      <c r="Q755" s="3" t="b">
        <v>0</v>
      </c>
      <c r="R755" s="3" t="s">
        <v>199</v>
      </c>
      <c r="S755" s="3" t="s">
        <v>53</v>
      </c>
      <c r="T755" s="3" t="s">
        <v>15</v>
      </c>
      <c r="U755" s="3"/>
      <c r="V755" s="3"/>
      <c r="W755" s="3"/>
      <c r="X755" s="3"/>
      <c r="Y755" s="3"/>
      <c r="Z755" s="3"/>
    </row>
    <row r="756">
      <c r="A756" s="3">
        <v>754.0</v>
      </c>
      <c r="B756" s="3" t="s">
        <v>1621</v>
      </c>
      <c r="C756" s="3" t="s">
        <v>1622</v>
      </c>
      <c r="D756" s="3">
        <v>70400.0</v>
      </c>
      <c r="E756" s="3">
        <v>118603.0</v>
      </c>
      <c r="F756" s="5">
        <f t="shared" si="2"/>
        <v>168.4701705</v>
      </c>
      <c r="G756" s="3" t="s">
        <v>6</v>
      </c>
      <c r="H756" s="3">
        <v>3205.0</v>
      </c>
      <c r="I756" s="6">
        <f t="shared" si="3"/>
        <v>37.00561622</v>
      </c>
      <c r="J756" s="3" t="s">
        <v>68</v>
      </c>
      <c r="K756" s="3" t="s">
        <v>106</v>
      </c>
      <c r="L756" s="3">
        <v>1.3514004E9</v>
      </c>
      <c r="M756" s="3">
        <v>1.3559832E9</v>
      </c>
      <c r="N756" s="7">
        <f t="shared" ref="N756:O756" si="757">(((L756/60)/60)/24)+DATE(1970,1,1)</f>
        <v>41210.20833</v>
      </c>
      <c r="O756" s="7">
        <f t="shared" si="757"/>
        <v>41263.25</v>
      </c>
      <c r="P756" s="3" t="b">
        <v>0</v>
      </c>
      <c r="Q756" s="3" t="b">
        <v>0</v>
      </c>
      <c r="R756" s="3" t="s">
        <v>116</v>
      </c>
      <c r="S756" s="3" t="s">
        <v>46</v>
      </c>
      <c r="T756" s="3" t="s">
        <v>8</v>
      </c>
      <c r="U756" s="3"/>
      <c r="V756" s="3"/>
      <c r="W756" s="3"/>
      <c r="X756" s="3"/>
      <c r="Y756" s="3"/>
      <c r="Z756" s="3"/>
    </row>
    <row r="757">
      <c r="A757" s="3">
        <v>755.0</v>
      </c>
      <c r="B757" s="3" t="s">
        <v>1623</v>
      </c>
      <c r="C757" s="3" t="s">
        <v>1624</v>
      </c>
      <c r="D757" s="3">
        <v>4500.0</v>
      </c>
      <c r="E757" s="3">
        <v>7496.0</v>
      </c>
      <c r="F757" s="5">
        <f t="shared" si="2"/>
        <v>166.5777778</v>
      </c>
      <c r="G757" s="3" t="s">
        <v>6</v>
      </c>
      <c r="H757" s="3">
        <v>288.0</v>
      </c>
      <c r="I757" s="6">
        <f t="shared" si="3"/>
        <v>26.02777778</v>
      </c>
      <c r="J757" s="3" t="s">
        <v>71</v>
      </c>
      <c r="K757" s="3" t="s">
        <v>119</v>
      </c>
      <c r="L757" s="3">
        <v>1.5143544E9</v>
      </c>
      <c r="M757" s="3">
        <v>1.5153912E9</v>
      </c>
      <c r="N757" s="7">
        <f t="shared" ref="N757:O757" si="758">(((L757/60)/60)/24)+DATE(1970,1,1)</f>
        <v>43096.25</v>
      </c>
      <c r="O757" s="7">
        <f t="shared" si="758"/>
        <v>43108.25</v>
      </c>
      <c r="P757" s="3" t="b">
        <v>0</v>
      </c>
      <c r="Q757" s="3" t="b">
        <v>1</v>
      </c>
      <c r="R757" s="3" t="s">
        <v>116</v>
      </c>
      <c r="S757" s="3" t="s">
        <v>46</v>
      </c>
      <c r="T757" s="3" t="s">
        <v>8</v>
      </c>
      <c r="U757" s="3"/>
      <c r="V757" s="3"/>
      <c r="W757" s="3"/>
      <c r="X757" s="3"/>
      <c r="Y757" s="3"/>
      <c r="Z757" s="3"/>
    </row>
    <row r="758">
      <c r="A758" s="3">
        <v>756.0</v>
      </c>
      <c r="B758" s="3" t="s">
        <v>1625</v>
      </c>
      <c r="C758" s="3" t="s">
        <v>1626</v>
      </c>
      <c r="D758" s="3">
        <v>1300.0</v>
      </c>
      <c r="E758" s="3">
        <v>10037.0</v>
      </c>
      <c r="F758" s="5">
        <f t="shared" si="2"/>
        <v>772.0769231</v>
      </c>
      <c r="G758" s="3" t="s">
        <v>6</v>
      </c>
      <c r="H758" s="3">
        <v>148.0</v>
      </c>
      <c r="I758" s="6">
        <f t="shared" si="3"/>
        <v>67.81756757</v>
      </c>
      <c r="J758" s="3" t="s">
        <v>68</v>
      </c>
      <c r="K758" s="3" t="s">
        <v>106</v>
      </c>
      <c r="L758" s="3">
        <v>1.4217336E9</v>
      </c>
      <c r="M758" s="3">
        <v>1.422252E9</v>
      </c>
      <c r="N758" s="7">
        <f t="shared" ref="N758:O758" si="759">(((L758/60)/60)/24)+DATE(1970,1,1)</f>
        <v>42024.25</v>
      </c>
      <c r="O758" s="7">
        <f t="shared" si="759"/>
        <v>42030.25</v>
      </c>
      <c r="P758" s="3" t="b">
        <v>0</v>
      </c>
      <c r="Q758" s="3" t="b">
        <v>0</v>
      </c>
      <c r="R758" s="3" t="s">
        <v>116</v>
      </c>
      <c r="S758" s="3" t="s">
        <v>46</v>
      </c>
      <c r="T758" s="3" t="s">
        <v>8</v>
      </c>
      <c r="U758" s="3"/>
      <c r="V758" s="3"/>
      <c r="W758" s="3"/>
      <c r="X758" s="3"/>
      <c r="Y758" s="3"/>
      <c r="Z758" s="3"/>
    </row>
    <row r="759">
      <c r="A759" s="3">
        <v>757.0</v>
      </c>
      <c r="B759" s="3" t="s">
        <v>1627</v>
      </c>
      <c r="C759" s="3" t="s">
        <v>1628</v>
      </c>
      <c r="D759" s="3">
        <v>1400.0</v>
      </c>
      <c r="E759" s="3">
        <v>5696.0</v>
      </c>
      <c r="F759" s="5">
        <f t="shared" si="2"/>
        <v>406.8571429</v>
      </c>
      <c r="G759" s="3" t="s">
        <v>6</v>
      </c>
      <c r="H759" s="3">
        <v>114.0</v>
      </c>
      <c r="I759" s="6">
        <f t="shared" si="3"/>
        <v>49.96491228</v>
      </c>
      <c r="J759" s="3" t="s">
        <v>68</v>
      </c>
      <c r="K759" s="3" t="s">
        <v>106</v>
      </c>
      <c r="L759" s="3">
        <v>1.3051764E9</v>
      </c>
      <c r="M759" s="3">
        <v>1.305522E9</v>
      </c>
      <c r="N759" s="7">
        <f t="shared" ref="N759:O759" si="760">(((L759/60)/60)/24)+DATE(1970,1,1)</f>
        <v>40675.20833</v>
      </c>
      <c r="O759" s="7">
        <f t="shared" si="760"/>
        <v>40679.20833</v>
      </c>
      <c r="P759" s="3" t="b">
        <v>0</v>
      </c>
      <c r="Q759" s="3" t="b">
        <v>0</v>
      </c>
      <c r="R759" s="3" t="s">
        <v>133</v>
      </c>
      <c r="S759" s="3" t="s">
        <v>47</v>
      </c>
      <c r="T759" s="3" t="s">
        <v>16</v>
      </c>
      <c r="U759" s="3"/>
      <c r="V759" s="3"/>
      <c r="W759" s="3"/>
      <c r="X759" s="3"/>
      <c r="Y759" s="3"/>
      <c r="Z759" s="3"/>
    </row>
    <row r="760">
      <c r="A760" s="3">
        <v>758.0</v>
      </c>
      <c r="B760" s="3" t="s">
        <v>1629</v>
      </c>
      <c r="C760" s="3" t="s">
        <v>1630</v>
      </c>
      <c r="D760" s="3">
        <v>29600.0</v>
      </c>
      <c r="E760" s="3">
        <v>167005.0</v>
      </c>
      <c r="F760" s="5">
        <f t="shared" si="2"/>
        <v>564.2060811</v>
      </c>
      <c r="G760" s="3" t="s">
        <v>6</v>
      </c>
      <c r="H760" s="3">
        <v>1518.0</v>
      </c>
      <c r="I760" s="6">
        <f t="shared" si="3"/>
        <v>110.016469</v>
      </c>
      <c r="J760" s="3" t="s">
        <v>73</v>
      </c>
      <c r="K760" s="3" t="s">
        <v>102</v>
      </c>
      <c r="L760" s="3">
        <v>1.4141268E9</v>
      </c>
      <c r="M760" s="3">
        <v>1.4149044E9</v>
      </c>
      <c r="N760" s="7">
        <f t="shared" ref="N760:O760" si="761">(((L760/60)/60)/24)+DATE(1970,1,1)</f>
        <v>41936.20833</v>
      </c>
      <c r="O760" s="7">
        <f t="shared" si="761"/>
        <v>41945.20833</v>
      </c>
      <c r="P760" s="3" t="b">
        <v>0</v>
      </c>
      <c r="Q760" s="3" t="b">
        <v>0</v>
      </c>
      <c r="R760" s="3" t="s">
        <v>107</v>
      </c>
      <c r="S760" s="3" t="s">
        <v>48</v>
      </c>
      <c r="T760" s="3" t="s">
        <v>9</v>
      </c>
      <c r="U760" s="3"/>
      <c r="V760" s="3"/>
      <c r="W760" s="3"/>
      <c r="X760" s="3"/>
      <c r="Y760" s="3"/>
      <c r="Z760" s="3"/>
    </row>
    <row r="761">
      <c r="A761" s="3">
        <v>759.0</v>
      </c>
      <c r="B761" s="3" t="s">
        <v>1631</v>
      </c>
      <c r="C761" s="3" t="s">
        <v>1632</v>
      </c>
      <c r="D761" s="3">
        <v>167500.0</v>
      </c>
      <c r="E761" s="3">
        <v>114615.0</v>
      </c>
      <c r="F761" s="5">
        <f t="shared" si="2"/>
        <v>68.42686567</v>
      </c>
      <c r="G761" s="3" t="s">
        <v>4</v>
      </c>
      <c r="H761" s="3">
        <v>1274.0</v>
      </c>
      <c r="I761" s="6">
        <f t="shared" si="3"/>
        <v>89.96467818</v>
      </c>
      <c r="J761" s="3" t="s">
        <v>68</v>
      </c>
      <c r="K761" s="3" t="s">
        <v>106</v>
      </c>
      <c r="L761" s="3">
        <v>1.5178104E9</v>
      </c>
      <c r="M761" s="3">
        <v>1.5204024E9</v>
      </c>
      <c r="N761" s="7">
        <f t="shared" ref="N761:O761" si="762">(((L761/60)/60)/24)+DATE(1970,1,1)</f>
        <v>43136.25</v>
      </c>
      <c r="O761" s="7">
        <f t="shared" si="762"/>
        <v>43166.25</v>
      </c>
      <c r="P761" s="3" t="b">
        <v>0</v>
      </c>
      <c r="Q761" s="3" t="b">
        <v>0</v>
      </c>
      <c r="R761" s="3" t="s">
        <v>130</v>
      </c>
      <c r="S761" s="3" t="s">
        <v>48</v>
      </c>
      <c r="T761" s="3" t="s">
        <v>21</v>
      </c>
      <c r="U761" s="3"/>
      <c r="V761" s="3"/>
      <c r="W761" s="3"/>
      <c r="X761" s="3"/>
      <c r="Y761" s="3"/>
      <c r="Z761" s="3"/>
    </row>
    <row r="762">
      <c r="A762" s="3">
        <v>760.0</v>
      </c>
      <c r="B762" s="3" t="s">
        <v>1633</v>
      </c>
      <c r="C762" s="3" t="s">
        <v>1634</v>
      </c>
      <c r="D762" s="3">
        <v>48300.0</v>
      </c>
      <c r="E762" s="3">
        <v>16592.0</v>
      </c>
      <c r="F762" s="5">
        <f t="shared" si="2"/>
        <v>34.35196687</v>
      </c>
      <c r="G762" s="3" t="s">
        <v>4</v>
      </c>
      <c r="H762" s="3">
        <v>210.0</v>
      </c>
      <c r="I762" s="6">
        <f t="shared" si="3"/>
        <v>79.00952381</v>
      </c>
      <c r="J762" s="3" t="s">
        <v>69</v>
      </c>
      <c r="K762" s="3" t="s">
        <v>185</v>
      </c>
      <c r="L762" s="3">
        <v>1.5646356E9</v>
      </c>
      <c r="M762" s="3">
        <v>1.5671412E9</v>
      </c>
      <c r="N762" s="7">
        <f t="shared" ref="N762:O762" si="763">(((L762/60)/60)/24)+DATE(1970,1,1)</f>
        <v>43678.20833</v>
      </c>
      <c r="O762" s="7">
        <f t="shared" si="763"/>
        <v>43707.20833</v>
      </c>
      <c r="P762" s="3" t="b">
        <v>0</v>
      </c>
      <c r="Q762" s="3" t="b">
        <v>1</v>
      </c>
      <c r="R762" s="3" t="s">
        <v>168</v>
      </c>
      <c r="S762" s="3" t="s">
        <v>51</v>
      </c>
      <c r="T762" s="3" t="s">
        <v>17</v>
      </c>
      <c r="U762" s="3"/>
      <c r="V762" s="3"/>
      <c r="W762" s="3"/>
      <c r="X762" s="3"/>
      <c r="Y762" s="3"/>
      <c r="Z762" s="3"/>
    </row>
    <row r="763">
      <c r="A763" s="3">
        <v>761.0</v>
      </c>
      <c r="B763" s="3" t="s">
        <v>1635</v>
      </c>
      <c r="C763" s="3" t="s">
        <v>1636</v>
      </c>
      <c r="D763" s="3">
        <v>2200.0</v>
      </c>
      <c r="E763" s="3">
        <v>14420.0</v>
      </c>
      <c r="F763" s="5">
        <f t="shared" si="2"/>
        <v>655.4545455</v>
      </c>
      <c r="G763" s="3" t="s">
        <v>6</v>
      </c>
      <c r="H763" s="3">
        <v>166.0</v>
      </c>
      <c r="I763" s="6">
        <f t="shared" si="3"/>
        <v>86.86746988</v>
      </c>
      <c r="J763" s="3" t="s">
        <v>68</v>
      </c>
      <c r="K763" s="3" t="s">
        <v>106</v>
      </c>
      <c r="L763" s="3">
        <v>1.5006996E9</v>
      </c>
      <c r="M763" s="3">
        <v>1.5011316E9</v>
      </c>
      <c r="N763" s="7">
        <f t="shared" ref="N763:O763" si="764">(((L763/60)/60)/24)+DATE(1970,1,1)</f>
        <v>42938.20833</v>
      </c>
      <c r="O763" s="7">
        <f t="shared" si="764"/>
        <v>42943.20833</v>
      </c>
      <c r="P763" s="3" t="b">
        <v>0</v>
      </c>
      <c r="Q763" s="3" t="b">
        <v>0</v>
      </c>
      <c r="R763" s="3" t="s">
        <v>107</v>
      </c>
      <c r="S763" s="3" t="s">
        <v>48</v>
      </c>
      <c r="T763" s="3" t="s">
        <v>9</v>
      </c>
      <c r="U763" s="3"/>
      <c r="V763" s="3"/>
      <c r="W763" s="3"/>
      <c r="X763" s="3"/>
      <c r="Y763" s="3"/>
      <c r="Z763" s="3"/>
    </row>
    <row r="764">
      <c r="A764" s="3">
        <v>762.0</v>
      </c>
      <c r="B764" s="3" t="s">
        <v>745</v>
      </c>
      <c r="C764" s="3" t="s">
        <v>1637</v>
      </c>
      <c r="D764" s="3">
        <v>3500.0</v>
      </c>
      <c r="E764" s="3">
        <v>6204.0</v>
      </c>
      <c r="F764" s="5">
        <f t="shared" si="2"/>
        <v>177.2571429</v>
      </c>
      <c r="G764" s="3" t="s">
        <v>6</v>
      </c>
      <c r="H764" s="3">
        <v>100.0</v>
      </c>
      <c r="I764" s="6">
        <f t="shared" si="3"/>
        <v>62.04</v>
      </c>
      <c r="J764" s="3" t="s">
        <v>74</v>
      </c>
      <c r="K764" s="3" t="s">
        <v>110</v>
      </c>
      <c r="L764" s="3">
        <v>1.3540824E9</v>
      </c>
      <c r="M764" s="3">
        <v>1.3550328E9</v>
      </c>
      <c r="N764" s="7">
        <f t="shared" ref="N764:O764" si="765">(((L764/60)/60)/24)+DATE(1970,1,1)</f>
        <v>41241.25</v>
      </c>
      <c r="O764" s="7">
        <f t="shared" si="765"/>
        <v>41252.25</v>
      </c>
      <c r="P764" s="3" t="b">
        <v>0</v>
      </c>
      <c r="Q764" s="3" t="b">
        <v>0</v>
      </c>
      <c r="R764" s="3" t="s">
        <v>236</v>
      </c>
      <c r="S764" s="3" t="s">
        <v>48</v>
      </c>
      <c r="T764" s="3" t="s">
        <v>23</v>
      </c>
      <c r="U764" s="3"/>
      <c r="V764" s="3"/>
      <c r="W764" s="3"/>
      <c r="X764" s="3"/>
      <c r="Y764" s="3"/>
      <c r="Z764" s="3"/>
    </row>
    <row r="765">
      <c r="A765" s="3">
        <v>763.0</v>
      </c>
      <c r="B765" s="3" t="s">
        <v>1638</v>
      </c>
      <c r="C765" s="3" t="s">
        <v>1639</v>
      </c>
      <c r="D765" s="3">
        <v>5600.0</v>
      </c>
      <c r="E765" s="3">
        <v>6338.0</v>
      </c>
      <c r="F765" s="5">
        <f t="shared" si="2"/>
        <v>113.1785714</v>
      </c>
      <c r="G765" s="3" t="s">
        <v>6</v>
      </c>
      <c r="H765" s="3">
        <v>235.0</v>
      </c>
      <c r="I765" s="6">
        <f t="shared" si="3"/>
        <v>26.97021277</v>
      </c>
      <c r="J765" s="3" t="s">
        <v>68</v>
      </c>
      <c r="K765" s="3" t="s">
        <v>106</v>
      </c>
      <c r="L765" s="3">
        <v>1.3364532E9</v>
      </c>
      <c r="M765" s="3">
        <v>1.3394772E9</v>
      </c>
      <c r="N765" s="7">
        <f t="shared" ref="N765:O765" si="766">(((L765/60)/60)/24)+DATE(1970,1,1)</f>
        <v>41037.20833</v>
      </c>
      <c r="O765" s="7">
        <f t="shared" si="766"/>
        <v>41072.20833</v>
      </c>
      <c r="P765" s="3" t="b">
        <v>0</v>
      </c>
      <c r="Q765" s="3" t="b">
        <v>1</v>
      </c>
      <c r="R765" s="3" t="s">
        <v>116</v>
      </c>
      <c r="S765" s="3" t="s">
        <v>46</v>
      </c>
      <c r="T765" s="3" t="s">
        <v>8</v>
      </c>
      <c r="U765" s="3"/>
      <c r="V765" s="3"/>
      <c r="W765" s="3"/>
      <c r="X765" s="3"/>
      <c r="Y765" s="3"/>
      <c r="Z765" s="3"/>
    </row>
    <row r="766">
      <c r="A766" s="3">
        <v>764.0</v>
      </c>
      <c r="B766" s="3" t="s">
        <v>1640</v>
      </c>
      <c r="C766" s="3" t="s">
        <v>1641</v>
      </c>
      <c r="D766" s="3">
        <v>1100.0</v>
      </c>
      <c r="E766" s="3">
        <v>8010.0</v>
      </c>
      <c r="F766" s="5">
        <f t="shared" si="2"/>
        <v>728.1818182</v>
      </c>
      <c r="G766" s="3" t="s">
        <v>6</v>
      </c>
      <c r="H766" s="3">
        <v>148.0</v>
      </c>
      <c r="I766" s="6">
        <f t="shared" si="3"/>
        <v>54.12162162</v>
      </c>
      <c r="J766" s="3" t="s">
        <v>68</v>
      </c>
      <c r="K766" s="3" t="s">
        <v>106</v>
      </c>
      <c r="L766" s="3">
        <v>1.3052628E9</v>
      </c>
      <c r="M766" s="3">
        <v>1.305954E9</v>
      </c>
      <c r="N766" s="7">
        <f t="shared" ref="N766:O766" si="767">(((L766/60)/60)/24)+DATE(1970,1,1)</f>
        <v>40676.20833</v>
      </c>
      <c r="O766" s="7">
        <f t="shared" si="767"/>
        <v>40684.20833</v>
      </c>
      <c r="P766" s="3" t="b">
        <v>0</v>
      </c>
      <c r="Q766" s="3" t="b">
        <v>0</v>
      </c>
      <c r="R766" s="3" t="s">
        <v>107</v>
      </c>
      <c r="S766" s="3" t="s">
        <v>48</v>
      </c>
      <c r="T766" s="3" t="s">
        <v>9</v>
      </c>
      <c r="U766" s="3"/>
      <c r="V766" s="3"/>
      <c r="W766" s="3"/>
      <c r="X766" s="3"/>
      <c r="Y766" s="3"/>
      <c r="Z766" s="3"/>
    </row>
    <row r="767">
      <c r="A767" s="3">
        <v>765.0</v>
      </c>
      <c r="B767" s="3" t="s">
        <v>1642</v>
      </c>
      <c r="C767" s="3" t="s">
        <v>1643</v>
      </c>
      <c r="D767" s="3">
        <v>3900.0</v>
      </c>
      <c r="E767" s="3">
        <v>8125.0</v>
      </c>
      <c r="F767" s="5">
        <f t="shared" si="2"/>
        <v>208.3333333</v>
      </c>
      <c r="G767" s="3" t="s">
        <v>6</v>
      </c>
      <c r="H767" s="3">
        <v>198.0</v>
      </c>
      <c r="I767" s="6">
        <f t="shared" si="3"/>
        <v>41.03535354</v>
      </c>
      <c r="J767" s="3" t="s">
        <v>68</v>
      </c>
      <c r="K767" s="3" t="s">
        <v>106</v>
      </c>
      <c r="L767" s="3">
        <v>1.4922324E9</v>
      </c>
      <c r="M767" s="3">
        <v>1.4943924E9</v>
      </c>
      <c r="N767" s="7">
        <f t="shared" ref="N767:O767" si="768">(((L767/60)/60)/24)+DATE(1970,1,1)</f>
        <v>42840.20833</v>
      </c>
      <c r="O767" s="7">
        <f t="shared" si="768"/>
        <v>42865.20833</v>
      </c>
      <c r="P767" s="3" t="b">
        <v>1</v>
      </c>
      <c r="Q767" s="3" t="b">
        <v>1</v>
      </c>
      <c r="R767" s="3" t="s">
        <v>140</v>
      </c>
      <c r="S767" s="3" t="s">
        <v>48</v>
      </c>
      <c r="T767" s="3" t="s">
        <v>14</v>
      </c>
      <c r="U767" s="3"/>
      <c r="V767" s="3"/>
      <c r="W767" s="3"/>
      <c r="X767" s="3"/>
      <c r="Y767" s="3"/>
      <c r="Z767" s="3"/>
    </row>
    <row r="768">
      <c r="A768" s="3">
        <v>766.0</v>
      </c>
      <c r="B768" s="3" t="s">
        <v>1644</v>
      </c>
      <c r="C768" s="3" t="s">
        <v>1645</v>
      </c>
      <c r="D768" s="3">
        <v>43800.0</v>
      </c>
      <c r="E768" s="3">
        <v>13653.0</v>
      </c>
      <c r="F768" s="5">
        <f t="shared" si="2"/>
        <v>31.17123288</v>
      </c>
      <c r="G768" s="3" t="s">
        <v>4</v>
      </c>
      <c r="H768" s="3">
        <v>248.0</v>
      </c>
      <c r="I768" s="6">
        <f t="shared" si="3"/>
        <v>55.05241935</v>
      </c>
      <c r="J768" s="3" t="s">
        <v>74</v>
      </c>
      <c r="K768" s="3" t="s">
        <v>110</v>
      </c>
      <c r="L768" s="3">
        <v>1.5373332E9</v>
      </c>
      <c r="M768" s="3">
        <v>1.5374196E9</v>
      </c>
      <c r="N768" s="7">
        <f t="shared" ref="N768:O768" si="769">(((L768/60)/60)/24)+DATE(1970,1,1)</f>
        <v>43362.20833</v>
      </c>
      <c r="O768" s="7">
        <f t="shared" si="769"/>
        <v>43363.20833</v>
      </c>
      <c r="P768" s="3" t="b">
        <v>0</v>
      </c>
      <c r="Q768" s="3" t="b">
        <v>0</v>
      </c>
      <c r="R768" s="3" t="s">
        <v>551</v>
      </c>
      <c r="S768" s="3" t="s">
        <v>47</v>
      </c>
      <c r="T768" s="3" t="s">
        <v>26</v>
      </c>
      <c r="U768" s="3"/>
      <c r="V768" s="3"/>
      <c r="W768" s="3"/>
      <c r="X768" s="3"/>
      <c r="Y768" s="3"/>
      <c r="Z768" s="3"/>
    </row>
    <row r="769">
      <c r="A769" s="3">
        <v>767.0</v>
      </c>
      <c r="B769" s="3" t="s">
        <v>1646</v>
      </c>
      <c r="C769" s="3" t="s">
        <v>1647</v>
      </c>
      <c r="D769" s="3">
        <v>97200.0</v>
      </c>
      <c r="E769" s="3">
        <v>55372.0</v>
      </c>
      <c r="F769" s="5">
        <f t="shared" si="2"/>
        <v>56.96707819</v>
      </c>
      <c r="G769" s="3" t="s">
        <v>4</v>
      </c>
      <c r="H769" s="3">
        <v>513.0</v>
      </c>
      <c r="I769" s="6">
        <f t="shared" si="3"/>
        <v>107.9376218</v>
      </c>
      <c r="J769" s="3" t="s">
        <v>68</v>
      </c>
      <c r="K769" s="3" t="s">
        <v>106</v>
      </c>
      <c r="L769" s="3">
        <v>1.4441076E9</v>
      </c>
      <c r="M769" s="3">
        <v>1.4479992E9</v>
      </c>
      <c r="N769" s="7">
        <f t="shared" ref="N769:O769" si="770">(((L769/60)/60)/24)+DATE(1970,1,1)</f>
        <v>42283.20833</v>
      </c>
      <c r="O769" s="7">
        <f t="shared" si="770"/>
        <v>42328.25</v>
      </c>
      <c r="P769" s="3" t="b">
        <v>0</v>
      </c>
      <c r="Q769" s="3" t="b">
        <v>0</v>
      </c>
      <c r="R769" s="3" t="s">
        <v>283</v>
      </c>
      <c r="S769" s="3" t="s">
        <v>50</v>
      </c>
      <c r="T769" s="3" t="s">
        <v>19</v>
      </c>
      <c r="U769" s="3"/>
      <c r="V769" s="3"/>
      <c r="W769" s="3"/>
      <c r="X769" s="3"/>
      <c r="Y769" s="3"/>
      <c r="Z769" s="3"/>
    </row>
    <row r="770">
      <c r="A770" s="3">
        <v>768.0</v>
      </c>
      <c r="B770" s="3" t="s">
        <v>1648</v>
      </c>
      <c r="C770" s="3" t="s">
        <v>1649</v>
      </c>
      <c r="D770" s="3">
        <v>4800.0</v>
      </c>
      <c r="E770" s="3">
        <v>11088.0</v>
      </c>
      <c r="F770" s="5">
        <f t="shared" si="2"/>
        <v>231</v>
      </c>
      <c r="G770" s="3" t="s">
        <v>6</v>
      </c>
      <c r="H770" s="3">
        <v>150.0</v>
      </c>
      <c r="I770" s="6">
        <f t="shared" si="3"/>
        <v>73.92</v>
      </c>
      <c r="J770" s="3" t="s">
        <v>68</v>
      </c>
      <c r="K770" s="3" t="s">
        <v>106</v>
      </c>
      <c r="L770" s="3">
        <v>1.3867416E9</v>
      </c>
      <c r="M770" s="3">
        <v>1.3880376E9</v>
      </c>
      <c r="N770" s="7">
        <f t="shared" ref="N770:O770" si="771">(((L770/60)/60)/24)+DATE(1970,1,1)</f>
        <v>41619.25</v>
      </c>
      <c r="O770" s="7">
        <f t="shared" si="771"/>
        <v>41634.25</v>
      </c>
      <c r="P770" s="3" t="b">
        <v>0</v>
      </c>
      <c r="Q770" s="3" t="b">
        <v>0</v>
      </c>
      <c r="R770" s="3" t="s">
        <v>116</v>
      </c>
      <c r="S770" s="3" t="s">
        <v>46</v>
      </c>
      <c r="T770" s="3" t="s">
        <v>8</v>
      </c>
      <c r="U770" s="3"/>
      <c r="V770" s="3"/>
      <c r="W770" s="3"/>
      <c r="X770" s="3"/>
      <c r="Y770" s="3"/>
      <c r="Z770" s="3"/>
    </row>
    <row r="771">
      <c r="A771" s="3">
        <v>769.0</v>
      </c>
      <c r="B771" s="3" t="s">
        <v>1650</v>
      </c>
      <c r="C771" s="3" t="s">
        <v>1651</v>
      </c>
      <c r="D771" s="3">
        <v>125600.0</v>
      </c>
      <c r="E771" s="3">
        <v>109106.0</v>
      </c>
      <c r="F771" s="5">
        <f t="shared" si="2"/>
        <v>86.86783439</v>
      </c>
      <c r="G771" s="3" t="s">
        <v>4</v>
      </c>
      <c r="H771" s="3">
        <v>3410.0</v>
      </c>
      <c r="I771" s="6">
        <f t="shared" si="3"/>
        <v>31.99589443</v>
      </c>
      <c r="J771" s="3" t="s">
        <v>68</v>
      </c>
      <c r="K771" s="3" t="s">
        <v>106</v>
      </c>
      <c r="L771" s="3">
        <v>1.3765428E9</v>
      </c>
      <c r="M771" s="3">
        <v>1.3787892E9</v>
      </c>
      <c r="N771" s="7">
        <f t="shared" ref="N771:O771" si="772">(((L771/60)/60)/24)+DATE(1970,1,1)</f>
        <v>41501.20833</v>
      </c>
      <c r="O771" s="7">
        <f t="shared" si="772"/>
        <v>41527.20833</v>
      </c>
      <c r="P771" s="3" t="b">
        <v>0</v>
      </c>
      <c r="Q771" s="3" t="b">
        <v>0</v>
      </c>
      <c r="R771" s="3" t="s">
        <v>168</v>
      </c>
      <c r="S771" s="3" t="s">
        <v>51</v>
      </c>
      <c r="T771" s="3" t="s">
        <v>17</v>
      </c>
      <c r="U771" s="3"/>
      <c r="V771" s="3"/>
      <c r="W771" s="3"/>
      <c r="X771" s="3"/>
      <c r="Y771" s="3"/>
      <c r="Z771" s="3"/>
    </row>
    <row r="772">
      <c r="A772" s="3">
        <v>770.0</v>
      </c>
      <c r="B772" s="3" t="s">
        <v>1652</v>
      </c>
      <c r="C772" s="3" t="s">
        <v>1653</v>
      </c>
      <c r="D772" s="3">
        <v>4300.0</v>
      </c>
      <c r="E772" s="3">
        <v>11642.0</v>
      </c>
      <c r="F772" s="5">
        <f t="shared" si="2"/>
        <v>270.744186</v>
      </c>
      <c r="G772" s="3" t="s">
        <v>6</v>
      </c>
      <c r="H772" s="3">
        <v>216.0</v>
      </c>
      <c r="I772" s="6">
        <f t="shared" si="3"/>
        <v>53.89814815</v>
      </c>
      <c r="J772" s="3" t="s">
        <v>69</v>
      </c>
      <c r="K772" s="3" t="s">
        <v>185</v>
      </c>
      <c r="L772" s="3">
        <v>1.3974516E9</v>
      </c>
      <c r="M772" s="3">
        <v>1.3980564E9</v>
      </c>
      <c r="N772" s="7">
        <f t="shared" ref="N772:O772" si="773">(((L772/60)/60)/24)+DATE(1970,1,1)</f>
        <v>41743.20833</v>
      </c>
      <c r="O772" s="7">
        <f t="shared" si="773"/>
        <v>41750.20833</v>
      </c>
      <c r="P772" s="3" t="b">
        <v>0</v>
      </c>
      <c r="Q772" s="3" t="b">
        <v>1</v>
      </c>
      <c r="R772" s="3" t="s">
        <v>116</v>
      </c>
      <c r="S772" s="3" t="s">
        <v>46</v>
      </c>
      <c r="T772" s="3" t="s">
        <v>8</v>
      </c>
      <c r="U772" s="3"/>
      <c r="V772" s="3"/>
      <c r="W772" s="3"/>
      <c r="X772" s="3"/>
      <c r="Y772" s="3"/>
      <c r="Z772" s="3"/>
    </row>
    <row r="773">
      <c r="A773" s="3">
        <v>771.0</v>
      </c>
      <c r="B773" s="3" t="s">
        <v>1654</v>
      </c>
      <c r="C773" s="3" t="s">
        <v>1655</v>
      </c>
      <c r="D773" s="3">
        <v>5600.0</v>
      </c>
      <c r="E773" s="3">
        <v>2769.0</v>
      </c>
      <c r="F773" s="5">
        <f t="shared" si="2"/>
        <v>49.44642857</v>
      </c>
      <c r="G773" s="3" t="s">
        <v>3</v>
      </c>
      <c r="H773" s="3">
        <v>26.0</v>
      </c>
      <c r="I773" s="6">
        <f t="shared" si="3"/>
        <v>106.5</v>
      </c>
      <c r="J773" s="3" t="s">
        <v>68</v>
      </c>
      <c r="K773" s="3" t="s">
        <v>106</v>
      </c>
      <c r="L773" s="3">
        <v>1.5484824E9</v>
      </c>
      <c r="M773" s="3">
        <v>1.5508152E9</v>
      </c>
      <c r="N773" s="7">
        <f t="shared" ref="N773:O773" si="774">(((L773/60)/60)/24)+DATE(1970,1,1)</f>
        <v>43491.25</v>
      </c>
      <c r="O773" s="7">
        <f t="shared" si="774"/>
        <v>43518.25</v>
      </c>
      <c r="P773" s="3" t="b">
        <v>0</v>
      </c>
      <c r="Q773" s="3" t="b">
        <v>0</v>
      </c>
      <c r="R773" s="3" t="s">
        <v>116</v>
      </c>
      <c r="S773" s="3" t="s">
        <v>46</v>
      </c>
      <c r="T773" s="3" t="s">
        <v>8</v>
      </c>
      <c r="U773" s="3"/>
      <c r="V773" s="3"/>
      <c r="W773" s="3"/>
      <c r="X773" s="3"/>
      <c r="Y773" s="3"/>
      <c r="Z773" s="3"/>
    </row>
    <row r="774">
      <c r="A774" s="3">
        <v>772.0</v>
      </c>
      <c r="B774" s="3" t="s">
        <v>1656</v>
      </c>
      <c r="C774" s="3" t="s">
        <v>1657</v>
      </c>
      <c r="D774" s="3">
        <v>149600.0</v>
      </c>
      <c r="E774" s="3">
        <v>169586.0</v>
      </c>
      <c r="F774" s="5">
        <f t="shared" si="2"/>
        <v>113.3596257</v>
      </c>
      <c r="G774" s="3" t="s">
        <v>6</v>
      </c>
      <c r="H774" s="3">
        <v>5139.0</v>
      </c>
      <c r="I774" s="6">
        <f t="shared" si="3"/>
        <v>32.99980541</v>
      </c>
      <c r="J774" s="3" t="s">
        <v>68</v>
      </c>
      <c r="K774" s="3" t="s">
        <v>106</v>
      </c>
      <c r="L774" s="3">
        <v>1.549692E9</v>
      </c>
      <c r="M774" s="3">
        <v>1.5500376E9</v>
      </c>
      <c r="N774" s="7">
        <f t="shared" ref="N774:O774" si="775">(((L774/60)/60)/24)+DATE(1970,1,1)</f>
        <v>43505.25</v>
      </c>
      <c r="O774" s="7">
        <f t="shared" si="775"/>
        <v>43509.25</v>
      </c>
      <c r="P774" s="3" t="b">
        <v>0</v>
      </c>
      <c r="Q774" s="3" t="b">
        <v>0</v>
      </c>
      <c r="R774" s="3" t="s">
        <v>140</v>
      </c>
      <c r="S774" s="3" t="s">
        <v>48</v>
      </c>
      <c r="T774" s="3" t="s">
        <v>14</v>
      </c>
      <c r="U774" s="3"/>
      <c r="V774" s="3"/>
      <c r="W774" s="3"/>
      <c r="X774" s="3"/>
      <c r="Y774" s="3"/>
      <c r="Z774" s="3"/>
    </row>
    <row r="775">
      <c r="A775" s="3">
        <v>773.0</v>
      </c>
      <c r="B775" s="3" t="s">
        <v>1658</v>
      </c>
      <c r="C775" s="3" t="s">
        <v>1659</v>
      </c>
      <c r="D775" s="3">
        <v>53100.0</v>
      </c>
      <c r="E775" s="3">
        <v>101185.0</v>
      </c>
      <c r="F775" s="5">
        <f t="shared" si="2"/>
        <v>190.5555556</v>
      </c>
      <c r="G775" s="3" t="s">
        <v>6</v>
      </c>
      <c r="H775" s="3">
        <v>2353.0</v>
      </c>
      <c r="I775" s="6">
        <f t="shared" si="3"/>
        <v>43.00254994</v>
      </c>
      <c r="J775" s="3" t="s">
        <v>68</v>
      </c>
      <c r="K775" s="3" t="s">
        <v>106</v>
      </c>
      <c r="L775" s="3">
        <v>1.4920596E9</v>
      </c>
      <c r="M775" s="3">
        <v>1.4929236E9</v>
      </c>
      <c r="N775" s="7">
        <f t="shared" ref="N775:O775" si="776">(((L775/60)/60)/24)+DATE(1970,1,1)</f>
        <v>42838.20833</v>
      </c>
      <c r="O775" s="7">
        <f t="shared" si="776"/>
        <v>42848.20833</v>
      </c>
      <c r="P775" s="3" t="b">
        <v>0</v>
      </c>
      <c r="Q775" s="3" t="b">
        <v>0</v>
      </c>
      <c r="R775" s="3" t="s">
        <v>116</v>
      </c>
      <c r="S775" s="3" t="s">
        <v>46</v>
      </c>
      <c r="T775" s="3" t="s">
        <v>8</v>
      </c>
      <c r="U775" s="3"/>
      <c r="V775" s="3"/>
      <c r="W775" s="3"/>
      <c r="X775" s="3"/>
      <c r="Y775" s="3"/>
      <c r="Z775" s="3"/>
    </row>
    <row r="776">
      <c r="A776" s="3">
        <v>774.0</v>
      </c>
      <c r="B776" s="3" t="s">
        <v>1660</v>
      </c>
      <c r="C776" s="3" t="s">
        <v>1661</v>
      </c>
      <c r="D776" s="3">
        <v>5000.0</v>
      </c>
      <c r="E776" s="3">
        <v>6775.0</v>
      </c>
      <c r="F776" s="5">
        <f t="shared" si="2"/>
        <v>135.5</v>
      </c>
      <c r="G776" s="3" t="s">
        <v>6</v>
      </c>
      <c r="H776" s="3">
        <v>78.0</v>
      </c>
      <c r="I776" s="6">
        <f t="shared" si="3"/>
        <v>86.85897436</v>
      </c>
      <c r="J776" s="3" t="s">
        <v>69</v>
      </c>
      <c r="K776" s="3" t="s">
        <v>185</v>
      </c>
      <c r="L776" s="3">
        <v>1.4639796E9</v>
      </c>
      <c r="M776" s="3">
        <v>1.467522E9</v>
      </c>
      <c r="N776" s="7">
        <f t="shared" ref="N776:O776" si="777">(((L776/60)/60)/24)+DATE(1970,1,1)</f>
        <v>42513.20833</v>
      </c>
      <c r="O776" s="7">
        <f t="shared" si="777"/>
        <v>42554.20833</v>
      </c>
      <c r="P776" s="3" t="b">
        <v>0</v>
      </c>
      <c r="Q776" s="3" t="b">
        <v>0</v>
      </c>
      <c r="R776" s="3" t="s">
        <v>111</v>
      </c>
      <c r="S776" s="3" t="s">
        <v>49</v>
      </c>
      <c r="T776" s="3" t="s">
        <v>11</v>
      </c>
      <c r="U776" s="3"/>
      <c r="V776" s="3"/>
      <c r="W776" s="3"/>
      <c r="X776" s="3"/>
      <c r="Y776" s="3"/>
      <c r="Z776" s="3"/>
    </row>
    <row r="777">
      <c r="A777" s="3">
        <v>775.0</v>
      </c>
      <c r="B777" s="3" t="s">
        <v>1662</v>
      </c>
      <c r="C777" s="3" t="s">
        <v>1663</v>
      </c>
      <c r="D777" s="3">
        <v>9400.0</v>
      </c>
      <c r="E777" s="3">
        <v>968.0</v>
      </c>
      <c r="F777" s="5">
        <f t="shared" si="2"/>
        <v>10.29787234</v>
      </c>
      <c r="G777" s="3" t="s">
        <v>4</v>
      </c>
      <c r="H777" s="3">
        <v>10.0</v>
      </c>
      <c r="I777" s="6">
        <f t="shared" si="3"/>
        <v>96.8</v>
      </c>
      <c r="J777" s="3" t="s">
        <v>68</v>
      </c>
      <c r="K777" s="3" t="s">
        <v>106</v>
      </c>
      <c r="L777" s="3">
        <v>1.4152536E9</v>
      </c>
      <c r="M777" s="3">
        <v>1.4161176E9</v>
      </c>
      <c r="N777" s="7">
        <f t="shared" ref="N777:O777" si="778">(((L777/60)/60)/24)+DATE(1970,1,1)</f>
        <v>41949.25</v>
      </c>
      <c r="O777" s="7">
        <f t="shared" si="778"/>
        <v>41959.25</v>
      </c>
      <c r="P777" s="3" t="b">
        <v>0</v>
      </c>
      <c r="Q777" s="3" t="b">
        <v>0</v>
      </c>
      <c r="R777" s="3" t="s">
        <v>107</v>
      </c>
      <c r="S777" s="3" t="s">
        <v>48</v>
      </c>
      <c r="T777" s="3" t="s">
        <v>9</v>
      </c>
      <c r="U777" s="3"/>
      <c r="V777" s="3"/>
      <c r="W777" s="3"/>
      <c r="X777" s="3"/>
      <c r="Y777" s="3"/>
      <c r="Z777" s="3"/>
    </row>
    <row r="778">
      <c r="A778" s="3">
        <v>776.0</v>
      </c>
      <c r="B778" s="3" t="s">
        <v>1664</v>
      </c>
      <c r="C778" s="3" t="s">
        <v>1665</v>
      </c>
      <c r="D778" s="3">
        <v>110800.0</v>
      </c>
      <c r="E778" s="3">
        <v>72623.0</v>
      </c>
      <c r="F778" s="5">
        <f t="shared" si="2"/>
        <v>65.54422383</v>
      </c>
      <c r="G778" s="3" t="s">
        <v>4</v>
      </c>
      <c r="H778" s="3">
        <v>2201.0</v>
      </c>
      <c r="I778" s="6">
        <f t="shared" si="3"/>
        <v>32.99545661</v>
      </c>
      <c r="J778" s="3" t="s">
        <v>68</v>
      </c>
      <c r="K778" s="3" t="s">
        <v>106</v>
      </c>
      <c r="L778" s="3">
        <v>1.5622164E9</v>
      </c>
      <c r="M778" s="3">
        <v>1.5637716E9</v>
      </c>
      <c r="N778" s="7">
        <f t="shared" ref="N778:O778" si="779">(((L778/60)/60)/24)+DATE(1970,1,1)</f>
        <v>43650.20833</v>
      </c>
      <c r="O778" s="7">
        <f t="shared" si="779"/>
        <v>43668.20833</v>
      </c>
      <c r="P778" s="3" t="b">
        <v>0</v>
      </c>
      <c r="Q778" s="3" t="b">
        <v>0</v>
      </c>
      <c r="R778" s="3" t="s">
        <v>116</v>
      </c>
      <c r="S778" s="3" t="s">
        <v>46</v>
      </c>
      <c r="T778" s="3" t="s">
        <v>8</v>
      </c>
      <c r="U778" s="3"/>
      <c r="V778" s="3"/>
      <c r="W778" s="3"/>
      <c r="X778" s="3"/>
      <c r="Y778" s="3"/>
      <c r="Z778" s="3"/>
    </row>
    <row r="779">
      <c r="A779" s="3">
        <v>777.0</v>
      </c>
      <c r="B779" s="3" t="s">
        <v>1666</v>
      </c>
      <c r="C779" s="3" t="s">
        <v>1667</v>
      </c>
      <c r="D779" s="3">
        <v>93800.0</v>
      </c>
      <c r="E779" s="3">
        <v>45987.0</v>
      </c>
      <c r="F779" s="5">
        <f t="shared" si="2"/>
        <v>49.02665245</v>
      </c>
      <c r="G779" s="3" t="s">
        <v>4</v>
      </c>
      <c r="H779" s="3">
        <v>676.0</v>
      </c>
      <c r="I779" s="6">
        <f t="shared" si="3"/>
        <v>68.02810651</v>
      </c>
      <c r="J779" s="3" t="s">
        <v>68</v>
      </c>
      <c r="K779" s="3" t="s">
        <v>106</v>
      </c>
      <c r="L779" s="3">
        <v>1.316754E9</v>
      </c>
      <c r="M779" s="3">
        <v>1.3192596E9</v>
      </c>
      <c r="N779" s="7">
        <f t="shared" ref="N779:O779" si="780">(((L779/60)/60)/24)+DATE(1970,1,1)</f>
        <v>40809.20833</v>
      </c>
      <c r="O779" s="7">
        <f t="shared" si="780"/>
        <v>40838.20833</v>
      </c>
      <c r="P779" s="3" t="b">
        <v>0</v>
      </c>
      <c r="Q779" s="3" t="b">
        <v>0</v>
      </c>
      <c r="R779" s="3" t="s">
        <v>116</v>
      </c>
      <c r="S779" s="3" t="s">
        <v>46</v>
      </c>
      <c r="T779" s="3" t="s">
        <v>8</v>
      </c>
      <c r="U779" s="3"/>
      <c r="V779" s="3"/>
      <c r="W779" s="3"/>
      <c r="X779" s="3"/>
      <c r="Y779" s="3"/>
      <c r="Z779" s="3"/>
    </row>
    <row r="780">
      <c r="A780" s="3">
        <v>778.0</v>
      </c>
      <c r="B780" s="3" t="s">
        <v>1668</v>
      </c>
      <c r="C780" s="3" t="s">
        <v>1669</v>
      </c>
      <c r="D780" s="3">
        <v>1300.0</v>
      </c>
      <c r="E780" s="3">
        <v>10243.0</v>
      </c>
      <c r="F780" s="5">
        <f t="shared" si="2"/>
        <v>787.9230769</v>
      </c>
      <c r="G780" s="3" t="s">
        <v>6</v>
      </c>
      <c r="H780" s="3">
        <v>174.0</v>
      </c>
      <c r="I780" s="6">
        <f t="shared" si="3"/>
        <v>58.86781609</v>
      </c>
      <c r="J780" s="3" t="s">
        <v>72</v>
      </c>
      <c r="K780" s="3" t="s">
        <v>177</v>
      </c>
      <c r="L780" s="3">
        <v>1.3132116E9</v>
      </c>
      <c r="M780" s="3">
        <v>1.3136436E9</v>
      </c>
      <c r="N780" s="7">
        <f t="shared" ref="N780:O780" si="781">(((L780/60)/60)/24)+DATE(1970,1,1)</f>
        <v>40768.20833</v>
      </c>
      <c r="O780" s="7">
        <f t="shared" si="781"/>
        <v>40773.20833</v>
      </c>
      <c r="P780" s="3" t="b">
        <v>0</v>
      </c>
      <c r="Q780" s="3" t="b">
        <v>0</v>
      </c>
      <c r="R780" s="3" t="s">
        <v>151</v>
      </c>
      <c r="S780" s="3" t="s">
        <v>47</v>
      </c>
      <c r="T780" s="3" t="s">
        <v>18</v>
      </c>
      <c r="U780" s="3"/>
      <c r="V780" s="3"/>
      <c r="W780" s="3"/>
      <c r="X780" s="3"/>
      <c r="Y780" s="3"/>
      <c r="Z780" s="3"/>
    </row>
    <row r="781">
      <c r="A781" s="3">
        <v>779.0</v>
      </c>
      <c r="B781" s="3" t="s">
        <v>1670</v>
      </c>
      <c r="C781" s="3" t="s">
        <v>1671</v>
      </c>
      <c r="D781" s="3">
        <v>108700.0</v>
      </c>
      <c r="E781" s="3">
        <v>87293.0</v>
      </c>
      <c r="F781" s="5">
        <f t="shared" si="2"/>
        <v>80.30634775</v>
      </c>
      <c r="G781" s="3" t="s">
        <v>4</v>
      </c>
      <c r="H781" s="3">
        <v>831.0</v>
      </c>
      <c r="I781" s="6">
        <f t="shared" si="3"/>
        <v>105.045728</v>
      </c>
      <c r="J781" s="3" t="s">
        <v>68</v>
      </c>
      <c r="K781" s="3" t="s">
        <v>106</v>
      </c>
      <c r="L781" s="3">
        <v>1.4395284E9</v>
      </c>
      <c r="M781" s="3">
        <v>1.440306E9</v>
      </c>
      <c r="N781" s="7">
        <f t="shared" ref="N781:O781" si="782">(((L781/60)/60)/24)+DATE(1970,1,1)</f>
        <v>42230.20833</v>
      </c>
      <c r="O781" s="7">
        <f t="shared" si="782"/>
        <v>42239.20833</v>
      </c>
      <c r="P781" s="3" t="b">
        <v>0</v>
      </c>
      <c r="Q781" s="3" t="b">
        <v>1</v>
      </c>
      <c r="R781" s="3" t="s">
        <v>116</v>
      </c>
      <c r="S781" s="3" t="s">
        <v>46</v>
      </c>
      <c r="T781" s="3" t="s">
        <v>8</v>
      </c>
      <c r="U781" s="3"/>
      <c r="V781" s="3"/>
      <c r="W781" s="3"/>
      <c r="X781" s="3"/>
      <c r="Y781" s="3"/>
      <c r="Z781" s="3"/>
    </row>
    <row r="782">
      <c r="A782" s="3">
        <v>780.0</v>
      </c>
      <c r="B782" s="3" t="s">
        <v>1672</v>
      </c>
      <c r="C782" s="3" t="s">
        <v>1673</v>
      </c>
      <c r="D782" s="3">
        <v>5100.0</v>
      </c>
      <c r="E782" s="3">
        <v>5421.0</v>
      </c>
      <c r="F782" s="5">
        <f t="shared" si="2"/>
        <v>106.2941176</v>
      </c>
      <c r="G782" s="3" t="s">
        <v>6</v>
      </c>
      <c r="H782" s="3">
        <v>164.0</v>
      </c>
      <c r="I782" s="6">
        <f t="shared" si="3"/>
        <v>33.05487805</v>
      </c>
      <c r="J782" s="3" t="s">
        <v>68</v>
      </c>
      <c r="K782" s="3" t="s">
        <v>106</v>
      </c>
      <c r="L782" s="3">
        <v>1.4691636E9</v>
      </c>
      <c r="M782" s="3">
        <v>1.4708052E9</v>
      </c>
      <c r="N782" s="7">
        <f t="shared" ref="N782:O782" si="783">(((L782/60)/60)/24)+DATE(1970,1,1)</f>
        <v>42573.20833</v>
      </c>
      <c r="O782" s="7">
        <f t="shared" si="783"/>
        <v>42592.20833</v>
      </c>
      <c r="P782" s="3" t="b">
        <v>0</v>
      </c>
      <c r="Q782" s="3" t="b">
        <v>1</v>
      </c>
      <c r="R782" s="3" t="s">
        <v>133</v>
      </c>
      <c r="S782" s="3" t="s">
        <v>47</v>
      </c>
      <c r="T782" s="3" t="s">
        <v>16</v>
      </c>
      <c r="U782" s="3"/>
      <c r="V782" s="3"/>
      <c r="W782" s="3"/>
      <c r="X782" s="3"/>
      <c r="Y782" s="3"/>
      <c r="Z782" s="3"/>
    </row>
    <row r="783">
      <c r="A783" s="3">
        <v>781.0</v>
      </c>
      <c r="B783" s="3" t="s">
        <v>1674</v>
      </c>
      <c r="C783" s="3" t="s">
        <v>1675</v>
      </c>
      <c r="D783" s="3">
        <v>8700.0</v>
      </c>
      <c r="E783" s="3">
        <v>4414.0</v>
      </c>
      <c r="F783" s="5">
        <f t="shared" si="2"/>
        <v>50.73563218</v>
      </c>
      <c r="G783" s="3" t="s">
        <v>3</v>
      </c>
      <c r="H783" s="3">
        <v>56.0</v>
      </c>
      <c r="I783" s="6">
        <f t="shared" si="3"/>
        <v>78.82142857</v>
      </c>
      <c r="J783" s="3" t="s">
        <v>72</v>
      </c>
      <c r="K783" s="3" t="s">
        <v>177</v>
      </c>
      <c r="L783" s="3">
        <v>1.2885012E9</v>
      </c>
      <c r="M783" s="3">
        <v>1.2929112E9</v>
      </c>
      <c r="N783" s="7">
        <f t="shared" ref="N783:O783" si="784">(((L783/60)/60)/24)+DATE(1970,1,1)</f>
        <v>40482.20833</v>
      </c>
      <c r="O783" s="7">
        <f t="shared" si="784"/>
        <v>40533.25</v>
      </c>
      <c r="P783" s="3" t="b">
        <v>0</v>
      </c>
      <c r="Q783" s="3" t="b">
        <v>0</v>
      </c>
      <c r="R783" s="3" t="s">
        <v>116</v>
      </c>
      <c r="S783" s="3" t="s">
        <v>46</v>
      </c>
      <c r="T783" s="3" t="s">
        <v>8</v>
      </c>
      <c r="U783" s="3"/>
      <c r="V783" s="3"/>
      <c r="W783" s="3"/>
      <c r="X783" s="3"/>
      <c r="Y783" s="3"/>
      <c r="Z783" s="3"/>
    </row>
    <row r="784">
      <c r="A784" s="3">
        <v>782.0</v>
      </c>
      <c r="B784" s="3" t="s">
        <v>1676</v>
      </c>
      <c r="C784" s="3" t="s">
        <v>1677</v>
      </c>
      <c r="D784" s="3">
        <v>5100.0</v>
      </c>
      <c r="E784" s="3">
        <v>10981.0</v>
      </c>
      <c r="F784" s="5">
        <f t="shared" si="2"/>
        <v>215.3137255</v>
      </c>
      <c r="G784" s="3" t="s">
        <v>6</v>
      </c>
      <c r="H784" s="3">
        <v>161.0</v>
      </c>
      <c r="I784" s="6">
        <f t="shared" si="3"/>
        <v>68.20496894</v>
      </c>
      <c r="J784" s="3" t="s">
        <v>68</v>
      </c>
      <c r="K784" s="3" t="s">
        <v>106</v>
      </c>
      <c r="L784" s="3">
        <v>1.2989592E9</v>
      </c>
      <c r="M784" s="3">
        <v>1.3013748E9</v>
      </c>
      <c r="N784" s="7">
        <f t="shared" ref="N784:O784" si="785">(((L784/60)/60)/24)+DATE(1970,1,1)</f>
        <v>40603.25</v>
      </c>
      <c r="O784" s="7">
        <f t="shared" si="785"/>
        <v>40631.20833</v>
      </c>
      <c r="P784" s="3" t="b">
        <v>0</v>
      </c>
      <c r="Q784" s="3" t="b">
        <v>1</v>
      </c>
      <c r="R784" s="3" t="s">
        <v>151</v>
      </c>
      <c r="S784" s="3" t="s">
        <v>47</v>
      </c>
      <c r="T784" s="3" t="s">
        <v>18</v>
      </c>
      <c r="U784" s="3"/>
      <c r="V784" s="3"/>
      <c r="W784" s="3"/>
      <c r="X784" s="3"/>
      <c r="Y784" s="3"/>
      <c r="Z784" s="3"/>
    </row>
    <row r="785">
      <c r="A785" s="3">
        <v>783.0</v>
      </c>
      <c r="B785" s="3" t="s">
        <v>1678</v>
      </c>
      <c r="C785" s="3" t="s">
        <v>1679</v>
      </c>
      <c r="D785" s="3">
        <v>7400.0</v>
      </c>
      <c r="E785" s="3">
        <v>10451.0</v>
      </c>
      <c r="F785" s="5">
        <f t="shared" si="2"/>
        <v>141.2297297</v>
      </c>
      <c r="G785" s="3" t="s">
        <v>6</v>
      </c>
      <c r="H785" s="3">
        <v>138.0</v>
      </c>
      <c r="I785" s="6">
        <f t="shared" si="3"/>
        <v>75.73188406</v>
      </c>
      <c r="J785" s="3" t="s">
        <v>68</v>
      </c>
      <c r="K785" s="3" t="s">
        <v>106</v>
      </c>
      <c r="L785" s="3">
        <v>1.38726E9</v>
      </c>
      <c r="M785" s="3">
        <v>1.3878648E9</v>
      </c>
      <c r="N785" s="7">
        <f t="shared" ref="N785:O785" si="786">(((L785/60)/60)/24)+DATE(1970,1,1)</f>
        <v>41625.25</v>
      </c>
      <c r="O785" s="7">
        <f t="shared" si="786"/>
        <v>41632.25</v>
      </c>
      <c r="P785" s="3" t="b">
        <v>0</v>
      </c>
      <c r="Q785" s="3" t="b">
        <v>0</v>
      </c>
      <c r="R785" s="3" t="s">
        <v>107</v>
      </c>
      <c r="S785" s="3" t="s">
        <v>48</v>
      </c>
      <c r="T785" s="3" t="s">
        <v>9</v>
      </c>
      <c r="U785" s="3"/>
      <c r="V785" s="3"/>
      <c r="W785" s="3"/>
      <c r="X785" s="3"/>
      <c r="Y785" s="3"/>
      <c r="Z785" s="3"/>
    </row>
    <row r="786">
      <c r="A786" s="3">
        <v>784.0</v>
      </c>
      <c r="B786" s="3" t="s">
        <v>1680</v>
      </c>
      <c r="C786" s="3" t="s">
        <v>1681</v>
      </c>
      <c r="D786" s="3">
        <v>88900.0</v>
      </c>
      <c r="E786" s="3">
        <v>102535.0</v>
      </c>
      <c r="F786" s="5">
        <f t="shared" si="2"/>
        <v>115.3374578</v>
      </c>
      <c r="G786" s="3" t="s">
        <v>6</v>
      </c>
      <c r="H786" s="3">
        <v>3308.0</v>
      </c>
      <c r="I786" s="6">
        <f t="shared" si="3"/>
        <v>30.99607013</v>
      </c>
      <c r="J786" s="3" t="s">
        <v>68</v>
      </c>
      <c r="K786" s="3" t="s">
        <v>106</v>
      </c>
      <c r="L786" s="3">
        <v>1.457244E9</v>
      </c>
      <c r="M786" s="3">
        <v>1.4581908E9</v>
      </c>
      <c r="N786" s="7">
        <f t="shared" ref="N786:O786" si="787">(((L786/60)/60)/24)+DATE(1970,1,1)</f>
        <v>42435.25</v>
      </c>
      <c r="O786" s="7">
        <f t="shared" si="787"/>
        <v>42446.20833</v>
      </c>
      <c r="P786" s="3" t="b">
        <v>0</v>
      </c>
      <c r="Q786" s="3" t="b">
        <v>0</v>
      </c>
      <c r="R786" s="3" t="s">
        <v>111</v>
      </c>
      <c r="S786" s="3" t="s">
        <v>49</v>
      </c>
      <c r="T786" s="3" t="s">
        <v>11</v>
      </c>
      <c r="U786" s="3"/>
      <c r="V786" s="3"/>
      <c r="W786" s="3"/>
      <c r="X786" s="3"/>
      <c r="Y786" s="3"/>
      <c r="Z786" s="3"/>
    </row>
    <row r="787">
      <c r="A787" s="3">
        <v>785.0</v>
      </c>
      <c r="B787" s="3" t="s">
        <v>1682</v>
      </c>
      <c r="C787" s="3" t="s">
        <v>1683</v>
      </c>
      <c r="D787" s="3">
        <v>6700.0</v>
      </c>
      <c r="E787" s="3">
        <v>12939.0</v>
      </c>
      <c r="F787" s="5">
        <f t="shared" si="2"/>
        <v>193.119403</v>
      </c>
      <c r="G787" s="3" t="s">
        <v>6</v>
      </c>
      <c r="H787" s="3">
        <v>127.0</v>
      </c>
      <c r="I787" s="6">
        <f t="shared" si="3"/>
        <v>101.8818898</v>
      </c>
      <c r="J787" s="3" t="s">
        <v>74</v>
      </c>
      <c r="K787" s="3" t="s">
        <v>110</v>
      </c>
      <c r="L787" s="3">
        <v>1.5563412E9</v>
      </c>
      <c r="M787" s="3">
        <v>1.5592788E9</v>
      </c>
      <c r="N787" s="7">
        <f t="shared" ref="N787:O787" si="788">(((L787/60)/60)/24)+DATE(1970,1,1)</f>
        <v>43582.20833</v>
      </c>
      <c r="O787" s="7">
        <f t="shared" si="788"/>
        <v>43616.20833</v>
      </c>
      <c r="P787" s="3" t="b">
        <v>0</v>
      </c>
      <c r="Q787" s="3" t="b">
        <v>1</v>
      </c>
      <c r="R787" s="3" t="s">
        <v>151</v>
      </c>
      <c r="S787" s="3" t="s">
        <v>47</v>
      </c>
      <c r="T787" s="3" t="s">
        <v>18</v>
      </c>
      <c r="U787" s="3"/>
      <c r="V787" s="3"/>
      <c r="W787" s="3"/>
      <c r="X787" s="3"/>
      <c r="Y787" s="3"/>
      <c r="Z787" s="3"/>
    </row>
    <row r="788">
      <c r="A788" s="3">
        <v>786.0</v>
      </c>
      <c r="B788" s="3" t="s">
        <v>1684</v>
      </c>
      <c r="C788" s="3" t="s">
        <v>1685</v>
      </c>
      <c r="D788" s="3">
        <v>1500.0</v>
      </c>
      <c r="E788" s="3">
        <v>10946.0</v>
      </c>
      <c r="F788" s="5">
        <f t="shared" si="2"/>
        <v>729.7333333</v>
      </c>
      <c r="G788" s="3" t="s">
        <v>6</v>
      </c>
      <c r="H788" s="3">
        <v>207.0</v>
      </c>
      <c r="I788" s="6">
        <f t="shared" si="3"/>
        <v>52.87922705</v>
      </c>
      <c r="J788" s="3" t="s">
        <v>69</v>
      </c>
      <c r="K788" s="3" t="s">
        <v>185</v>
      </c>
      <c r="L788" s="3">
        <v>1.5221268E9</v>
      </c>
      <c r="M788" s="3">
        <v>1.5227316E9</v>
      </c>
      <c r="N788" s="7">
        <f t="shared" ref="N788:O788" si="789">(((L788/60)/60)/24)+DATE(1970,1,1)</f>
        <v>43186.20833</v>
      </c>
      <c r="O788" s="7">
        <f t="shared" si="789"/>
        <v>43193.20833</v>
      </c>
      <c r="P788" s="3" t="b">
        <v>0</v>
      </c>
      <c r="Q788" s="3" t="b">
        <v>1</v>
      </c>
      <c r="R788" s="3" t="s">
        <v>236</v>
      </c>
      <c r="S788" s="3" t="s">
        <v>48</v>
      </c>
      <c r="T788" s="3" t="s">
        <v>23</v>
      </c>
      <c r="U788" s="3"/>
      <c r="V788" s="3"/>
      <c r="W788" s="3"/>
      <c r="X788" s="3"/>
      <c r="Y788" s="3"/>
      <c r="Z788" s="3"/>
    </row>
    <row r="789">
      <c r="A789" s="3">
        <v>787.0</v>
      </c>
      <c r="B789" s="3" t="s">
        <v>1686</v>
      </c>
      <c r="C789" s="3" t="s">
        <v>1687</v>
      </c>
      <c r="D789" s="3">
        <v>61200.0</v>
      </c>
      <c r="E789" s="3">
        <v>60994.0</v>
      </c>
      <c r="F789" s="5">
        <f t="shared" si="2"/>
        <v>99.66339869</v>
      </c>
      <c r="G789" s="3" t="s">
        <v>4</v>
      </c>
      <c r="H789" s="3">
        <v>859.0</v>
      </c>
      <c r="I789" s="6">
        <f t="shared" si="3"/>
        <v>71.00582072</v>
      </c>
      <c r="J789" s="3" t="s">
        <v>73</v>
      </c>
      <c r="K789" s="3" t="s">
        <v>102</v>
      </c>
      <c r="L789" s="3">
        <v>1.305954E9</v>
      </c>
      <c r="M789" s="3">
        <v>1.3067316E9</v>
      </c>
      <c r="N789" s="7">
        <f t="shared" ref="N789:O789" si="790">(((L789/60)/60)/24)+DATE(1970,1,1)</f>
        <v>40684.20833</v>
      </c>
      <c r="O789" s="7">
        <f t="shared" si="790"/>
        <v>40693.20833</v>
      </c>
      <c r="P789" s="3" t="b">
        <v>0</v>
      </c>
      <c r="Q789" s="3" t="b">
        <v>0</v>
      </c>
      <c r="R789" s="3" t="s">
        <v>107</v>
      </c>
      <c r="S789" s="3" t="s">
        <v>48</v>
      </c>
      <c r="T789" s="3" t="s">
        <v>9</v>
      </c>
      <c r="U789" s="3"/>
      <c r="V789" s="3"/>
      <c r="W789" s="3"/>
      <c r="X789" s="3"/>
      <c r="Y789" s="3"/>
      <c r="Z789" s="3"/>
    </row>
    <row r="790">
      <c r="A790" s="3">
        <v>788.0</v>
      </c>
      <c r="B790" s="3" t="s">
        <v>1688</v>
      </c>
      <c r="C790" s="3" t="s">
        <v>1689</v>
      </c>
      <c r="D790" s="3">
        <v>3600.0</v>
      </c>
      <c r="E790" s="3">
        <v>3174.0</v>
      </c>
      <c r="F790" s="5">
        <f t="shared" si="2"/>
        <v>88.16666667</v>
      </c>
      <c r="G790" s="3" t="s">
        <v>5</v>
      </c>
      <c r="H790" s="3">
        <v>31.0</v>
      </c>
      <c r="I790" s="6">
        <f t="shared" si="3"/>
        <v>102.3870968</v>
      </c>
      <c r="J790" s="3" t="s">
        <v>68</v>
      </c>
      <c r="K790" s="3" t="s">
        <v>106</v>
      </c>
      <c r="L790" s="3">
        <v>1.3507092E9</v>
      </c>
      <c r="M790" s="3">
        <v>1.3525272E9</v>
      </c>
      <c r="N790" s="7">
        <f t="shared" ref="N790:O790" si="791">(((L790/60)/60)/24)+DATE(1970,1,1)</f>
        <v>41202.20833</v>
      </c>
      <c r="O790" s="7">
        <f t="shared" si="791"/>
        <v>41223.25</v>
      </c>
      <c r="P790" s="3" t="b">
        <v>0</v>
      </c>
      <c r="Q790" s="3" t="b">
        <v>0</v>
      </c>
      <c r="R790" s="3" t="s">
        <v>151</v>
      </c>
      <c r="S790" s="3" t="s">
        <v>47</v>
      </c>
      <c r="T790" s="3" t="s">
        <v>18</v>
      </c>
      <c r="U790" s="3"/>
      <c r="V790" s="3"/>
      <c r="W790" s="3"/>
      <c r="X790" s="3"/>
      <c r="Y790" s="3"/>
      <c r="Z790" s="3"/>
    </row>
    <row r="791">
      <c r="A791" s="3">
        <v>789.0</v>
      </c>
      <c r="B791" s="3" t="s">
        <v>1690</v>
      </c>
      <c r="C791" s="3" t="s">
        <v>1691</v>
      </c>
      <c r="D791" s="3">
        <v>9000.0</v>
      </c>
      <c r="E791" s="3">
        <v>3351.0</v>
      </c>
      <c r="F791" s="5">
        <f t="shared" si="2"/>
        <v>37.23333333</v>
      </c>
      <c r="G791" s="3" t="s">
        <v>4</v>
      </c>
      <c r="H791" s="3">
        <v>45.0</v>
      </c>
      <c r="I791" s="6">
        <f t="shared" si="3"/>
        <v>74.46666667</v>
      </c>
      <c r="J791" s="3" t="s">
        <v>68</v>
      </c>
      <c r="K791" s="3" t="s">
        <v>106</v>
      </c>
      <c r="L791" s="3">
        <v>1.4011668E9</v>
      </c>
      <c r="M791" s="3">
        <v>1.4043636E9</v>
      </c>
      <c r="N791" s="7">
        <f t="shared" ref="N791:O791" si="792">(((L791/60)/60)/24)+DATE(1970,1,1)</f>
        <v>41786.20833</v>
      </c>
      <c r="O791" s="7">
        <f t="shared" si="792"/>
        <v>41823.20833</v>
      </c>
      <c r="P791" s="3" t="b">
        <v>0</v>
      </c>
      <c r="Q791" s="3" t="b">
        <v>0</v>
      </c>
      <c r="R791" s="3" t="s">
        <v>116</v>
      </c>
      <c r="S791" s="3" t="s">
        <v>46</v>
      </c>
      <c r="T791" s="3" t="s">
        <v>8</v>
      </c>
      <c r="U791" s="3"/>
      <c r="V791" s="3"/>
      <c r="W791" s="3"/>
      <c r="X791" s="3"/>
      <c r="Y791" s="3"/>
      <c r="Z791" s="3"/>
    </row>
    <row r="792">
      <c r="A792" s="3">
        <v>790.0</v>
      </c>
      <c r="B792" s="3" t="s">
        <v>1692</v>
      </c>
      <c r="C792" s="3" t="s">
        <v>1693</v>
      </c>
      <c r="D792" s="3">
        <v>185900.0</v>
      </c>
      <c r="E792" s="3">
        <v>56774.0</v>
      </c>
      <c r="F792" s="5">
        <f t="shared" si="2"/>
        <v>30.54007531</v>
      </c>
      <c r="G792" s="3" t="s">
        <v>3</v>
      </c>
      <c r="H792" s="3">
        <v>1113.0</v>
      </c>
      <c r="I792" s="6">
        <f t="shared" si="3"/>
        <v>51.0098832</v>
      </c>
      <c r="J792" s="3" t="s">
        <v>68</v>
      </c>
      <c r="K792" s="3" t="s">
        <v>106</v>
      </c>
      <c r="L792" s="3">
        <v>1.2661272E9</v>
      </c>
      <c r="M792" s="3">
        <v>1.2666456E9</v>
      </c>
      <c r="N792" s="7">
        <f t="shared" ref="N792:O792" si="793">(((L792/60)/60)/24)+DATE(1970,1,1)</f>
        <v>40223.25</v>
      </c>
      <c r="O792" s="7">
        <f t="shared" si="793"/>
        <v>40229.25</v>
      </c>
      <c r="P792" s="3" t="b">
        <v>0</v>
      </c>
      <c r="Q792" s="3" t="b">
        <v>0</v>
      </c>
      <c r="R792" s="3" t="s">
        <v>116</v>
      </c>
      <c r="S792" s="3" t="s">
        <v>46</v>
      </c>
      <c r="T792" s="3" t="s">
        <v>8</v>
      </c>
      <c r="U792" s="3"/>
      <c r="V792" s="3"/>
      <c r="W792" s="3"/>
      <c r="X792" s="3"/>
      <c r="Y792" s="3"/>
      <c r="Z792" s="3"/>
    </row>
    <row r="793">
      <c r="A793" s="3">
        <v>791.0</v>
      </c>
      <c r="B793" s="3" t="s">
        <v>1694</v>
      </c>
      <c r="C793" s="3" t="s">
        <v>1695</v>
      </c>
      <c r="D793" s="3">
        <v>2100.0</v>
      </c>
      <c r="E793" s="3">
        <v>540.0</v>
      </c>
      <c r="F793" s="5">
        <f t="shared" si="2"/>
        <v>25.71428571</v>
      </c>
      <c r="G793" s="3" t="s">
        <v>4</v>
      </c>
      <c r="H793" s="3">
        <v>6.0</v>
      </c>
      <c r="I793" s="6">
        <f t="shared" si="3"/>
        <v>90</v>
      </c>
      <c r="J793" s="3" t="s">
        <v>68</v>
      </c>
      <c r="K793" s="3" t="s">
        <v>106</v>
      </c>
      <c r="L793" s="3">
        <v>1.481436E9</v>
      </c>
      <c r="M793" s="3">
        <v>1.4828184E9</v>
      </c>
      <c r="N793" s="7">
        <f t="shared" ref="N793:O793" si="794">(((L793/60)/60)/24)+DATE(1970,1,1)</f>
        <v>42715.25</v>
      </c>
      <c r="O793" s="7">
        <f t="shared" si="794"/>
        <v>42731.25</v>
      </c>
      <c r="P793" s="3" t="b">
        <v>0</v>
      </c>
      <c r="Q793" s="3" t="b">
        <v>0</v>
      </c>
      <c r="R793" s="3" t="s">
        <v>103</v>
      </c>
      <c r="S793" s="3" t="s">
        <v>52</v>
      </c>
      <c r="T793" s="3" t="s">
        <v>12</v>
      </c>
      <c r="U793" s="3"/>
      <c r="V793" s="3"/>
      <c r="W793" s="3"/>
      <c r="X793" s="3"/>
      <c r="Y793" s="3"/>
      <c r="Z793" s="3"/>
    </row>
    <row r="794">
      <c r="A794" s="3">
        <v>792.0</v>
      </c>
      <c r="B794" s="3" t="s">
        <v>1696</v>
      </c>
      <c r="C794" s="3" t="s">
        <v>1697</v>
      </c>
      <c r="D794" s="3">
        <v>2000.0</v>
      </c>
      <c r="E794" s="3">
        <v>680.0</v>
      </c>
      <c r="F794" s="5">
        <f t="shared" si="2"/>
        <v>34</v>
      </c>
      <c r="G794" s="3" t="s">
        <v>4</v>
      </c>
      <c r="H794" s="3">
        <v>7.0</v>
      </c>
      <c r="I794" s="6">
        <f t="shared" si="3"/>
        <v>97.14285714</v>
      </c>
      <c r="J794" s="3" t="s">
        <v>68</v>
      </c>
      <c r="K794" s="3" t="s">
        <v>106</v>
      </c>
      <c r="L794" s="3">
        <v>1.3722228E9</v>
      </c>
      <c r="M794" s="3">
        <v>1.374642E9</v>
      </c>
      <c r="N794" s="7">
        <f t="shared" ref="N794:O794" si="795">(((L794/60)/60)/24)+DATE(1970,1,1)</f>
        <v>41451.20833</v>
      </c>
      <c r="O794" s="7">
        <f t="shared" si="795"/>
        <v>41479.20833</v>
      </c>
      <c r="P794" s="3" t="b">
        <v>0</v>
      </c>
      <c r="Q794" s="3" t="b">
        <v>1</v>
      </c>
      <c r="R794" s="3" t="s">
        <v>116</v>
      </c>
      <c r="S794" s="3" t="s">
        <v>46</v>
      </c>
      <c r="T794" s="3" t="s">
        <v>8</v>
      </c>
      <c r="U794" s="3"/>
      <c r="V794" s="3"/>
      <c r="W794" s="3"/>
      <c r="X794" s="3"/>
      <c r="Y794" s="3"/>
      <c r="Z794" s="3"/>
    </row>
    <row r="795">
      <c r="A795" s="3">
        <v>793.0</v>
      </c>
      <c r="B795" s="3" t="s">
        <v>1698</v>
      </c>
      <c r="C795" s="3" t="s">
        <v>1699</v>
      </c>
      <c r="D795" s="3">
        <v>1100.0</v>
      </c>
      <c r="E795" s="3">
        <v>13045.0</v>
      </c>
      <c r="F795" s="5">
        <f t="shared" si="2"/>
        <v>1185.909091</v>
      </c>
      <c r="G795" s="3" t="s">
        <v>6</v>
      </c>
      <c r="H795" s="3">
        <v>181.0</v>
      </c>
      <c r="I795" s="6">
        <f t="shared" si="3"/>
        <v>72.0718232</v>
      </c>
      <c r="J795" s="3" t="s">
        <v>72</v>
      </c>
      <c r="K795" s="3" t="s">
        <v>177</v>
      </c>
      <c r="L795" s="3">
        <v>1.3721364E9</v>
      </c>
      <c r="M795" s="3">
        <v>1.372482E9</v>
      </c>
      <c r="N795" s="7">
        <f t="shared" ref="N795:O795" si="796">(((L795/60)/60)/24)+DATE(1970,1,1)</f>
        <v>41450.20833</v>
      </c>
      <c r="O795" s="7">
        <f t="shared" si="796"/>
        <v>41454.20833</v>
      </c>
      <c r="P795" s="3" t="b">
        <v>0</v>
      </c>
      <c r="Q795" s="3" t="b">
        <v>0</v>
      </c>
      <c r="R795" s="3" t="s">
        <v>148</v>
      </c>
      <c r="S795" s="3" t="s">
        <v>50</v>
      </c>
      <c r="T795" s="3" t="s">
        <v>20</v>
      </c>
      <c r="U795" s="3"/>
      <c r="V795" s="3"/>
      <c r="W795" s="3"/>
      <c r="X795" s="3"/>
      <c r="Y795" s="3"/>
      <c r="Z795" s="3"/>
    </row>
    <row r="796">
      <c r="A796" s="3">
        <v>794.0</v>
      </c>
      <c r="B796" s="3" t="s">
        <v>1700</v>
      </c>
      <c r="C796" s="3" t="s">
        <v>1701</v>
      </c>
      <c r="D796" s="3">
        <v>6600.0</v>
      </c>
      <c r="E796" s="3">
        <v>8276.0</v>
      </c>
      <c r="F796" s="5">
        <f t="shared" si="2"/>
        <v>125.3939394</v>
      </c>
      <c r="G796" s="3" t="s">
        <v>6</v>
      </c>
      <c r="H796" s="3">
        <v>110.0</v>
      </c>
      <c r="I796" s="6">
        <f t="shared" si="3"/>
        <v>75.23636364</v>
      </c>
      <c r="J796" s="3" t="s">
        <v>68</v>
      </c>
      <c r="K796" s="3" t="s">
        <v>106</v>
      </c>
      <c r="L796" s="3">
        <v>1.5139224E9</v>
      </c>
      <c r="M796" s="3">
        <v>1.5149592E9</v>
      </c>
      <c r="N796" s="7">
        <f t="shared" ref="N796:O796" si="797">(((L796/60)/60)/24)+DATE(1970,1,1)</f>
        <v>43091.25</v>
      </c>
      <c r="O796" s="7">
        <f t="shared" si="797"/>
        <v>43103.25</v>
      </c>
      <c r="P796" s="3" t="b">
        <v>0</v>
      </c>
      <c r="Q796" s="3" t="b">
        <v>0</v>
      </c>
      <c r="R796" s="3" t="s">
        <v>107</v>
      </c>
      <c r="S796" s="3" t="s">
        <v>48</v>
      </c>
      <c r="T796" s="3" t="s">
        <v>9</v>
      </c>
      <c r="U796" s="3"/>
      <c r="V796" s="3"/>
      <c r="W796" s="3"/>
      <c r="X796" s="3"/>
      <c r="Y796" s="3"/>
      <c r="Z796" s="3"/>
    </row>
    <row r="797">
      <c r="A797" s="3">
        <v>795.0</v>
      </c>
      <c r="B797" s="3" t="s">
        <v>1702</v>
      </c>
      <c r="C797" s="3" t="s">
        <v>1703</v>
      </c>
      <c r="D797" s="3">
        <v>7100.0</v>
      </c>
      <c r="E797" s="3">
        <v>1022.0</v>
      </c>
      <c r="F797" s="5">
        <f t="shared" si="2"/>
        <v>14.3943662</v>
      </c>
      <c r="G797" s="3" t="s">
        <v>4</v>
      </c>
      <c r="H797" s="3">
        <v>31.0</v>
      </c>
      <c r="I797" s="6">
        <f t="shared" si="3"/>
        <v>32.96774194</v>
      </c>
      <c r="J797" s="3" t="s">
        <v>68</v>
      </c>
      <c r="K797" s="3" t="s">
        <v>106</v>
      </c>
      <c r="L797" s="3">
        <v>1.4779764E9</v>
      </c>
      <c r="M797" s="3">
        <v>1.4782356E9</v>
      </c>
      <c r="N797" s="7">
        <f t="shared" ref="N797:O797" si="798">(((L797/60)/60)/24)+DATE(1970,1,1)</f>
        <v>42675.20833</v>
      </c>
      <c r="O797" s="7">
        <f t="shared" si="798"/>
        <v>42678.20833</v>
      </c>
      <c r="P797" s="3" t="b">
        <v>0</v>
      </c>
      <c r="Q797" s="3" t="b">
        <v>0</v>
      </c>
      <c r="R797" s="3" t="s">
        <v>133</v>
      </c>
      <c r="S797" s="3" t="s">
        <v>47</v>
      </c>
      <c r="T797" s="3" t="s">
        <v>16</v>
      </c>
      <c r="U797" s="3"/>
      <c r="V797" s="3"/>
      <c r="W797" s="3"/>
      <c r="X797" s="3"/>
      <c r="Y797" s="3"/>
      <c r="Z797" s="3"/>
    </row>
    <row r="798">
      <c r="A798" s="3">
        <v>796.0</v>
      </c>
      <c r="B798" s="3" t="s">
        <v>1704</v>
      </c>
      <c r="C798" s="3" t="s">
        <v>1705</v>
      </c>
      <c r="D798" s="3">
        <v>7800.0</v>
      </c>
      <c r="E798" s="3">
        <v>4275.0</v>
      </c>
      <c r="F798" s="5">
        <f t="shared" si="2"/>
        <v>54.80769231</v>
      </c>
      <c r="G798" s="3" t="s">
        <v>4</v>
      </c>
      <c r="H798" s="3">
        <v>78.0</v>
      </c>
      <c r="I798" s="6">
        <f t="shared" si="3"/>
        <v>54.80769231</v>
      </c>
      <c r="J798" s="3" t="s">
        <v>68</v>
      </c>
      <c r="K798" s="3" t="s">
        <v>106</v>
      </c>
      <c r="L798" s="3">
        <v>1.407474E9</v>
      </c>
      <c r="M798" s="3">
        <v>1.4080788E9</v>
      </c>
      <c r="N798" s="7">
        <f t="shared" ref="N798:O798" si="799">(((L798/60)/60)/24)+DATE(1970,1,1)</f>
        <v>41859.20833</v>
      </c>
      <c r="O798" s="7">
        <f t="shared" si="799"/>
        <v>41866.20833</v>
      </c>
      <c r="P798" s="3" t="b">
        <v>0</v>
      </c>
      <c r="Q798" s="3" t="b">
        <v>1</v>
      </c>
      <c r="R798" s="3" t="s">
        <v>369</v>
      </c>
      <c r="S798" s="3" t="s">
        <v>51</v>
      </c>
      <c r="T798" s="3" t="s">
        <v>27</v>
      </c>
      <c r="U798" s="3"/>
      <c r="V798" s="3"/>
      <c r="W798" s="3"/>
      <c r="X798" s="3"/>
      <c r="Y798" s="3"/>
      <c r="Z798" s="3"/>
    </row>
    <row r="799">
      <c r="A799" s="3">
        <v>797.0</v>
      </c>
      <c r="B799" s="3" t="s">
        <v>1706</v>
      </c>
      <c r="C799" s="3" t="s">
        <v>1707</v>
      </c>
      <c r="D799" s="3">
        <v>7600.0</v>
      </c>
      <c r="E799" s="3">
        <v>8332.0</v>
      </c>
      <c r="F799" s="5">
        <f t="shared" si="2"/>
        <v>109.6315789</v>
      </c>
      <c r="G799" s="3" t="s">
        <v>6</v>
      </c>
      <c r="H799" s="3">
        <v>185.0</v>
      </c>
      <c r="I799" s="6">
        <f t="shared" si="3"/>
        <v>45.03783784</v>
      </c>
      <c r="J799" s="3" t="s">
        <v>68</v>
      </c>
      <c r="K799" s="3" t="s">
        <v>106</v>
      </c>
      <c r="L799" s="3">
        <v>1.5461496E9</v>
      </c>
      <c r="M799" s="3">
        <v>1.5481368E9</v>
      </c>
      <c r="N799" s="7">
        <f t="shared" ref="N799:O799" si="800">(((L799/60)/60)/24)+DATE(1970,1,1)</f>
        <v>43464.25</v>
      </c>
      <c r="O799" s="7">
        <f t="shared" si="800"/>
        <v>43487.25</v>
      </c>
      <c r="P799" s="3" t="b">
        <v>0</v>
      </c>
      <c r="Q799" s="3" t="b">
        <v>0</v>
      </c>
      <c r="R799" s="3" t="s">
        <v>111</v>
      </c>
      <c r="S799" s="3" t="s">
        <v>49</v>
      </c>
      <c r="T799" s="3" t="s">
        <v>11</v>
      </c>
      <c r="U799" s="3"/>
      <c r="V799" s="3"/>
      <c r="W799" s="3"/>
      <c r="X799" s="3"/>
      <c r="Y799" s="3"/>
      <c r="Z799" s="3"/>
    </row>
    <row r="800">
      <c r="A800" s="3">
        <v>798.0</v>
      </c>
      <c r="B800" s="3" t="s">
        <v>1708</v>
      </c>
      <c r="C800" s="3" t="s">
        <v>1709</v>
      </c>
      <c r="D800" s="3">
        <v>3400.0</v>
      </c>
      <c r="E800" s="3">
        <v>6408.0</v>
      </c>
      <c r="F800" s="5">
        <f t="shared" si="2"/>
        <v>188.4705882</v>
      </c>
      <c r="G800" s="3" t="s">
        <v>6</v>
      </c>
      <c r="H800" s="3">
        <v>121.0</v>
      </c>
      <c r="I800" s="6">
        <f t="shared" si="3"/>
        <v>52.95867769</v>
      </c>
      <c r="J800" s="3" t="s">
        <v>68</v>
      </c>
      <c r="K800" s="3" t="s">
        <v>106</v>
      </c>
      <c r="L800" s="3">
        <v>1.3384404E9</v>
      </c>
      <c r="M800" s="3">
        <v>1.3408596E9</v>
      </c>
      <c r="N800" s="7">
        <f t="shared" ref="N800:O800" si="801">(((L800/60)/60)/24)+DATE(1970,1,1)</f>
        <v>41060.20833</v>
      </c>
      <c r="O800" s="7">
        <f t="shared" si="801"/>
        <v>41088.20833</v>
      </c>
      <c r="P800" s="3" t="b">
        <v>0</v>
      </c>
      <c r="Q800" s="3" t="b">
        <v>1</v>
      </c>
      <c r="R800" s="3" t="s">
        <v>116</v>
      </c>
      <c r="S800" s="3" t="s">
        <v>46</v>
      </c>
      <c r="T800" s="3" t="s">
        <v>8</v>
      </c>
      <c r="U800" s="3"/>
      <c r="V800" s="3"/>
      <c r="W800" s="3"/>
      <c r="X800" s="3"/>
      <c r="Y800" s="3"/>
      <c r="Z800" s="3"/>
    </row>
    <row r="801">
      <c r="A801" s="3">
        <v>799.0</v>
      </c>
      <c r="B801" s="3" t="s">
        <v>1710</v>
      </c>
      <c r="C801" s="3" t="s">
        <v>1711</v>
      </c>
      <c r="D801" s="3">
        <v>84500.0</v>
      </c>
      <c r="E801" s="3">
        <v>73522.0</v>
      </c>
      <c r="F801" s="5">
        <f t="shared" si="2"/>
        <v>87.00828402</v>
      </c>
      <c r="G801" s="3" t="s">
        <v>4</v>
      </c>
      <c r="H801" s="3">
        <v>1225.0</v>
      </c>
      <c r="I801" s="6">
        <f t="shared" si="3"/>
        <v>60.01795918</v>
      </c>
      <c r="J801" s="3" t="s">
        <v>70</v>
      </c>
      <c r="K801" s="3" t="s">
        <v>122</v>
      </c>
      <c r="L801" s="3">
        <v>1.4541336E9</v>
      </c>
      <c r="M801" s="3">
        <v>1.4544792E9</v>
      </c>
      <c r="N801" s="7">
        <f t="shared" ref="N801:O801" si="802">(((L801/60)/60)/24)+DATE(1970,1,1)</f>
        <v>42399.25</v>
      </c>
      <c r="O801" s="7">
        <f t="shared" si="802"/>
        <v>42403.25</v>
      </c>
      <c r="P801" s="3" t="b">
        <v>0</v>
      </c>
      <c r="Q801" s="3" t="b">
        <v>0</v>
      </c>
      <c r="R801" s="3" t="s">
        <v>116</v>
      </c>
      <c r="S801" s="3" t="s">
        <v>46</v>
      </c>
      <c r="T801" s="3" t="s">
        <v>8</v>
      </c>
      <c r="U801" s="3"/>
      <c r="V801" s="3"/>
      <c r="W801" s="3"/>
      <c r="X801" s="3"/>
      <c r="Y801" s="3"/>
      <c r="Z801" s="3"/>
    </row>
    <row r="802">
      <c r="A802" s="3">
        <v>800.0</v>
      </c>
      <c r="B802" s="3" t="s">
        <v>1712</v>
      </c>
      <c r="C802" s="3" t="s">
        <v>1713</v>
      </c>
      <c r="D802" s="3">
        <v>100.0</v>
      </c>
      <c r="E802" s="3">
        <v>1.0</v>
      </c>
      <c r="F802" s="5">
        <f t="shared" si="2"/>
        <v>1</v>
      </c>
      <c r="G802" s="3" t="s">
        <v>4</v>
      </c>
      <c r="H802" s="3">
        <v>1.0</v>
      </c>
      <c r="I802" s="6">
        <f t="shared" si="3"/>
        <v>1</v>
      </c>
      <c r="J802" s="3" t="s">
        <v>72</v>
      </c>
      <c r="K802" s="3" t="s">
        <v>177</v>
      </c>
      <c r="L802" s="3">
        <v>1.4340852E9</v>
      </c>
      <c r="M802" s="3">
        <v>1.4344308E9</v>
      </c>
      <c r="N802" s="7">
        <f t="shared" ref="N802:O802" si="803">(((L802/60)/60)/24)+DATE(1970,1,1)</f>
        <v>42167.20833</v>
      </c>
      <c r="O802" s="7">
        <f t="shared" si="803"/>
        <v>42171.20833</v>
      </c>
      <c r="P802" s="3" t="b">
        <v>0</v>
      </c>
      <c r="Q802" s="3" t="b">
        <v>0</v>
      </c>
      <c r="R802" s="3" t="s">
        <v>107</v>
      </c>
      <c r="S802" s="3" t="s">
        <v>48</v>
      </c>
      <c r="T802" s="3" t="s">
        <v>9</v>
      </c>
      <c r="U802" s="3"/>
      <c r="V802" s="3"/>
      <c r="W802" s="3"/>
      <c r="X802" s="3"/>
      <c r="Y802" s="3"/>
      <c r="Z802" s="3"/>
    </row>
    <row r="803">
      <c r="A803" s="3">
        <v>801.0</v>
      </c>
      <c r="B803" s="3" t="s">
        <v>1714</v>
      </c>
      <c r="C803" s="3" t="s">
        <v>1715</v>
      </c>
      <c r="D803" s="3">
        <v>2300.0</v>
      </c>
      <c r="E803" s="3">
        <v>4667.0</v>
      </c>
      <c r="F803" s="5">
        <f t="shared" si="2"/>
        <v>202.9130435</v>
      </c>
      <c r="G803" s="3" t="s">
        <v>6</v>
      </c>
      <c r="H803" s="3">
        <v>106.0</v>
      </c>
      <c r="I803" s="6">
        <f t="shared" si="3"/>
        <v>44.02830189</v>
      </c>
      <c r="J803" s="3" t="s">
        <v>68</v>
      </c>
      <c r="K803" s="3" t="s">
        <v>106</v>
      </c>
      <c r="L803" s="3">
        <v>1.577772E9</v>
      </c>
      <c r="M803" s="3">
        <v>1.5796728E9</v>
      </c>
      <c r="N803" s="7">
        <f t="shared" ref="N803:O803" si="804">(((L803/60)/60)/24)+DATE(1970,1,1)</f>
        <v>43830.25</v>
      </c>
      <c r="O803" s="7">
        <f t="shared" si="804"/>
        <v>43852.25</v>
      </c>
      <c r="P803" s="3" t="b">
        <v>0</v>
      </c>
      <c r="Q803" s="3" t="b">
        <v>1</v>
      </c>
      <c r="R803" s="3" t="s">
        <v>199</v>
      </c>
      <c r="S803" s="3" t="s">
        <v>53</v>
      </c>
      <c r="T803" s="3" t="s">
        <v>15</v>
      </c>
      <c r="U803" s="3"/>
      <c r="V803" s="3"/>
      <c r="W803" s="3"/>
      <c r="X803" s="3"/>
      <c r="Y803" s="3"/>
      <c r="Z803" s="3"/>
    </row>
    <row r="804">
      <c r="A804" s="3">
        <v>802.0</v>
      </c>
      <c r="B804" s="3" t="s">
        <v>1716</v>
      </c>
      <c r="C804" s="3" t="s">
        <v>1717</v>
      </c>
      <c r="D804" s="3">
        <v>6200.0</v>
      </c>
      <c r="E804" s="3">
        <v>12216.0</v>
      </c>
      <c r="F804" s="5">
        <f t="shared" si="2"/>
        <v>197.0322581</v>
      </c>
      <c r="G804" s="3" t="s">
        <v>6</v>
      </c>
      <c r="H804" s="3">
        <v>142.0</v>
      </c>
      <c r="I804" s="6">
        <f t="shared" si="3"/>
        <v>86.02816901</v>
      </c>
      <c r="J804" s="3" t="s">
        <v>68</v>
      </c>
      <c r="K804" s="3" t="s">
        <v>106</v>
      </c>
      <c r="L804" s="3">
        <v>1.5622164E9</v>
      </c>
      <c r="M804" s="3">
        <v>1.5623892E9</v>
      </c>
      <c r="N804" s="7">
        <f t="shared" ref="N804:O804" si="805">(((L804/60)/60)/24)+DATE(1970,1,1)</f>
        <v>43650.20833</v>
      </c>
      <c r="O804" s="7">
        <f t="shared" si="805"/>
        <v>43652.20833</v>
      </c>
      <c r="P804" s="3" t="b">
        <v>0</v>
      </c>
      <c r="Q804" s="3" t="b">
        <v>0</v>
      </c>
      <c r="R804" s="3" t="s">
        <v>199</v>
      </c>
      <c r="S804" s="3" t="s">
        <v>53</v>
      </c>
      <c r="T804" s="3" t="s">
        <v>15</v>
      </c>
      <c r="U804" s="3"/>
      <c r="V804" s="3"/>
      <c r="W804" s="3"/>
      <c r="X804" s="3"/>
      <c r="Y804" s="3"/>
      <c r="Z804" s="3"/>
    </row>
    <row r="805">
      <c r="A805" s="3">
        <v>803.0</v>
      </c>
      <c r="B805" s="3" t="s">
        <v>1718</v>
      </c>
      <c r="C805" s="3" t="s">
        <v>1719</v>
      </c>
      <c r="D805" s="3">
        <v>6100.0</v>
      </c>
      <c r="E805" s="3">
        <v>6527.0</v>
      </c>
      <c r="F805" s="5">
        <f t="shared" si="2"/>
        <v>107</v>
      </c>
      <c r="G805" s="3" t="s">
        <v>6</v>
      </c>
      <c r="H805" s="3">
        <v>233.0</v>
      </c>
      <c r="I805" s="6">
        <f t="shared" si="3"/>
        <v>28.01287554</v>
      </c>
      <c r="J805" s="3" t="s">
        <v>68</v>
      </c>
      <c r="K805" s="3" t="s">
        <v>106</v>
      </c>
      <c r="L805" s="3">
        <v>1.5485688E9</v>
      </c>
      <c r="M805" s="3">
        <v>1.5515064E9</v>
      </c>
      <c r="N805" s="7">
        <f t="shared" ref="N805:O805" si="806">(((L805/60)/60)/24)+DATE(1970,1,1)</f>
        <v>43492.25</v>
      </c>
      <c r="O805" s="7">
        <f t="shared" si="806"/>
        <v>43526.25</v>
      </c>
      <c r="P805" s="3" t="b">
        <v>0</v>
      </c>
      <c r="Q805" s="3" t="b">
        <v>0</v>
      </c>
      <c r="R805" s="3" t="s">
        <v>116</v>
      </c>
      <c r="S805" s="3" t="s">
        <v>46</v>
      </c>
      <c r="T805" s="3" t="s">
        <v>8</v>
      </c>
      <c r="U805" s="3"/>
      <c r="V805" s="3"/>
      <c r="W805" s="3"/>
      <c r="X805" s="3"/>
      <c r="Y805" s="3"/>
      <c r="Z805" s="3"/>
    </row>
    <row r="806">
      <c r="A806" s="3">
        <v>804.0</v>
      </c>
      <c r="B806" s="3" t="s">
        <v>1720</v>
      </c>
      <c r="C806" s="3" t="s">
        <v>1721</v>
      </c>
      <c r="D806" s="3">
        <v>2600.0</v>
      </c>
      <c r="E806" s="3">
        <v>6987.0</v>
      </c>
      <c r="F806" s="5">
        <f t="shared" si="2"/>
        <v>268.7307692</v>
      </c>
      <c r="G806" s="3" t="s">
        <v>6</v>
      </c>
      <c r="H806" s="3">
        <v>218.0</v>
      </c>
      <c r="I806" s="6">
        <f t="shared" si="3"/>
        <v>32.05045872</v>
      </c>
      <c r="J806" s="3" t="s">
        <v>68</v>
      </c>
      <c r="K806" s="3" t="s">
        <v>106</v>
      </c>
      <c r="L806" s="3">
        <v>1.5148728E9</v>
      </c>
      <c r="M806" s="3">
        <v>1.5166008E9</v>
      </c>
      <c r="N806" s="7">
        <f t="shared" ref="N806:O806" si="807">(((L806/60)/60)/24)+DATE(1970,1,1)</f>
        <v>43102.25</v>
      </c>
      <c r="O806" s="7">
        <f t="shared" si="807"/>
        <v>43122.25</v>
      </c>
      <c r="P806" s="3" t="b">
        <v>0</v>
      </c>
      <c r="Q806" s="3" t="b">
        <v>0</v>
      </c>
      <c r="R806" s="3" t="s">
        <v>107</v>
      </c>
      <c r="S806" s="3" t="s">
        <v>48</v>
      </c>
      <c r="T806" s="3" t="s">
        <v>9</v>
      </c>
      <c r="U806" s="3"/>
      <c r="V806" s="3"/>
      <c r="W806" s="3"/>
      <c r="X806" s="3"/>
      <c r="Y806" s="3"/>
      <c r="Z806" s="3"/>
    </row>
    <row r="807">
      <c r="A807" s="3">
        <v>805.0</v>
      </c>
      <c r="B807" s="3" t="s">
        <v>1722</v>
      </c>
      <c r="C807" s="3" t="s">
        <v>1723</v>
      </c>
      <c r="D807" s="3">
        <v>9700.0</v>
      </c>
      <c r="E807" s="3">
        <v>4932.0</v>
      </c>
      <c r="F807" s="5">
        <f t="shared" si="2"/>
        <v>50.84536082</v>
      </c>
      <c r="G807" s="3" t="s">
        <v>4</v>
      </c>
      <c r="H807" s="3">
        <v>67.0</v>
      </c>
      <c r="I807" s="6">
        <f t="shared" si="3"/>
        <v>73.6119403</v>
      </c>
      <c r="J807" s="3" t="s">
        <v>74</v>
      </c>
      <c r="K807" s="3" t="s">
        <v>110</v>
      </c>
      <c r="L807" s="3">
        <v>1.4160312E9</v>
      </c>
      <c r="M807" s="3">
        <v>1.4204376E9</v>
      </c>
      <c r="N807" s="7">
        <f t="shared" ref="N807:O807" si="808">(((L807/60)/60)/24)+DATE(1970,1,1)</f>
        <v>41958.25</v>
      </c>
      <c r="O807" s="7">
        <f t="shared" si="808"/>
        <v>42009.25</v>
      </c>
      <c r="P807" s="3" t="b">
        <v>0</v>
      </c>
      <c r="Q807" s="3" t="b">
        <v>0</v>
      </c>
      <c r="R807" s="3" t="s">
        <v>123</v>
      </c>
      <c r="S807" s="3" t="s">
        <v>47</v>
      </c>
      <c r="T807" s="3" t="s">
        <v>10</v>
      </c>
      <c r="U807" s="3"/>
      <c r="V807" s="3"/>
      <c r="W807" s="3"/>
      <c r="X807" s="3"/>
      <c r="Y807" s="3"/>
      <c r="Z807" s="3"/>
    </row>
    <row r="808">
      <c r="A808" s="3">
        <v>806.0</v>
      </c>
      <c r="B808" s="3" t="s">
        <v>1724</v>
      </c>
      <c r="C808" s="3" t="s">
        <v>1725</v>
      </c>
      <c r="D808" s="3">
        <v>700.0</v>
      </c>
      <c r="E808" s="3">
        <v>8262.0</v>
      </c>
      <c r="F808" s="5">
        <f t="shared" si="2"/>
        <v>1180.285714</v>
      </c>
      <c r="G808" s="3" t="s">
        <v>6</v>
      </c>
      <c r="H808" s="3">
        <v>76.0</v>
      </c>
      <c r="I808" s="6">
        <f t="shared" si="3"/>
        <v>108.7105263</v>
      </c>
      <c r="J808" s="3" t="s">
        <v>68</v>
      </c>
      <c r="K808" s="3" t="s">
        <v>106</v>
      </c>
      <c r="L808" s="3">
        <v>1.3309272E9</v>
      </c>
      <c r="M808" s="3">
        <v>1.3329972E9</v>
      </c>
      <c r="N808" s="7">
        <f t="shared" ref="N808:O808" si="809">(((L808/60)/60)/24)+DATE(1970,1,1)</f>
        <v>40973.25</v>
      </c>
      <c r="O808" s="7">
        <f t="shared" si="809"/>
        <v>40997.20833</v>
      </c>
      <c r="P808" s="3" t="b">
        <v>0</v>
      </c>
      <c r="Q808" s="3" t="b">
        <v>1</v>
      </c>
      <c r="R808" s="3" t="s">
        <v>133</v>
      </c>
      <c r="S808" s="3" t="s">
        <v>47</v>
      </c>
      <c r="T808" s="3" t="s">
        <v>16</v>
      </c>
      <c r="U808" s="3"/>
      <c r="V808" s="3"/>
      <c r="W808" s="3"/>
      <c r="X808" s="3"/>
      <c r="Y808" s="3"/>
      <c r="Z808" s="3"/>
    </row>
    <row r="809">
      <c r="A809" s="3">
        <v>807.0</v>
      </c>
      <c r="B809" s="3" t="s">
        <v>1726</v>
      </c>
      <c r="C809" s="3" t="s">
        <v>1727</v>
      </c>
      <c r="D809" s="3">
        <v>700.0</v>
      </c>
      <c r="E809" s="3">
        <v>1848.0</v>
      </c>
      <c r="F809" s="5">
        <f t="shared" si="2"/>
        <v>264</v>
      </c>
      <c r="G809" s="3" t="s">
        <v>6</v>
      </c>
      <c r="H809" s="3">
        <v>43.0</v>
      </c>
      <c r="I809" s="6">
        <f t="shared" si="3"/>
        <v>42.97674419</v>
      </c>
      <c r="J809" s="3" t="s">
        <v>68</v>
      </c>
      <c r="K809" s="3" t="s">
        <v>106</v>
      </c>
      <c r="L809" s="3">
        <v>1.5711156E9</v>
      </c>
      <c r="M809" s="3">
        <v>1.5749208E9</v>
      </c>
      <c r="N809" s="7">
        <f t="shared" ref="N809:O809" si="810">(((L809/60)/60)/24)+DATE(1970,1,1)</f>
        <v>43753.20833</v>
      </c>
      <c r="O809" s="7">
        <f t="shared" si="810"/>
        <v>43797.25</v>
      </c>
      <c r="P809" s="3" t="b">
        <v>0</v>
      </c>
      <c r="Q809" s="3" t="b">
        <v>1</v>
      </c>
      <c r="R809" s="3" t="s">
        <v>116</v>
      </c>
      <c r="S809" s="3" t="s">
        <v>46</v>
      </c>
      <c r="T809" s="3" t="s">
        <v>8</v>
      </c>
      <c r="U809" s="3"/>
      <c r="V809" s="3"/>
      <c r="W809" s="3"/>
      <c r="X809" s="3"/>
      <c r="Y809" s="3"/>
      <c r="Z809" s="3"/>
    </row>
    <row r="810">
      <c r="A810" s="3">
        <v>808.0</v>
      </c>
      <c r="B810" s="3" t="s">
        <v>1728</v>
      </c>
      <c r="C810" s="3" t="s">
        <v>1729</v>
      </c>
      <c r="D810" s="3">
        <v>5200.0</v>
      </c>
      <c r="E810" s="3">
        <v>1583.0</v>
      </c>
      <c r="F810" s="5">
        <f t="shared" si="2"/>
        <v>30.44230769</v>
      </c>
      <c r="G810" s="3" t="s">
        <v>4</v>
      </c>
      <c r="H810" s="3">
        <v>19.0</v>
      </c>
      <c r="I810" s="6">
        <f t="shared" si="3"/>
        <v>83.31578947</v>
      </c>
      <c r="J810" s="3" t="s">
        <v>68</v>
      </c>
      <c r="K810" s="3" t="s">
        <v>106</v>
      </c>
      <c r="L810" s="3">
        <v>1.4634612E9</v>
      </c>
      <c r="M810" s="3">
        <v>1.46493E9</v>
      </c>
      <c r="N810" s="7">
        <f t="shared" ref="N810:O810" si="811">(((L810/60)/60)/24)+DATE(1970,1,1)</f>
        <v>42507.20833</v>
      </c>
      <c r="O810" s="7">
        <f t="shared" si="811"/>
        <v>42524.20833</v>
      </c>
      <c r="P810" s="3" t="b">
        <v>0</v>
      </c>
      <c r="Q810" s="3" t="b">
        <v>0</v>
      </c>
      <c r="R810" s="3" t="s">
        <v>103</v>
      </c>
      <c r="S810" s="3" t="s">
        <v>52</v>
      </c>
      <c r="T810" s="3" t="s">
        <v>12</v>
      </c>
      <c r="U810" s="3"/>
      <c r="V810" s="3"/>
      <c r="W810" s="3"/>
      <c r="X810" s="3"/>
      <c r="Y810" s="3"/>
      <c r="Z810" s="3"/>
    </row>
    <row r="811">
      <c r="A811" s="3">
        <v>809.0</v>
      </c>
      <c r="B811" s="3" t="s">
        <v>1676</v>
      </c>
      <c r="C811" s="3" t="s">
        <v>1730</v>
      </c>
      <c r="D811" s="3">
        <v>140800.0</v>
      </c>
      <c r="E811" s="3">
        <v>88536.0</v>
      </c>
      <c r="F811" s="5">
        <f t="shared" si="2"/>
        <v>62.88068182</v>
      </c>
      <c r="G811" s="3" t="s">
        <v>4</v>
      </c>
      <c r="H811" s="3">
        <v>2108.0</v>
      </c>
      <c r="I811" s="6">
        <f t="shared" si="3"/>
        <v>42</v>
      </c>
      <c r="J811" s="3" t="s">
        <v>72</v>
      </c>
      <c r="K811" s="3" t="s">
        <v>177</v>
      </c>
      <c r="L811" s="3">
        <v>1.3449204E9</v>
      </c>
      <c r="M811" s="3">
        <v>1.3450068E9</v>
      </c>
      <c r="N811" s="7">
        <f t="shared" ref="N811:O811" si="812">(((L811/60)/60)/24)+DATE(1970,1,1)</f>
        <v>41135.20833</v>
      </c>
      <c r="O811" s="7">
        <f t="shared" si="812"/>
        <v>41136.20833</v>
      </c>
      <c r="P811" s="3" t="b">
        <v>0</v>
      </c>
      <c r="Q811" s="3" t="b">
        <v>0</v>
      </c>
      <c r="R811" s="3" t="s">
        <v>123</v>
      </c>
      <c r="S811" s="3" t="s">
        <v>47</v>
      </c>
      <c r="T811" s="3" t="s">
        <v>10</v>
      </c>
      <c r="U811" s="3"/>
      <c r="V811" s="3"/>
      <c r="W811" s="3"/>
      <c r="X811" s="3"/>
      <c r="Y811" s="3"/>
      <c r="Z811" s="3"/>
    </row>
    <row r="812">
      <c r="A812" s="3">
        <v>810.0</v>
      </c>
      <c r="B812" s="3" t="s">
        <v>1731</v>
      </c>
      <c r="C812" s="3" t="s">
        <v>1732</v>
      </c>
      <c r="D812" s="3">
        <v>6400.0</v>
      </c>
      <c r="E812" s="3">
        <v>12360.0</v>
      </c>
      <c r="F812" s="5">
        <f t="shared" si="2"/>
        <v>193.125</v>
      </c>
      <c r="G812" s="3" t="s">
        <v>6</v>
      </c>
      <c r="H812" s="3">
        <v>221.0</v>
      </c>
      <c r="I812" s="6">
        <f t="shared" si="3"/>
        <v>55.92760181</v>
      </c>
      <c r="J812" s="3" t="s">
        <v>68</v>
      </c>
      <c r="K812" s="3" t="s">
        <v>106</v>
      </c>
      <c r="L812" s="3">
        <v>1.5118488E9</v>
      </c>
      <c r="M812" s="3">
        <v>1.5127128E9</v>
      </c>
      <c r="N812" s="7">
        <f t="shared" ref="N812:O812" si="813">(((L812/60)/60)/24)+DATE(1970,1,1)</f>
        <v>43067.25</v>
      </c>
      <c r="O812" s="7">
        <f t="shared" si="813"/>
        <v>43077.25</v>
      </c>
      <c r="P812" s="3" t="b">
        <v>0</v>
      </c>
      <c r="Q812" s="3" t="b">
        <v>1</v>
      </c>
      <c r="R812" s="3" t="s">
        <v>116</v>
      </c>
      <c r="S812" s="3" t="s">
        <v>46</v>
      </c>
      <c r="T812" s="3" t="s">
        <v>8</v>
      </c>
      <c r="U812" s="3"/>
      <c r="V812" s="3"/>
      <c r="W812" s="3"/>
      <c r="X812" s="3"/>
      <c r="Y812" s="3"/>
      <c r="Z812" s="3"/>
    </row>
    <row r="813">
      <c r="A813" s="3">
        <v>811.0</v>
      </c>
      <c r="B813" s="3" t="s">
        <v>1733</v>
      </c>
      <c r="C813" s="3" t="s">
        <v>1734</v>
      </c>
      <c r="D813" s="3">
        <v>92500.0</v>
      </c>
      <c r="E813" s="3">
        <v>71320.0</v>
      </c>
      <c r="F813" s="5">
        <f t="shared" si="2"/>
        <v>77.1027027</v>
      </c>
      <c r="G813" s="3" t="s">
        <v>4</v>
      </c>
      <c r="H813" s="3">
        <v>679.0</v>
      </c>
      <c r="I813" s="6">
        <f t="shared" si="3"/>
        <v>105.0368189</v>
      </c>
      <c r="J813" s="3" t="s">
        <v>68</v>
      </c>
      <c r="K813" s="3" t="s">
        <v>106</v>
      </c>
      <c r="L813" s="3">
        <v>1.4523192E9</v>
      </c>
      <c r="M813" s="3">
        <v>1.452492E9</v>
      </c>
      <c r="N813" s="7">
        <f t="shared" ref="N813:O813" si="814">(((L813/60)/60)/24)+DATE(1970,1,1)</f>
        <v>42378.25</v>
      </c>
      <c r="O813" s="7">
        <f t="shared" si="814"/>
        <v>42380.25</v>
      </c>
      <c r="P813" s="3" t="b">
        <v>0</v>
      </c>
      <c r="Q813" s="3" t="b">
        <v>1</v>
      </c>
      <c r="R813" s="3" t="s">
        <v>168</v>
      </c>
      <c r="S813" s="3" t="s">
        <v>51</v>
      </c>
      <c r="T813" s="3" t="s">
        <v>17</v>
      </c>
      <c r="U813" s="3"/>
      <c r="V813" s="3"/>
      <c r="W813" s="3"/>
      <c r="X813" s="3"/>
      <c r="Y813" s="3"/>
      <c r="Z813" s="3"/>
    </row>
    <row r="814">
      <c r="A814" s="3">
        <v>812.0</v>
      </c>
      <c r="B814" s="3" t="s">
        <v>1735</v>
      </c>
      <c r="C814" s="3" t="s">
        <v>1736</v>
      </c>
      <c r="D814" s="3">
        <v>59700.0</v>
      </c>
      <c r="E814" s="3">
        <v>134640.0</v>
      </c>
      <c r="F814" s="5">
        <f t="shared" si="2"/>
        <v>225.5276382</v>
      </c>
      <c r="G814" s="3" t="s">
        <v>6</v>
      </c>
      <c r="H814" s="3">
        <v>2805.0</v>
      </c>
      <c r="I814" s="6">
        <f t="shared" si="3"/>
        <v>48</v>
      </c>
      <c r="J814" s="3" t="s">
        <v>73</v>
      </c>
      <c r="K814" s="3" t="s">
        <v>102</v>
      </c>
      <c r="L814" s="3">
        <v>1.5238548E9</v>
      </c>
      <c r="M814" s="3">
        <v>1.5242868E9</v>
      </c>
      <c r="N814" s="7">
        <f t="shared" ref="N814:O814" si="815">(((L814/60)/60)/24)+DATE(1970,1,1)</f>
        <v>43206.20833</v>
      </c>
      <c r="O814" s="7">
        <f t="shared" si="815"/>
        <v>43211.20833</v>
      </c>
      <c r="P814" s="3" t="b">
        <v>0</v>
      </c>
      <c r="Q814" s="3" t="b">
        <v>0</v>
      </c>
      <c r="R814" s="3" t="s">
        <v>148</v>
      </c>
      <c r="S814" s="3" t="s">
        <v>50</v>
      </c>
      <c r="T814" s="3" t="s">
        <v>20</v>
      </c>
      <c r="U814" s="3"/>
      <c r="V814" s="3"/>
      <c r="W814" s="3"/>
      <c r="X814" s="3"/>
      <c r="Y814" s="3"/>
      <c r="Z814" s="3"/>
    </row>
    <row r="815">
      <c r="A815" s="3">
        <v>813.0</v>
      </c>
      <c r="B815" s="3" t="s">
        <v>1737</v>
      </c>
      <c r="C815" s="3" t="s">
        <v>1738</v>
      </c>
      <c r="D815" s="3">
        <v>3200.0</v>
      </c>
      <c r="E815" s="3">
        <v>7661.0</v>
      </c>
      <c r="F815" s="5">
        <f t="shared" si="2"/>
        <v>239.40625</v>
      </c>
      <c r="G815" s="3" t="s">
        <v>6</v>
      </c>
      <c r="H815" s="3">
        <v>68.0</v>
      </c>
      <c r="I815" s="6">
        <f t="shared" si="3"/>
        <v>112.6617647</v>
      </c>
      <c r="J815" s="3" t="s">
        <v>68</v>
      </c>
      <c r="K815" s="3" t="s">
        <v>106</v>
      </c>
      <c r="L815" s="3">
        <v>1.3460436E9</v>
      </c>
      <c r="M815" s="3">
        <v>1.3469076E9</v>
      </c>
      <c r="N815" s="7">
        <f t="shared" ref="N815:O815" si="816">(((L815/60)/60)/24)+DATE(1970,1,1)</f>
        <v>41148.20833</v>
      </c>
      <c r="O815" s="7">
        <f t="shared" si="816"/>
        <v>41158.20833</v>
      </c>
      <c r="P815" s="3" t="b">
        <v>0</v>
      </c>
      <c r="Q815" s="3" t="b">
        <v>0</v>
      </c>
      <c r="R815" s="3" t="s">
        <v>168</v>
      </c>
      <c r="S815" s="3" t="s">
        <v>51</v>
      </c>
      <c r="T815" s="3" t="s">
        <v>17</v>
      </c>
      <c r="U815" s="3"/>
      <c r="V815" s="3"/>
      <c r="W815" s="3"/>
      <c r="X815" s="3"/>
      <c r="Y815" s="3"/>
      <c r="Z815" s="3"/>
    </row>
    <row r="816">
      <c r="A816" s="3">
        <v>814.0</v>
      </c>
      <c r="B816" s="3" t="s">
        <v>1739</v>
      </c>
      <c r="C816" s="3" t="s">
        <v>1740</v>
      </c>
      <c r="D816" s="3">
        <v>3200.0</v>
      </c>
      <c r="E816" s="3">
        <v>2950.0</v>
      </c>
      <c r="F816" s="5">
        <f t="shared" si="2"/>
        <v>92.1875</v>
      </c>
      <c r="G816" s="3" t="s">
        <v>4</v>
      </c>
      <c r="H816" s="3">
        <v>36.0</v>
      </c>
      <c r="I816" s="6">
        <f t="shared" si="3"/>
        <v>81.94444444</v>
      </c>
      <c r="J816" s="3" t="s">
        <v>71</v>
      </c>
      <c r="K816" s="3" t="s">
        <v>119</v>
      </c>
      <c r="L816" s="3">
        <v>1.4643252E9</v>
      </c>
      <c r="M816" s="3">
        <v>1.464498E9</v>
      </c>
      <c r="N816" s="7">
        <f t="shared" ref="N816:O816" si="817">(((L816/60)/60)/24)+DATE(1970,1,1)</f>
        <v>42517.20833</v>
      </c>
      <c r="O816" s="7">
        <f t="shared" si="817"/>
        <v>42519.20833</v>
      </c>
      <c r="P816" s="3" t="b">
        <v>0</v>
      </c>
      <c r="Q816" s="3" t="b">
        <v>1</v>
      </c>
      <c r="R816" s="3" t="s">
        <v>107</v>
      </c>
      <c r="S816" s="3" t="s">
        <v>48</v>
      </c>
      <c r="T816" s="3" t="s">
        <v>9</v>
      </c>
      <c r="U816" s="3"/>
      <c r="V816" s="3"/>
      <c r="W816" s="3"/>
      <c r="X816" s="3"/>
      <c r="Y816" s="3"/>
      <c r="Z816" s="3"/>
    </row>
    <row r="817">
      <c r="A817" s="3">
        <v>815.0</v>
      </c>
      <c r="B817" s="3" t="s">
        <v>1741</v>
      </c>
      <c r="C817" s="3" t="s">
        <v>1742</v>
      </c>
      <c r="D817" s="3">
        <v>9000.0</v>
      </c>
      <c r="E817" s="3">
        <v>11721.0</v>
      </c>
      <c r="F817" s="5">
        <f t="shared" si="2"/>
        <v>130.2333333</v>
      </c>
      <c r="G817" s="3" t="s">
        <v>6</v>
      </c>
      <c r="H817" s="3">
        <v>183.0</v>
      </c>
      <c r="I817" s="6">
        <f t="shared" si="3"/>
        <v>64.04918033</v>
      </c>
      <c r="J817" s="3" t="s">
        <v>73</v>
      </c>
      <c r="K817" s="3" t="s">
        <v>102</v>
      </c>
      <c r="L817" s="3">
        <v>1.5119352E9</v>
      </c>
      <c r="M817" s="3">
        <v>1.5141816E9</v>
      </c>
      <c r="N817" s="7">
        <f t="shared" ref="N817:O817" si="818">(((L817/60)/60)/24)+DATE(1970,1,1)</f>
        <v>43068.25</v>
      </c>
      <c r="O817" s="7">
        <f t="shared" si="818"/>
        <v>43094.25</v>
      </c>
      <c r="P817" s="3" t="b">
        <v>0</v>
      </c>
      <c r="Q817" s="3" t="b">
        <v>0</v>
      </c>
      <c r="R817" s="3" t="s">
        <v>107</v>
      </c>
      <c r="S817" s="3" t="s">
        <v>48</v>
      </c>
      <c r="T817" s="3" t="s">
        <v>9</v>
      </c>
      <c r="U817" s="3"/>
      <c r="V817" s="3"/>
      <c r="W817" s="3"/>
      <c r="X817" s="3"/>
      <c r="Y817" s="3"/>
      <c r="Z817" s="3"/>
    </row>
    <row r="818">
      <c r="A818" s="3">
        <v>816.0</v>
      </c>
      <c r="B818" s="3" t="s">
        <v>1743</v>
      </c>
      <c r="C818" s="3" t="s">
        <v>1744</v>
      </c>
      <c r="D818" s="3">
        <v>2300.0</v>
      </c>
      <c r="E818" s="3">
        <v>14150.0</v>
      </c>
      <c r="F818" s="5">
        <f t="shared" si="2"/>
        <v>615.2173913</v>
      </c>
      <c r="G818" s="3" t="s">
        <v>6</v>
      </c>
      <c r="H818" s="3">
        <v>133.0</v>
      </c>
      <c r="I818" s="6">
        <f t="shared" si="3"/>
        <v>106.3909774</v>
      </c>
      <c r="J818" s="3" t="s">
        <v>68</v>
      </c>
      <c r="K818" s="3" t="s">
        <v>106</v>
      </c>
      <c r="L818" s="3">
        <v>1.392012E9</v>
      </c>
      <c r="M818" s="3">
        <v>1.3921848E9</v>
      </c>
      <c r="N818" s="7">
        <f t="shared" ref="N818:O818" si="819">(((L818/60)/60)/24)+DATE(1970,1,1)</f>
        <v>41680.25</v>
      </c>
      <c r="O818" s="7">
        <f t="shared" si="819"/>
        <v>41682.25</v>
      </c>
      <c r="P818" s="3" t="b">
        <v>1</v>
      </c>
      <c r="Q818" s="3" t="b">
        <v>1</v>
      </c>
      <c r="R818" s="3" t="s">
        <v>116</v>
      </c>
      <c r="S818" s="3" t="s">
        <v>46</v>
      </c>
      <c r="T818" s="3" t="s">
        <v>8</v>
      </c>
      <c r="U818" s="3"/>
      <c r="V818" s="3"/>
      <c r="W818" s="3"/>
      <c r="X818" s="3"/>
      <c r="Y818" s="3"/>
      <c r="Z818" s="3"/>
    </row>
    <row r="819">
      <c r="A819" s="3">
        <v>817.0</v>
      </c>
      <c r="B819" s="3" t="s">
        <v>1745</v>
      </c>
      <c r="C819" s="3" t="s">
        <v>1746</v>
      </c>
      <c r="D819" s="3">
        <v>51300.0</v>
      </c>
      <c r="E819" s="3">
        <v>189192.0</v>
      </c>
      <c r="F819" s="5">
        <f t="shared" si="2"/>
        <v>368.7953216</v>
      </c>
      <c r="G819" s="3" t="s">
        <v>6</v>
      </c>
      <c r="H819" s="3">
        <v>2489.0</v>
      </c>
      <c r="I819" s="6">
        <f t="shared" si="3"/>
        <v>76.0112495</v>
      </c>
      <c r="J819" s="3" t="s">
        <v>69</v>
      </c>
      <c r="K819" s="3" t="s">
        <v>185</v>
      </c>
      <c r="L819" s="3">
        <v>1.556946E9</v>
      </c>
      <c r="M819" s="3">
        <v>1.5593652E9</v>
      </c>
      <c r="N819" s="7">
        <f t="shared" ref="N819:O819" si="820">(((L819/60)/60)/24)+DATE(1970,1,1)</f>
        <v>43589.20833</v>
      </c>
      <c r="O819" s="7">
        <f t="shared" si="820"/>
        <v>43617.20833</v>
      </c>
      <c r="P819" s="3" t="b">
        <v>0</v>
      </c>
      <c r="Q819" s="3" t="b">
        <v>1</v>
      </c>
      <c r="R819" s="3" t="s">
        <v>148</v>
      </c>
      <c r="S819" s="3" t="s">
        <v>50</v>
      </c>
      <c r="T819" s="3" t="s">
        <v>20</v>
      </c>
      <c r="U819" s="3"/>
      <c r="V819" s="3"/>
      <c r="W819" s="3"/>
      <c r="X819" s="3"/>
      <c r="Y819" s="3"/>
      <c r="Z819" s="3"/>
    </row>
    <row r="820">
      <c r="A820" s="3">
        <v>818.0</v>
      </c>
      <c r="B820" s="3" t="s">
        <v>753</v>
      </c>
      <c r="C820" s="3" t="s">
        <v>1747</v>
      </c>
      <c r="D820" s="3">
        <v>700.0</v>
      </c>
      <c r="E820" s="3">
        <v>7664.0</v>
      </c>
      <c r="F820" s="5">
        <f t="shared" si="2"/>
        <v>1094.857143</v>
      </c>
      <c r="G820" s="3" t="s">
        <v>6</v>
      </c>
      <c r="H820" s="3">
        <v>69.0</v>
      </c>
      <c r="I820" s="6">
        <f t="shared" si="3"/>
        <v>111.0724638</v>
      </c>
      <c r="J820" s="3" t="s">
        <v>68</v>
      </c>
      <c r="K820" s="3" t="s">
        <v>106</v>
      </c>
      <c r="L820" s="3">
        <v>1.5480504E9</v>
      </c>
      <c r="M820" s="3">
        <v>1.5491736E9</v>
      </c>
      <c r="N820" s="7">
        <f t="shared" ref="N820:O820" si="821">(((L820/60)/60)/24)+DATE(1970,1,1)</f>
        <v>43486.25</v>
      </c>
      <c r="O820" s="7">
        <f t="shared" si="821"/>
        <v>43499.25</v>
      </c>
      <c r="P820" s="3" t="b">
        <v>0</v>
      </c>
      <c r="Q820" s="3" t="b">
        <v>1</v>
      </c>
      <c r="R820" s="3" t="s">
        <v>116</v>
      </c>
      <c r="S820" s="3" t="s">
        <v>46</v>
      </c>
      <c r="T820" s="3" t="s">
        <v>8</v>
      </c>
      <c r="U820" s="3"/>
      <c r="V820" s="3"/>
      <c r="W820" s="3"/>
      <c r="X820" s="3"/>
      <c r="Y820" s="3"/>
      <c r="Z820" s="3"/>
    </row>
    <row r="821">
      <c r="A821" s="3">
        <v>819.0</v>
      </c>
      <c r="B821" s="3" t="s">
        <v>1748</v>
      </c>
      <c r="C821" s="3" t="s">
        <v>1749</v>
      </c>
      <c r="D821" s="3">
        <v>8900.0</v>
      </c>
      <c r="E821" s="3">
        <v>4509.0</v>
      </c>
      <c r="F821" s="5">
        <f t="shared" si="2"/>
        <v>50.66292135</v>
      </c>
      <c r="G821" s="3" t="s">
        <v>4</v>
      </c>
      <c r="H821" s="3">
        <v>47.0</v>
      </c>
      <c r="I821" s="6">
        <f t="shared" si="3"/>
        <v>95.93617021</v>
      </c>
      <c r="J821" s="3" t="s">
        <v>68</v>
      </c>
      <c r="K821" s="3" t="s">
        <v>106</v>
      </c>
      <c r="L821" s="3">
        <v>1.3537368E9</v>
      </c>
      <c r="M821" s="3">
        <v>1.3550328E9</v>
      </c>
      <c r="N821" s="7">
        <f t="shared" ref="N821:O821" si="822">(((L821/60)/60)/24)+DATE(1970,1,1)</f>
        <v>41237.25</v>
      </c>
      <c r="O821" s="7">
        <f t="shared" si="822"/>
        <v>41252.25</v>
      </c>
      <c r="P821" s="3" t="b">
        <v>1</v>
      </c>
      <c r="Q821" s="3" t="b">
        <v>0</v>
      </c>
      <c r="R821" s="3" t="s">
        <v>168</v>
      </c>
      <c r="S821" s="3" t="s">
        <v>51</v>
      </c>
      <c r="T821" s="3" t="s">
        <v>17</v>
      </c>
      <c r="U821" s="3"/>
      <c r="V821" s="3"/>
      <c r="W821" s="3"/>
      <c r="X821" s="3"/>
      <c r="Y821" s="3"/>
      <c r="Z821" s="3"/>
    </row>
    <row r="822">
      <c r="A822" s="3">
        <v>820.0</v>
      </c>
      <c r="B822" s="3" t="s">
        <v>1750</v>
      </c>
      <c r="C822" s="3" t="s">
        <v>1751</v>
      </c>
      <c r="D822" s="3">
        <v>1500.0</v>
      </c>
      <c r="E822" s="3">
        <v>12009.0</v>
      </c>
      <c r="F822" s="5">
        <f t="shared" si="2"/>
        <v>800.6</v>
      </c>
      <c r="G822" s="3" t="s">
        <v>6</v>
      </c>
      <c r="H822" s="3">
        <v>279.0</v>
      </c>
      <c r="I822" s="6">
        <f t="shared" si="3"/>
        <v>43.04301075</v>
      </c>
      <c r="J822" s="3" t="s">
        <v>70</v>
      </c>
      <c r="K822" s="3" t="s">
        <v>122</v>
      </c>
      <c r="L822" s="3">
        <v>1.5328404E9</v>
      </c>
      <c r="M822" s="3">
        <v>1.5339636E9</v>
      </c>
      <c r="N822" s="7">
        <f t="shared" ref="N822:O822" si="823">(((L822/60)/60)/24)+DATE(1970,1,1)</f>
        <v>43310.20833</v>
      </c>
      <c r="O822" s="7">
        <f t="shared" si="823"/>
        <v>43323.20833</v>
      </c>
      <c r="P822" s="3" t="b">
        <v>0</v>
      </c>
      <c r="Q822" s="3" t="b">
        <v>1</v>
      </c>
      <c r="R822" s="3" t="s">
        <v>107</v>
      </c>
      <c r="S822" s="3" t="s">
        <v>48</v>
      </c>
      <c r="T822" s="3" t="s">
        <v>9</v>
      </c>
      <c r="U822" s="3"/>
      <c r="V822" s="3"/>
      <c r="W822" s="3"/>
      <c r="X822" s="3"/>
      <c r="Y822" s="3"/>
      <c r="Z822" s="3"/>
    </row>
    <row r="823">
      <c r="A823" s="3">
        <v>821.0</v>
      </c>
      <c r="B823" s="3" t="s">
        <v>1752</v>
      </c>
      <c r="C823" s="3" t="s">
        <v>1753</v>
      </c>
      <c r="D823" s="3">
        <v>4900.0</v>
      </c>
      <c r="E823" s="3">
        <v>14273.0</v>
      </c>
      <c r="F823" s="5">
        <f t="shared" si="2"/>
        <v>291.2857143</v>
      </c>
      <c r="G823" s="3" t="s">
        <v>6</v>
      </c>
      <c r="H823" s="3">
        <v>210.0</v>
      </c>
      <c r="I823" s="6">
        <f t="shared" si="3"/>
        <v>67.96666667</v>
      </c>
      <c r="J823" s="3" t="s">
        <v>68</v>
      </c>
      <c r="K823" s="3" t="s">
        <v>106</v>
      </c>
      <c r="L823" s="3">
        <v>1.4882616E9</v>
      </c>
      <c r="M823" s="3">
        <v>1.4893812E9</v>
      </c>
      <c r="N823" s="7">
        <f t="shared" ref="N823:O823" si="824">(((L823/60)/60)/24)+DATE(1970,1,1)</f>
        <v>42794.25</v>
      </c>
      <c r="O823" s="7">
        <f t="shared" si="824"/>
        <v>42807.20833</v>
      </c>
      <c r="P823" s="3" t="b">
        <v>0</v>
      </c>
      <c r="Q823" s="3" t="b">
        <v>0</v>
      </c>
      <c r="R823" s="3" t="s">
        <v>123</v>
      </c>
      <c r="S823" s="3" t="s">
        <v>47</v>
      </c>
      <c r="T823" s="3" t="s">
        <v>10</v>
      </c>
      <c r="U823" s="3"/>
      <c r="V823" s="3"/>
      <c r="W823" s="3"/>
      <c r="X823" s="3"/>
      <c r="Y823" s="3"/>
      <c r="Z823" s="3"/>
    </row>
    <row r="824">
      <c r="A824" s="3">
        <v>822.0</v>
      </c>
      <c r="B824" s="3" t="s">
        <v>1754</v>
      </c>
      <c r="C824" s="3" t="s">
        <v>1755</v>
      </c>
      <c r="D824" s="3">
        <v>54000.0</v>
      </c>
      <c r="E824" s="3">
        <v>188982.0</v>
      </c>
      <c r="F824" s="5">
        <f t="shared" si="2"/>
        <v>349.9666667</v>
      </c>
      <c r="G824" s="3" t="s">
        <v>6</v>
      </c>
      <c r="H824" s="3">
        <v>2100.0</v>
      </c>
      <c r="I824" s="6">
        <f t="shared" si="3"/>
        <v>89.99142857</v>
      </c>
      <c r="J824" s="3" t="s">
        <v>68</v>
      </c>
      <c r="K824" s="3" t="s">
        <v>106</v>
      </c>
      <c r="L824" s="3">
        <v>1.3935672E9</v>
      </c>
      <c r="M824" s="3">
        <v>1.3950324E9</v>
      </c>
      <c r="N824" s="7">
        <f t="shared" ref="N824:O824" si="825">(((L824/60)/60)/24)+DATE(1970,1,1)</f>
        <v>41698.25</v>
      </c>
      <c r="O824" s="7">
        <f t="shared" si="825"/>
        <v>41715.20833</v>
      </c>
      <c r="P824" s="3" t="b">
        <v>0</v>
      </c>
      <c r="Q824" s="3" t="b">
        <v>0</v>
      </c>
      <c r="R824" s="3" t="s">
        <v>107</v>
      </c>
      <c r="S824" s="3" t="s">
        <v>48</v>
      </c>
      <c r="T824" s="3" t="s">
        <v>9</v>
      </c>
      <c r="U824" s="3"/>
      <c r="V824" s="3"/>
      <c r="W824" s="3"/>
      <c r="X824" s="3"/>
      <c r="Y824" s="3"/>
      <c r="Z824" s="3"/>
    </row>
    <row r="825">
      <c r="A825" s="3">
        <v>823.0</v>
      </c>
      <c r="B825" s="3" t="s">
        <v>1756</v>
      </c>
      <c r="C825" s="3" t="s">
        <v>1757</v>
      </c>
      <c r="D825" s="3">
        <v>4100.0</v>
      </c>
      <c r="E825" s="3">
        <v>14640.0</v>
      </c>
      <c r="F825" s="5">
        <f t="shared" si="2"/>
        <v>357.0731707</v>
      </c>
      <c r="G825" s="3" t="s">
        <v>6</v>
      </c>
      <c r="H825" s="3">
        <v>252.0</v>
      </c>
      <c r="I825" s="6">
        <f t="shared" si="3"/>
        <v>58.0952381</v>
      </c>
      <c r="J825" s="3" t="s">
        <v>68</v>
      </c>
      <c r="K825" s="3" t="s">
        <v>106</v>
      </c>
      <c r="L825" s="3">
        <v>1.4103252E9</v>
      </c>
      <c r="M825" s="3">
        <v>1.4124852E9</v>
      </c>
      <c r="N825" s="7">
        <f t="shared" ref="N825:O825" si="826">(((L825/60)/60)/24)+DATE(1970,1,1)</f>
        <v>41892.20833</v>
      </c>
      <c r="O825" s="7">
        <f t="shared" si="826"/>
        <v>41917.20833</v>
      </c>
      <c r="P825" s="3" t="b">
        <v>1</v>
      </c>
      <c r="Q825" s="3" t="b">
        <v>1</v>
      </c>
      <c r="R825" s="3" t="s">
        <v>107</v>
      </c>
      <c r="S825" s="3" t="s">
        <v>48</v>
      </c>
      <c r="T825" s="3" t="s">
        <v>9</v>
      </c>
      <c r="U825" s="3"/>
      <c r="V825" s="3"/>
      <c r="W825" s="3"/>
      <c r="X825" s="3"/>
      <c r="Y825" s="3"/>
      <c r="Z825" s="3"/>
    </row>
    <row r="826">
      <c r="A826" s="3">
        <v>824.0</v>
      </c>
      <c r="B826" s="3" t="s">
        <v>1758</v>
      </c>
      <c r="C826" s="3" t="s">
        <v>1759</v>
      </c>
      <c r="D826" s="3">
        <v>85000.0</v>
      </c>
      <c r="E826" s="3">
        <v>107516.0</v>
      </c>
      <c r="F826" s="5">
        <f t="shared" si="2"/>
        <v>126.4894118</v>
      </c>
      <c r="G826" s="3" t="s">
        <v>6</v>
      </c>
      <c r="H826" s="3">
        <v>1280.0</v>
      </c>
      <c r="I826" s="6">
        <f t="shared" si="3"/>
        <v>83.996875</v>
      </c>
      <c r="J826" s="3" t="s">
        <v>68</v>
      </c>
      <c r="K826" s="3" t="s">
        <v>106</v>
      </c>
      <c r="L826" s="3">
        <v>1.2769236E9</v>
      </c>
      <c r="M826" s="3">
        <v>1.2796884E9</v>
      </c>
      <c r="N826" s="7">
        <f t="shared" ref="N826:O826" si="827">(((L826/60)/60)/24)+DATE(1970,1,1)</f>
        <v>40348.20833</v>
      </c>
      <c r="O826" s="7">
        <f t="shared" si="827"/>
        <v>40380.20833</v>
      </c>
      <c r="P826" s="3" t="b">
        <v>0</v>
      </c>
      <c r="Q826" s="3" t="b">
        <v>1</v>
      </c>
      <c r="R826" s="3" t="s">
        <v>148</v>
      </c>
      <c r="S826" s="3" t="s">
        <v>50</v>
      </c>
      <c r="T826" s="3" t="s">
        <v>20</v>
      </c>
      <c r="U826" s="3"/>
      <c r="V826" s="3"/>
      <c r="W826" s="3"/>
      <c r="X826" s="3"/>
      <c r="Y826" s="3"/>
      <c r="Z826" s="3"/>
    </row>
    <row r="827">
      <c r="A827" s="3">
        <v>825.0</v>
      </c>
      <c r="B827" s="3" t="s">
        <v>1760</v>
      </c>
      <c r="C827" s="3" t="s">
        <v>1761</v>
      </c>
      <c r="D827" s="3">
        <v>3600.0</v>
      </c>
      <c r="E827" s="3">
        <v>13950.0</v>
      </c>
      <c r="F827" s="5">
        <f t="shared" si="2"/>
        <v>387.5</v>
      </c>
      <c r="G827" s="3" t="s">
        <v>6</v>
      </c>
      <c r="H827" s="3">
        <v>157.0</v>
      </c>
      <c r="I827" s="6">
        <f t="shared" si="3"/>
        <v>88.85350318</v>
      </c>
      <c r="J827" s="3" t="s">
        <v>70</v>
      </c>
      <c r="K827" s="3" t="s">
        <v>122</v>
      </c>
      <c r="L827" s="3">
        <v>1.5009588E9</v>
      </c>
      <c r="M827" s="3">
        <v>1.5019956E9</v>
      </c>
      <c r="N827" s="7">
        <f t="shared" ref="N827:O827" si="828">(((L827/60)/60)/24)+DATE(1970,1,1)</f>
        <v>42941.20833</v>
      </c>
      <c r="O827" s="7">
        <f t="shared" si="828"/>
        <v>42953.20833</v>
      </c>
      <c r="P827" s="3" t="b">
        <v>0</v>
      </c>
      <c r="Q827" s="3" t="b">
        <v>0</v>
      </c>
      <c r="R827" s="3" t="s">
        <v>178</v>
      </c>
      <c r="S827" s="3" t="s">
        <v>47</v>
      </c>
      <c r="T827" s="3" t="s">
        <v>25</v>
      </c>
      <c r="U827" s="3"/>
      <c r="V827" s="3"/>
      <c r="W827" s="3"/>
      <c r="X827" s="3"/>
      <c r="Y827" s="3"/>
      <c r="Z827" s="3"/>
    </row>
    <row r="828">
      <c r="A828" s="3">
        <v>826.0</v>
      </c>
      <c r="B828" s="3" t="s">
        <v>1762</v>
      </c>
      <c r="C828" s="3" t="s">
        <v>1763</v>
      </c>
      <c r="D828" s="3">
        <v>2800.0</v>
      </c>
      <c r="E828" s="3">
        <v>12797.0</v>
      </c>
      <c r="F828" s="5">
        <f t="shared" si="2"/>
        <v>457.0357143</v>
      </c>
      <c r="G828" s="3" t="s">
        <v>6</v>
      </c>
      <c r="H828" s="3">
        <v>194.0</v>
      </c>
      <c r="I828" s="6">
        <f t="shared" si="3"/>
        <v>65.96391753</v>
      </c>
      <c r="J828" s="3" t="s">
        <v>68</v>
      </c>
      <c r="K828" s="3" t="s">
        <v>106</v>
      </c>
      <c r="L828" s="3">
        <v>1.29222E9</v>
      </c>
      <c r="M828" s="3">
        <v>1.2946392E9</v>
      </c>
      <c r="N828" s="7">
        <f t="shared" ref="N828:O828" si="829">(((L828/60)/60)/24)+DATE(1970,1,1)</f>
        <v>40525.25</v>
      </c>
      <c r="O828" s="7">
        <f t="shared" si="829"/>
        <v>40553.25</v>
      </c>
      <c r="P828" s="3" t="b">
        <v>0</v>
      </c>
      <c r="Q828" s="3" t="b">
        <v>1</v>
      </c>
      <c r="R828" s="3" t="s">
        <v>116</v>
      </c>
      <c r="S828" s="3" t="s">
        <v>46</v>
      </c>
      <c r="T828" s="3" t="s">
        <v>8</v>
      </c>
      <c r="U828" s="3"/>
      <c r="V828" s="3"/>
      <c r="W828" s="3"/>
      <c r="X828" s="3"/>
      <c r="Y828" s="3"/>
      <c r="Z828" s="3"/>
    </row>
    <row r="829">
      <c r="A829" s="3">
        <v>827.0</v>
      </c>
      <c r="B829" s="3" t="s">
        <v>1764</v>
      </c>
      <c r="C829" s="3" t="s">
        <v>1765</v>
      </c>
      <c r="D829" s="3">
        <v>2300.0</v>
      </c>
      <c r="E829" s="3">
        <v>6134.0</v>
      </c>
      <c r="F829" s="5">
        <f t="shared" si="2"/>
        <v>266.6956522</v>
      </c>
      <c r="G829" s="3" t="s">
        <v>6</v>
      </c>
      <c r="H829" s="3">
        <v>82.0</v>
      </c>
      <c r="I829" s="6">
        <f t="shared" si="3"/>
        <v>74.80487805</v>
      </c>
      <c r="J829" s="3" t="s">
        <v>74</v>
      </c>
      <c r="K829" s="3" t="s">
        <v>110</v>
      </c>
      <c r="L829" s="3">
        <v>1.3043988E9</v>
      </c>
      <c r="M829" s="3">
        <v>1.3054356E9</v>
      </c>
      <c r="N829" s="7">
        <f t="shared" ref="N829:O829" si="830">(((L829/60)/60)/24)+DATE(1970,1,1)</f>
        <v>40666.20833</v>
      </c>
      <c r="O829" s="7">
        <f t="shared" si="830"/>
        <v>40678.20833</v>
      </c>
      <c r="P829" s="3" t="b">
        <v>0</v>
      </c>
      <c r="Q829" s="3" t="b">
        <v>1</v>
      </c>
      <c r="R829" s="3" t="s">
        <v>133</v>
      </c>
      <c r="S829" s="3" t="s">
        <v>47</v>
      </c>
      <c r="T829" s="3" t="s">
        <v>16</v>
      </c>
      <c r="U829" s="3"/>
      <c r="V829" s="3"/>
      <c r="W829" s="3"/>
      <c r="X829" s="3"/>
      <c r="Y829" s="3"/>
      <c r="Z829" s="3"/>
    </row>
    <row r="830">
      <c r="A830" s="3">
        <v>828.0</v>
      </c>
      <c r="B830" s="3" t="s">
        <v>1766</v>
      </c>
      <c r="C830" s="3" t="s">
        <v>1767</v>
      </c>
      <c r="D830" s="3">
        <v>7100.0</v>
      </c>
      <c r="E830" s="3">
        <v>4899.0</v>
      </c>
      <c r="F830" s="5">
        <f t="shared" si="2"/>
        <v>69</v>
      </c>
      <c r="G830" s="3" t="s">
        <v>4</v>
      </c>
      <c r="H830" s="3">
        <v>70.0</v>
      </c>
      <c r="I830" s="6">
        <f t="shared" si="3"/>
        <v>69.98571429</v>
      </c>
      <c r="J830" s="3" t="s">
        <v>68</v>
      </c>
      <c r="K830" s="3" t="s">
        <v>106</v>
      </c>
      <c r="L830" s="3">
        <v>1.5354324E9</v>
      </c>
      <c r="M830" s="3">
        <v>1.5375924E9</v>
      </c>
      <c r="N830" s="7">
        <f t="shared" ref="N830:O830" si="831">(((L830/60)/60)/24)+DATE(1970,1,1)</f>
        <v>43340.20833</v>
      </c>
      <c r="O830" s="7">
        <f t="shared" si="831"/>
        <v>43365.20833</v>
      </c>
      <c r="P830" s="3" t="b">
        <v>0</v>
      </c>
      <c r="Q830" s="3" t="b">
        <v>0</v>
      </c>
      <c r="R830" s="3" t="s">
        <v>116</v>
      </c>
      <c r="S830" s="3" t="s">
        <v>46</v>
      </c>
      <c r="T830" s="3" t="s">
        <v>8</v>
      </c>
      <c r="U830" s="3"/>
      <c r="V830" s="3"/>
      <c r="W830" s="3"/>
      <c r="X830" s="3"/>
      <c r="Y830" s="3"/>
      <c r="Z830" s="3"/>
    </row>
    <row r="831">
      <c r="A831" s="3">
        <v>829.0</v>
      </c>
      <c r="B831" s="3" t="s">
        <v>1768</v>
      </c>
      <c r="C831" s="3" t="s">
        <v>1769</v>
      </c>
      <c r="D831" s="3">
        <v>9600.0</v>
      </c>
      <c r="E831" s="3">
        <v>4929.0</v>
      </c>
      <c r="F831" s="5">
        <f t="shared" si="2"/>
        <v>51.34375</v>
      </c>
      <c r="G831" s="3" t="s">
        <v>4</v>
      </c>
      <c r="H831" s="3">
        <v>154.0</v>
      </c>
      <c r="I831" s="6">
        <f t="shared" si="3"/>
        <v>32.00649351</v>
      </c>
      <c r="J831" s="3" t="s">
        <v>68</v>
      </c>
      <c r="K831" s="3" t="s">
        <v>106</v>
      </c>
      <c r="L831" s="3">
        <v>1.433826E9</v>
      </c>
      <c r="M831" s="3">
        <v>1.435122E9</v>
      </c>
      <c r="N831" s="7">
        <f t="shared" ref="N831:O831" si="832">(((L831/60)/60)/24)+DATE(1970,1,1)</f>
        <v>42164.20833</v>
      </c>
      <c r="O831" s="7">
        <f t="shared" si="832"/>
        <v>42179.20833</v>
      </c>
      <c r="P831" s="3" t="b">
        <v>0</v>
      </c>
      <c r="Q831" s="3" t="b">
        <v>0</v>
      </c>
      <c r="R831" s="3" t="s">
        <v>116</v>
      </c>
      <c r="S831" s="3" t="s">
        <v>46</v>
      </c>
      <c r="T831" s="3" t="s">
        <v>8</v>
      </c>
      <c r="U831" s="3"/>
      <c r="V831" s="3"/>
      <c r="W831" s="3"/>
      <c r="X831" s="3"/>
      <c r="Y831" s="3"/>
      <c r="Z831" s="3"/>
    </row>
    <row r="832">
      <c r="A832" s="3">
        <v>830.0</v>
      </c>
      <c r="B832" s="3" t="s">
        <v>1770</v>
      </c>
      <c r="C832" s="3" t="s">
        <v>1771</v>
      </c>
      <c r="D832" s="3">
        <v>121600.0</v>
      </c>
      <c r="E832" s="3">
        <v>1424.0</v>
      </c>
      <c r="F832" s="5">
        <f t="shared" si="2"/>
        <v>1.171052632</v>
      </c>
      <c r="G832" s="3" t="s">
        <v>4</v>
      </c>
      <c r="H832" s="3">
        <v>22.0</v>
      </c>
      <c r="I832" s="6">
        <f t="shared" si="3"/>
        <v>64.72727273</v>
      </c>
      <c r="J832" s="3" t="s">
        <v>68</v>
      </c>
      <c r="K832" s="3" t="s">
        <v>106</v>
      </c>
      <c r="L832" s="3">
        <v>1.5149592E9</v>
      </c>
      <c r="M832" s="3">
        <v>1.5200568E9</v>
      </c>
      <c r="N832" s="7">
        <f t="shared" ref="N832:O832" si="833">(((L832/60)/60)/24)+DATE(1970,1,1)</f>
        <v>43103.25</v>
      </c>
      <c r="O832" s="7">
        <f t="shared" si="833"/>
        <v>43162.25</v>
      </c>
      <c r="P832" s="3" t="b">
        <v>0</v>
      </c>
      <c r="Q832" s="3" t="b">
        <v>0</v>
      </c>
      <c r="R832" s="3" t="s">
        <v>116</v>
      </c>
      <c r="S832" s="3" t="s">
        <v>46</v>
      </c>
      <c r="T832" s="3" t="s">
        <v>8</v>
      </c>
      <c r="U832" s="3"/>
      <c r="V832" s="3"/>
      <c r="W832" s="3"/>
      <c r="X832" s="3"/>
      <c r="Y832" s="3"/>
      <c r="Z832" s="3"/>
    </row>
    <row r="833">
      <c r="A833" s="3">
        <v>831.0</v>
      </c>
      <c r="B833" s="3" t="s">
        <v>1772</v>
      </c>
      <c r="C833" s="3" t="s">
        <v>1773</v>
      </c>
      <c r="D833" s="3">
        <v>97100.0</v>
      </c>
      <c r="E833" s="3">
        <v>105817.0</v>
      </c>
      <c r="F833" s="5">
        <f t="shared" si="2"/>
        <v>108.9773429</v>
      </c>
      <c r="G833" s="3" t="s">
        <v>6</v>
      </c>
      <c r="H833" s="3">
        <v>4233.0</v>
      </c>
      <c r="I833" s="6">
        <f t="shared" si="3"/>
        <v>24.99811009</v>
      </c>
      <c r="J833" s="3" t="s">
        <v>68</v>
      </c>
      <c r="K833" s="3" t="s">
        <v>106</v>
      </c>
      <c r="L833" s="3">
        <v>1.332738E9</v>
      </c>
      <c r="M833" s="3">
        <v>1.3356756E9</v>
      </c>
      <c r="N833" s="7">
        <f t="shared" ref="N833:O833" si="834">(((L833/60)/60)/24)+DATE(1970,1,1)</f>
        <v>40994.20833</v>
      </c>
      <c r="O833" s="7">
        <f t="shared" si="834"/>
        <v>41028.20833</v>
      </c>
      <c r="P833" s="3" t="b">
        <v>0</v>
      </c>
      <c r="Q833" s="3" t="b">
        <v>0</v>
      </c>
      <c r="R833" s="3" t="s">
        <v>199</v>
      </c>
      <c r="S833" s="3" t="s">
        <v>53</v>
      </c>
      <c r="T833" s="3" t="s">
        <v>15</v>
      </c>
      <c r="U833" s="3"/>
      <c r="V833" s="3"/>
      <c r="W833" s="3"/>
      <c r="X833" s="3"/>
      <c r="Y833" s="3"/>
      <c r="Z833" s="3"/>
    </row>
    <row r="834">
      <c r="A834" s="3">
        <v>832.0</v>
      </c>
      <c r="B834" s="3" t="s">
        <v>1774</v>
      </c>
      <c r="C834" s="3" t="s">
        <v>1775</v>
      </c>
      <c r="D834" s="3">
        <v>43200.0</v>
      </c>
      <c r="E834" s="3">
        <v>136156.0</v>
      </c>
      <c r="F834" s="5">
        <f t="shared" si="2"/>
        <v>315.1759259</v>
      </c>
      <c r="G834" s="3" t="s">
        <v>6</v>
      </c>
      <c r="H834" s="3">
        <v>1297.0</v>
      </c>
      <c r="I834" s="6">
        <f t="shared" si="3"/>
        <v>104.9776407</v>
      </c>
      <c r="J834" s="3" t="s">
        <v>71</v>
      </c>
      <c r="K834" s="3" t="s">
        <v>119</v>
      </c>
      <c r="L834" s="3">
        <v>1.44549E9</v>
      </c>
      <c r="M834" s="3">
        <v>1.4484312E9</v>
      </c>
      <c r="N834" s="7">
        <f t="shared" ref="N834:O834" si="835">(((L834/60)/60)/24)+DATE(1970,1,1)</f>
        <v>42299.20833</v>
      </c>
      <c r="O834" s="7">
        <f t="shared" si="835"/>
        <v>42333.25</v>
      </c>
      <c r="P834" s="3" t="b">
        <v>1</v>
      </c>
      <c r="Q834" s="3" t="b">
        <v>0</v>
      </c>
      <c r="R834" s="3" t="s">
        <v>283</v>
      </c>
      <c r="S834" s="3" t="s">
        <v>50</v>
      </c>
      <c r="T834" s="3" t="s">
        <v>19</v>
      </c>
      <c r="U834" s="3"/>
      <c r="V834" s="3"/>
      <c r="W834" s="3"/>
      <c r="X834" s="3"/>
      <c r="Y834" s="3"/>
      <c r="Z834" s="3"/>
    </row>
    <row r="835">
      <c r="A835" s="3">
        <v>833.0</v>
      </c>
      <c r="B835" s="3" t="s">
        <v>1776</v>
      </c>
      <c r="C835" s="3" t="s">
        <v>1777</v>
      </c>
      <c r="D835" s="3">
        <v>6800.0</v>
      </c>
      <c r="E835" s="3">
        <v>10723.0</v>
      </c>
      <c r="F835" s="5">
        <f t="shared" si="2"/>
        <v>157.6911765</v>
      </c>
      <c r="G835" s="3" t="s">
        <v>6</v>
      </c>
      <c r="H835" s="3">
        <v>165.0</v>
      </c>
      <c r="I835" s="6">
        <f t="shared" si="3"/>
        <v>64.98787879</v>
      </c>
      <c r="J835" s="3" t="s">
        <v>71</v>
      </c>
      <c r="K835" s="3" t="s">
        <v>119</v>
      </c>
      <c r="L835" s="3">
        <v>1.2976632E9</v>
      </c>
      <c r="M835" s="3">
        <v>1.2986136E9</v>
      </c>
      <c r="N835" s="7">
        <f t="shared" ref="N835:O835" si="836">(((L835/60)/60)/24)+DATE(1970,1,1)</f>
        <v>40588.25</v>
      </c>
      <c r="O835" s="7">
        <f t="shared" si="836"/>
        <v>40599.25</v>
      </c>
      <c r="P835" s="3" t="b">
        <v>0</v>
      </c>
      <c r="Q835" s="3" t="b">
        <v>0</v>
      </c>
      <c r="R835" s="3" t="s">
        <v>283</v>
      </c>
      <c r="S835" s="3" t="s">
        <v>50</v>
      </c>
      <c r="T835" s="3" t="s">
        <v>19</v>
      </c>
      <c r="U835" s="3"/>
      <c r="V835" s="3"/>
      <c r="W835" s="3"/>
      <c r="X835" s="3"/>
      <c r="Y835" s="3"/>
      <c r="Z835" s="3"/>
    </row>
    <row r="836">
      <c r="A836" s="3">
        <v>834.0</v>
      </c>
      <c r="B836" s="3" t="s">
        <v>1778</v>
      </c>
      <c r="C836" s="3" t="s">
        <v>1779</v>
      </c>
      <c r="D836" s="3">
        <v>7300.0</v>
      </c>
      <c r="E836" s="3">
        <v>11228.0</v>
      </c>
      <c r="F836" s="5">
        <f t="shared" si="2"/>
        <v>153.8082192</v>
      </c>
      <c r="G836" s="3" t="s">
        <v>6</v>
      </c>
      <c r="H836" s="3">
        <v>119.0</v>
      </c>
      <c r="I836" s="6">
        <f t="shared" si="3"/>
        <v>94.35294118</v>
      </c>
      <c r="J836" s="3" t="s">
        <v>68</v>
      </c>
      <c r="K836" s="3" t="s">
        <v>106</v>
      </c>
      <c r="L836" s="3">
        <v>1.3719636E9</v>
      </c>
      <c r="M836" s="3">
        <v>1.372482E9</v>
      </c>
      <c r="N836" s="7">
        <f t="shared" ref="N836:O836" si="837">(((L836/60)/60)/24)+DATE(1970,1,1)</f>
        <v>41448.20833</v>
      </c>
      <c r="O836" s="7">
        <f t="shared" si="837"/>
        <v>41454.20833</v>
      </c>
      <c r="P836" s="3" t="b">
        <v>0</v>
      </c>
      <c r="Q836" s="3" t="b">
        <v>0</v>
      </c>
      <c r="R836" s="3" t="s">
        <v>116</v>
      </c>
      <c r="S836" s="3" t="s">
        <v>46</v>
      </c>
      <c r="T836" s="3" t="s">
        <v>8</v>
      </c>
      <c r="U836" s="3"/>
      <c r="V836" s="3"/>
      <c r="W836" s="3"/>
      <c r="X836" s="3"/>
      <c r="Y836" s="3"/>
      <c r="Z836" s="3"/>
    </row>
    <row r="837">
      <c r="A837" s="3">
        <v>835.0</v>
      </c>
      <c r="B837" s="3" t="s">
        <v>1780</v>
      </c>
      <c r="C837" s="3" t="s">
        <v>1781</v>
      </c>
      <c r="D837" s="3">
        <v>86200.0</v>
      </c>
      <c r="E837" s="3">
        <v>77355.0</v>
      </c>
      <c r="F837" s="5">
        <f t="shared" si="2"/>
        <v>89.73897912</v>
      </c>
      <c r="G837" s="3" t="s">
        <v>4</v>
      </c>
      <c r="H837" s="3">
        <v>1758.0</v>
      </c>
      <c r="I837" s="6">
        <f t="shared" si="3"/>
        <v>44.00170648</v>
      </c>
      <c r="J837" s="3" t="s">
        <v>68</v>
      </c>
      <c r="K837" s="3" t="s">
        <v>106</v>
      </c>
      <c r="L837" s="3">
        <v>1.4251032E9</v>
      </c>
      <c r="M837" s="3">
        <v>1.4256216E9</v>
      </c>
      <c r="N837" s="7">
        <f t="shared" ref="N837:O837" si="838">(((L837/60)/60)/24)+DATE(1970,1,1)</f>
        <v>42063.25</v>
      </c>
      <c r="O837" s="7">
        <f t="shared" si="838"/>
        <v>42069.25</v>
      </c>
      <c r="P837" s="3" t="b">
        <v>0</v>
      </c>
      <c r="Q837" s="3" t="b">
        <v>0</v>
      </c>
      <c r="R837" s="3" t="s">
        <v>111</v>
      </c>
      <c r="S837" s="3" t="s">
        <v>49</v>
      </c>
      <c r="T837" s="3" t="s">
        <v>11</v>
      </c>
      <c r="U837" s="3"/>
      <c r="V837" s="3"/>
      <c r="W837" s="3"/>
      <c r="X837" s="3"/>
      <c r="Y837" s="3"/>
      <c r="Z837" s="3"/>
    </row>
    <row r="838">
      <c r="A838" s="3">
        <v>836.0</v>
      </c>
      <c r="B838" s="3" t="s">
        <v>1782</v>
      </c>
      <c r="C838" s="3" t="s">
        <v>1783</v>
      </c>
      <c r="D838" s="3">
        <v>8100.0</v>
      </c>
      <c r="E838" s="3">
        <v>6086.0</v>
      </c>
      <c r="F838" s="5">
        <f t="shared" si="2"/>
        <v>75.13580247</v>
      </c>
      <c r="G838" s="3" t="s">
        <v>4</v>
      </c>
      <c r="H838" s="3">
        <v>94.0</v>
      </c>
      <c r="I838" s="6">
        <f t="shared" si="3"/>
        <v>64.74468085</v>
      </c>
      <c r="J838" s="3" t="s">
        <v>68</v>
      </c>
      <c r="K838" s="3" t="s">
        <v>106</v>
      </c>
      <c r="L838" s="3">
        <v>1.2653496E9</v>
      </c>
      <c r="M838" s="3">
        <v>1.2663E9</v>
      </c>
      <c r="N838" s="7">
        <f t="shared" ref="N838:O838" si="839">(((L838/60)/60)/24)+DATE(1970,1,1)</f>
        <v>40214.25</v>
      </c>
      <c r="O838" s="7">
        <f t="shared" si="839"/>
        <v>40225.25</v>
      </c>
      <c r="P838" s="3" t="b">
        <v>0</v>
      </c>
      <c r="Q838" s="3" t="b">
        <v>0</v>
      </c>
      <c r="R838" s="3" t="s">
        <v>140</v>
      </c>
      <c r="S838" s="3" t="s">
        <v>48</v>
      </c>
      <c r="T838" s="3" t="s">
        <v>14</v>
      </c>
      <c r="U838" s="3"/>
      <c r="V838" s="3"/>
      <c r="W838" s="3"/>
      <c r="X838" s="3"/>
      <c r="Y838" s="3"/>
      <c r="Z838" s="3"/>
    </row>
    <row r="839">
      <c r="A839" s="3">
        <v>837.0</v>
      </c>
      <c r="B839" s="3" t="s">
        <v>1784</v>
      </c>
      <c r="C839" s="3" t="s">
        <v>1785</v>
      </c>
      <c r="D839" s="3">
        <v>17700.0</v>
      </c>
      <c r="E839" s="3">
        <v>150960.0</v>
      </c>
      <c r="F839" s="5">
        <f t="shared" si="2"/>
        <v>852.8813559</v>
      </c>
      <c r="G839" s="3" t="s">
        <v>6</v>
      </c>
      <c r="H839" s="3">
        <v>1797.0</v>
      </c>
      <c r="I839" s="6">
        <f t="shared" si="3"/>
        <v>84.0066778</v>
      </c>
      <c r="J839" s="3" t="s">
        <v>68</v>
      </c>
      <c r="K839" s="3" t="s">
        <v>106</v>
      </c>
      <c r="L839" s="3">
        <v>1.301202E9</v>
      </c>
      <c r="M839" s="3">
        <v>1.3058676E9</v>
      </c>
      <c r="N839" s="7">
        <f t="shared" ref="N839:O839" si="840">(((L839/60)/60)/24)+DATE(1970,1,1)</f>
        <v>40629.20833</v>
      </c>
      <c r="O839" s="7">
        <f t="shared" si="840"/>
        <v>40683.20833</v>
      </c>
      <c r="P839" s="3" t="b">
        <v>0</v>
      </c>
      <c r="Q839" s="3" t="b">
        <v>0</v>
      </c>
      <c r="R839" s="3" t="s">
        <v>236</v>
      </c>
      <c r="S839" s="3" t="s">
        <v>48</v>
      </c>
      <c r="T839" s="3" t="s">
        <v>23</v>
      </c>
      <c r="U839" s="3"/>
      <c r="V839" s="3"/>
      <c r="W839" s="3"/>
      <c r="X839" s="3"/>
      <c r="Y839" s="3"/>
      <c r="Z839" s="3"/>
    </row>
    <row r="840">
      <c r="A840" s="3">
        <v>838.0</v>
      </c>
      <c r="B840" s="3" t="s">
        <v>1786</v>
      </c>
      <c r="C840" s="3" t="s">
        <v>1787</v>
      </c>
      <c r="D840" s="3">
        <v>6400.0</v>
      </c>
      <c r="E840" s="3">
        <v>8890.0</v>
      </c>
      <c r="F840" s="5">
        <f t="shared" si="2"/>
        <v>138.90625</v>
      </c>
      <c r="G840" s="3" t="s">
        <v>6</v>
      </c>
      <c r="H840" s="3">
        <v>261.0</v>
      </c>
      <c r="I840" s="6">
        <f t="shared" si="3"/>
        <v>34.06130268</v>
      </c>
      <c r="J840" s="3" t="s">
        <v>68</v>
      </c>
      <c r="K840" s="3" t="s">
        <v>106</v>
      </c>
      <c r="L840" s="3">
        <v>1.5380244E9</v>
      </c>
      <c r="M840" s="3">
        <v>1.538802E9</v>
      </c>
      <c r="N840" s="7">
        <f t="shared" ref="N840:O840" si="841">(((L840/60)/60)/24)+DATE(1970,1,1)</f>
        <v>43370.20833</v>
      </c>
      <c r="O840" s="7">
        <f t="shared" si="841"/>
        <v>43379.20833</v>
      </c>
      <c r="P840" s="3" t="b">
        <v>0</v>
      </c>
      <c r="Q840" s="3" t="b">
        <v>0</v>
      </c>
      <c r="R840" s="3" t="s">
        <v>116</v>
      </c>
      <c r="S840" s="3" t="s">
        <v>46</v>
      </c>
      <c r="T840" s="3" t="s">
        <v>8</v>
      </c>
      <c r="U840" s="3"/>
      <c r="V840" s="3"/>
      <c r="W840" s="3"/>
      <c r="X840" s="3"/>
      <c r="Y840" s="3"/>
      <c r="Z840" s="3"/>
    </row>
    <row r="841">
      <c r="A841" s="3">
        <v>839.0</v>
      </c>
      <c r="B841" s="3" t="s">
        <v>1788</v>
      </c>
      <c r="C841" s="3" t="s">
        <v>1789</v>
      </c>
      <c r="D841" s="3">
        <v>7700.0</v>
      </c>
      <c r="E841" s="3">
        <v>14644.0</v>
      </c>
      <c r="F841" s="5">
        <f t="shared" si="2"/>
        <v>190.1818182</v>
      </c>
      <c r="G841" s="3" t="s">
        <v>6</v>
      </c>
      <c r="H841" s="3">
        <v>157.0</v>
      </c>
      <c r="I841" s="6">
        <f t="shared" si="3"/>
        <v>93.27388535</v>
      </c>
      <c r="J841" s="3" t="s">
        <v>68</v>
      </c>
      <c r="K841" s="3" t="s">
        <v>106</v>
      </c>
      <c r="L841" s="3">
        <v>1.3950324E9</v>
      </c>
      <c r="M841" s="3">
        <v>1.3989204E9</v>
      </c>
      <c r="N841" s="7">
        <f t="shared" ref="N841:O841" si="842">(((L841/60)/60)/24)+DATE(1970,1,1)</f>
        <v>41715.20833</v>
      </c>
      <c r="O841" s="7">
        <f t="shared" si="842"/>
        <v>41760.20833</v>
      </c>
      <c r="P841" s="3" t="b">
        <v>0</v>
      </c>
      <c r="Q841" s="3" t="b">
        <v>1</v>
      </c>
      <c r="R841" s="3" t="s">
        <v>123</v>
      </c>
      <c r="S841" s="3" t="s">
        <v>47</v>
      </c>
      <c r="T841" s="3" t="s">
        <v>10</v>
      </c>
      <c r="U841" s="3"/>
      <c r="V841" s="3"/>
      <c r="W841" s="3"/>
      <c r="X841" s="3"/>
      <c r="Y841" s="3"/>
      <c r="Z841" s="3"/>
    </row>
    <row r="842">
      <c r="A842" s="3">
        <v>840.0</v>
      </c>
      <c r="B842" s="3" t="s">
        <v>1790</v>
      </c>
      <c r="C842" s="3" t="s">
        <v>1791</v>
      </c>
      <c r="D842" s="3">
        <v>116300.0</v>
      </c>
      <c r="E842" s="3">
        <v>116583.0</v>
      </c>
      <c r="F842" s="5">
        <f t="shared" si="2"/>
        <v>100.2433362</v>
      </c>
      <c r="G842" s="3" t="s">
        <v>6</v>
      </c>
      <c r="H842" s="3">
        <v>3533.0</v>
      </c>
      <c r="I842" s="6">
        <f t="shared" si="3"/>
        <v>32.99830173</v>
      </c>
      <c r="J842" s="3" t="s">
        <v>68</v>
      </c>
      <c r="K842" s="3" t="s">
        <v>106</v>
      </c>
      <c r="L842" s="3">
        <v>1.4054868E9</v>
      </c>
      <c r="M842" s="3">
        <v>1.4056596E9</v>
      </c>
      <c r="N842" s="7">
        <f t="shared" ref="N842:O842" si="843">(((L842/60)/60)/24)+DATE(1970,1,1)</f>
        <v>41836.20833</v>
      </c>
      <c r="O842" s="7">
        <f t="shared" si="843"/>
        <v>41838.20833</v>
      </c>
      <c r="P842" s="3" t="b">
        <v>0</v>
      </c>
      <c r="Q842" s="3" t="b">
        <v>1</v>
      </c>
      <c r="R842" s="3" t="s">
        <v>116</v>
      </c>
      <c r="S842" s="3" t="s">
        <v>46</v>
      </c>
      <c r="T842" s="3" t="s">
        <v>8</v>
      </c>
      <c r="U842" s="3"/>
      <c r="V842" s="3"/>
      <c r="W842" s="3"/>
      <c r="X842" s="3"/>
      <c r="Y842" s="3"/>
      <c r="Z842" s="3"/>
    </row>
    <row r="843">
      <c r="A843" s="3">
        <v>841.0</v>
      </c>
      <c r="B843" s="3" t="s">
        <v>1792</v>
      </c>
      <c r="C843" s="3" t="s">
        <v>1793</v>
      </c>
      <c r="D843" s="3">
        <v>9100.0</v>
      </c>
      <c r="E843" s="3">
        <v>12991.0</v>
      </c>
      <c r="F843" s="5">
        <f t="shared" si="2"/>
        <v>142.7582418</v>
      </c>
      <c r="G843" s="3" t="s">
        <v>6</v>
      </c>
      <c r="H843" s="3">
        <v>155.0</v>
      </c>
      <c r="I843" s="6">
        <f t="shared" si="3"/>
        <v>83.81290323</v>
      </c>
      <c r="J843" s="3" t="s">
        <v>68</v>
      </c>
      <c r="K843" s="3" t="s">
        <v>106</v>
      </c>
      <c r="L843" s="3">
        <v>1.4558616E9</v>
      </c>
      <c r="M843" s="3">
        <v>1.457244E9</v>
      </c>
      <c r="N843" s="7">
        <f t="shared" ref="N843:O843" si="844">(((L843/60)/60)/24)+DATE(1970,1,1)</f>
        <v>42419.25</v>
      </c>
      <c r="O843" s="7">
        <f t="shared" si="844"/>
        <v>42435.25</v>
      </c>
      <c r="P843" s="3" t="b">
        <v>0</v>
      </c>
      <c r="Q843" s="3" t="b">
        <v>0</v>
      </c>
      <c r="R843" s="3" t="s">
        <v>111</v>
      </c>
      <c r="S843" s="3" t="s">
        <v>49</v>
      </c>
      <c r="T843" s="3" t="s">
        <v>11</v>
      </c>
      <c r="U843" s="3"/>
      <c r="V843" s="3"/>
      <c r="W843" s="3"/>
      <c r="X843" s="3"/>
      <c r="Y843" s="3"/>
      <c r="Z843" s="3"/>
    </row>
    <row r="844">
      <c r="A844" s="3">
        <v>842.0</v>
      </c>
      <c r="B844" s="3" t="s">
        <v>1794</v>
      </c>
      <c r="C844" s="3" t="s">
        <v>1795</v>
      </c>
      <c r="D844" s="3">
        <v>1500.0</v>
      </c>
      <c r="E844" s="3">
        <v>8447.0</v>
      </c>
      <c r="F844" s="5">
        <f t="shared" si="2"/>
        <v>563.1333333</v>
      </c>
      <c r="G844" s="3" t="s">
        <v>6</v>
      </c>
      <c r="H844" s="3">
        <v>132.0</v>
      </c>
      <c r="I844" s="6">
        <f t="shared" si="3"/>
        <v>63.99242424</v>
      </c>
      <c r="J844" s="3" t="s">
        <v>69</v>
      </c>
      <c r="K844" s="3" t="s">
        <v>185</v>
      </c>
      <c r="L844" s="3">
        <v>1.5290388E9</v>
      </c>
      <c r="M844" s="3">
        <v>1.529298E9</v>
      </c>
      <c r="N844" s="7">
        <f t="shared" ref="N844:O844" si="845">(((L844/60)/60)/24)+DATE(1970,1,1)</f>
        <v>43266.20833</v>
      </c>
      <c r="O844" s="7">
        <f t="shared" si="845"/>
        <v>43269.20833</v>
      </c>
      <c r="P844" s="3" t="b">
        <v>0</v>
      </c>
      <c r="Q844" s="3" t="b">
        <v>0</v>
      </c>
      <c r="R844" s="3" t="s">
        <v>145</v>
      </c>
      <c r="S844" s="3" t="s">
        <v>49</v>
      </c>
      <c r="T844" s="3" t="s">
        <v>13</v>
      </c>
      <c r="U844" s="3"/>
      <c r="V844" s="3"/>
      <c r="W844" s="3"/>
      <c r="X844" s="3"/>
      <c r="Y844" s="3"/>
      <c r="Z844" s="3"/>
    </row>
    <row r="845">
      <c r="A845" s="3">
        <v>843.0</v>
      </c>
      <c r="B845" s="3" t="s">
        <v>1796</v>
      </c>
      <c r="C845" s="3" t="s">
        <v>1797</v>
      </c>
      <c r="D845" s="3">
        <v>8800.0</v>
      </c>
      <c r="E845" s="3">
        <v>2703.0</v>
      </c>
      <c r="F845" s="5">
        <f t="shared" si="2"/>
        <v>30.71590909</v>
      </c>
      <c r="G845" s="3" t="s">
        <v>4</v>
      </c>
      <c r="H845" s="3">
        <v>33.0</v>
      </c>
      <c r="I845" s="6">
        <f t="shared" si="3"/>
        <v>81.90909091</v>
      </c>
      <c r="J845" s="3" t="s">
        <v>68</v>
      </c>
      <c r="K845" s="3" t="s">
        <v>106</v>
      </c>
      <c r="L845" s="3">
        <v>1.5352596E9</v>
      </c>
      <c r="M845" s="3">
        <v>1.535778E9</v>
      </c>
      <c r="N845" s="7">
        <f t="shared" ref="N845:O845" si="846">(((L845/60)/60)/24)+DATE(1970,1,1)</f>
        <v>43338.20833</v>
      </c>
      <c r="O845" s="7">
        <f t="shared" si="846"/>
        <v>43344.20833</v>
      </c>
      <c r="P845" s="3" t="b">
        <v>0</v>
      </c>
      <c r="Q845" s="3" t="b">
        <v>0</v>
      </c>
      <c r="R845" s="3" t="s">
        <v>199</v>
      </c>
      <c r="S845" s="3" t="s">
        <v>53</v>
      </c>
      <c r="T845" s="3" t="s">
        <v>15</v>
      </c>
      <c r="U845" s="3"/>
      <c r="V845" s="3"/>
      <c r="W845" s="3"/>
      <c r="X845" s="3"/>
      <c r="Y845" s="3"/>
      <c r="Z845" s="3"/>
    </row>
    <row r="846">
      <c r="A846" s="3">
        <v>844.0</v>
      </c>
      <c r="B846" s="3" t="s">
        <v>1798</v>
      </c>
      <c r="C846" s="3" t="s">
        <v>1799</v>
      </c>
      <c r="D846" s="3">
        <v>8800.0</v>
      </c>
      <c r="E846" s="3">
        <v>8747.0</v>
      </c>
      <c r="F846" s="5">
        <f t="shared" si="2"/>
        <v>99.39772727</v>
      </c>
      <c r="G846" s="3" t="s">
        <v>3</v>
      </c>
      <c r="H846" s="3">
        <v>94.0</v>
      </c>
      <c r="I846" s="6">
        <f t="shared" si="3"/>
        <v>93.05319149</v>
      </c>
      <c r="J846" s="3" t="s">
        <v>68</v>
      </c>
      <c r="K846" s="3" t="s">
        <v>106</v>
      </c>
      <c r="L846" s="3">
        <v>1.327212E9</v>
      </c>
      <c r="M846" s="3">
        <v>1.3274712E9</v>
      </c>
      <c r="N846" s="7">
        <f t="shared" ref="N846:O846" si="847">(((L846/60)/60)/24)+DATE(1970,1,1)</f>
        <v>40930.25</v>
      </c>
      <c r="O846" s="7">
        <f t="shared" si="847"/>
        <v>40933.25</v>
      </c>
      <c r="P846" s="3" t="b">
        <v>0</v>
      </c>
      <c r="Q846" s="3" t="b">
        <v>0</v>
      </c>
      <c r="R846" s="3" t="s">
        <v>123</v>
      </c>
      <c r="S846" s="3" t="s">
        <v>47</v>
      </c>
      <c r="T846" s="3" t="s">
        <v>10</v>
      </c>
      <c r="U846" s="3"/>
      <c r="V846" s="3"/>
      <c r="W846" s="3"/>
      <c r="X846" s="3"/>
      <c r="Y846" s="3"/>
      <c r="Z846" s="3"/>
    </row>
    <row r="847">
      <c r="A847" s="3">
        <v>845.0</v>
      </c>
      <c r="B847" s="3" t="s">
        <v>1800</v>
      </c>
      <c r="C847" s="3" t="s">
        <v>1801</v>
      </c>
      <c r="D847" s="3">
        <v>69900.0</v>
      </c>
      <c r="E847" s="3">
        <v>138087.0</v>
      </c>
      <c r="F847" s="5">
        <f t="shared" si="2"/>
        <v>197.5493562</v>
      </c>
      <c r="G847" s="3" t="s">
        <v>6</v>
      </c>
      <c r="H847" s="3">
        <v>1354.0</v>
      </c>
      <c r="I847" s="6">
        <f t="shared" si="3"/>
        <v>101.9844904</v>
      </c>
      <c r="J847" s="3" t="s">
        <v>70</v>
      </c>
      <c r="K847" s="3" t="s">
        <v>122</v>
      </c>
      <c r="L847" s="3">
        <v>1.5263604E9</v>
      </c>
      <c r="M847" s="3">
        <v>1.5295572E9</v>
      </c>
      <c r="N847" s="7">
        <f t="shared" ref="N847:O847" si="848">(((L847/60)/60)/24)+DATE(1970,1,1)</f>
        <v>43235.20833</v>
      </c>
      <c r="O847" s="7">
        <f t="shared" si="848"/>
        <v>43272.20833</v>
      </c>
      <c r="P847" s="3" t="b">
        <v>0</v>
      </c>
      <c r="Q847" s="3" t="b">
        <v>0</v>
      </c>
      <c r="R847" s="3" t="s">
        <v>111</v>
      </c>
      <c r="S847" s="3" t="s">
        <v>49</v>
      </c>
      <c r="T847" s="3" t="s">
        <v>11</v>
      </c>
      <c r="U847" s="3"/>
      <c r="V847" s="3"/>
      <c r="W847" s="3"/>
      <c r="X847" s="3"/>
      <c r="Y847" s="3"/>
      <c r="Z847" s="3"/>
    </row>
    <row r="848">
      <c r="A848" s="3">
        <v>846.0</v>
      </c>
      <c r="B848" s="3" t="s">
        <v>1802</v>
      </c>
      <c r="C848" s="3" t="s">
        <v>1803</v>
      </c>
      <c r="D848" s="3">
        <v>1000.0</v>
      </c>
      <c r="E848" s="3">
        <v>5085.0</v>
      </c>
      <c r="F848" s="5">
        <f t="shared" si="2"/>
        <v>508.5</v>
      </c>
      <c r="G848" s="3" t="s">
        <v>6</v>
      </c>
      <c r="H848" s="3">
        <v>48.0</v>
      </c>
      <c r="I848" s="6">
        <f t="shared" si="3"/>
        <v>105.9375</v>
      </c>
      <c r="J848" s="3" t="s">
        <v>68</v>
      </c>
      <c r="K848" s="3" t="s">
        <v>106</v>
      </c>
      <c r="L848" s="3">
        <v>1.5321492E9</v>
      </c>
      <c r="M848" s="3">
        <v>1.5352596E9</v>
      </c>
      <c r="N848" s="7">
        <f t="shared" ref="N848:O848" si="849">(((L848/60)/60)/24)+DATE(1970,1,1)</f>
        <v>43302.20833</v>
      </c>
      <c r="O848" s="7">
        <f t="shared" si="849"/>
        <v>43338.20833</v>
      </c>
      <c r="P848" s="3" t="b">
        <v>1</v>
      </c>
      <c r="Q848" s="3" t="b">
        <v>1</v>
      </c>
      <c r="R848" s="3" t="s">
        <v>111</v>
      </c>
      <c r="S848" s="3" t="s">
        <v>49</v>
      </c>
      <c r="T848" s="3" t="s">
        <v>11</v>
      </c>
      <c r="U848" s="3"/>
      <c r="V848" s="3"/>
      <c r="W848" s="3"/>
      <c r="X848" s="3"/>
      <c r="Y848" s="3"/>
      <c r="Z848" s="3"/>
    </row>
    <row r="849">
      <c r="A849" s="3">
        <v>847.0</v>
      </c>
      <c r="B849" s="3" t="s">
        <v>1804</v>
      </c>
      <c r="C849" s="3" t="s">
        <v>1805</v>
      </c>
      <c r="D849" s="3">
        <v>4700.0</v>
      </c>
      <c r="E849" s="3">
        <v>11174.0</v>
      </c>
      <c r="F849" s="5">
        <f t="shared" si="2"/>
        <v>237.7446809</v>
      </c>
      <c r="G849" s="3" t="s">
        <v>6</v>
      </c>
      <c r="H849" s="3">
        <v>110.0</v>
      </c>
      <c r="I849" s="6">
        <f t="shared" si="3"/>
        <v>101.5818182</v>
      </c>
      <c r="J849" s="3" t="s">
        <v>68</v>
      </c>
      <c r="K849" s="3" t="s">
        <v>106</v>
      </c>
      <c r="L849" s="3">
        <v>1.5153048E9</v>
      </c>
      <c r="M849" s="3">
        <v>1.515564E9</v>
      </c>
      <c r="N849" s="7">
        <f t="shared" ref="N849:O849" si="850">(((L849/60)/60)/24)+DATE(1970,1,1)</f>
        <v>43107.25</v>
      </c>
      <c r="O849" s="7">
        <f t="shared" si="850"/>
        <v>43110.25</v>
      </c>
      <c r="P849" s="3" t="b">
        <v>0</v>
      </c>
      <c r="Q849" s="3" t="b">
        <v>0</v>
      </c>
      <c r="R849" s="3" t="s">
        <v>103</v>
      </c>
      <c r="S849" s="3" t="s">
        <v>52</v>
      </c>
      <c r="T849" s="3" t="s">
        <v>12</v>
      </c>
      <c r="U849" s="3"/>
      <c r="V849" s="3"/>
      <c r="W849" s="3"/>
      <c r="X849" s="3"/>
      <c r="Y849" s="3"/>
      <c r="Z849" s="3"/>
    </row>
    <row r="850">
      <c r="A850" s="3">
        <v>848.0</v>
      </c>
      <c r="B850" s="3" t="s">
        <v>1806</v>
      </c>
      <c r="C850" s="3" t="s">
        <v>1807</v>
      </c>
      <c r="D850" s="3">
        <v>3200.0</v>
      </c>
      <c r="E850" s="3">
        <v>10831.0</v>
      </c>
      <c r="F850" s="5">
        <f t="shared" si="2"/>
        <v>338.46875</v>
      </c>
      <c r="G850" s="3" t="s">
        <v>6</v>
      </c>
      <c r="H850" s="3">
        <v>172.0</v>
      </c>
      <c r="I850" s="6">
        <f t="shared" si="3"/>
        <v>62.97093023</v>
      </c>
      <c r="J850" s="3" t="s">
        <v>68</v>
      </c>
      <c r="K850" s="3" t="s">
        <v>106</v>
      </c>
      <c r="L850" s="3">
        <v>1.2763188E9</v>
      </c>
      <c r="M850" s="3">
        <v>1.2770964E9</v>
      </c>
      <c r="N850" s="7">
        <f t="shared" ref="N850:O850" si="851">(((L850/60)/60)/24)+DATE(1970,1,1)</f>
        <v>40341.20833</v>
      </c>
      <c r="O850" s="7">
        <f t="shared" si="851"/>
        <v>40350.20833</v>
      </c>
      <c r="P850" s="3" t="b">
        <v>0</v>
      </c>
      <c r="Q850" s="3" t="b">
        <v>0</v>
      </c>
      <c r="R850" s="3" t="s">
        <v>133</v>
      </c>
      <c r="S850" s="3" t="s">
        <v>47</v>
      </c>
      <c r="T850" s="3" t="s">
        <v>16</v>
      </c>
      <c r="U850" s="3"/>
      <c r="V850" s="3"/>
      <c r="W850" s="3"/>
      <c r="X850" s="3"/>
      <c r="Y850" s="3"/>
      <c r="Z850" s="3"/>
    </row>
    <row r="851">
      <c r="A851" s="3">
        <v>849.0</v>
      </c>
      <c r="B851" s="3" t="s">
        <v>1808</v>
      </c>
      <c r="C851" s="3" t="s">
        <v>1809</v>
      </c>
      <c r="D851" s="3">
        <v>6700.0</v>
      </c>
      <c r="E851" s="3">
        <v>8917.0</v>
      </c>
      <c r="F851" s="5">
        <f t="shared" si="2"/>
        <v>133.0895522</v>
      </c>
      <c r="G851" s="3" t="s">
        <v>6</v>
      </c>
      <c r="H851" s="3">
        <v>307.0</v>
      </c>
      <c r="I851" s="6">
        <f t="shared" si="3"/>
        <v>29.04560261</v>
      </c>
      <c r="J851" s="3" t="s">
        <v>68</v>
      </c>
      <c r="K851" s="3" t="s">
        <v>106</v>
      </c>
      <c r="L851" s="3">
        <v>1.3287672E9</v>
      </c>
      <c r="M851" s="3">
        <v>1.3290264E9</v>
      </c>
      <c r="N851" s="7">
        <f t="shared" ref="N851:O851" si="852">(((L851/60)/60)/24)+DATE(1970,1,1)</f>
        <v>40948.25</v>
      </c>
      <c r="O851" s="7">
        <f t="shared" si="852"/>
        <v>40951.25</v>
      </c>
      <c r="P851" s="3" t="b">
        <v>0</v>
      </c>
      <c r="Q851" s="3" t="b">
        <v>1</v>
      </c>
      <c r="R851" s="3" t="s">
        <v>140</v>
      </c>
      <c r="S851" s="3" t="s">
        <v>48</v>
      </c>
      <c r="T851" s="3" t="s">
        <v>14</v>
      </c>
      <c r="U851" s="3"/>
      <c r="V851" s="3"/>
      <c r="W851" s="3"/>
      <c r="X851" s="3"/>
      <c r="Y851" s="3"/>
      <c r="Z851" s="3"/>
    </row>
    <row r="852">
      <c r="A852" s="3">
        <v>850.0</v>
      </c>
      <c r="B852" s="3" t="s">
        <v>1810</v>
      </c>
      <c r="C852" s="3" t="s">
        <v>1811</v>
      </c>
      <c r="D852" s="3">
        <v>100.0</v>
      </c>
      <c r="E852" s="3">
        <v>1.0</v>
      </c>
      <c r="F852" s="5">
        <f t="shared" si="2"/>
        <v>1</v>
      </c>
      <c r="G852" s="3" t="s">
        <v>4</v>
      </c>
      <c r="H852" s="3">
        <v>1.0</v>
      </c>
      <c r="I852" s="6">
        <f t="shared" si="3"/>
        <v>1</v>
      </c>
      <c r="J852" s="3" t="s">
        <v>68</v>
      </c>
      <c r="K852" s="3" t="s">
        <v>106</v>
      </c>
      <c r="L852" s="3">
        <v>1.3216824E9</v>
      </c>
      <c r="M852" s="3">
        <v>1.3229784E9</v>
      </c>
      <c r="N852" s="7">
        <f t="shared" ref="N852:O852" si="853">(((L852/60)/60)/24)+DATE(1970,1,1)</f>
        <v>40866.25</v>
      </c>
      <c r="O852" s="7">
        <f t="shared" si="853"/>
        <v>40881.25</v>
      </c>
      <c r="P852" s="3" t="b">
        <v>1</v>
      </c>
      <c r="Q852" s="3" t="b">
        <v>0</v>
      </c>
      <c r="R852" s="3" t="s">
        <v>107</v>
      </c>
      <c r="S852" s="3" t="s">
        <v>48</v>
      </c>
      <c r="T852" s="3" t="s">
        <v>9</v>
      </c>
      <c r="U852" s="3"/>
      <c r="V852" s="3"/>
      <c r="W852" s="3"/>
      <c r="X852" s="3"/>
      <c r="Y852" s="3"/>
      <c r="Z852" s="3"/>
    </row>
    <row r="853">
      <c r="A853" s="3">
        <v>851.0</v>
      </c>
      <c r="B853" s="3" t="s">
        <v>1812</v>
      </c>
      <c r="C853" s="3" t="s">
        <v>1813</v>
      </c>
      <c r="D853" s="3">
        <v>6000.0</v>
      </c>
      <c r="E853" s="3">
        <v>12468.0</v>
      </c>
      <c r="F853" s="5">
        <f t="shared" si="2"/>
        <v>207.8</v>
      </c>
      <c r="G853" s="3" t="s">
        <v>6</v>
      </c>
      <c r="H853" s="3">
        <v>160.0</v>
      </c>
      <c r="I853" s="6">
        <f t="shared" si="3"/>
        <v>77.925</v>
      </c>
      <c r="J853" s="3" t="s">
        <v>68</v>
      </c>
      <c r="K853" s="3" t="s">
        <v>106</v>
      </c>
      <c r="L853" s="3">
        <v>1.3359348E9</v>
      </c>
      <c r="M853" s="3">
        <v>1.338786E9</v>
      </c>
      <c r="N853" s="7">
        <f t="shared" ref="N853:O853" si="854">(((L853/60)/60)/24)+DATE(1970,1,1)</f>
        <v>41031.20833</v>
      </c>
      <c r="O853" s="7">
        <f t="shared" si="854"/>
        <v>41064.20833</v>
      </c>
      <c r="P853" s="3" t="b">
        <v>0</v>
      </c>
      <c r="Q853" s="3" t="b">
        <v>0</v>
      </c>
      <c r="R853" s="3" t="s">
        <v>130</v>
      </c>
      <c r="S853" s="3" t="s">
        <v>48</v>
      </c>
      <c r="T853" s="3" t="s">
        <v>21</v>
      </c>
      <c r="U853" s="3"/>
      <c r="V853" s="3"/>
      <c r="W853" s="3"/>
      <c r="X853" s="3"/>
      <c r="Y853" s="3"/>
      <c r="Z853" s="3"/>
    </row>
    <row r="854">
      <c r="A854" s="3">
        <v>852.0</v>
      </c>
      <c r="B854" s="3" t="s">
        <v>1814</v>
      </c>
      <c r="C854" s="3" t="s">
        <v>1815</v>
      </c>
      <c r="D854" s="3">
        <v>4900.0</v>
      </c>
      <c r="E854" s="3">
        <v>2505.0</v>
      </c>
      <c r="F854" s="5">
        <f t="shared" si="2"/>
        <v>51.12244898</v>
      </c>
      <c r="G854" s="3" t="s">
        <v>4</v>
      </c>
      <c r="H854" s="3">
        <v>31.0</v>
      </c>
      <c r="I854" s="6">
        <f t="shared" si="3"/>
        <v>80.80645161</v>
      </c>
      <c r="J854" s="3" t="s">
        <v>68</v>
      </c>
      <c r="K854" s="3" t="s">
        <v>106</v>
      </c>
      <c r="L854" s="3">
        <v>1.3107924E9</v>
      </c>
      <c r="M854" s="3">
        <v>1.3116564E9</v>
      </c>
      <c r="N854" s="7">
        <f t="shared" ref="N854:O854" si="855">(((L854/60)/60)/24)+DATE(1970,1,1)</f>
        <v>40740.20833</v>
      </c>
      <c r="O854" s="7">
        <f t="shared" si="855"/>
        <v>40750.20833</v>
      </c>
      <c r="P854" s="3" t="b">
        <v>0</v>
      </c>
      <c r="Q854" s="3" t="b">
        <v>1</v>
      </c>
      <c r="R854" s="3" t="s">
        <v>168</v>
      </c>
      <c r="S854" s="3" t="s">
        <v>51</v>
      </c>
      <c r="T854" s="3" t="s">
        <v>17</v>
      </c>
      <c r="U854" s="3"/>
      <c r="V854" s="3"/>
      <c r="W854" s="3"/>
      <c r="X854" s="3"/>
      <c r="Y854" s="3"/>
      <c r="Z854" s="3"/>
    </row>
    <row r="855">
      <c r="A855" s="3">
        <v>853.0</v>
      </c>
      <c r="B855" s="3" t="s">
        <v>1816</v>
      </c>
      <c r="C855" s="3" t="s">
        <v>1817</v>
      </c>
      <c r="D855" s="3">
        <v>17100.0</v>
      </c>
      <c r="E855" s="3">
        <v>111502.0</v>
      </c>
      <c r="F855" s="5">
        <f t="shared" si="2"/>
        <v>652.0584795</v>
      </c>
      <c r="G855" s="3" t="s">
        <v>6</v>
      </c>
      <c r="H855" s="3">
        <v>1467.0</v>
      </c>
      <c r="I855" s="6">
        <f t="shared" si="3"/>
        <v>76.00681663</v>
      </c>
      <c r="J855" s="3" t="s">
        <v>73</v>
      </c>
      <c r="K855" s="3" t="s">
        <v>102</v>
      </c>
      <c r="L855" s="3">
        <v>1.308546E9</v>
      </c>
      <c r="M855" s="3">
        <v>1.308978E9</v>
      </c>
      <c r="N855" s="7">
        <f t="shared" ref="N855:O855" si="856">(((L855/60)/60)/24)+DATE(1970,1,1)</f>
        <v>40714.20833</v>
      </c>
      <c r="O855" s="7">
        <f t="shared" si="856"/>
        <v>40719.20833</v>
      </c>
      <c r="P855" s="3" t="b">
        <v>0</v>
      </c>
      <c r="Q855" s="3" t="b">
        <v>1</v>
      </c>
      <c r="R855" s="3" t="s">
        <v>140</v>
      </c>
      <c r="S855" s="3" t="s">
        <v>48</v>
      </c>
      <c r="T855" s="3" t="s">
        <v>14</v>
      </c>
      <c r="U855" s="3"/>
      <c r="V855" s="3"/>
      <c r="W855" s="3"/>
      <c r="X855" s="3"/>
      <c r="Y855" s="3"/>
      <c r="Z855" s="3"/>
    </row>
    <row r="856">
      <c r="A856" s="3">
        <v>854.0</v>
      </c>
      <c r="B856" s="3" t="s">
        <v>1818</v>
      </c>
      <c r="C856" s="3" t="s">
        <v>1819</v>
      </c>
      <c r="D856" s="3">
        <v>171000.0</v>
      </c>
      <c r="E856" s="3">
        <v>194309.0</v>
      </c>
      <c r="F856" s="5">
        <f t="shared" si="2"/>
        <v>113.6309942</v>
      </c>
      <c r="G856" s="3" t="s">
        <v>6</v>
      </c>
      <c r="H856" s="3">
        <v>2662.0</v>
      </c>
      <c r="I856" s="6">
        <f t="shared" si="3"/>
        <v>72.99361382</v>
      </c>
      <c r="J856" s="3" t="s">
        <v>73</v>
      </c>
      <c r="K856" s="3" t="s">
        <v>102</v>
      </c>
      <c r="L856" s="3">
        <v>1.5740568E9</v>
      </c>
      <c r="M856" s="3">
        <v>1.5763896E9</v>
      </c>
      <c r="N856" s="7">
        <f t="shared" ref="N856:O856" si="857">(((L856/60)/60)/24)+DATE(1970,1,1)</f>
        <v>43787.25</v>
      </c>
      <c r="O856" s="7">
        <f t="shared" si="857"/>
        <v>43814.25</v>
      </c>
      <c r="P856" s="3" t="b">
        <v>0</v>
      </c>
      <c r="Q856" s="3" t="b">
        <v>0</v>
      </c>
      <c r="R856" s="3" t="s">
        <v>196</v>
      </c>
      <c r="S856" s="3" t="s">
        <v>50</v>
      </c>
      <c r="T856" s="3" t="s">
        <v>24</v>
      </c>
      <c r="U856" s="3"/>
      <c r="V856" s="3"/>
      <c r="W856" s="3"/>
      <c r="X856" s="3"/>
      <c r="Y856" s="3"/>
      <c r="Z856" s="3"/>
    </row>
    <row r="857">
      <c r="A857" s="3">
        <v>855.0</v>
      </c>
      <c r="B857" s="3" t="s">
        <v>1820</v>
      </c>
      <c r="C857" s="3" t="s">
        <v>1821</v>
      </c>
      <c r="D857" s="3">
        <v>23400.0</v>
      </c>
      <c r="E857" s="3">
        <v>23956.0</v>
      </c>
      <c r="F857" s="5">
        <f t="shared" si="2"/>
        <v>102.3760684</v>
      </c>
      <c r="G857" s="3" t="s">
        <v>6</v>
      </c>
      <c r="H857" s="3">
        <v>452.0</v>
      </c>
      <c r="I857" s="6">
        <f t="shared" si="3"/>
        <v>53</v>
      </c>
      <c r="J857" s="3" t="s">
        <v>74</v>
      </c>
      <c r="K857" s="3" t="s">
        <v>110</v>
      </c>
      <c r="L857" s="3">
        <v>1.3083732E9</v>
      </c>
      <c r="M857" s="3">
        <v>1.3110516E9</v>
      </c>
      <c r="N857" s="7">
        <f t="shared" ref="N857:O857" si="858">(((L857/60)/60)/24)+DATE(1970,1,1)</f>
        <v>40712.20833</v>
      </c>
      <c r="O857" s="7">
        <f t="shared" si="858"/>
        <v>40743.20833</v>
      </c>
      <c r="P857" s="3" t="b">
        <v>0</v>
      </c>
      <c r="Q857" s="3" t="b">
        <v>0</v>
      </c>
      <c r="R857" s="3" t="s">
        <v>116</v>
      </c>
      <c r="S857" s="3" t="s">
        <v>46</v>
      </c>
      <c r="T857" s="3" t="s">
        <v>8</v>
      </c>
      <c r="U857" s="3"/>
      <c r="V857" s="3"/>
      <c r="W857" s="3"/>
      <c r="X857" s="3"/>
      <c r="Y857" s="3"/>
      <c r="Z857" s="3"/>
    </row>
    <row r="858">
      <c r="A858" s="3">
        <v>856.0</v>
      </c>
      <c r="B858" s="3" t="s">
        <v>1676</v>
      </c>
      <c r="C858" s="3" t="s">
        <v>1822</v>
      </c>
      <c r="D858" s="3">
        <v>2400.0</v>
      </c>
      <c r="E858" s="3">
        <v>8558.0</v>
      </c>
      <c r="F858" s="5">
        <f t="shared" si="2"/>
        <v>356.5833333</v>
      </c>
      <c r="G858" s="3" t="s">
        <v>6</v>
      </c>
      <c r="H858" s="3">
        <v>158.0</v>
      </c>
      <c r="I858" s="6">
        <f t="shared" si="3"/>
        <v>54.16455696</v>
      </c>
      <c r="J858" s="3" t="s">
        <v>68</v>
      </c>
      <c r="K858" s="3" t="s">
        <v>106</v>
      </c>
      <c r="L858" s="3">
        <v>1.3352436E9</v>
      </c>
      <c r="M858" s="3">
        <v>1.3367124E9</v>
      </c>
      <c r="N858" s="7">
        <f t="shared" ref="N858:O858" si="859">(((L858/60)/60)/24)+DATE(1970,1,1)</f>
        <v>41023.20833</v>
      </c>
      <c r="O858" s="7">
        <f t="shared" si="859"/>
        <v>41040.20833</v>
      </c>
      <c r="P858" s="3" t="b">
        <v>0</v>
      </c>
      <c r="Q858" s="3" t="b">
        <v>0</v>
      </c>
      <c r="R858" s="3" t="s">
        <v>103</v>
      </c>
      <c r="S858" s="3" t="s">
        <v>52</v>
      </c>
      <c r="T858" s="3" t="s">
        <v>12</v>
      </c>
      <c r="U858" s="3"/>
      <c r="V858" s="3"/>
      <c r="W858" s="3"/>
      <c r="X858" s="3"/>
      <c r="Y858" s="3"/>
      <c r="Z858" s="3"/>
    </row>
    <row r="859">
      <c r="A859" s="3">
        <v>857.0</v>
      </c>
      <c r="B859" s="3" t="s">
        <v>1823</v>
      </c>
      <c r="C859" s="3" t="s">
        <v>1824</v>
      </c>
      <c r="D859" s="3">
        <v>5300.0</v>
      </c>
      <c r="E859" s="3">
        <v>7413.0</v>
      </c>
      <c r="F859" s="5">
        <f t="shared" si="2"/>
        <v>139.8679245</v>
      </c>
      <c r="G859" s="3" t="s">
        <v>6</v>
      </c>
      <c r="H859" s="3">
        <v>225.0</v>
      </c>
      <c r="I859" s="6">
        <f t="shared" si="3"/>
        <v>32.94666667</v>
      </c>
      <c r="J859" s="3" t="s">
        <v>72</v>
      </c>
      <c r="K859" s="3" t="s">
        <v>177</v>
      </c>
      <c r="L859" s="3">
        <v>1.3284216E9</v>
      </c>
      <c r="M859" s="3">
        <v>1.3304088E9</v>
      </c>
      <c r="N859" s="7">
        <f t="shared" ref="N859:O859" si="860">(((L859/60)/60)/24)+DATE(1970,1,1)</f>
        <v>40944.25</v>
      </c>
      <c r="O859" s="7">
        <f t="shared" si="860"/>
        <v>40967.25</v>
      </c>
      <c r="P859" s="3" t="b">
        <v>1</v>
      </c>
      <c r="Q859" s="3" t="b">
        <v>0</v>
      </c>
      <c r="R859" s="3" t="s">
        <v>178</v>
      </c>
      <c r="S859" s="3" t="s">
        <v>47</v>
      </c>
      <c r="T859" s="3" t="s">
        <v>25</v>
      </c>
      <c r="U859" s="3"/>
      <c r="V859" s="3"/>
      <c r="W859" s="3"/>
      <c r="X859" s="3"/>
      <c r="Y859" s="3"/>
      <c r="Z859" s="3"/>
    </row>
    <row r="860">
      <c r="A860" s="3">
        <v>858.0</v>
      </c>
      <c r="B860" s="3" t="s">
        <v>1825</v>
      </c>
      <c r="C860" s="3" t="s">
        <v>1826</v>
      </c>
      <c r="D860" s="3">
        <v>4000.0</v>
      </c>
      <c r="E860" s="3">
        <v>2778.0</v>
      </c>
      <c r="F860" s="5">
        <f t="shared" si="2"/>
        <v>69.45</v>
      </c>
      <c r="G860" s="3" t="s">
        <v>4</v>
      </c>
      <c r="H860" s="3">
        <v>35.0</v>
      </c>
      <c r="I860" s="6">
        <f t="shared" si="3"/>
        <v>79.37142857</v>
      </c>
      <c r="J860" s="3" t="s">
        <v>68</v>
      </c>
      <c r="K860" s="3" t="s">
        <v>106</v>
      </c>
      <c r="L860" s="3">
        <v>1.5242868E9</v>
      </c>
      <c r="M860" s="3">
        <v>1.5248916E9</v>
      </c>
      <c r="N860" s="7">
        <f t="shared" ref="N860:O860" si="861">(((L860/60)/60)/24)+DATE(1970,1,1)</f>
        <v>43211.20833</v>
      </c>
      <c r="O860" s="7">
        <f t="shared" si="861"/>
        <v>43218.20833</v>
      </c>
      <c r="P860" s="3" t="b">
        <v>1</v>
      </c>
      <c r="Q860" s="3" t="b">
        <v>0</v>
      </c>
      <c r="R860" s="3" t="s">
        <v>103</v>
      </c>
      <c r="S860" s="3" t="s">
        <v>52</v>
      </c>
      <c r="T860" s="3" t="s">
        <v>12</v>
      </c>
      <c r="U860" s="3"/>
      <c r="V860" s="3"/>
      <c r="W860" s="3"/>
      <c r="X860" s="3"/>
      <c r="Y860" s="3"/>
      <c r="Z860" s="3"/>
    </row>
    <row r="861">
      <c r="A861" s="3">
        <v>859.0</v>
      </c>
      <c r="B861" s="3" t="s">
        <v>1827</v>
      </c>
      <c r="C861" s="3" t="s">
        <v>1828</v>
      </c>
      <c r="D861" s="3">
        <v>7300.0</v>
      </c>
      <c r="E861" s="3">
        <v>2594.0</v>
      </c>
      <c r="F861" s="5">
        <f t="shared" si="2"/>
        <v>35.53424658</v>
      </c>
      <c r="G861" s="3" t="s">
        <v>4</v>
      </c>
      <c r="H861" s="3">
        <v>63.0</v>
      </c>
      <c r="I861" s="6">
        <f t="shared" si="3"/>
        <v>41.17460317</v>
      </c>
      <c r="J861" s="3" t="s">
        <v>68</v>
      </c>
      <c r="K861" s="3" t="s">
        <v>106</v>
      </c>
      <c r="L861" s="3">
        <v>1.3621176E9</v>
      </c>
      <c r="M861" s="3">
        <v>1.3636692E9</v>
      </c>
      <c r="N861" s="7">
        <f t="shared" ref="N861:O861" si="862">(((L861/60)/60)/24)+DATE(1970,1,1)</f>
        <v>41334.25</v>
      </c>
      <c r="O861" s="7">
        <f t="shared" si="862"/>
        <v>41352.20833</v>
      </c>
      <c r="P861" s="3" t="b">
        <v>0</v>
      </c>
      <c r="Q861" s="3" t="b">
        <v>1</v>
      </c>
      <c r="R861" s="3" t="s">
        <v>116</v>
      </c>
      <c r="S861" s="3" t="s">
        <v>46</v>
      </c>
      <c r="T861" s="3" t="s">
        <v>8</v>
      </c>
      <c r="U861" s="3"/>
      <c r="V861" s="3"/>
      <c r="W861" s="3"/>
      <c r="X861" s="3"/>
      <c r="Y861" s="3"/>
      <c r="Z861" s="3"/>
    </row>
    <row r="862">
      <c r="A862" s="3">
        <v>860.0</v>
      </c>
      <c r="B862" s="3" t="s">
        <v>1829</v>
      </c>
      <c r="C862" s="3" t="s">
        <v>1830</v>
      </c>
      <c r="D862" s="3">
        <v>2000.0</v>
      </c>
      <c r="E862" s="3">
        <v>5033.0</v>
      </c>
      <c r="F862" s="5">
        <f t="shared" si="2"/>
        <v>251.65</v>
      </c>
      <c r="G862" s="3" t="s">
        <v>6</v>
      </c>
      <c r="H862" s="3">
        <v>65.0</v>
      </c>
      <c r="I862" s="6">
        <f t="shared" si="3"/>
        <v>77.43076923</v>
      </c>
      <c r="J862" s="3" t="s">
        <v>68</v>
      </c>
      <c r="K862" s="3" t="s">
        <v>106</v>
      </c>
      <c r="L862" s="3">
        <v>1.550556E9</v>
      </c>
      <c r="M862" s="3">
        <v>1.55142E9</v>
      </c>
      <c r="N862" s="7">
        <f t="shared" ref="N862:O862" si="863">(((L862/60)/60)/24)+DATE(1970,1,1)</f>
        <v>43515.25</v>
      </c>
      <c r="O862" s="7">
        <f t="shared" si="863"/>
        <v>43525.25</v>
      </c>
      <c r="P862" s="3" t="b">
        <v>0</v>
      </c>
      <c r="Q862" s="3" t="b">
        <v>1</v>
      </c>
      <c r="R862" s="3" t="s">
        <v>145</v>
      </c>
      <c r="S862" s="3" t="s">
        <v>49</v>
      </c>
      <c r="T862" s="3" t="s">
        <v>13</v>
      </c>
      <c r="U862" s="3"/>
      <c r="V862" s="3"/>
      <c r="W862" s="3"/>
      <c r="X862" s="3"/>
      <c r="Y862" s="3"/>
      <c r="Z862" s="3"/>
    </row>
    <row r="863">
      <c r="A863" s="3">
        <v>861.0</v>
      </c>
      <c r="B863" s="3" t="s">
        <v>1831</v>
      </c>
      <c r="C863" s="3" t="s">
        <v>1832</v>
      </c>
      <c r="D863" s="3">
        <v>8800.0</v>
      </c>
      <c r="E863" s="3">
        <v>9317.0</v>
      </c>
      <c r="F863" s="5">
        <f t="shared" si="2"/>
        <v>105.875</v>
      </c>
      <c r="G863" s="3" t="s">
        <v>6</v>
      </c>
      <c r="H863" s="3">
        <v>163.0</v>
      </c>
      <c r="I863" s="6">
        <f t="shared" si="3"/>
        <v>57.1595092</v>
      </c>
      <c r="J863" s="3" t="s">
        <v>68</v>
      </c>
      <c r="K863" s="3" t="s">
        <v>106</v>
      </c>
      <c r="L863" s="3">
        <v>1.2691476E9</v>
      </c>
      <c r="M863" s="3">
        <v>1.2698388E9</v>
      </c>
      <c r="N863" s="7">
        <f t="shared" ref="N863:O863" si="864">(((L863/60)/60)/24)+DATE(1970,1,1)</f>
        <v>40258.20833</v>
      </c>
      <c r="O863" s="7">
        <f t="shared" si="864"/>
        <v>40266.20833</v>
      </c>
      <c r="P863" s="3" t="b">
        <v>0</v>
      </c>
      <c r="Q863" s="3" t="b">
        <v>0</v>
      </c>
      <c r="R863" s="3" t="s">
        <v>116</v>
      </c>
      <c r="S863" s="3" t="s">
        <v>46</v>
      </c>
      <c r="T863" s="3" t="s">
        <v>8</v>
      </c>
      <c r="U863" s="3"/>
      <c r="V863" s="3"/>
      <c r="W863" s="3"/>
      <c r="X863" s="3"/>
      <c r="Y863" s="3"/>
      <c r="Z863" s="3"/>
    </row>
    <row r="864">
      <c r="A864" s="3">
        <v>862.0</v>
      </c>
      <c r="B864" s="3" t="s">
        <v>1833</v>
      </c>
      <c r="C864" s="3" t="s">
        <v>1834</v>
      </c>
      <c r="D864" s="3">
        <v>3500.0</v>
      </c>
      <c r="E864" s="3">
        <v>6560.0</v>
      </c>
      <c r="F864" s="5">
        <f t="shared" si="2"/>
        <v>187.4285714</v>
      </c>
      <c r="G864" s="3" t="s">
        <v>6</v>
      </c>
      <c r="H864" s="3">
        <v>85.0</v>
      </c>
      <c r="I864" s="6">
        <f t="shared" si="3"/>
        <v>77.17647059</v>
      </c>
      <c r="J864" s="3" t="s">
        <v>68</v>
      </c>
      <c r="K864" s="3" t="s">
        <v>106</v>
      </c>
      <c r="L864" s="3">
        <v>1.3121748E9</v>
      </c>
      <c r="M864" s="3">
        <v>1.3125204E9</v>
      </c>
      <c r="N864" s="7">
        <f t="shared" ref="N864:O864" si="865">(((L864/60)/60)/24)+DATE(1970,1,1)</f>
        <v>40756.20833</v>
      </c>
      <c r="O864" s="7">
        <f t="shared" si="865"/>
        <v>40760.20833</v>
      </c>
      <c r="P864" s="3" t="b">
        <v>0</v>
      </c>
      <c r="Q864" s="3" t="b">
        <v>0</v>
      </c>
      <c r="R864" s="3" t="s">
        <v>116</v>
      </c>
      <c r="S864" s="3" t="s">
        <v>46</v>
      </c>
      <c r="T864" s="3" t="s">
        <v>8</v>
      </c>
      <c r="U864" s="3"/>
      <c r="V864" s="3"/>
      <c r="W864" s="3"/>
      <c r="X864" s="3"/>
      <c r="Y864" s="3"/>
      <c r="Z864" s="3"/>
    </row>
    <row r="865">
      <c r="A865" s="3">
        <v>863.0</v>
      </c>
      <c r="B865" s="3" t="s">
        <v>1835</v>
      </c>
      <c r="C865" s="3" t="s">
        <v>1836</v>
      </c>
      <c r="D865" s="3">
        <v>1400.0</v>
      </c>
      <c r="E865" s="3">
        <v>5415.0</v>
      </c>
      <c r="F865" s="5">
        <f t="shared" si="2"/>
        <v>386.7857143</v>
      </c>
      <c r="G865" s="3" t="s">
        <v>6</v>
      </c>
      <c r="H865" s="3">
        <v>217.0</v>
      </c>
      <c r="I865" s="6">
        <f t="shared" si="3"/>
        <v>24.95391705</v>
      </c>
      <c r="J865" s="3" t="s">
        <v>68</v>
      </c>
      <c r="K865" s="3" t="s">
        <v>106</v>
      </c>
      <c r="L865" s="3">
        <v>1.4345172E9</v>
      </c>
      <c r="M865" s="3">
        <v>1.4365044E9</v>
      </c>
      <c r="N865" s="7">
        <f t="shared" ref="N865:O865" si="866">(((L865/60)/60)/24)+DATE(1970,1,1)</f>
        <v>42172.20833</v>
      </c>
      <c r="O865" s="7">
        <f t="shared" si="866"/>
        <v>42195.20833</v>
      </c>
      <c r="P865" s="3" t="b">
        <v>0</v>
      </c>
      <c r="Q865" s="3" t="b">
        <v>1</v>
      </c>
      <c r="R865" s="3" t="s">
        <v>346</v>
      </c>
      <c r="S865" s="3" t="s">
        <v>47</v>
      </c>
      <c r="T865" s="3" t="s">
        <v>22</v>
      </c>
      <c r="U865" s="3"/>
      <c r="V865" s="3"/>
      <c r="W865" s="3"/>
      <c r="X865" s="3"/>
      <c r="Y865" s="3"/>
      <c r="Z865" s="3"/>
    </row>
    <row r="866">
      <c r="A866" s="3">
        <v>864.0</v>
      </c>
      <c r="B866" s="3" t="s">
        <v>1837</v>
      </c>
      <c r="C866" s="3" t="s">
        <v>1838</v>
      </c>
      <c r="D866" s="3">
        <v>4200.0</v>
      </c>
      <c r="E866" s="3">
        <v>14577.0</v>
      </c>
      <c r="F866" s="5">
        <f t="shared" si="2"/>
        <v>347.0714286</v>
      </c>
      <c r="G866" s="3" t="s">
        <v>6</v>
      </c>
      <c r="H866" s="3">
        <v>150.0</v>
      </c>
      <c r="I866" s="6">
        <f t="shared" si="3"/>
        <v>97.18</v>
      </c>
      <c r="J866" s="3" t="s">
        <v>68</v>
      </c>
      <c r="K866" s="3" t="s">
        <v>106</v>
      </c>
      <c r="L866" s="3">
        <v>1.4715828E9</v>
      </c>
      <c r="M866" s="3">
        <v>1.4720148E9</v>
      </c>
      <c r="N866" s="7">
        <f t="shared" ref="N866:O866" si="867">(((L866/60)/60)/24)+DATE(1970,1,1)</f>
        <v>42601.20833</v>
      </c>
      <c r="O866" s="7">
        <f t="shared" si="867"/>
        <v>42606.20833</v>
      </c>
      <c r="P866" s="3" t="b">
        <v>0</v>
      </c>
      <c r="Q866" s="3" t="b">
        <v>0</v>
      </c>
      <c r="R866" s="3" t="s">
        <v>178</v>
      </c>
      <c r="S866" s="3" t="s">
        <v>47</v>
      </c>
      <c r="T866" s="3" t="s">
        <v>25</v>
      </c>
      <c r="U866" s="3"/>
      <c r="V866" s="3"/>
      <c r="W866" s="3"/>
      <c r="X866" s="3"/>
      <c r="Y866" s="3"/>
      <c r="Z866" s="3"/>
    </row>
    <row r="867">
      <c r="A867" s="3">
        <v>865.0</v>
      </c>
      <c r="B867" s="3" t="s">
        <v>1839</v>
      </c>
      <c r="C867" s="3" t="s">
        <v>1840</v>
      </c>
      <c r="D867" s="3">
        <v>81000.0</v>
      </c>
      <c r="E867" s="3">
        <v>150515.0</v>
      </c>
      <c r="F867" s="5">
        <f t="shared" si="2"/>
        <v>185.8209877</v>
      </c>
      <c r="G867" s="3" t="s">
        <v>6</v>
      </c>
      <c r="H867" s="3">
        <v>3272.0</v>
      </c>
      <c r="I867" s="6">
        <f t="shared" si="3"/>
        <v>46.00091687</v>
      </c>
      <c r="J867" s="3" t="s">
        <v>68</v>
      </c>
      <c r="K867" s="3" t="s">
        <v>106</v>
      </c>
      <c r="L867" s="3">
        <v>1.4107572E9</v>
      </c>
      <c r="M867" s="3">
        <v>1.4115348E9</v>
      </c>
      <c r="N867" s="7">
        <f t="shared" ref="N867:O867" si="868">(((L867/60)/60)/24)+DATE(1970,1,1)</f>
        <v>41897.20833</v>
      </c>
      <c r="O867" s="7">
        <f t="shared" si="868"/>
        <v>41906.20833</v>
      </c>
      <c r="P867" s="3" t="b">
        <v>0</v>
      </c>
      <c r="Q867" s="3" t="b">
        <v>0</v>
      </c>
      <c r="R867" s="3" t="s">
        <v>116</v>
      </c>
      <c r="S867" s="3" t="s">
        <v>46</v>
      </c>
      <c r="T867" s="3" t="s">
        <v>8</v>
      </c>
      <c r="U867" s="3"/>
      <c r="V867" s="3"/>
      <c r="W867" s="3"/>
      <c r="X867" s="3"/>
      <c r="Y867" s="3"/>
      <c r="Z867" s="3"/>
    </row>
    <row r="868">
      <c r="A868" s="3">
        <v>866.0</v>
      </c>
      <c r="B868" s="3" t="s">
        <v>1841</v>
      </c>
      <c r="C868" s="3" t="s">
        <v>1842</v>
      </c>
      <c r="D868" s="3">
        <v>182800.0</v>
      </c>
      <c r="E868" s="3">
        <v>79045.0</v>
      </c>
      <c r="F868" s="5">
        <f t="shared" si="2"/>
        <v>43.24124726</v>
      </c>
      <c r="G868" s="3" t="s">
        <v>3</v>
      </c>
      <c r="H868" s="3">
        <v>898.0</v>
      </c>
      <c r="I868" s="6">
        <f t="shared" si="3"/>
        <v>88.0233853</v>
      </c>
      <c r="J868" s="3" t="s">
        <v>68</v>
      </c>
      <c r="K868" s="3" t="s">
        <v>106</v>
      </c>
      <c r="L868" s="3">
        <v>1.3048308E9</v>
      </c>
      <c r="M868" s="3">
        <v>1.3049172E9</v>
      </c>
      <c r="N868" s="7">
        <f t="shared" ref="N868:O868" si="869">(((L868/60)/60)/24)+DATE(1970,1,1)</f>
        <v>40671.20833</v>
      </c>
      <c r="O868" s="7">
        <f t="shared" si="869"/>
        <v>40672.20833</v>
      </c>
      <c r="P868" s="3" t="b">
        <v>0</v>
      </c>
      <c r="Q868" s="3" t="b">
        <v>0</v>
      </c>
      <c r="R868" s="3" t="s">
        <v>199</v>
      </c>
      <c r="S868" s="3" t="s">
        <v>53</v>
      </c>
      <c r="T868" s="3" t="s">
        <v>15</v>
      </c>
      <c r="U868" s="3"/>
      <c r="V868" s="3"/>
      <c r="W868" s="3"/>
      <c r="X868" s="3"/>
      <c r="Y868" s="3"/>
      <c r="Z868" s="3"/>
    </row>
    <row r="869">
      <c r="A869" s="3">
        <v>867.0</v>
      </c>
      <c r="B869" s="3" t="s">
        <v>1843</v>
      </c>
      <c r="C869" s="3" t="s">
        <v>1844</v>
      </c>
      <c r="D869" s="3">
        <v>4800.0</v>
      </c>
      <c r="E869" s="3">
        <v>7797.0</v>
      </c>
      <c r="F869" s="5">
        <f t="shared" si="2"/>
        <v>162.4375</v>
      </c>
      <c r="G869" s="3" t="s">
        <v>6</v>
      </c>
      <c r="H869" s="3">
        <v>300.0</v>
      </c>
      <c r="I869" s="6">
        <f t="shared" si="3"/>
        <v>25.99</v>
      </c>
      <c r="J869" s="3" t="s">
        <v>68</v>
      </c>
      <c r="K869" s="3" t="s">
        <v>106</v>
      </c>
      <c r="L869" s="3">
        <v>1.5390612E9</v>
      </c>
      <c r="M869" s="3">
        <v>1.5395796E9</v>
      </c>
      <c r="N869" s="7">
        <f t="shared" ref="N869:O869" si="870">(((L869/60)/60)/24)+DATE(1970,1,1)</f>
        <v>43382.20833</v>
      </c>
      <c r="O869" s="7">
        <f t="shared" si="870"/>
        <v>43388.20833</v>
      </c>
      <c r="P869" s="3" t="b">
        <v>0</v>
      </c>
      <c r="Q869" s="3" t="b">
        <v>0</v>
      </c>
      <c r="R869" s="3" t="s">
        <v>103</v>
      </c>
      <c r="S869" s="3" t="s">
        <v>52</v>
      </c>
      <c r="T869" s="3" t="s">
        <v>12</v>
      </c>
      <c r="U869" s="3"/>
      <c r="V869" s="3"/>
      <c r="W869" s="3"/>
      <c r="X869" s="3"/>
      <c r="Y869" s="3"/>
      <c r="Z869" s="3"/>
    </row>
    <row r="870">
      <c r="A870" s="3">
        <v>868.0</v>
      </c>
      <c r="B870" s="3" t="s">
        <v>1845</v>
      </c>
      <c r="C870" s="3" t="s">
        <v>1846</v>
      </c>
      <c r="D870" s="3">
        <v>7000.0</v>
      </c>
      <c r="E870" s="3">
        <v>12939.0</v>
      </c>
      <c r="F870" s="5">
        <f t="shared" si="2"/>
        <v>184.8428571</v>
      </c>
      <c r="G870" s="3" t="s">
        <v>6</v>
      </c>
      <c r="H870" s="3">
        <v>126.0</v>
      </c>
      <c r="I870" s="6">
        <f t="shared" si="3"/>
        <v>102.6904762</v>
      </c>
      <c r="J870" s="3" t="s">
        <v>68</v>
      </c>
      <c r="K870" s="3" t="s">
        <v>106</v>
      </c>
      <c r="L870" s="3">
        <v>1.381554E9</v>
      </c>
      <c r="M870" s="3">
        <v>1.3825044E9</v>
      </c>
      <c r="N870" s="7">
        <f t="shared" ref="N870:O870" si="871">(((L870/60)/60)/24)+DATE(1970,1,1)</f>
        <v>41559.20833</v>
      </c>
      <c r="O870" s="7">
        <f t="shared" si="871"/>
        <v>41570.20833</v>
      </c>
      <c r="P870" s="3" t="b">
        <v>0</v>
      </c>
      <c r="Q870" s="3" t="b">
        <v>0</v>
      </c>
      <c r="R870" s="3" t="s">
        <v>116</v>
      </c>
      <c r="S870" s="3" t="s">
        <v>46</v>
      </c>
      <c r="T870" s="3" t="s">
        <v>8</v>
      </c>
      <c r="U870" s="3"/>
      <c r="V870" s="3"/>
      <c r="W870" s="3"/>
      <c r="X870" s="3"/>
      <c r="Y870" s="3"/>
      <c r="Z870" s="3"/>
    </row>
    <row r="871">
      <c r="A871" s="3">
        <v>869.0</v>
      </c>
      <c r="B871" s="3" t="s">
        <v>1847</v>
      </c>
      <c r="C871" s="3" t="s">
        <v>1848</v>
      </c>
      <c r="D871" s="3">
        <v>161900.0</v>
      </c>
      <c r="E871" s="3">
        <v>38376.0</v>
      </c>
      <c r="F871" s="5">
        <f t="shared" si="2"/>
        <v>23.70352069</v>
      </c>
      <c r="G871" s="3" t="s">
        <v>4</v>
      </c>
      <c r="H871" s="3">
        <v>526.0</v>
      </c>
      <c r="I871" s="6">
        <f t="shared" si="3"/>
        <v>72.9581749</v>
      </c>
      <c r="J871" s="3" t="s">
        <v>68</v>
      </c>
      <c r="K871" s="3" t="s">
        <v>106</v>
      </c>
      <c r="L871" s="3">
        <v>1.2770964E9</v>
      </c>
      <c r="M871" s="3">
        <v>1.278306E9</v>
      </c>
      <c r="N871" s="7">
        <f t="shared" ref="N871:O871" si="872">(((L871/60)/60)/24)+DATE(1970,1,1)</f>
        <v>40350.20833</v>
      </c>
      <c r="O871" s="7">
        <f t="shared" si="872"/>
        <v>40364.20833</v>
      </c>
      <c r="P871" s="3" t="b">
        <v>0</v>
      </c>
      <c r="Q871" s="3" t="b">
        <v>0</v>
      </c>
      <c r="R871" s="3" t="s">
        <v>133</v>
      </c>
      <c r="S871" s="3" t="s">
        <v>47</v>
      </c>
      <c r="T871" s="3" t="s">
        <v>16</v>
      </c>
      <c r="U871" s="3"/>
      <c r="V871" s="3"/>
      <c r="W871" s="3"/>
      <c r="X871" s="3"/>
      <c r="Y871" s="3"/>
      <c r="Z871" s="3"/>
    </row>
    <row r="872">
      <c r="A872" s="3">
        <v>870.0</v>
      </c>
      <c r="B872" s="3" t="s">
        <v>1849</v>
      </c>
      <c r="C872" s="3" t="s">
        <v>1850</v>
      </c>
      <c r="D872" s="3">
        <v>7700.0</v>
      </c>
      <c r="E872" s="3">
        <v>6920.0</v>
      </c>
      <c r="F872" s="5">
        <f t="shared" si="2"/>
        <v>89.87012987</v>
      </c>
      <c r="G872" s="3" t="s">
        <v>4</v>
      </c>
      <c r="H872" s="3">
        <v>121.0</v>
      </c>
      <c r="I872" s="6">
        <f t="shared" si="3"/>
        <v>57.19008264</v>
      </c>
      <c r="J872" s="3" t="s">
        <v>68</v>
      </c>
      <c r="K872" s="3" t="s">
        <v>106</v>
      </c>
      <c r="L872" s="3">
        <v>1.4403924E9</v>
      </c>
      <c r="M872" s="3">
        <v>1.4425524E9</v>
      </c>
      <c r="N872" s="7">
        <f t="shared" ref="N872:O872" si="873">(((L872/60)/60)/24)+DATE(1970,1,1)</f>
        <v>42240.20833</v>
      </c>
      <c r="O872" s="7">
        <f t="shared" si="873"/>
        <v>42265.20833</v>
      </c>
      <c r="P872" s="3" t="b">
        <v>0</v>
      </c>
      <c r="Q872" s="3" t="b">
        <v>0</v>
      </c>
      <c r="R872" s="3" t="s">
        <v>116</v>
      </c>
      <c r="S872" s="3" t="s">
        <v>46</v>
      </c>
      <c r="T872" s="3" t="s">
        <v>8</v>
      </c>
      <c r="U872" s="3"/>
      <c r="V872" s="3"/>
      <c r="W872" s="3"/>
      <c r="X872" s="3"/>
      <c r="Y872" s="3"/>
      <c r="Z872" s="3"/>
    </row>
    <row r="873">
      <c r="A873" s="3">
        <v>871.0</v>
      </c>
      <c r="B873" s="3" t="s">
        <v>1851</v>
      </c>
      <c r="C873" s="3" t="s">
        <v>1852</v>
      </c>
      <c r="D873" s="3">
        <v>71500.0</v>
      </c>
      <c r="E873" s="3">
        <v>194912.0</v>
      </c>
      <c r="F873" s="5">
        <f t="shared" si="2"/>
        <v>272.6041958</v>
      </c>
      <c r="G873" s="3" t="s">
        <v>6</v>
      </c>
      <c r="H873" s="3">
        <v>2320.0</v>
      </c>
      <c r="I873" s="6">
        <f t="shared" si="3"/>
        <v>84.0137931</v>
      </c>
      <c r="J873" s="3" t="s">
        <v>68</v>
      </c>
      <c r="K873" s="3" t="s">
        <v>106</v>
      </c>
      <c r="L873" s="3">
        <v>1.5095124E9</v>
      </c>
      <c r="M873" s="3">
        <v>1.5110712E9</v>
      </c>
      <c r="N873" s="7">
        <f t="shared" ref="N873:O873" si="874">(((L873/60)/60)/24)+DATE(1970,1,1)</f>
        <v>43040.20833</v>
      </c>
      <c r="O873" s="7">
        <f t="shared" si="874"/>
        <v>43058.25</v>
      </c>
      <c r="P873" s="3" t="b">
        <v>0</v>
      </c>
      <c r="Q873" s="3" t="b">
        <v>1</v>
      </c>
      <c r="R873" s="3" t="s">
        <v>116</v>
      </c>
      <c r="S873" s="3" t="s">
        <v>46</v>
      </c>
      <c r="T873" s="3" t="s">
        <v>8</v>
      </c>
      <c r="U873" s="3"/>
      <c r="V873" s="3"/>
      <c r="W873" s="3"/>
      <c r="X873" s="3"/>
      <c r="Y873" s="3"/>
      <c r="Z873" s="3"/>
    </row>
    <row r="874">
      <c r="A874" s="3">
        <v>872.0</v>
      </c>
      <c r="B874" s="3" t="s">
        <v>1853</v>
      </c>
      <c r="C874" s="3" t="s">
        <v>1854</v>
      </c>
      <c r="D874" s="3">
        <v>4700.0</v>
      </c>
      <c r="E874" s="3">
        <v>7992.0</v>
      </c>
      <c r="F874" s="5">
        <f t="shared" si="2"/>
        <v>170.0425532</v>
      </c>
      <c r="G874" s="3" t="s">
        <v>6</v>
      </c>
      <c r="H874" s="3">
        <v>81.0</v>
      </c>
      <c r="I874" s="6">
        <f t="shared" si="3"/>
        <v>98.66666667</v>
      </c>
      <c r="J874" s="3" t="s">
        <v>74</v>
      </c>
      <c r="K874" s="3" t="s">
        <v>110</v>
      </c>
      <c r="L874" s="3">
        <v>1.5359508E9</v>
      </c>
      <c r="M874" s="3">
        <v>1.5363828E9</v>
      </c>
      <c r="N874" s="7">
        <f t="shared" ref="N874:O874" si="875">(((L874/60)/60)/24)+DATE(1970,1,1)</f>
        <v>43346.20833</v>
      </c>
      <c r="O874" s="7">
        <f t="shared" si="875"/>
        <v>43351.20833</v>
      </c>
      <c r="P874" s="3" t="b">
        <v>0</v>
      </c>
      <c r="Q874" s="3" t="b">
        <v>0</v>
      </c>
      <c r="R874" s="3" t="s">
        <v>551</v>
      </c>
      <c r="S874" s="3" t="s">
        <v>47</v>
      </c>
      <c r="T874" s="3" t="s">
        <v>26</v>
      </c>
      <c r="U874" s="3"/>
      <c r="V874" s="3"/>
      <c r="W874" s="3"/>
      <c r="X874" s="3"/>
      <c r="Y874" s="3"/>
      <c r="Z874" s="3"/>
    </row>
    <row r="875">
      <c r="A875" s="3">
        <v>873.0</v>
      </c>
      <c r="B875" s="3" t="s">
        <v>1855</v>
      </c>
      <c r="C875" s="3" t="s">
        <v>1856</v>
      </c>
      <c r="D875" s="3">
        <v>42100.0</v>
      </c>
      <c r="E875" s="3">
        <v>79268.0</v>
      </c>
      <c r="F875" s="5">
        <f t="shared" si="2"/>
        <v>188.2850356</v>
      </c>
      <c r="G875" s="3" t="s">
        <v>6</v>
      </c>
      <c r="H875" s="3">
        <v>1887.0</v>
      </c>
      <c r="I875" s="6">
        <f t="shared" si="3"/>
        <v>42.00741918</v>
      </c>
      <c r="J875" s="3" t="s">
        <v>68</v>
      </c>
      <c r="K875" s="3" t="s">
        <v>106</v>
      </c>
      <c r="L875" s="3">
        <v>1.3891608E9</v>
      </c>
      <c r="M875" s="3">
        <v>1.3895928E9</v>
      </c>
      <c r="N875" s="7">
        <f t="shared" ref="N875:O875" si="876">(((L875/60)/60)/24)+DATE(1970,1,1)</f>
        <v>41647.25</v>
      </c>
      <c r="O875" s="7">
        <f t="shared" si="876"/>
        <v>41652.25</v>
      </c>
      <c r="P875" s="3" t="b">
        <v>0</v>
      </c>
      <c r="Q875" s="3" t="b">
        <v>0</v>
      </c>
      <c r="R875" s="3" t="s">
        <v>199</v>
      </c>
      <c r="S875" s="3" t="s">
        <v>53</v>
      </c>
      <c r="T875" s="3" t="s">
        <v>15</v>
      </c>
      <c r="U875" s="3"/>
      <c r="V875" s="3"/>
      <c r="W875" s="3"/>
      <c r="X875" s="3"/>
      <c r="Y875" s="3"/>
      <c r="Z875" s="3"/>
    </row>
    <row r="876">
      <c r="A876" s="3">
        <v>874.0</v>
      </c>
      <c r="B876" s="3" t="s">
        <v>1857</v>
      </c>
      <c r="C876" s="3" t="s">
        <v>1858</v>
      </c>
      <c r="D876" s="3">
        <v>40200.0</v>
      </c>
      <c r="E876" s="3">
        <v>139468.0</v>
      </c>
      <c r="F876" s="5">
        <f t="shared" si="2"/>
        <v>346.9353234</v>
      </c>
      <c r="G876" s="3" t="s">
        <v>6</v>
      </c>
      <c r="H876" s="3">
        <v>4358.0</v>
      </c>
      <c r="I876" s="6">
        <f t="shared" si="3"/>
        <v>32.00275356</v>
      </c>
      <c r="J876" s="3" t="s">
        <v>68</v>
      </c>
      <c r="K876" s="3" t="s">
        <v>106</v>
      </c>
      <c r="L876" s="3">
        <v>1.2719988E9</v>
      </c>
      <c r="M876" s="3">
        <v>1.275282E9</v>
      </c>
      <c r="N876" s="7">
        <f t="shared" ref="N876:O876" si="877">(((L876/60)/60)/24)+DATE(1970,1,1)</f>
        <v>40291.20833</v>
      </c>
      <c r="O876" s="7">
        <f t="shared" si="877"/>
        <v>40329.20833</v>
      </c>
      <c r="P876" s="3" t="b">
        <v>0</v>
      </c>
      <c r="Q876" s="3" t="b">
        <v>1</v>
      </c>
      <c r="R876" s="3" t="s">
        <v>199</v>
      </c>
      <c r="S876" s="3" t="s">
        <v>53</v>
      </c>
      <c r="T876" s="3" t="s">
        <v>15</v>
      </c>
      <c r="U876" s="3"/>
      <c r="V876" s="3"/>
      <c r="W876" s="3"/>
      <c r="X876" s="3"/>
      <c r="Y876" s="3"/>
      <c r="Z876" s="3"/>
    </row>
    <row r="877">
      <c r="A877" s="3">
        <v>875.0</v>
      </c>
      <c r="B877" s="3" t="s">
        <v>1859</v>
      </c>
      <c r="C877" s="3" t="s">
        <v>1860</v>
      </c>
      <c r="D877" s="3">
        <v>7900.0</v>
      </c>
      <c r="E877" s="3">
        <v>5465.0</v>
      </c>
      <c r="F877" s="5">
        <f t="shared" si="2"/>
        <v>69.17721519</v>
      </c>
      <c r="G877" s="3" t="s">
        <v>4</v>
      </c>
      <c r="H877" s="3">
        <v>67.0</v>
      </c>
      <c r="I877" s="6">
        <f t="shared" si="3"/>
        <v>81.56716418</v>
      </c>
      <c r="J877" s="3" t="s">
        <v>68</v>
      </c>
      <c r="K877" s="3" t="s">
        <v>106</v>
      </c>
      <c r="L877" s="3">
        <v>1.2948984E9</v>
      </c>
      <c r="M877" s="3">
        <v>1.2949848E9</v>
      </c>
      <c r="N877" s="7">
        <f t="shared" ref="N877:O877" si="878">(((L877/60)/60)/24)+DATE(1970,1,1)</f>
        <v>40556.25</v>
      </c>
      <c r="O877" s="7">
        <f t="shared" si="878"/>
        <v>40557.25</v>
      </c>
      <c r="P877" s="3" t="b">
        <v>0</v>
      </c>
      <c r="Q877" s="3" t="b">
        <v>0</v>
      </c>
      <c r="R877" s="3" t="s">
        <v>107</v>
      </c>
      <c r="S877" s="3" t="s">
        <v>48</v>
      </c>
      <c r="T877" s="3" t="s">
        <v>9</v>
      </c>
      <c r="U877" s="3"/>
      <c r="V877" s="3"/>
      <c r="W877" s="3"/>
      <c r="X877" s="3"/>
      <c r="Y877" s="3"/>
      <c r="Z877" s="3"/>
    </row>
    <row r="878">
      <c r="A878" s="3">
        <v>876.0</v>
      </c>
      <c r="B878" s="3" t="s">
        <v>1861</v>
      </c>
      <c r="C878" s="3" t="s">
        <v>1862</v>
      </c>
      <c r="D878" s="3">
        <v>8300.0</v>
      </c>
      <c r="E878" s="3">
        <v>2111.0</v>
      </c>
      <c r="F878" s="5">
        <f t="shared" si="2"/>
        <v>25.43373494</v>
      </c>
      <c r="G878" s="3" t="s">
        <v>4</v>
      </c>
      <c r="H878" s="3">
        <v>57.0</v>
      </c>
      <c r="I878" s="6">
        <f t="shared" si="3"/>
        <v>37.03508772</v>
      </c>
      <c r="J878" s="3" t="s">
        <v>73</v>
      </c>
      <c r="K878" s="3" t="s">
        <v>102</v>
      </c>
      <c r="L878" s="3">
        <v>1.55997E9</v>
      </c>
      <c r="M878" s="3">
        <v>1.5620436E9</v>
      </c>
      <c r="N878" s="7">
        <f t="shared" ref="N878:O878" si="879">(((L878/60)/60)/24)+DATE(1970,1,1)</f>
        <v>43624.20833</v>
      </c>
      <c r="O878" s="7">
        <f t="shared" si="879"/>
        <v>43648.20833</v>
      </c>
      <c r="P878" s="3" t="b">
        <v>0</v>
      </c>
      <c r="Q878" s="3" t="b">
        <v>0</v>
      </c>
      <c r="R878" s="3" t="s">
        <v>199</v>
      </c>
      <c r="S878" s="3" t="s">
        <v>53</v>
      </c>
      <c r="T878" s="3" t="s">
        <v>15</v>
      </c>
      <c r="U878" s="3"/>
      <c r="V878" s="3"/>
      <c r="W878" s="3"/>
      <c r="X878" s="3"/>
      <c r="Y878" s="3"/>
      <c r="Z878" s="3"/>
    </row>
    <row r="879">
      <c r="A879" s="3">
        <v>877.0</v>
      </c>
      <c r="B879" s="3" t="s">
        <v>1863</v>
      </c>
      <c r="C879" s="3" t="s">
        <v>1864</v>
      </c>
      <c r="D879" s="3">
        <v>163600.0</v>
      </c>
      <c r="E879" s="3">
        <v>126628.0</v>
      </c>
      <c r="F879" s="5">
        <f t="shared" si="2"/>
        <v>77.400978</v>
      </c>
      <c r="G879" s="3" t="s">
        <v>4</v>
      </c>
      <c r="H879" s="3">
        <v>1229.0</v>
      </c>
      <c r="I879" s="6">
        <f t="shared" si="3"/>
        <v>103.0333605</v>
      </c>
      <c r="J879" s="3" t="s">
        <v>68</v>
      </c>
      <c r="K879" s="3" t="s">
        <v>106</v>
      </c>
      <c r="L879" s="3">
        <v>1.4695092E9</v>
      </c>
      <c r="M879" s="3">
        <v>1.4695956E9</v>
      </c>
      <c r="N879" s="7">
        <f t="shared" ref="N879:O879" si="880">(((L879/60)/60)/24)+DATE(1970,1,1)</f>
        <v>42577.20833</v>
      </c>
      <c r="O879" s="7">
        <f t="shared" si="880"/>
        <v>42578.20833</v>
      </c>
      <c r="P879" s="3" t="b">
        <v>0</v>
      </c>
      <c r="Q879" s="3" t="b">
        <v>0</v>
      </c>
      <c r="R879" s="3" t="s">
        <v>103</v>
      </c>
      <c r="S879" s="3" t="s">
        <v>52</v>
      </c>
      <c r="T879" s="3" t="s">
        <v>12</v>
      </c>
      <c r="U879" s="3"/>
      <c r="V879" s="3"/>
      <c r="W879" s="3"/>
      <c r="X879" s="3"/>
      <c r="Y879" s="3"/>
      <c r="Z879" s="3"/>
    </row>
    <row r="880">
      <c r="A880" s="3">
        <v>878.0</v>
      </c>
      <c r="B880" s="3" t="s">
        <v>1865</v>
      </c>
      <c r="C880" s="3" t="s">
        <v>1866</v>
      </c>
      <c r="D880" s="3">
        <v>2700.0</v>
      </c>
      <c r="E880" s="3">
        <v>1012.0</v>
      </c>
      <c r="F880" s="5">
        <f t="shared" si="2"/>
        <v>37.48148148</v>
      </c>
      <c r="G880" s="3" t="s">
        <v>4</v>
      </c>
      <c r="H880" s="3">
        <v>12.0</v>
      </c>
      <c r="I880" s="6">
        <f t="shared" si="3"/>
        <v>84.33333333</v>
      </c>
      <c r="J880" s="3" t="s">
        <v>69</v>
      </c>
      <c r="K880" s="3" t="s">
        <v>185</v>
      </c>
      <c r="L880" s="3">
        <v>1.579068E9</v>
      </c>
      <c r="M880" s="3">
        <v>1.5811416E9</v>
      </c>
      <c r="N880" s="7">
        <f t="shared" ref="N880:O880" si="881">(((L880/60)/60)/24)+DATE(1970,1,1)</f>
        <v>43845.25</v>
      </c>
      <c r="O880" s="7">
        <f t="shared" si="881"/>
        <v>43869.25</v>
      </c>
      <c r="P880" s="3" t="b">
        <v>0</v>
      </c>
      <c r="Q880" s="3" t="b">
        <v>0</v>
      </c>
      <c r="R880" s="3" t="s">
        <v>225</v>
      </c>
      <c r="S880" s="3" t="s">
        <v>48</v>
      </c>
      <c r="T880" s="3" t="s">
        <v>29</v>
      </c>
      <c r="U880" s="3"/>
      <c r="V880" s="3"/>
      <c r="W880" s="3"/>
      <c r="X880" s="3"/>
      <c r="Y880" s="3"/>
      <c r="Z880" s="3"/>
    </row>
    <row r="881">
      <c r="A881" s="3">
        <v>879.0</v>
      </c>
      <c r="B881" s="3" t="s">
        <v>1867</v>
      </c>
      <c r="C881" s="3" t="s">
        <v>1868</v>
      </c>
      <c r="D881" s="3">
        <v>1000.0</v>
      </c>
      <c r="E881" s="3">
        <v>5438.0</v>
      </c>
      <c r="F881" s="5">
        <f t="shared" si="2"/>
        <v>543.8</v>
      </c>
      <c r="G881" s="3" t="s">
        <v>6</v>
      </c>
      <c r="H881" s="3">
        <v>53.0</v>
      </c>
      <c r="I881" s="6">
        <f t="shared" si="3"/>
        <v>102.6037736</v>
      </c>
      <c r="J881" s="3" t="s">
        <v>68</v>
      </c>
      <c r="K881" s="3" t="s">
        <v>106</v>
      </c>
      <c r="L881" s="3">
        <v>1.4877432E9</v>
      </c>
      <c r="M881" s="3">
        <v>1.4885208E9</v>
      </c>
      <c r="N881" s="7">
        <f t="shared" ref="N881:O881" si="882">(((L881/60)/60)/24)+DATE(1970,1,1)</f>
        <v>42788.25</v>
      </c>
      <c r="O881" s="7">
        <f t="shared" si="882"/>
        <v>42797.25</v>
      </c>
      <c r="P881" s="3" t="b">
        <v>0</v>
      </c>
      <c r="Q881" s="3" t="b">
        <v>0</v>
      </c>
      <c r="R881" s="3" t="s">
        <v>148</v>
      </c>
      <c r="S881" s="3" t="s">
        <v>50</v>
      </c>
      <c r="T881" s="3" t="s">
        <v>20</v>
      </c>
      <c r="U881" s="3"/>
      <c r="V881" s="3"/>
      <c r="W881" s="3"/>
      <c r="X881" s="3"/>
      <c r="Y881" s="3"/>
      <c r="Z881" s="3"/>
    </row>
    <row r="882">
      <c r="A882" s="3">
        <v>880.0</v>
      </c>
      <c r="B882" s="3" t="s">
        <v>1869</v>
      </c>
      <c r="C882" s="3" t="s">
        <v>1870</v>
      </c>
      <c r="D882" s="3">
        <v>84500.0</v>
      </c>
      <c r="E882" s="3">
        <v>193101.0</v>
      </c>
      <c r="F882" s="5">
        <f t="shared" si="2"/>
        <v>228.5218935</v>
      </c>
      <c r="G882" s="3" t="s">
        <v>6</v>
      </c>
      <c r="H882" s="3">
        <v>2414.0</v>
      </c>
      <c r="I882" s="6">
        <f t="shared" si="3"/>
        <v>79.99212925</v>
      </c>
      <c r="J882" s="3" t="s">
        <v>68</v>
      </c>
      <c r="K882" s="3" t="s">
        <v>106</v>
      </c>
      <c r="L882" s="3">
        <v>1.5636852E9</v>
      </c>
      <c r="M882" s="3">
        <v>1.563858E9</v>
      </c>
      <c r="N882" s="7">
        <f t="shared" ref="N882:O882" si="883">(((L882/60)/60)/24)+DATE(1970,1,1)</f>
        <v>43667.20833</v>
      </c>
      <c r="O882" s="7">
        <f t="shared" si="883"/>
        <v>43669.20833</v>
      </c>
      <c r="P882" s="3" t="b">
        <v>0</v>
      </c>
      <c r="Q882" s="3" t="b">
        <v>0</v>
      </c>
      <c r="R882" s="3" t="s">
        <v>130</v>
      </c>
      <c r="S882" s="3" t="s">
        <v>48</v>
      </c>
      <c r="T882" s="3" t="s">
        <v>21</v>
      </c>
      <c r="U882" s="3"/>
      <c r="V882" s="3"/>
      <c r="W882" s="3"/>
      <c r="X882" s="3"/>
      <c r="Y882" s="3"/>
      <c r="Z882" s="3"/>
    </row>
    <row r="883">
      <c r="A883" s="3">
        <v>881.0</v>
      </c>
      <c r="B883" s="3" t="s">
        <v>1871</v>
      </c>
      <c r="C883" s="3" t="s">
        <v>1872</v>
      </c>
      <c r="D883" s="3">
        <v>81300.0</v>
      </c>
      <c r="E883" s="3">
        <v>31665.0</v>
      </c>
      <c r="F883" s="5">
        <f t="shared" si="2"/>
        <v>38.94833948</v>
      </c>
      <c r="G883" s="3" t="s">
        <v>4</v>
      </c>
      <c r="H883" s="3">
        <v>452.0</v>
      </c>
      <c r="I883" s="6">
        <f t="shared" si="3"/>
        <v>70.05530973</v>
      </c>
      <c r="J883" s="3" t="s">
        <v>68</v>
      </c>
      <c r="K883" s="3" t="s">
        <v>106</v>
      </c>
      <c r="L883" s="3">
        <v>1.436418E9</v>
      </c>
      <c r="M883" s="3">
        <v>1.4389236E9</v>
      </c>
      <c r="N883" s="7">
        <f t="shared" ref="N883:O883" si="884">(((L883/60)/60)/24)+DATE(1970,1,1)</f>
        <v>42194.20833</v>
      </c>
      <c r="O883" s="7">
        <f t="shared" si="884"/>
        <v>42223.20833</v>
      </c>
      <c r="P883" s="3" t="b">
        <v>0</v>
      </c>
      <c r="Q883" s="3" t="b">
        <v>1</v>
      </c>
      <c r="R883" s="3" t="s">
        <v>116</v>
      </c>
      <c r="S883" s="3" t="s">
        <v>46</v>
      </c>
      <c r="T883" s="3" t="s">
        <v>8</v>
      </c>
      <c r="U883" s="3"/>
      <c r="V883" s="3"/>
      <c r="W883" s="3"/>
      <c r="X883" s="3"/>
      <c r="Y883" s="3"/>
      <c r="Z883" s="3"/>
    </row>
    <row r="884">
      <c r="A884" s="3">
        <v>882.0</v>
      </c>
      <c r="B884" s="3" t="s">
        <v>1873</v>
      </c>
      <c r="C884" s="3" t="s">
        <v>1874</v>
      </c>
      <c r="D884" s="3">
        <v>800.0</v>
      </c>
      <c r="E884" s="3">
        <v>2960.0</v>
      </c>
      <c r="F884" s="5">
        <f t="shared" si="2"/>
        <v>370</v>
      </c>
      <c r="G884" s="3" t="s">
        <v>6</v>
      </c>
      <c r="H884" s="3">
        <v>80.0</v>
      </c>
      <c r="I884" s="6">
        <f t="shared" si="3"/>
        <v>37</v>
      </c>
      <c r="J884" s="3" t="s">
        <v>68</v>
      </c>
      <c r="K884" s="3" t="s">
        <v>106</v>
      </c>
      <c r="L884" s="3">
        <v>1.42182E9</v>
      </c>
      <c r="M884" s="3">
        <v>1.4221656E9</v>
      </c>
      <c r="N884" s="7">
        <f t="shared" ref="N884:O884" si="885">(((L884/60)/60)/24)+DATE(1970,1,1)</f>
        <v>42025.25</v>
      </c>
      <c r="O884" s="7">
        <f t="shared" si="885"/>
        <v>42029.25</v>
      </c>
      <c r="P884" s="3" t="b">
        <v>0</v>
      </c>
      <c r="Q884" s="3" t="b">
        <v>0</v>
      </c>
      <c r="R884" s="3" t="s">
        <v>116</v>
      </c>
      <c r="S884" s="3" t="s">
        <v>46</v>
      </c>
      <c r="T884" s="3" t="s">
        <v>8</v>
      </c>
      <c r="U884" s="3"/>
      <c r="V884" s="3"/>
      <c r="W884" s="3"/>
      <c r="X884" s="3"/>
      <c r="Y884" s="3"/>
      <c r="Z884" s="3"/>
    </row>
    <row r="885">
      <c r="A885" s="3">
        <v>883.0</v>
      </c>
      <c r="B885" s="3" t="s">
        <v>1875</v>
      </c>
      <c r="C885" s="3" t="s">
        <v>1876</v>
      </c>
      <c r="D885" s="3">
        <v>3400.0</v>
      </c>
      <c r="E885" s="3">
        <v>8089.0</v>
      </c>
      <c r="F885" s="5">
        <f t="shared" si="2"/>
        <v>237.9117647</v>
      </c>
      <c r="G885" s="3" t="s">
        <v>6</v>
      </c>
      <c r="H885" s="3">
        <v>193.0</v>
      </c>
      <c r="I885" s="6">
        <f t="shared" si="3"/>
        <v>41.9119171</v>
      </c>
      <c r="J885" s="3" t="s">
        <v>68</v>
      </c>
      <c r="K885" s="3" t="s">
        <v>106</v>
      </c>
      <c r="L885" s="3">
        <v>1.2747636E9</v>
      </c>
      <c r="M885" s="3">
        <v>1.277874E9</v>
      </c>
      <c r="N885" s="7">
        <f t="shared" ref="N885:O885" si="886">(((L885/60)/60)/24)+DATE(1970,1,1)</f>
        <v>40323.20833</v>
      </c>
      <c r="O885" s="7">
        <f t="shared" si="886"/>
        <v>40359.20833</v>
      </c>
      <c r="P885" s="3" t="b">
        <v>0</v>
      </c>
      <c r="Q885" s="3" t="b">
        <v>0</v>
      </c>
      <c r="R885" s="3" t="s">
        <v>178</v>
      </c>
      <c r="S885" s="3" t="s">
        <v>47</v>
      </c>
      <c r="T885" s="3" t="s">
        <v>25</v>
      </c>
      <c r="U885" s="3"/>
      <c r="V885" s="3"/>
      <c r="W885" s="3"/>
      <c r="X885" s="3"/>
      <c r="Y885" s="3"/>
      <c r="Z885" s="3"/>
    </row>
    <row r="886">
      <c r="A886" s="3">
        <v>884.0</v>
      </c>
      <c r="B886" s="3" t="s">
        <v>1877</v>
      </c>
      <c r="C886" s="3" t="s">
        <v>1878</v>
      </c>
      <c r="D886" s="3">
        <v>170800.0</v>
      </c>
      <c r="E886" s="3">
        <v>109374.0</v>
      </c>
      <c r="F886" s="5">
        <f t="shared" si="2"/>
        <v>64.03629977</v>
      </c>
      <c r="G886" s="3" t="s">
        <v>4</v>
      </c>
      <c r="H886" s="3">
        <v>1886.0</v>
      </c>
      <c r="I886" s="6">
        <f t="shared" si="3"/>
        <v>57.99257688</v>
      </c>
      <c r="J886" s="3" t="s">
        <v>68</v>
      </c>
      <c r="K886" s="3" t="s">
        <v>106</v>
      </c>
      <c r="L886" s="3">
        <v>1.3991796E9</v>
      </c>
      <c r="M886" s="3">
        <v>1.3993524E9</v>
      </c>
      <c r="N886" s="7">
        <f t="shared" ref="N886:O886" si="887">(((L886/60)/60)/24)+DATE(1970,1,1)</f>
        <v>41763.20833</v>
      </c>
      <c r="O886" s="7">
        <f t="shared" si="887"/>
        <v>41765.20833</v>
      </c>
      <c r="P886" s="3" t="b">
        <v>0</v>
      </c>
      <c r="Q886" s="3" t="b">
        <v>1</v>
      </c>
      <c r="R886" s="3" t="s">
        <v>116</v>
      </c>
      <c r="S886" s="3" t="s">
        <v>46</v>
      </c>
      <c r="T886" s="3" t="s">
        <v>8</v>
      </c>
      <c r="U886" s="3"/>
      <c r="V886" s="3"/>
      <c r="W886" s="3"/>
      <c r="X886" s="3"/>
      <c r="Y886" s="3"/>
      <c r="Z886" s="3"/>
    </row>
    <row r="887">
      <c r="A887" s="3">
        <v>885.0</v>
      </c>
      <c r="B887" s="3" t="s">
        <v>1879</v>
      </c>
      <c r="C887" s="3" t="s">
        <v>1880</v>
      </c>
      <c r="D887" s="3">
        <v>1800.0</v>
      </c>
      <c r="E887" s="3">
        <v>2129.0</v>
      </c>
      <c r="F887" s="5">
        <f t="shared" si="2"/>
        <v>118.2777778</v>
      </c>
      <c r="G887" s="3" t="s">
        <v>6</v>
      </c>
      <c r="H887" s="3">
        <v>52.0</v>
      </c>
      <c r="I887" s="6">
        <f t="shared" si="3"/>
        <v>40.94230769</v>
      </c>
      <c r="J887" s="3" t="s">
        <v>68</v>
      </c>
      <c r="K887" s="3" t="s">
        <v>106</v>
      </c>
      <c r="L887" s="3">
        <v>1.2758004E9</v>
      </c>
      <c r="M887" s="3">
        <v>1.2790836E9</v>
      </c>
      <c r="N887" s="7">
        <f t="shared" ref="N887:O887" si="888">(((L887/60)/60)/24)+DATE(1970,1,1)</f>
        <v>40335.20833</v>
      </c>
      <c r="O887" s="7">
        <f t="shared" si="888"/>
        <v>40373.20833</v>
      </c>
      <c r="P887" s="3" t="b">
        <v>0</v>
      </c>
      <c r="Q887" s="3" t="b">
        <v>0</v>
      </c>
      <c r="R887" s="3" t="s">
        <v>116</v>
      </c>
      <c r="S887" s="3" t="s">
        <v>46</v>
      </c>
      <c r="T887" s="3" t="s">
        <v>8</v>
      </c>
      <c r="U887" s="3"/>
      <c r="V887" s="3"/>
      <c r="W887" s="3"/>
      <c r="X887" s="3"/>
      <c r="Y887" s="3"/>
      <c r="Z887" s="3"/>
    </row>
    <row r="888">
      <c r="A888" s="3">
        <v>886.0</v>
      </c>
      <c r="B888" s="3" t="s">
        <v>1881</v>
      </c>
      <c r="C888" s="3" t="s">
        <v>1882</v>
      </c>
      <c r="D888" s="3">
        <v>150600.0</v>
      </c>
      <c r="E888" s="3">
        <v>127745.0</v>
      </c>
      <c r="F888" s="5">
        <f t="shared" si="2"/>
        <v>84.82403718</v>
      </c>
      <c r="G888" s="3" t="s">
        <v>4</v>
      </c>
      <c r="H888" s="3">
        <v>1825.0</v>
      </c>
      <c r="I888" s="6">
        <f t="shared" si="3"/>
        <v>69.99726027</v>
      </c>
      <c r="J888" s="3" t="s">
        <v>68</v>
      </c>
      <c r="K888" s="3" t="s">
        <v>106</v>
      </c>
      <c r="L888" s="3">
        <v>1.2827988E9</v>
      </c>
      <c r="M888" s="3">
        <v>1.284354E9</v>
      </c>
      <c r="N888" s="7">
        <f t="shared" ref="N888:O888" si="889">(((L888/60)/60)/24)+DATE(1970,1,1)</f>
        <v>40416.20833</v>
      </c>
      <c r="O888" s="7">
        <f t="shared" si="889"/>
        <v>40434.20833</v>
      </c>
      <c r="P888" s="3" t="b">
        <v>0</v>
      </c>
      <c r="Q888" s="3" t="b">
        <v>0</v>
      </c>
      <c r="R888" s="3" t="s">
        <v>140</v>
      </c>
      <c r="S888" s="3" t="s">
        <v>48</v>
      </c>
      <c r="T888" s="3" t="s">
        <v>14</v>
      </c>
      <c r="U888" s="3"/>
      <c r="V888" s="3"/>
      <c r="W888" s="3"/>
      <c r="X888" s="3"/>
      <c r="Y888" s="3"/>
      <c r="Z888" s="3"/>
    </row>
    <row r="889">
      <c r="A889" s="3">
        <v>887.0</v>
      </c>
      <c r="B889" s="3" t="s">
        <v>1883</v>
      </c>
      <c r="C889" s="3" t="s">
        <v>1884</v>
      </c>
      <c r="D889" s="3">
        <v>7800.0</v>
      </c>
      <c r="E889" s="3">
        <v>2289.0</v>
      </c>
      <c r="F889" s="5">
        <f t="shared" si="2"/>
        <v>29.34615385</v>
      </c>
      <c r="G889" s="3" t="s">
        <v>4</v>
      </c>
      <c r="H889" s="3">
        <v>31.0</v>
      </c>
      <c r="I889" s="6">
        <f t="shared" si="3"/>
        <v>73.83870968</v>
      </c>
      <c r="J889" s="3" t="s">
        <v>68</v>
      </c>
      <c r="K889" s="3" t="s">
        <v>106</v>
      </c>
      <c r="L889" s="3">
        <v>1.4371092E9</v>
      </c>
      <c r="M889" s="3">
        <v>1.44117E9</v>
      </c>
      <c r="N889" s="7">
        <f t="shared" ref="N889:O889" si="890">(((L889/60)/60)/24)+DATE(1970,1,1)</f>
        <v>42202.20833</v>
      </c>
      <c r="O889" s="7">
        <f t="shared" si="890"/>
        <v>42249.20833</v>
      </c>
      <c r="P889" s="3" t="b">
        <v>0</v>
      </c>
      <c r="Q889" s="3" t="b">
        <v>1</v>
      </c>
      <c r="R889" s="3" t="s">
        <v>116</v>
      </c>
      <c r="S889" s="3" t="s">
        <v>46</v>
      </c>
      <c r="T889" s="3" t="s">
        <v>8</v>
      </c>
      <c r="U889" s="3"/>
      <c r="V889" s="3"/>
      <c r="W889" s="3"/>
      <c r="X889" s="3"/>
      <c r="Y889" s="3"/>
      <c r="Z889" s="3"/>
    </row>
    <row r="890">
      <c r="A890" s="3">
        <v>888.0</v>
      </c>
      <c r="B890" s="3" t="s">
        <v>1885</v>
      </c>
      <c r="C890" s="3" t="s">
        <v>1886</v>
      </c>
      <c r="D890" s="3">
        <v>5800.0</v>
      </c>
      <c r="E890" s="3">
        <v>12174.0</v>
      </c>
      <c r="F890" s="5">
        <f t="shared" si="2"/>
        <v>209.8965517</v>
      </c>
      <c r="G890" s="3" t="s">
        <v>6</v>
      </c>
      <c r="H890" s="3">
        <v>290.0</v>
      </c>
      <c r="I890" s="6">
        <f t="shared" si="3"/>
        <v>41.97931034</v>
      </c>
      <c r="J890" s="3" t="s">
        <v>68</v>
      </c>
      <c r="K890" s="3" t="s">
        <v>106</v>
      </c>
      <c r="L890" s="3">
        <v>1.4918868E9</v>
      </c>
      <c r="M890" s="3">
        <v>1.4935284E9</v>
      </c>
      <c r="N890" s="7">
        <f t="shared" ref="N890:O890" si="891">(((L890/60)/60)/24)+DATE(1970,1,1)</f>
        <v>42836.20833</v>
      </c>
      <c r="O890" s="7">
        <f t="shared" si="891"/>
        <v>42855.20833</v>
      </c>
      <c r="P890" s="3" t="b">
        <v>0</v>
      </c>
      <c r="Q890" s="3" t="b">
        <v>0</v>
      </c>
      <c r="R890" s="3" t="s">
        <v>116</v>
      </c>
      <c r="S890" s="3" t="s">
        <v>46</v>
      </c>
      <c r="T890" s="3" t="s">
        <v>8</v>
      </c>
      <c r="U890" s="3"/>
      <c r="V890" s="3"/>
      <c r="W890" s="3"/>
      <c r="X890" s="3"/>
      <c r="Y890" s="3"/>
      <c r="Z890" s="3"/>
    </row>
    <row r="891">
      <c r="A891" s="3">
        <v>889.0</v>
      </c>
      <c r="B891" s="3" t="s">
        <v>1887</v>
      </c>
      <c r="C891" s="3" t="s">
        <v>1888</v>
      </c>
      <c r="D891" s="3">
        <v>5600.0</v>
      </c>
      <c r="E891" s="3">
        <v>9508.0</v>
      </c>
      <c r="F891" s="5">
        <f t="shared" si="2"/>
        <v>169.7857143</v>
      </c>
      <c r="G891" s="3" t="s">
        <v>6</v>
      </c>
      <c r="H891" s="3">
        <v>122.0</v>
      </c>
      <c r="I891" s="6">
        <f t="shared" si="3"/>
        <v>77.93442623</v>
      </c>
      <c r="J891" s="3" t="s">
        <v>68</v>
      </c>
      <c r="K891" s="3" t="s">
        <v>106</v>
      </c>
      <c r="L891" s="3">
        <v>1.3946004E9</v>
      </c>
      <c r="M891" s="3">
        <v>1.3952052E9</v>
      </c>
      <c r="N891" s="7">
        <f t="shared" ref="N891:O891" si="892">(((L891/60)/60)/24)+DATE(1970,1,1)</f>
        <v>41710.20833</v>
      </c>
      <c r="O891" s="7">
        <f t="shared" si="892"/>
        <v>41717.20833</v>
      </c>
      <c r="P891" s="3" t="b">
        <v>0</v>
      </c>
      <c r="Q891" s="3" t="b">
        <v>1</v>
      </c>
      <c r="R891" s="3" t="s">
        <v>130</v>
      </c>
      <c r="S891" s="3" t="s">
        <v>48</v>
      </c>
      <c r="T891" s="3" t="s">
        <v>21</v>
      </c>
      <c r="U891" s="3"/>
      <c r="V891" s="3"/>
      <c r="W891" s="3"/>
      <c r="X891" s="3"/>
      <c r="Y891" s="3"/>
      <c r="Z891" s="3"/>
    </row>
    <row r="892">
      <c r="A892" s="3">
        <v>890.0</v>
      </c>
      <c r="B892" s="3" t="s">
        <v>1889</v>
      </c>
      <c r="C892" s="3" t="s">
        <v>1890</v>
      </c>
      <c r="D892" s="3">
        <v>134400.0</v>
      </c>
      <c r="E892" s="3">
        <v>155849.0</v>
      </c>
      <c r="F892" s="5">
        <f t="shared" si="2"/>
        <v>115.9590774</v>
      </c>
      <c r="G892" s="3" t="s">
        <v>6</v>
      </c>
      <c r="H892" s="3">
        <v>1470.0</v>
      </c>
      <c r="I892" s="6">
        <f t="shared" si="3"/>
        <v>106.0197279</v>
      </c>
      <c r="J892" s="3" t="s">
        <v>68</v>
      </c>
      <c r="K892" s="3" t="s">
        <v>106</v>
      </c>
      <c r="L892" s="3">
        <v>1.5613524E9</v>
      </c>
      <c r="M892" s="3">
        <v>1.5614388E9</v>
      </c>
      <c r="N892" s="7">
        <f t="shared" ref="N892:O892" si="893">(((L892/60)/60)/24)+DATE(1970,1,1)</f>
        <v>43640.20833</v>
      </c>
      <c r="O892" s="7">
        <f t="shared" si="893"/>
        <v>43641.20833</v>
      </c>
      <c r="P892" s="3" t="b">
        <v>0</v>
      </c>
      <c r="Q892" s="3" t="b">
        <v>0</v>
      </c>
      <c r="R892" s="3" t="s">
        <v>140</v>
      </c>
      <c r="S892" s="3" t="s">
        <v>48</v>
      </c>
      <c r="T892" s="3" t="s">
        <v>14</v>
      </c>
      <c r="U892" s="3"/>
      <c r="V892" s="3"/>
      <c r="W892" s="3"/>
      <c r="X892" s="3"/>
      <c r="Y892" s="3"/>
      <c r="Z892" s="3"/>
    </row>
    <row r="893">
      <c r="A893" s="3">
        <v>891.0</v>
      </c>
      <c r="B893" s="3" t="s">
        <v>1891</v>
      </c>
      <c r="C893" s="3" t="s">
        <v>1892</v>
      </c>
      <c r="D893" s="3">
        <v>3000.0</v>
      </c>
      <c r="E893" s="3">
        <v>7758.0</v>
      </c>
      <c r="F893" s="5">
        <f t="shared" si="2"/>
        <v>258.6</v>
      </c>
      <c r="G893" s="3" t="s">
        <v>6</v>
      </c>
      <c r="H893" s="3">
        <v>165.0</v>
      </c>
      <c r="I893" s="6">
        <f t="shared" si="3"/>
        <v>47.01818182</v>
      </c>
      <c r="J893" s="3" t="s">
        <v>73</v>
      </c>
      <c r="K893" s="3" t="s">
        <v>102</v>
      </c>
      <c r="L893" s="3">
        <v>1.322892E9</v>
      </c>
      <c r="M893" s="3">
        <v>1.3266936E9</v>
      </c>
      <c r="N893" s="7">
        <f t="shared" ref="N893:O893" si="894">(((L893/60)/60)/24)+DATE(1970,1,1)</f>
        <v>40880.25</v>
      </c>
      <c r="O893" s="7">
        <f t="shared" si="894"/>
        <v>40924.25</v>
      </c>
      <c r="P893" s="3" t="b">
        <v>0</v>
      </c>
      <c r="Q893" s="3" t="b">
        <v>0</v>
      </c>
      <c r="R893" s="3" t="s">
        <v>123</v>
      </c>
      <c r="S893" s="3" t="s">
        <v>47</v>
      </c>
      <c r="T893" s="3" t="s">
        <v>10</v>
      </c>
      <c r="U893" s="3"/>
      <c r="V893" s="3"/>
      <c r="W893" s="3"/>
      <c r="X893" s="3"/>
      <c r="Y893" s="3"/>
      <c r="Z893" s="3"/>
    </row>
    <row r="894">
      <c r="A894" s="3">
        <v>892.0</v>
      </c>
      <c r="B894" s="3" t="s">
        <v>1893</v>
      </c>
      <c r="C894" s="3" t="s">
        <v>1894</v>
      </c>
      <c r="D894" s="3">
        <v>6000.0</v>
      </c>
      <c r="E894" s="3">
        <v>13835.0</v>
      </c>
      <c r="F894" s="5">
        <f t="shared" si="2"/>
        <v>230.5833333</v>
      </c>
      <c r="G894" s="3" t="s">
        <v>6</v>
      </c>
      <c r="H894" s="3">
        <v>182.0</v>
      </c>
      <c r="I894" s="6">
        <f t="shared" si="3"/>
        <v>76.01648352</v>
      </c>
      <c r="J894" s="3" t="s">
        <v>68</v>
      </c>
      <c r="K894" s="3" t="s">
        <v>106</v>
      </c>
      <c r="L894" s="3">
        <v>1.274418E9</v>
      </c>
      <c r="M894" s="3">
        <v>1.2779604E9</v>
      </c>
      <c r="N894" s="7">
        <f t="shared" ref="N894:O894" si="895">(((L894/60)/60)/24)+DATE(1970,1,1)</f>
        <v>40319.20833</v>
      </c>
      <c r="O894" s="7">
        <f t="shared" si="895"/>
        <v>40360.20833</v>
      </c>
      <c r="P894" s="3" t="b">
        <v>0</v>
      </c>
      <c r="Q894" s="3" t="b">
        <v>0</v>
      </c>
      <c r="R894" s="3" t="s">
        <v>283</v>
      </c>
      <c r="S894" s="3" t="s">
        <v>50</v>
      </c>
      <c r="T894" s="3" t="s">
        <v>19</v>
      </c>
      <c r="U894" s="3"/>
      <c r="V894" s="3"/>
      <c r="W894" s="3"/>
      <c r="X894" s="3"/>
      <c r="Y894" s="3"/>
      <c r="Z894" s="3"/>
    </row>
    <row r="895">
      <c r="A895" s="3">
        <v>893.0</v>
      </c>
      <c r="B895" s="3" t="s">
        <v>1895</v>
      </c>
      <c r="C895" s="3" t="s">
        <v>1896</v>
      </c>
      <c r="D895" s="3">
        <v>8400.0</v>
      </c>
      <c r="E895" s="3">
        <v>10770.0</v>
      </c>
      <c r="F895" s="5">
        <f t="shared" si="2"/>
        <v>128.2142857</v>
      </c>
      <c r="G895" s="3" t="s">
        <v>6</v>
      </c>
      <c r="H895" s="3">
        <v>199.0</v>
      </c>
      <c r="I895" s="6">
        <f t="shared" si="3"/>
        <v>54.12060302</v>
      </c>
      <c r="J895" s="3" t="s">
        <v>69</v>
      </c>
      <c r="K895" s="3" t="s">
        <v>185</v>
      </c>
      <c r="L895" s="3">
        <v>1.4343444E9</v>
      </c>
      <c r="M895" s="3">
        <v>1.43469E9</v>
      </c>
      <c r="N895" s="7">
        <f t="shared" ref="N895:O895" si="896">(((L895/60)/60)/24)+DATE(1970,1,1)</f>
        <v>42170.20833</v>
      </c>
      <c r="O895" s="7">
        <f t="shared" si="896"/>
        <v>42174.20833</v>
      </c>
      <c r="P895" s="3" t="b">
        <v>0</v>
      </c>
      <c r="Q895" s="3" t="b">
        <v>1</v>
      </c>
      <c r="R895" s="3" t="s">
        <v>123</v>
      </c>
      <c r="S895" s="3" t="s">
        <v>47</v>
      </c>
      <c r="T895" s="3" t="s">
        <v>10</v>
      </c>
      <c r="U895" s="3"/>
      <c r="V895" s="3"/>
      <c r="W895" s="3"/>
      <c r="X895" s="3"/>
      <c r="Y895" s="3"/>
      <c r="Z895" s="3"/>
    </row>
    <row r="896">
      <c r="A896" s="3">
        <v>894.0</v>
      </c>
      <c r="B896" s="3" t="s">
        <v>1897</v>
      </c>
      <c r="C896" s="3" t="s">
        <v>1898</v>
      </c>
      <c r="D896" s="3">
        <v>1700.0</v>
      </c>
      <c r="E896" s="3">
        <v>3208.0</v>
      </c>
      <c r="F896" s="5">
        <f t="shared" si="2"/>
        <v>188.7058824</v>
      </c>
      <c r="G896" s="3" t="s">
        <v>6</v>
      </c>
      <c r="H896" s="3">
        <v>56.0</v>
      </c>
      <c r="I896" s="6">
        <f t="shared" si="3"/>
        <v>57.28571429</v>
      </c>
      <c r="J896" s="3" t="s">
        <v>70</v>
      </c>
      <c r="K896" s="3" t="s">
        <v>122</v>
      </c>
      <c r="L896" s="3">
        <v>1.3735188E9</v>
      </c>
      <c r="M896" s="3">
        <v>1.3761108E9</v>
      </c>
      <c r="N896" s="7">
        <f t="shared" ref="N896:O896" si="897">(((L896/60)/60)/24)+DATE(1970,1,1)</f>
        <v>41466.20833</v>
      </c>
      <c r="O896" s="7">
        <f t="shared" si="897"/>
        <v>41496.20833</v>
      </c>
      <c r="P896" s="3" t="b">
        <v>0</v>
      </c>
      <c r="Q896" s="3" t="b">
        <v>1</v>
      </c>
      <c r="R896" s="3" t="s">
        <v>346</v>
      </c>
      <c r="S896" s="3" t="s">
        <v>47</v>
      </c>
      <c r="T896" s="3" t="s">
        <v>22</v>
      </c>
      <c r="U896" s="3"/>
      <c r="V896" s="3"/>
      <c r="W896" s="3"/>
      <c r="X896" s="3"/>
      <c r="Y896" s="3"/>
      <c r="Z896" s="3"/>
    </row>
    <row r="897">
      <c r="A897" s="3">
        <v>895.0</v>
      </c>
      <c r="B897" s="3" t="s">
        <v>1899</v>
      </c>
      <c r="C897" s="3" t="s">
        <v>1900</v>
      </c>
      <c r="D897" s="3">
        <v>159800.0</v>
      </c>
      <c r="E897" s="3">
        <v>11108.0</v>
      </c>
      <c r="F897" s="5">
        <f t="shared" si="2"/>
        <v>6.951188986</v>
      </c>
      <c r="G897" s="3" t="s">
        <v>4</v>
      </c>
      <c r="H897" s="3">
        <v>107.0</v>
      </c>
      <c r="I897" s="6">
        <f t="shared" si="3"/>
        <v>103.8130841</v>
      </c>
      <c r="J897" s="3" t="s">
        <v>68</v>
      </c>
      <c r="K897" s="3" t="s">
        <v>106</v>
      </c>
      <c r="L897" s="3">
        <v>1.5176376E9</v>
      </c>
      <c r="M897" s="3">
        <v>1.5184152E9</v>
      </c>
      <c r="N897" s="7">
        <f t="shared" ref="N897:O897" si="898">(((L897/60)/60)/24)+DATE(1970,1,1)</f>
        <v>43134.25</v>
      </c>
      <c r="O897" s="7">
        <f t="shared" si="898"/>
        <v>43143.25</v>
      </c>
      <c r="P897" s="3" t="b">
        <v>0</v>
      </c>
      <c r="Q897" s="3" t="b">
        <v>0</v>
      </c>
      <c r="R897" s="3" t="s">
        <v>116</v>
      </c>
      <c r="S897" s="3" t="s">
        <v>46</v>
      </c>
      <c r="T897" s="3" t="s">
        <v>8</v>
      </c>
      <c r="U897" s="3"/>
      <c r="V897" s="3"/>
      <c r="W897" s="3"/>
      <c r="X897" s="3"/>
      <c r="Y897" s="3"/>
      <c r="Z897" s="3"/>
    </row>
    <row r="898">
      <c r="A898" s="3">
        <v>896.0</v>
      </c>
      <c r="B898" s="3" t="s">
        <v>1901</v>
      </c>
      <c r="C898" s="3" t="s">
        <v>1902</v>
      </c>
      <c r="D898" s="3">
        <v>19800.0</v>
      </c>
      <c r="E898" s="3">
        <v>153338.0</v>
      </c>
      <c r="F898" s="5">
        <f t="shared" si="2"/>
        <v>774.4343434</v>
      </c>
      <c r="G898" s="3" t="s">
        <v>6</v>
      </c>
      <c r="H898" s="3">
        <v>1460.0</v>
      </c>
      <c r="I898" s="6">
        <f t="shared" si="3"/>
        <v>105.0260274</v>
      </c>
      <c r="J898" s="3" t="s">
        <v>74</v>
      </c>
      <c r="K898" s="3" t="s">
        <v>110</v>
      </c>
      <c r="L898" s="3">
        <v>1.3106196E9</v>
      </c>
      <c r="M898" s="3">
        <v>1.3108788E9</v>
      </c>
      <c r="N898" s="7">
        <f t="shared" ref="N898:O898" si="899">(((L898/60)/60)/24)+DATE(1970,1,1)</f>
        <v>40738.20833</v>
      </c>
      <c r="O898" s="7">
        <f t="shared" si="899"/>
        <v>40741.20833</v>
      </c>
      <c r="P898" s="3" t="b">
        <v>0</v>
      </c>
      <c r="Q898" s="3" t="b">
        <v>1</v>
      </c>
      <c r="R898" s="3" t="s">
        <v>103</v>
      </c>
      <c r="S898" s="3" t="s">
        <v>52</v>
      </c>
      <c r="T898" s="3" t="s">
        <v>12</v>
      </c>
      <c r="U898" s="3"/>
      <c r="V898" s="3"/>
      <c r="W898" s="3"/>
      <c r="X898" s="3"/>
      <c r="Y898" s="3"/>
      <c r="Z898" s="3"/>
    </row>
    <row r="899">
      <c r="A899" s="3">
        <v>897.0</v>
      </c>
      <c r="B899" s="3" t="s">
        <v>1903</v>
      </c>
      <c r="C899" s="3" t="s">
        <v>1904</v>
      </c>
      <c r="D899" s="3">
        <v>8800.0</v>
      </c>
      <c r="E899" s="3">
        <v>2437.0</v>
      </c>
      <c r="F899" s="5">
        <f t="shared" si="2"/>
        <v>27.69318182</v>
      </c>
      <c r="G899" s="3" t="s">
        <v>4</v>
      </c>
      <c r="H899" s="3">
        <v>27.0</v>
      </c>
      <c r="I899" s="6">
        <f t="shared" si="3"/>
        <v>90.25925926</v>
      </c>
      <c r="J899" s="3" t="s">
        <v>68</v>
      </c>
      <c r="K899" s="3" t="s">
        <v>106</v>
      </c>
      <c r="L899" s="3">
        <v>1.5564276E9</v>
      </c>
      <c r="M899" s="3">
        <v>1.5566004E9</v>
      </c>
      <c r="N899" s="7">
        <f t="shared" ref="N899:O899" si="900">(((L899/60)/60)/24)+DATE(1970,1,1)</f>
        <v>43583.20833</v>
      </c>
      <c r="O899" s="7">
        <f t="shared" si="900"/>
        <v>43585.20833</v>
      </c>
      <c r="P899" s="3" t="b">
        <v>0</v>
      </c>
      <c r="Q899" s="3" t="b">
        <v>0</v>
      </c>
      <c r="R899" s="3" t="s">
        <v>116</v>
      </c>
      <c r="S899" s="3" t="s">
        <v>46</v>
      </c>
      <c r="T899" s="3" t="s">
        <v>8</v>
      </c>
      <c r="U899" s="3"/>
      <c r="V899" s="3"/>
      <c r="W899" s="3"/>
      <c r="X899" s="3"/>
      <c r="Y899" s="3"/>
      <c r="Z899" s="3"/>
    </row>
    <row r="900">
      <c r="A900" s="3">
        <v>898.0</v>
      </c>
      <c r="B900" s="3" t="s">
        <v>1905</v>
      </c>
      <c r="C900" s="3" t="s">
        <v>1906</v>
      </c>
      <c r="D900" s="3">
        <v>179100.0</v>
      </c>
      <c r="E900" s="3">
        <v>93991.0</v>
      </c>
      <c r="F900" s="5">
        <f t="shared" si="2"/>
        <v>52.47962032</v>
      </c>
      <c r="G900" s="3" t="s">
        <v>4</v>
      </c>
      <c r="H900" s="3">
        <v>1221.0</v>
      </c>
      <c r="I900" s="6">
        <f t="shared" si="3"/>
        <v>76.97870598</v>
      </c>
      <c r="J900" s="3" t="s">
        <v>68</v>
      </c>
      <c r="K900" s="3" t="s">
        <v>106</v>
      </c>
      <c r="L900" s="3">
        <v>1.576476E9</v>
      </c>
      <c r="M900" s="3">
        <v>1.5769944E9</v>
      </c>
      <c r="N900" s="7">
        <f t="shared" ref="N900:O900" si="901">(((L900/60)/60)/24)+DATE(1970,1,1)</f>
        <v>43815.25</v>
      </c>
      <c r="O900" s="7">
        <f t="shared" si="901"/>
        <v>43821.25</v>
      </c>
      <c r="P900" s="3" t="b">
        <v>0</v>
      </c>
      <c r="Q900" s="3" t="b">
        <v>0</v>
      </c>
      <c r="R900" s="3" t="s">
        <v>123</v>
      </c>
      <c r="S900" s="3" t="s">
        <v>47</v>
      </c>
      <c r="T900" s="3" t="s">
        <v>10</v>
      </c>
      <c r="U900" s="3"/>
      <c r="V900" s="3"/>
      <c r="W900" s="3"/>
      <c r="X900" s="3"/>
      <c r="Y900" s="3"/>
      <c r="Z900" s="3"/>
    </row>
    <row r="901">
      <c r="A901" s="3">
        <v>899.0</v>
      </c>
      <c r="B901" s="3" t="s">
        <v>1907</v>
      </c>
      <c r="C901" s="3" t="s">
        <v>1908</v>
      </c>
      <c r="D901" s="3">
        <v>3100.0</v>
      </c>
      <c r="E901" s="3">
        <v>12620.0</v>
      </c>
      <c r="F901" s="5">
        <f t="shared" si="2"/>
        <v>407.0967742</v>
      </c>
      <c r="G901" s="3" t="s">
        <v>6</v>
      </c>
      <c r="H901" s="3">
        <v>123.0</v>
      </c>
      <c r="I901" s="6">
        <f t="shared" si="3"/>
        <v>102.601626</v>
      </c>
      <c r="J901" s="3" t="s">
        <v>72</v>
      </c>
      <c r="K901" s="3" t="s">
        <v>177</v>
      </c>
      <c r="L901" s="3">
        <v>1.381122E9</v>
      </c>
      <c r="M901" s="3">
        <v>1.3826772E9</v>
      </c>
      <c r="N901" s="7">
        <f t="shared" ref="N901:O901" si="902">(((L901/60)/60)/24)+DATE(1970,1,1)</f>
        <v>41554.20833</v>
      </c>
      <c r="O901" s="7">
        <f t="shared" si="902"/>
        <v>41572.20833</v>
      </c>
      <c r="P901" s="3" t="b">
        <v>0</v>
      </c>
      <c r="Q901" s="3" t="b">
        <v>0</v>
      </c>
      <c r="R901" s="3" t="s">
        <v>236</v>
      </c>
      <c r="S901" s="3" t="s">
        <v>48</v>
      </c>
      <c r="T901" s="3" t="s">
        <v>23</v>
      </c>
      <c r="U901" s="3"/>
      <c r="V901" s="3"/>
      <c r="W901" s="3"/>
      <c r="X901" s="3"/>
      <c r="Y901" s="3"/>
      <c r="Z901" s="3"/>
    </row>
    <row r="902">
      <c r="A902" s="3">
        <v>900.0</v>
      </c>
      <c r="B902" s="3" t="s">
        <v>1909</v>
      </c>
      <c r="C902" s="3" t="s">
        <v>1910</v>
      </c>
      <c r="D902" s="3">
        <v>100.0</v>
      </c>
      <c r="E902" s="3">
        <v>2.0</v>
      </c>
      <c r="F902" s="5">
        <f t="shared" si="2"/>
        <v>2</v>
      </c>
      <c r="G902" s="3" t="s">
        <v>4</v>
      </c>
      <c r="H902" s="3">
        <v>1.0</v>
      </c>
      <c r="I902" s="6">
        <f t="shared" si="3"/>
        <v>2</v>
      </c>
      <c r="J902" s="3" t="s">
        <v>68</v>
      </c>
      <c r="K902" s="3" t="s">
        <v>106</v>
      </c>
      <c r="L902" s="3">
        <v>1.4111028E9</v>
      </c>
      <c r="M902" s="3">
        <v>1.4111892E9</v>
      </c>
      <c r="N902" s="7">
        <f t="shared" ref="N902:O902" si="903">(((L902/60)/60)/24)+DATE(1970,1,1)</f>
        <v>41901.20833</v>
      </c>
      <c r="O902" s="7">
        <f t="shared" si="903"/>
        <v>41902.20833</v>
      </c>
      <c r="P902" s="3" t="b">
        <v>0</v>
      </c>
      <c r="Q902" s="3" t="b">
        <v>1</v>
      </c>
      <c r="R902" s="3" t="s">
        <v>111</v>
      </c>
      <c r="S902" s="3" t="s">
        <v>49</v>
      </c>
      <c r="T902" s="3" t="s">
        <v>11</v>
      </c>
      <c r="U902" s="3"/>
      <c r="V902" s="3"/>
      <c r="W902" s="3"/>
      <c r="X902" s="3"/>
      <c r="Y902" s="3"/>
      <c r="Z902" s="3"/>
    </row>
    <row r="903">
      <c r="A903" s="3">
        <v>901.0</v>
      </c>
      <c r="B903" s="3" t="s">
        <v>1911</v>
      </c>
      <c r="C903" s="3" t="s">
        <v>1912</v>
      </c>
      <c r="D903" s="3">
        <v>5600.0</v>
      </c>
      <c r="E903" s="3">
        <v>8746.0</v>
      </c>
      <c r="F903" s="5">
        <f t="shared" si="2"/>
        <v>156.1785714</v>
      </c>
      <c r="G903" s="3" t="s">
        <v>6</v>
      </c>
      <c r="H903" s="3">
        <v>159.0</v>
      </c>
      <c r="I903" s="6">
        <f t="shared" si="3"/>
        <v>55.00628931</v>
      </c>
      <c r="J903" s="3" t="s">
        <v>68</v>
      </c>
      <c r="K903" s="3" t="s">
        <v>106</v>
      </c>
      <c r="L903" s="3">
        <v>1.5318036E9</v>
      </c>
      <c r="M903" s="3">
        <v>1.5346548E9</v>
      </c>
      <c r="N903" s="7">
        <f t="shared" ref="N903:O903" si="904">(((L903/60)/60)/24)+DATE(1970,1,1)</f>
        <v>43298.20833</v>
      </c>
      <c r="O903" s="7">
        <f t="shared" si="904"/>
        <v>43331.20833</v>
      </c>
      <c r="P903" s="3" t="b">
        <v>0</v>
      </c>
      <c r="Q903" s="3" t="b">
        <v>1</v>
      </c>
      <c r="R903" s="3" t="s">
        <v>107</v>
      </c>
      <c r="S903" s="3" t="s">
        <v>48</v>
      </c>
      <c r="T903" s="3" t="s">
        <v>9</v>
      </c>
      <c r="U903" s="3"/>
      <c r="V903" s="3"/>
      <c r="W903" s="3"/>
      <c r="X903" s="3"/>
      <c r="Y903" s="3"/>
      <c r="Z903" s="3"/>
    </row>
    <row r="904">
      <c r="A904" s="3">
        <v>902.0</v>
      </c>
      <c r="B904" s="3" t="s">
        <v>1913</v>
      </c>
      <c r="C904" s="3" t="s">
        <v>1914</v>
      </c>
      <c r="D904" s="3">
        <v>1400.0</v>
      </c>
      <c r="E904" s="3">
        <v>3534.0</v>
      </c>
      <c r="F904" s="5">
        <f t="shared" si="2"/>
        <v>252.4285714</v>
      </c>
      <c r="G904" s="3" t="s">
        <v>6</v>
      </c>
      <c r="H904" s="3">
        <v>110.0</v>
      </c>
      <c r="I904" s="6">
        <f t="shared" si="3"/>
        <v>32.12727273</v>
      </c>
      <c r="J904" s="3" t="s">
        <v>68</v>
      </c>
      <c r="K904" s="3" t="s">
        <v>106</v>
      </c>
      <c r="L904" s="3">
        <v>1.4541336E9</v>
      </c>
      <c r="M904" s="3">
        <v>1.4577624E9</v>
      </c>
      <c r="N904" s="7">
        <f t="shared" ref="N904:O904" si="905">(((L904/60)/60)/24)+DATE(1970,1,1)</f>
        <v>42399.25</v>
      </c>
      <c r="O904" s="7">
        <f t="shared" si="905"/>
        <v>42441.25</v>
      </c>
      <c r="P904" s="3" t="b">
        <v>0</v>
      </c>
      <c r="Q904" s="3" t="b">
        <v>0</v>
      </c>
      <c r="R904" s="3" t="s">
        <v>111</v>
      </c>
      <c r="S904" s="3" t="s">
        <v>49</v>
      </c>
      <c r="T904" s="3" t="s">
        <v>11</v>
      </c>
      <c r="U904" s="3"/>
      <c r="V904" s="3"/>
      <c r="W904" s="3"/>
      <c r="X904" s="3"/>
      <c r="Y904" s="3"/>
      <c r="Z904" s="3"/>
    </row>
    <row r="905">
      <c r="A905" s="3">
        <v>903.0</v>
      </c>
      <c r="B905" s="3" t="s">
        <v>1915</v>
      </c>
      <c r="C905" s="3" t="s">
        <v>1916</v>
      </c>
      <c r="D905" s="3">
        <v>41000.0</v>
      </c>
      <c r="E905" s="3">
        <v>709.0</v>
      </c>
      <c r="F905" s="5">
        <f t="shared" si="2"/>
        <v>1.729268293</v>
      </c>
      <c r="G905" s="3" t="s">
        <v>5</v>
      </c>
      <c r="H905" s="3">
        <v>14.0</v>
      </c>
      <c r="I905" s="6">
        <f t="shared" si="3"/>
        <v>50.64285714</v>
      </c>
      <c r="J905" s="3" t="s">
        <v>68</v>
      </c>
      <c r="K905" s="3" t="s">
        <v>106</v>
      </c>
      <c r="L905" s="3">
        <v>1.336194E9</v>
      </c>
      <c r="M905" s="3">
        <v>1.33749E9</v>
      </c>
      <c r="N905" s="7">
        <f t="shared" ref="N905:O905" si="906">(((L905/60)/60)/24)+DATE(1970,1,1)</f>
        <v>41034.20833</v>
      </c>
      <c r="O905" s="7">
        <f t="shared" si="906"/>
        <v>41049.20833</v>
      </c>
      <c r="P905" s="3" t="b">
        <v>0</v>
      </c>
      <c r="Q905" s="3" t="b">
        <v>1</v>
      </c>
      <c r="R905" s="3" t="s">
        <v>148</v>
      </c>
      <c r="S905" s="3" t="s">
        <v>50</v>
      </c>
      <c r="T905" s="3" t="s">
        <v>20</v>
      </c>
      <c r="U905" s="3"/>
      <c r="V905" s="3"/>
      <c r="W905" s="3"/>
      <c r="X905" s="3"/>
      <c r="Y905" s="3"/>
      <c r="Z905" s="3"/>
    </row>
    <row r="906">
      <c r="A906" s="3">
        <v>904.0</v>
      </c>
      <c r="B906" s="3" t="s">
        <v>1917</v>
      </c>
      <c r="C906" s="3" t="s">
        <v>1918</v>
      </c>
      <c r="D906" s="3">
        <v>6500.0</v>
      </c>
      <c r="E906" s="3">
        <v>795.0</v>
      </c>
      <c r="F906" s="5">
        <f t="shared" si="2"/>
        <v>12.23076923</v>
      </c>
      <c r="G906" s="3" t="s">
        <v>4</v>
      </c>
      <c r="H906" s="3">
        <v>16.0</v>
      </c>
      <c r="I906" s="6">
        <f t="shared" si="3"/>
        <v>49.6875</v>
      </c>
      <c r="J906" s="3" t="s">
        <v>68</v>
      </c>
      <c r="K906" s="3" t="s">
        <v>106</v>
      </c>
      <c r="L906" s="3">
        <v>1.3493268E9</v>
      </c>
      <c r="M906" s="3">
        <v>1.3496724E9</v>
      </c>
      <c r="N906" s="7">
        <f t="shared" ref="N906:O906" si="907">(((L906/60)/60)/24)+DATE(1970,1,1)</f>
        <v>41186.20833</v>
      </c>
      <c r="O906" s="7">
        <f t="shared" si="907"/>
        <v>41190.20833</v>
      </c>
      <c r="P906" s="3" t="b">
        <v>0</v>
      </c>
      <c r="Q906" s="3" t="b">
        <v>0</v>
      </c>
      <c r="R906" s="3" t="s">
        <v>210</v>
      </c>
      <c r="S906" s="3" t="s">
        <v>50</v>
      </c>
      <c r="T906" s="3" t="s">
        <v>28</v>
      </c>
      <c r="U906" s="3"/>
      <c r="V906" s="3"/>
      <c r="W906" s="3"/>
      <c r="X906" s="3"/>
      <c r="Y906" s="3"/>
      <c r="Z906" s="3"/>
    </row>
    <row r="907">
      <c r="A907" s="3">
        <v>905.0</v>
      </c>
      <c r="B907" s="3" t="s">
        <v>1919</v>
      </c>
      <c r="C907" s="3" t="s">
        <v>1920</v>
      </c>
      <c r="D907" s="3">
        <v>7900.0</v>
      </c>
      <c r="E907" s="3">
        <v>12955.0</v>
      </c>
      <c r="F907" s="5">
        <f t="shared" si="2"/>
        <v>163.9873418</v>
      </c>
      <c r="G907" s="3" t="s">
        <v>6</v>
      </c>
      <c r="H907" s="3">
        <v>236.0</v>
      </c>
      <c r="I907" s="6">
        <f t="shared" si="3"/>
        <v>54.8940678</v>
      </c>
      <c r="J907" s="3" t="s">
        <v>68</v>
      </c>
      <c r="K907" s="3" t="s">
        <v>106</v>
      </c>
      <c r="L907" s="3">
        <v>1.3795668E9</v>
      </c>
      <c r="M907" s="3">
        <v>1.379826E9</v>
      </c>
      <c r="N907" s="7">
        <f t="shared" ref="N907:O907" si="908">(((L907/60)/60)/24)+DATE(1970,1,1)</f>
        <v>41536.20833</v>
      </c>
      <c r="O907" s="7">
        <f t="shared" si="908"/>
        <v>41539.20833</v>
      </c>
      <c r="P907" s="3" t="b">
        <v>0</v>
      </c>
      <c r="Q907" s="3" t="b">
        <v>0</v>
      </c>
      <c r="R907" s="3" t="s">
        <v>116</v>
      </c>
      <c r="S907" s="3" t="s">
        <v>46</v>
      </c>
      <c r="T907" s="3" t="s">
        <v>8</v>
      </c>
      <c r="U907" s="3"/>
      <c r="V907" s="3"/>
      <c r="W907" s="3"/>
      <c r="X907" s="3"/>
      <c r="Y907" s="3"/>
      <c r="Z907" s="3"/>
    </row>
    <row r="908">
      <c r="A908" s="3">
        <v>906.0</v>
      </c>
      <c r="B908" s="3" t="s">
        <v>1921</v>
      </c>
      <c r="C908" s="3" t="s">
        <v>1922</v>
      </c>
      <c r="D908" s="3">
        <v>5500.0</v>
      </c>
      <c r="E908" s="3">
        <v>8964.0</v>
      </c>
      <c r="F908" s="5">
        <f t="shared" si="2"/>
        <v>162.9818182</v>
      </c>
      <c r="G908" s="3" t="s">
        <v>6</v>
      </c>
      <c r="H908" s="3">
        <v>191.0</v>
      </c>
      <c r="I908" s="6">
        <f t="shared" si="3"/>
        <v>46.93193717</v>
      </c>
      <c r="J908" s="3" t="s">
        <v>68</v>
      </c>
      <c r="K908" s="3" t="s">
        <v>106</v>
      </c>
      <c r="L908" s="3">
        <v>1.4946516E9</v>
      </c>
      <c r="M908" s="3">
        <v>1.497762E9</v>
      </c>
      <c r="N908" s="7">
        <f t="shared" ref="N908:O908" si="909">(((L908/60)/60)/24)+DATE(1970,1,1)</f>
        <v>42868.20833</v>
      </c>
      <c r="O908" s="7">
        <f t="shared" si="909"/>
        <v>42904.20833</v>
      </c>
      <c r="P908" s="3" t="b">
        <v>1</v>
      </c>
      <c r="Q908" s="3" t="b">
        <v>1</v>
      </c>
      <c r="R908" s="3" t="s">
        <v>123</v>
      </c>
      <c r="S908" s="3" t="s">
        <v>47</v>
      </c>
      <c r="T908" s="3" t="s">
        <v>10</v>
      </c>
      <c r="U908" s="3"/>
      <c r="V908" s="3"/>
      <c r="W908" s="3"/>
      <c r="X908" s="3"/>
      <c r="Y908" s="3"/>
      <c r="Z908" s="3"/>
    </row>
    <row r="909">
      <c r="A909" s="3">
        <v>907.0</v>
      </c>
      <c r="B909" s="3" t="s">
        <v>1923</v>
      </c>
      <c r="C909" s="3" t="s">
        <v>1924</v>
      </c>
      <c r="D909" s="3">
        <v>9100.0</v>
      </c>
      <c r="E909" s="3">
        <v>1843.0</v>
      </c>
      <c r="F909" s="5">
        <f t="shared" si="2"/>
        <v>20.25274725</v>
      </c>
      <c r="G909" s="3" t="s">
        <v>4</v>
      </c>
      <c r="H909" s="3">
        <v>41.0</v>
      </c>
      <c r="I909" s="6">
        <f t="shared" si="3"/>
        <v>44.95121951</v>
      </c>
      <c r="J909" s="3" t="s">
        <v>68</v>
      </c>
      <c r="K909" s="3" t="s">
        <v>106</v>
      </c>
      <c r="L909" s="3">
        <v>1.3038804E9</v>
      </c>
      <c r="M909" s="3">
        <v>1.3044852E9</v>
      </c>
      <c r="N909" s="7">
        <f t="shared" ref="N909:O909" si="910">(((L909/60)/60)/24)+DATE(1970,1,1)</f>
        <v>40660.20833</v>
      </c>
      <c r="O909" s="7">
        <f t="shared" si="910"/>
        <v>40667.20833</v>
      </c>
      <c r="P909" s="3" t="b">
        <v>0</v>
      </c>
      <c r="Q909" s="3" t="b">
        <v>0</v>
      </c>
      <c r="R909" s="3" t="s">
        <v>116</v>
      </c>
      <c r="S909" s="3" t="s">
        <v>46</v>
      </c>
      <c r="T909" s="3" t="s">
        <v>8</v>
      </c>
      <c r="U909" s="3"/>
      <c r="V909" s="3"/>
      <c r="W909" s="3"/>
      <c r="X909" s="3"/>
      <c r="Y909" s="3"/>
      <c r="Z909" s="3"/>
    </row>
    <row r="910">
      <c r="A910" s="3">
        <v>908.0</v>
      </c>
      <c r="B910" s="3" t="s">
        <v>1925</v>
      </c>
      <c r="C910" s="3" t="s">
        <v>1926</v>
      </c>
      <c r="D910" s="3">
        <v>38200.0</v>
      </c>
      <c r="E910" s="3">
        <v>121950.0</v>
      </c>
      <c r="F910" s="5">
        <f t="shared" si="2"/>
        <v>319.2408377</v>
      </c>
      <c r="G910" s="3" t="s">
        <v>6</v>
      </c>
      <c r="H910" s="3">
        <v>3934.0</v>
      </c>
      <c r="I910" s="6">
        <f t="shared" si="3"/>
        <v>30.99898322</v>
      </c>
      <c r="J910" s="3" t="s">
        <v>68</v>
      </c>
      <c r="K910" s="3" t="s">
        <v>106</v>
      </c>
      <c r="L910" s="3">
        <v>1.3359348E9</v>
      </c>
      <c r="M910" s="3">
        <v>1.3368852E9</v>
      </c>
      <c r="N910" s="7">
        <f t="shared" ref="N910:O910" si="911">(((L910/60)/60)/24)+DATE(1970,1,1)</f>
        <v>41031.20833</v>
      </c>
      <c r="O910" s="7">
        <f t="shared" si="911"/>
        <v>41042.20833</v>
      </c>
      <c r="P910" s="3" t="b">
        <v>0</v>
      </c>
      <c r="Q910" s="3" t="b">
        <v>0</v>
      </c>
      <c r="R910" s="3" t="s">
        <v>168</v>
      </c>
      <c r="S910" s="3" t="s">
        <v>51</v>
      </c>
      <c r="T910" s="3" t="s">
        <v>17</v>
      </c>
      <c r="U910" s="3"/>
      <c r="V910" s="3"/>
      <c r="W910" s="3"/>
      <c r="X910" s="3"/>
      <c r="Y910" s="3"/>
      <c r="Z910" s="3"/>
    </row>
    <row r="911">
      <c r="A911" s="3">
        <v>909.0</v>
      </c>
      <c r="B911" s="3" t="s">
        <v>1927</v>
      </c>
      <c r="C911" s="3" t="s">
        <v>1928</v>
      </c>
      <c r="D911" s="3">
        <v>1800.0</v>
      </c>
      <c r="E911" s="3">
        <v>8621.0</v>
      </c>
      <c r="F911" s="5">
        <f t="shared" si="2"/>
        <v>478.9444444</v>
      </c>
      <c r="G911" s="3" t="s">
        <v>6</v>
      </c>
      <c r="H911" s="3">
        <v>80.0</v>
      </c>
      <c r="I911" s="6">
        <f t="shared" si="3"/>
        <v>107.7625</v>
      </c>
      <c r="J911" s="3" t="s">
        <v>73</v>
      </c>
      <c r="K911" s="3" t="s">
        <v>102</v>
      </c>
      <c r="L911" s="3">
        <v>1.5280884E9</v>
      </c>
      <c r="M911" s="3">
        <v>1.5304212E9</v>
      </c>
      <c r="N911" s="7">
        <f t="shared" ref="N911:O911" si="912">(((L911/60)/60)/24)+DATE(1970,1,1)</f>
        <v>43255.20833</v>
      </c>
      <c r="O911" s="7">
        <f t="shared" si="912"/>
        <v>43282.20833</v>
      </c>
      <c r="P911" s="3" t="b">
        <v>0</v>
      </c>
      <c r="Q911" s="3" t="b">
        <v>1</v>
      </c>
      <c r="R911" s="3" t="s">
        <v>116</v>
      </c>
      <c r="S911" s="3" t="s">
        <v>46</v>
      </c>
      <c r="T911" s="3" t="s">
        <v>8</v>
      </c>
      <c r="U911" s="3"/>
      <c r="V911" s="3"/>
      <c r="W911" s="3"/>
      <c r="X911" s="3"/>
      <c r="Y911" s="3"/>
      <c r="Z911" s="3"/>
    </row>
    <row r="912">
      <c r="A912" s="3">
        <v>910.0</v>
      </c>
      <c r="B912" s="3" t="s">
        <v>1929</v>
      </c>
      <c r="C912" s="3" t="s">
        <v>1930</v>
      </c>
      <c r="D912" s="3">
        <v>154500.0</v>
      </c>
      <c r="E912" s="3">
        <v>30215.0</v>
      </c>
      <c r="F912" s="5">
        <f t="shared" si="2"/>
        <v>19.5566343</v>
      </c>
      <c r="G912" s="3" t="s">
        <v>3</v>
      </c>
      <c r="H912" s="3">
        <v>296.0</v>
      </c>
      <c r="I912" s="6">
        <f t="shared" si="3"/>
        <v>102.0777027</v>
      </c>
      <c r="J912" s="3" t="s">
        <v>68</v>
      </c>
      <c r="K912" s="3" t="s">
        <v>106</v>
      </c>
      <c r="L912" s="3">
        <v>1.4219064E9</v>
      </c>
      <c r="M912" s="3">
        <v>1.4219928E9</v>
      </c>
      <c r="N912" s="7">
        <f t="shared" ref="N912:O912" si="913">(((L912/60)/60)/24)+DATE(1970,1,1)</f>
        <v>42026.25</v>
      </c>
      <c r="O912" s="7">
        <f t="shared" si="913"/>
        <v>42027.25</v>
      </c>
      <c r="P912" s="3" t="b">
        <v>0</v>
      </c>
      <c r="Q912" s="3" t="b">
        <v>0</v>
      </c>
      <c r="R912" s="3" t="s">
        <v>116</v>
      </c>
      <c r="S912" s="3" t="s">
        <v>46</v>
      </c>
      <c r="T912" s="3" t="s">
        <v>8</v>
      </c>
      <c r="U912" s="3"/>
      <c r="V912" s="3"/>
      <c r="W912" s="3"/>
      <c r="X912" s="3"/>
      <c r="Y912" s="3"/>
      <c r="Z912" s="3"/>
    </row>
    <row r="913">
      <c r="A913" s="3">
        <v>911.0</v>
      </c>
      <c r="B913" s="3" t="s">
        <v>1931</v>
      </c>
      <c r="C913" s="3" t="s">
        <v>1932</v>
      </c>
      <c r="D913" s="3">
        <v>5800.0</v>
      </c>
      <c r="E913" s="3">
        <v>11539.0</v>
      </c>
      <c r="F913" s="5">
        <f t="shared" si="2"/>
        <v>198.9482759</v>
      </c>
      <c r="G913" s="3" t="s">
        <v>6</v>
      </c>
      <c r="H913" s="3">
        <v>462.0</v>
      </c>
      <c r="I913" s="6">
        <f t="shared" si="3"/>
        <v>24.97619048</v>
      </c>
      <c r="J913" s="3" t="s">
        <v>68</v>
      </c>
      <c r="K913" s="3" t="s">
        <v>106</v>
      </c>
      <c r="L913" s="3">
        <v>1.5680052E9</v>
      </c>
      <c r="M913" s="3">
        <v>1.568178E9</v>
      </c>
      <c r="N913" s="7">
        <f t="shared" ref="N913:O913" si="914">(((L913/60)/60)/24)+DATE(1970,1,1)</f>
        <v>43717.20833</v>
      </c>
      <c r="O913" s="7">
        <f t="shared" si="914"/>
        <v>43719.20833</v>
      </c>
      <c r="P913" s="3" t="b">
        <v>1</v>
      </c>
      <c r="Q913" s="3" t="b">
        <v>0</v>
      </c>
      <c r="R913" s="3" t="s">
        <v>111</v>
      </c>
      <c r="S913" s="3" t="s">
        <v>49</v>
      </c>
      <c r="T913" s="3" t="s">
        <v>11</v>
      </c>
      <c r="U913" s="3"/>
      <c r="V913" s="3"/>
      <c r="W913" s="3"/>
      <c r="X913" s="3"/>
      <c r="Y913" s="3"/>
      <c r="Z913" s="3"/>
    </row>
    <row r="914">
      <c r="A914" s="3">
        <v>912.0</v>
      </c>
      <c r="B914" s="3" t="s">
        <v>1933</v>
      </c>
      <c r="C914" s="3" t="s">
        <v>1934</v>
      </c>
      <c r="D914" s="3">
        <v>1800.0</v>
      </c>
      <c r="E914" s="3">
        <v>14310.0</v>
      </c>
      <c r="F914" s="5">
        <f t="shared" si="2"/>
        <v>795</v>
      </c>
      <c r="G914" s="3" t="s">
        <v>6</v>
      </c>
      <c r="H914" s="3">
        <v>179.0</v>
      </c>
      <c r="I914" s="6">
        <f t="shared" si="3"/>
        <v>79.94413408</v>
      </c>
      <c r="J914" s="3" t="s">
        <v>68</v>
      </c>
      <c r="K914" s="3" t="s">
        <v>106</v>
      </c>
      <c r="L914" s="3">
        <v>1.3468212E9</v>
      </c>
      <c r="M914" s="3">
        <v>1.3479444E9</v>
      </c>
      <c r="N914" s="7">
        <f t="shared" ref="N914:O914" si="915">(((L914/60)/60)/24)+DATE(1970,1,1)</f>
        <v>41157.20833</v>
      </c>
      <c r="O914" s="7">
        <f t="shared" si="915"/>
        <v>41170.20833</v>
      </c>
      <c r="P914" s="3" t="b">
        <v>1</v>
      </c>
      <c r="Q914" s="3" t="b">
        <v>0</v>
      </c>
      <c r="R914" s="3" t="s">
        <v>133</v>
      </c>
      <c r="S914" s="3" t="s">
        <v>47</v>
      </c>
      <c r="T914" s="3" t="s">
        <v>16</v>
      </c>
      <c r="U914" s="3"/>
      <c r="V914" s="3"/>
      <c r="W914" s="3"/>
      <c r="X914" s="3"/>
      <c r="Y914" s="3"/>
      <c r="Z914" s="3"/>
    </row>
    <row r="915">
      <c r="A915" s="3">
        <v>913.0</v>
      </c>
      <c r="B915" s="3" t="s">
        <v>1935</v>
      </c>
      <c r="C915" s="3" t="s">
        <v>1936</v>
      </c>
      <c r="D915" s="3">
        <v>70200.0</v>
      </c>
      <c r="E915" s="3">
        <v>35536.0</v>
      </c>
      <c r="F915" s="5">
        <f t="shared" si="2"/>
        <v>50.62108262</v>
      </c>
      <c r="G915" s="3" t="s">
        <v>4</v>
      </c>
      <c r="H915" s="3">
        <v>523.0</v>
      </c>
      <c r="I915" s="6">
        <f t="shared" si="3"/>
        <v>67.94646272</v>
      </c>
      <c r="J915" s="3" t="s">
        <v>74</v>
      </c>
      <c r="K915" s="3" t="s">
        <v>110</v>
      </c>
      <c r="L915" s="3">
        <v>1.5576372E9</v>
      </c>
      <c r="M915" s="3">
        <v>1.5587604E9</v>
      </c>
      <c r="N915" s="7">
        <f t="shared" ref="N915:O915" si="916">(((L915/60)/60)/24)+DATE(1970,1,1)</f>
        <v>43597.20833</v>
      </c>
      <c r="O915" s="7">
        <f t="shared" si="916"/>
        <v>43610.20833</v>
      </c>
      <c r="P915" s="3" t="b">
        <v>0</v>
      </c>
      <c r="Q915" s="3" t="b">
        <v>0</v>
      </c>
      <c r="R915" s="3" t="s">
        <v>133</v>
      </c>
      <c r="S915" s="3" t="s">
        <v>47</v>
      </c>
      <c r="T915" s="3" t="s">
        <v>16</v>
      </c>
      <c r="U915" s="3"/>
      <c r="V915" s="3"/>
      <c r="W915" s="3"/>
      <c r="X915" s="3"/>
      <c r="Y915" s="3"/>
      <c r="Z915" s="3"/>
    </row>
    <row r="916">
      <c r="A916" s="3">
        <v>914.0</v>
      </c>
      <c r="B916" s="3" t="s">
        <v>1937</v>
      </c>
      <c r="C916" s="3" t="s">
        <v>1938</v>
      </c>
      <c r="D916" s="3">
        <v>6400.0</v>
      </c>
      <c r="E916" s="3">
        <v>3676.0</v>
      </c>
      <c r="F916" s="5">
        <f t="shared" si="2"/>
        <v>57.4375</v>
      </c>
      <c r="G916" s="3" t="s">
        <v>4</v>
      </c>
      <c r="H916" s="3">
        <v>141.0</v>
      </c>
      <c r="I916" s="6">
        <f t="shared" si="3"/>
        <v>26.07092199</v>
      </c>
      <c r="J916" s="3" t="s">
        <v>70</v>
      </c>
      <c r="K916" s="3" t="s">
        <v>122</v>
      </c>
      <c r="L916" s="3">
        <v>1.3755924E9</v>
      </c>
      <c r="M916" s="3">
        <v>1.3766292E9</v>
      </c>
      <c r="N916" s="7">
        <f t="shared" ref="N916:O916" si="917">(((L916/60)/60)/24)+DATE(1970,1,1)</f>
        <v>41490.20833</v>
      </c>
      <c r="O916" s="7">
        <f t="shared" si="917"/>
        <v>41502.20833</v>
      </c>
      <c r="P916" s="3" t="b">
        <v>0</v>
      </c>
      <c r="Q916" s="3" t="b">
        <v>0</v>
      </c>
      <c r="R916" s="3" t="s">
        <v>116</v>
      </c>
      <c r="S916" s="3" t="s">
        <v>46</v>
      </c>
      <c r="T916" s="3" t="s">
        <v>8</v>
      </c>
      <c r="U916" s="3"/>
      <c r="V916" s="3"/>
      <c r="W916" s="3"/>
      <c r="X916" s="3"/>
      <c r="Y916" s="3"/>
      <c r="Z916" s="3"/>
    </row>
    <row r="917">
      <c r="A917" s="3">
        <v>915.0</v>
      </c>
      <c r="B917" s="3" t="s">
        <v>1939</v>
      </c>
      <c r="C917" s="3" t="s">
        <v>1940</v>
      </c>
      <c r="D917" s="3">
        <v>125900.0</v>
      </c>
      <c r="E917" s="3">
        <v>195936.0</v>
      </c>
      <c r="F917" s="5">
        <f t="shared" si="2"/>
        <v>155.6282764</v>
      </c>
      <c r="G917" s="3" t="s">
        <v>6</v>
      </c>
      <c r="H917" s="3">
        <v>1866.0</v>
      </c>
      <c r="I917" s="6">
        <f t="shared" si="3"/>
        <v>105.0032154</v>
      </c>
      <c r="J917" s="3" t="s">
        <v>70</v>
      </c>
      <c r="K917" s="3" t="s">
        <v>122</v>
      </c>
      <c r="L917" s="3">
        <v>1.5039828E9</v>
      </c>
      <c r="M917" s="3">
        <v>1.5047604E9</v>
      </c>
      <c r="N917" s="7">
        <f t="shared" ref="N917:O917" si="918">(((L917/60)/60)/24)+DATE(1970,1,1)</f>
        <v>42976.20833</v>
      </c>
      <c r="O917" s="7">
        <f t="shared" si="918"/>
        <v>42985.20833</v>
      </c>
      <c r="P917" s="3" t="b">
        <v>0</v>
      </c>
      <c r="Q917" s="3" t="b">
        <v>0</v>
      </c>
      <c r="R917" s="3" t="s">
        <v>346</v>
      </c>
      <c r="S917" s="3" t="s">
        <v>47</v>
      </c>
      <c r="T917" s="3" t="s">
        <v>22</v>
      </c>
      <c r="U917" s="3"/>
      <c r="V917" s="3"/>
      <c r="W917" s="3"/>
      <c r="X917" s="3"/>
      <c r="Y917" s="3"/>
      <c r="Z917" s="3"/>
    </row>
    <row r="918">
      <c r="A918" s="3">
        <v>916.0</v>
      </c>
      <c r="B918" s="3" t="s">
        <v>1941</v>
      </c>
      <c r="C918" s="3" t="s">
        <v>1942</v>
      </c>
      <c r="D918" s="3">
        <v>3700.0</v>
      </c>
      <c r="E918" s="3">
        <v>1343.0</v>
      </c>
      <c r="F918" s="5">
        <f t="shared" si="2"/>
        <v>36.2972973</v>
      </c>
      <c r="G918" s="3" t="s">
        <v>4</v>
      </c>
      <c r="H918" s="3">
        <v>52.0</v>
      </c>
      <c r="I918" s="6">
        <f t="shared" si="3"/>
        <v>25.82692308</v>
      </c>
      <c r="J918" s="3" t="s">
        <v>68</v>
      </c>
      <c r="K918" s="3" t="s">
        <v>106</v>
      </c>
      <c r="L918" s="3">
        <v>1.4188824E9</v>
      </c>
      <c r="M918" s="3">
        <v>1.41966E9</v>
      </c>
      <c r="N918" s="7">
        <f t="shared" ref="N918:O918" si="919">(((L918/60)/60)/24)+DATE(1970,1,1)</f>
        <v>41991.25</v>
      </c>
      <c r="O918" s="7">
        <f t="shared" si="919"/>
        <v>42000.25</v>
      </c>
      <c r="P918" s="3" t="b">
        <v>0</v>
      </c>
      <c r="Q918" s="3" t="b">
        <v>0</v>
      </c>
      <c r="R918" s="3" t="s">
        <v>199</v>
      </c>
      <c r="S918" s="3" t="s">
        <v>53</v>
      </c>
      <c r="T918" s="3" t="s">
        <v>15</v>
      </c>
      <c r="U918" s="3"/>
      <c r="V918" s="3"/>
      <c r="W918" s="3"/>
      <c r="X918" s="3"/>
      <c r="Y918" s="3"/>
      <c r="Z918" s="3"/>
    </row>
    <row r="919">
      <c r="A919" s="3">
        <v>917.0</v>
      </c>
      <c r="B919" s="3" t="s">
        <v>1943</v>
      </c>
      <c r="C919" s="3" t="s">
        <v>1944</v>
      </c>
      <c r="D919" s="3">
        <v>3600.0</v>
      </c>
      <c r="E919" s="3">
        <v>2097.0</v>
      </c>
      <c r="F919" s="5">
        <f t="shared" si="2"/>
        <v>58.25</v>
      </c>
      <c r="G919" s="3" t="s">
        <v>5</v>
      </c>
      <c r="H919" s="3">
        <v>27.0</v>
      </c>
      <c r="I919" s="6">
        <f t="shared" si="3"/>
        <v>77.66666667</v>
      </c>
      <c r="J919" s="3" t="s">
        <v>70</v>
      </c>
      <c r="K919" s="3" t="s">
        <v>122</v>
      </c>
      <c r="L919" s="3">
        <v>1.3092372E9</v>
      </c>
      <c r="M919" s="3">
        <v>1.3113108E9</v>
      </c>
      <c r="N919" s="7">
        <f t="shared" ref="N919:O919" si="920">(((L919/60)/60)/24)+DATE(1970,1,1)</f>
        <v>40722.20833</v>
      </c>
      <c r="O919" s="7">
        <f t="shared" si="920"/>
        <v>40746.20833</v>
      </c>
      <c r="P919" s="3" t="b">
        <v>0</v>
      </c>
      <c r="Q919" s="3" t="b">
        <v>1</v>
      </c>
      <c r="R919" s="3" t="s">
        <v>178</v>
      </c>
      <c r="S919" s="3" t="s">
        <v>47</v>
      </c>
      <c r="T919" s="3" t="s">
        <v>25</v>
      </c>
      <c r="U919" s="3"/>
      <c r="V919" s="3"/>
      <c r="W919" s="3"/>
      <c r="X919" s="3"/>
      <c r="Y919" s="3"/>
      <c r="Z919" s="3"/>
    </row>
    <row r="920">
      <c r="A920" s="3">
        <v>918.0</v>
      </c>
      <c r="B920" s="3" t="s">
        <v>1945</v>
      </c>
      <c r="C920" s="3" t="s">
        <v>1946</v>
      </c>
      <c r="D920" s="3">
        <v>3800.0</v>
      </c>
      <c r="E920" s="3">
        <v>9021.0</v>
      </c>
      <c r="F920" s="5">
        <f t="shared" si="2"/>
        <v>237.3947368</v>
      </c>
      <c r="G920" s="3" t="s">
        <v>6</v>
      </c>
      <c r="H920" s="3">
        <v>156.0</v>
      </c>
      <c r="I920" s="6">
        <f t="shared" si="3"/>
        <v>57.82692308</v>
      </c>
      <c r="J920" s="3" t="s">
        <v>72</v>
      </c>
      <c r="K920" s="3" t="s">
        <v>177</v>
      </c>
      <c r="L920" s="3">
        <v>1.3433652E9</v>
      </c>
      <c r="M920" s="3">
        <v>1.3443156E9</v>
      </c>
      <c r="N920" s="7">
        <f t="shared" ref="N920:O920" si="921">(((L920/60)/60)/24)+DATE(1970,1,1)</f>
        <v>41117.20833</v>
      </c>
      <c r="O920" s="7">
        <f t="shared" si="921"/>
        <v>41128.20833</v>
      </c>
      <c r="P920" s="3" t="b">
        <v>0</v>
      </c>
      <c r="Q920" s="3" t="b">
        <v>0</v>
      </c>
      <c r="R920" s="3" t="s">
        <v>210</v>
      </c>
      <c r="S920" s="3" t="s">
        <v>50</v>
      </c>
      <c r="T920" s="3" t="s">
        <v>28</v>
      </c>
      <c r="U920" s="3"/>
      <c r="V920" s="3"/>
      <c r="W920" s="3"/>
      <c r="X920" s="3"/>
      <c r="Y920" s="3"/>
      <c r="Z920" s="3"/>
    </row>
    <row r="921">
      <c r="A921" s="3">
        <v>919.0</v>
      </c>
      <c r="B921" s="3" t="s">
        <v>1947</v>
      </c>
      <c r="C921" s="3" t="s">
        <v>1948</v>
      </c>
      <c r="D921" s="3">
        <v>35600.0</v>
      </c>
      <c r="E921" s="3">
        <v>20915.0</v>
      </c>
      <c r="F921" s="5">
        <f t="shared" si="2"/>
        <v>58.75</v>
      </c>
      <c r="G921" s="3" t="s">
        <v>4</v>
      </c>
      <c r="H921" s="3">
        <v>225.0</v>
      </c>
      <c r="I921" s="6">
        <f t="shared" si="3"/>
        <v>92.95555556</v>
      </c>
      <c r="J921" s="3" t="s">
        <v>74</v>
      </c>
      <c r="K921" s="3" t="s">
        <v>110</v>
      </c>
      <c r="L921" s="3">
        <v>1.5079572E9</v>
      </c>
      <c r="M921" s="3">
        <v>1.5107256E9</v>
      </c>
      <c r="N921" s="7">
        <f t="shared" ref="N921:O921" si="922">(((L921/60)/60)/24)+DATE(1970,1,1)</f>
        <v>43022.20833</v>
      </c>
      <c r="O921" s="7">
        <f t="shared" si="922"/>
        <v>43054.25</v>
      </c>
      <c r="P921" s="3" t="b">
        <v>0</v>
      </c>
      <c r="Q921" s="3" t="b">
        <v>1</v>
      </c>
      <c r="R921" s="3" t="s">
        <v>116</v>
      </c>
      <c r="S921" s="3" t="s">
        <v>46</v>
      </c>
      <c r="T921" s="3" t="s">
        <v>8</v>
      </c>
      <c r="U921" s="3"/>
      <c r="V921" s="3"/>
      <c r="W921" s="3"/>
      <c r="X921" s="3"/>
      <c r="Y921" s="3"/>
      <c r="Z921" s="3"/>
    </row>
    <row r="922">
      <c r="A922" s="3">
        <v>920.0</v>
      </c>
      <c r="B922" s="3" t="s">
        <v>1949</v>
      </c>
      <c r="C922" s="3" t="s">
        <v>1950</v>
      </c>
      <c r="D922" s="3">
        <v>5300.0</v>
      </c>
      <c r="E922" s="3">
        <v>9676.0</v>
      </c>
      <c r="F922" s="5">
        <f t="shared" si="2"/>
        <v>182.5660377</v>
      </c>
      <c r="G922" s="3" t="s">
        <v>6</v>
      </c>
      <c r="H922" s="3">
        <v>255.0</v>
      </c>
      <c r="I922" s="6">
        <f t="shared" si="3"/>
        <v>37.94509804</v>
      </c>
      <c r="J922" s="3" t="s">
        <v>68</v>
      </c>
      <c r="K922" s="3" t="s">
        <v>106</v>
      </c>
      <c r="L922" s="3">
        <v>1.5495192E9</v>
      </c>
      <c r="M922" s="3">
        <v>1.5512472E9</v>
      </c>
      <c r="N922" s="7">
        <f t="shared" ref="N922:O922" si="923">(((L922/60)/60)/24)+DATE(1970,1,1)</f>
        <v>43503.25</v>
      </c>
      <c r="O922" s="7">
        <f t="shared" si="923"/>
        <v>43523.25</v>
      </c>
      <c r="P922" s="3" t="b">
        <v>1</v>
      </c>
      <c r="Q922" s="3" t="b">
        <v>0</v>
      </c>
      <c r="R922" s="3" t="s">
        <v>151</v>
      </c>
      <c r="S922" s="3" t="s">
        <v>47</v>
      </c>
      <c r="T922" s="3" t="s">
        <v>18</v>
      </c>
      <c r="U922" s="3"/>
      <c r="V922" s="3"/>
      <c r="W922" s="3"/>
      <c r="X922" s="3"/>
      <c r="Y922" s="3"/>
      <c r="Z922" s="3"/>
    </row>
    <row r="923">
      <c r="A923" s="3">
        <v>921.0</v>
      </c>
      <c r="B923" s="3" t="s">
        <v>1951</v>
      </c>
      <c r="C923" s="3" t="s">
        <v>1952</v>
      </c>
      <c r="D923" s="3">
        <v>160400.0</v>
      </c>
      <c r="E923" s="3">
        <v>1210.0</v>
      </c>
      <c r="F923" s="5">
        <f t="shared" si="2"/>
        <v>0.7543640898</v>
      </c>
      <c r="G923" s="3" t="s">
        <v>4</v>
      </c>
      <c r="H923" s="3">
        <v>38.0</v>
      </c>
      <c r="I923" s="6">
        <f t="shared" si="3"/>
        <v>31.84210526</v>
      </c>
      <c r="J923" s="3" t="s">
        <v>68</v>
      </c>
      <c r="K923" s="3" t="s">
        <v>106</v>
      </c>
      <c r="L923" s="3">
        <v>1.3290264E9</v>
      </c>
      <c r="M923" s="3">
        <v>1.330236E9</v>
      </c>
      <c r="N923" s="7">
        <f t="shared" ref="N923:O923" si="924">(((L923/60)/60)/24)+DATE(1970,1,1)</f>
        <v>40951.25</v>
      </c>
      <c r="O923" s="7">
        <f t="shared" si="924"/>
        <v>40965.25</v>
      </c>
      <c r="P923" s="3" t="b">
        <v>0</v>
      </c>
      <c r="Q923" s="3" t="b">
        <v>0</v>
      </c>
      <c r="R923" s="3" t="s">
        <v>111</v>
      </c>
      <c r="S923" s="3" t="s">
        <v>49</v>
      </c>
      <c r="T923" s="3" t="s">
        <v>11</v>
      </c>
      <c r="U923" s="3"/>
      <c r="V923" s="3"/>
      <c r="W923" s="3"/>
      <c r="X923" s="3"/>
      <c r="Y923" s="3"/>
      <c r="Z923" s="3"/>
    </row>
    <row r="924">
      <c r="A924" s="3">
        <v>922.0</v>
      </c>
      <c r="B924" s="3" t="s">
        <v>1953</v>
      </c>
      <c r="C924" s="3" t="s">
        <v>1954</v>
      </c>
      <c r="D924" s="3">
        <v>51400.0</v>
      </c>
      <c r="E924" s="3">
        <v>90440.0</v>
      </c>
      <c r="F924" s="5">
        <f t="shared" si="2"/>
        <v>175.9533074</v>
      </c>
      <c r="G924" s="3" t="s">
        <v>6</v>
      </c>
      <c r="H924" s="3">
        <v>2261.0</v>
      </c>
      <c r="I924" s="6">
        <f t="shared" si="3"/>
        <v>40</v>
      </c>
      <c r="J924" s="3" t="s">
        <v>68</v>
      </c>
      <c r="K924" s="3" t="s">
        <v>106</v>
      </c>
      <c r="L924" s="3">
        <v>1.5443352E9</v>
      </c>
      <c r="M924" s="3">
        <v>1.5451128E9</v>
      </c>
      <c r="N924" s="7">
        <f t="shared" ref="N924:O924" si="925">(((L924/60)/60)/24)+DATE(1970,1,1)</f>
        <v>43443.25</v>
      </c>
      <c r="O924" s="7">
        <f t="shared" si="925"/>
        <v>43452.25</v>
      </c>
      <c r="P924" s="3" t="b">
        <v>0</v>
      </c>
      <c r="Q924" s="3" t="b">
        <v>1</v>
      </c>
      <c r="R924" s="3" t="s">
        <v>396</v>
      </c>
      <c r="S924" s="3" t="s">
        <v>48</v>
      </c>
      <c r="T924" s="3" t="s">
        <v>31</v>
      </c>
      <c r="U924" s="3"/>
      <c r="V924" s="3"/>
      <c r="W924" s="3"/>
      <c r="X924" s="3"/>
      <c r="Y924" s="3"/>
      <c r="Z924" s="3"/>
    </row>
    <row r="925">
      <c r="A925" s="3">
        <v>923.0</v>
      </c>
      <c r="B925" s="3" t="s">
        <v>1955</v>
      </c>
      <c r="C925" s="3" t="s">
        <v>1956</v>
      </c>
      <c r="D925" s="3">
        <v>1700.0</v>
      </c>
      <c r="E925" s="3">
        <v>4044.0</v>
      </c>
      <c r="F925" s="5">
        <f t="shared" si="2"/>
        <v>237.8823529</v>
      </c>
      <c r="G925" s="3" t="s">
        <v>6</v>
      </c>
      <c r="H925" s="3">
        <v>40.0</v>
      </c>
      <c r="I925" s="6">
        <f t="shared" si="3"/>
        <v>101.1</v>
      </c>
      <c r="J925" s="3" t="s">
        <v>68</v>
      </c>
      <c r="K925" s="3" t="s">
        <v>106</v>
      </c>
      <c r="L925" s="3">
        <v>1.2790836E9</v>
      </c>
      <c r="M925" s="3">
        <v>1.27917E9</v>
      </c>
      <c r="N925" s="7">
        <f t="shared" ref="N925:O925" si="926">(((L925/60)/60)/24)+DATE(1970,1,1)</f>
        <v>40373.20833</v>
      </c>
      <c r="O925" s="7">
        <f t="shared" si="926"/>
        <v>40374.20833</v>
      </c>
      <c r="P925" s="3" t="b">
        <v>0</v>
      </c>
      <c r="Q925" s="3" t="b">
        <v>0</v>
      </c>
      <c r="R925" s="3" t="s">
        <v>116</v>
      </c>
      <c r="S925" s="3" t="s">
        <v>46</v>
      </c>
      <c r="T925" s="3" t="s">
        <v>8</v>
      </c>
      <c r="U925" s="3"/>
      <c r="V925" s="3"/>
      <c r="W925" s="3"/>
      <c r="X925" s="3"/>
      <c r="Y925" s="3"/>
      <c r="Z925" s="3"/>
    </row>
    <row r="926">
      <c r="A926" s="3">
        <v>924.0</v>
      </c>
      <c r="B926" s="3" t="s">
        <v>1957</v>
      </c>
      <c r="C926" s="3" t="s">
        <v>1958</v>
      </c>
      <c r="D926" s="3">
        <v>39400.0</v>
      </c>
      <c r="E926" s="3">
        <v>192292.0</v>
      </c>
      <c r="F926" s="5">
        <f t="shared" si="2"/>
        <v>488.0507614</v>
      </c>
      <c r="G926" s="3" t="s">
        <v>6</v>
      </c>
      <c r="H926" s="3">
        <v>2289.0</v>
      </c>
      <c r="I926" s="6">
        <f t="shared" si="3"/>
        <v>84.00698995</v>
      </c>
      <c r="J926" s="3" t="s">
        <v>69</v>
      </c>
      <c r="K926" s="3" t="s">
        <v>185</v>
      </c>
      <c r="L926" s="3">
        <v>1.572498E9</v>
      </c>
      <c r="M926" s="3">
        <v>1.573452E9</v>
      </c>
      <c r="N926" s="7">
        <f t="shared" ref="N926:O926" si="927">(((L926/60)/60)/24)+DATE(1970,1,1)</f>
        <v>43769.20833</v>
      </c>
      <c r="O926" s="7">
        <f t="shared" si="927"/>
        <v>43780.25</v>
      </c>
      <c r="P926" s="3" t="b">
        <v>0</v>
      </c>
      <c r="Q926" s="3" t="b">
        <v>0</v>
      </c>
      <c r="R926" s="3" t="s">
        <v>116</v>
      </c>
      <c r="S926" s="3" t="s">
        <v>46</v>
      </c>
      <c r="T926" s="3" t="s">
        <v>8</v>
      </c>
      <c r="U926" s="3"/>
      <c r="V926" s="3"/>
      <c r="W926" s="3"/>
      <c r="X926" s="3"/>
      <c r="Y926" s="3"/>
      <c r="Z926" s="3"/>
    </row>
    <row r="927">
      <c r="A927" s="3">
        <v>925.0</v>
      </c>
      <c r="B927" s="3" t="s">
        <v>1959</v>
      </c>
      <c r="C927" s="3" t="s">
        <v>1960</v>
      </c>
      <c r="D927" s="3">
        <v>3000.0</v>
      </c>
      <c r="E927" s="3">
        <v>6722.0</v>
      </c>
      <c r="F927" s="5">
        <f t="shared" si="2"/>
        <v>224.0666667</v>
      </c>
      <c r="G927" s="3" t="s">
        <v>6</v>
      </c>
      <c r="H927" s="3">
        <v>65.0</v>
      </c>
      <c r="I927" s="6">
        <f t="shared" si="3"/>
        <v>103.4153846</v>
      </c>
      <c r="J927" s="3" t="s">
        <v>68</v>
      </c>
      <c r="K927" s="3" t="s">
        <v>106</v>
      </c>
      <c r="L927" s="3">
        <v>1.5060564E9</v>
      </c>
      <c r="M927" s="3">
        <v>1.5070932E9</v>
      </c>
      <c r="N927" s="7">
        <f t="shared" ref="N927:O927" si="928">(((L927/60)/60)/24)+DATE(1970,1,1)</f>
        <v>43000.20833</v>
      </c>
      <c r="O927" s="7">
        <f t="shared" si="928"/>
        <v>43012.20833</v>
      </c>
      <c r="P927" s="3" t="b">
        <v>0</v>
      </c>
      <c r="Q927" s="3" t="b">
        <v>0</v>
      </c>
      <c r="R927" s="3" t="s">
        <v>116</v>
      </c>
      <c r="S927" s="3" t="s">
        <v>46</v>
      </c>
      <c r="T927" s="3" t="s">
        <v>8</v>
      </c>
      <c r="U927" s="3"/>
      <c r="V927" s="3"/>
      <c r="W927" s="3"/>
      <c r="X927" s="3"/>
      <c r="Y927" s="3"/>
      <c r="Z927" s="3"/>
    </row>
    <row r="928">
      <c r="A928" s="3">
        <v>926.0</v>
      </c>
      <c r="B928" s="3" t="s">
        <v>1961</v>
      </c>
      <c r="C928" s="3" t="s">
        <v>1962</v>
      </c>
      <c r="D928" s="3">
        <v>8700.0</v>
      </c>
      <c r="E928" s="3">
        <v>1577.0</v>
      </c>
      <c r="F928" s="5">
        <f t="shared" si="2"/>
        <v>18.12643678</v>
      </c>
      <c r="G928" s="3" t="s">
        <v>4</v>
      </c>
      <c r="H928" s="3">
        <v>15.0</v>
      </c>
      <c r="I928" s="6">
        <f t="shared" si="3"/>
        <v>105.1333333</v>
      </c>
      <c r="J928" s="3" t="s">
        <v>68</v>
      </c>
      <c r="K928" s="3" t="s">
        <v>106</v>
      </c>
      <c r="L928" s="3">
        <v>1.4630292E9</v>
      </c>
      <c r="M928" s="3">
        <v>1.4633748E9</v>
      </c>
      <c r="N928" s="7">
        <f t="shared" ref="N928:O928" si="929">(((L928/60)/60)/24)+DATE(1970,1,1)</f>
        <v>42502.20833</v>
      </c>
      <c r="O928" s="7">
        <f t="shared" si="929"/>
        <v>42506.20833</v>
      </c>
      <c r="P928" s="3" t="b">
        <v>0</v>
      </c>
      <c r="Q928" s="3" t="b">
        <v>0</v>
      </c>
      <c r="R928" s="3" t="s">
        <v>103</v>
      </c>
      <c r="S928" s="3" t="s">
        <v>52</v>
      </c>
      <c r="T928" s="3" t="s">
        <v>12</v>
      </c>
      <c r="U928" s="3"/>
      <c r="V928" s="3"/>
      <c r="W928" s="3"/>
      <c r="X928" s="3"/>
      <c r="Y928" s="3"/>
      <c r="Z928" s="3"/>
    </row>
    <row r="929">
      <c r="A929" s="3">
        <v>927.0</v>
      </c>
      <c r="B929" s="3" t="s">
        <v>1963</v>
      </c>
      <c r="C929" s="3" t="s">
        <v>1964</v>
      </c>
      <c r="D929" s="3">
        <v>7200.0</v>
      </c>
      <c r="E929" s="3">
        <v>3301.0</v>
      </c>
      <c r="F929" s="5">
        <f t="shared" si="2"/>
        <v>45.84722222</v>
      </c>
      <c r="G929" s="3" t="s">
        <v>4</v>
      </c>
      <c r="H929" s="3">
        <v>37.0</v>
      </c>
      <c r="I929" s="6">
        <f t="shared" si="3"/>
        <v>89.21621622</v>
      </c>
      <c r="J929" s="3" t="s">
        <v>68</v>
      </c>
      <c r="K929" s="3" t="s">
        <v>106</v>
      </c>
      <c r="L929" s="3">
        <v>1.3420692E9</v>
      </c>
      <c r="M929" s="3">
        <v>1.3445748E9</v>
      </c>
      <c r="N929" s="7">
        <f t="shared" ref="N929:O929" si="930">(((L929/60)/60)/24)+DATE(1970,1,1)</f>
        <v>41102.20833</v>
      </c>
      <c r="O929" s="7">
        <f t="shared" si="930"/>
        <v>41131.20833</v>
      </c>
      <c r="P929" s="3" t="b">
        <v>0</v>
      </c>
      <c r="Q929" s="3" t="b">
        <v>0</v>
      </c>
      <c r="R929" s="3" t="s">
        <v>116</v>
      </c>
      <c r="S929" s="3" t="s">
        <v>46</v>
      </c>
      <c r="T929" s="3" t="s">
        <v>8</v>
      </c>
      <c r="U929" s="3"/>
      <c r="V929" s="3"/>
      <c r="W929" s="3"/>
      <c r="X929" s="3"/>
      <c r="Y929" s="3"/>
      <c r="Z929" s="3"/>
    </row>
    <row r="930">
      <c r="A930" s="3">
        <v>928.0</v>
      </c>
      <c r="B930" s="3" t="s">
        <v>1965</v>
      </c>
      <c r="C930" s="3" t="s">
        <v>1966</v>
      </c>
      <c r="D930" s="3">
        <v>167400.0</v>
      </c>
      <c r="E930" s="3">
        <v>196386.0</v>
      </c>
      <c r="F930" s="5">
        <f t="shared" si="2"/>
        <v>117.3154122</v>
      </c>
      <c r="G930" s="3" t="s">
        <v>6</v>
      </c>
      <c r="H930" s="3">
        <v>3777.0</v>
      </c>
      <c r="I930" s="6">
        <f t="shared" si="3"/>
        <v>51.99523431</v>
      </c>
      <c r="J930" s="3" t="s">
        <v>69</v>
      </c>
      <c r="K930" s="3" t="s">
        <v>185</v>
      </c>
      <c r="L930" s="3">
        <v>1.3882968E9</v>
      </c>
      <c r="M930" s="3">
        <v>1.3890744E9</v>
      </c>
      <c r="N930" s="7">
        <f t="shared" ref="N930:O930" si="931">(((L930/60)/60)/24)+DATE(1970,1,1)</f>
        <v>41637.25</v>
      </c>
      <c r="O930" s="7">
        <f t="shared" si="931"/>
        <v>41646.25</v>
      </c>
      <c r="P930" s="3" t="b">
        <v>0</v>
      </c>
      <c r="Q930" s="3" t="b">
        <v>0</v>
      </c>
      <c r="R930" s="3" t="s">
        <v>111</v>
      </c>
      <c r="S930" s="3" t="s">
        <v>49</v>
      </c>
      <c r="T930" s="3" t="s">
        <v>11</v>
      </c>
      <c r="U930" s="3"/>
      <c r="V930" s="3"/>
      <c r="W930" s="3"/>
      <c r="X930" s="3"/>
      <c r="Y930" s="3"/>
      <c r="Z930" s="3"/>
    </row>
    <row r="931">
      <c r="A931" s="3">
        <v>929.0</v>
      </c>
      <c r="B931" s="3" t="s">
        <v>1967</v>
      </c>
      <c r="C931" s="3" t="s">
        <v>1968</v>
      </c>
      <c r="D931" s="3">
        <v>5500.0</v>
      </c>
      <c r="E931" s="3">
        <v>11952.0</v>
      </c>
      <c r="F931" s="5">
        <f t="shared" si="2"/>
        <v>217.3090909</v>
      </c>
      <c r="G931" s="3" t="s">
        <v>6</v>
      </c>
      <c r="H931" s="3">
        <v>184.0</v>
      </c>
      <c r="I931" s="6">
        <f t="shared" si="3"/>
        <v>64.95652174</v>
      </c>
      <c r="J931" s="3" t="s">
        <v>70</v>
      </c>
      <c r="K931" s="3" t="s">
        <v>122</v>
      </c>
      <c r="L931" s="3">
        <v>1.4937876E9</v>
      </c>
      <c r="M931" s="3">
        <v>1.4949972E9</v>
      </c>
      <c r="N931" s="7">
        <f t="shared" ref="N931:O931" si="932">(((L931/60)/60)/24)+DATE(1970,1,1)</f>
        <v>42858.20833</v>
      </c>
      <c r="O931" s="7">
        <f t="shared" si="932"/>
        <v>42872.20833</v>
      </c>
      <c r="P931" s="3" t="b">
        <v>0</v>
      </c>
      <c r="Q931" s="3" t="b">
        <v>0</v>
      </c>
      <c r="R931" s="3" t="s">
        <v>116</v>
      </c>
      <c r="S931" s="3" t="s">
        <v>46</v>
      </c>
      <c r="T931" s="3" t="s">
        <v>8</v>
      </c>
      <c r="U931" s="3"/>
      <c r="V931" s="3"/>
      <c r="W931" s="3"/>
      <c r="X931" s="3"/>
      <c r="Y931" s="3"/>
      <c r="Z931" s="3"/>
    </row>
    <row r="932">
      <c r="A932" s="3">
        <v>930.0</v>
      </c>
      <c r="B932" s="3" t="s">
        <v>1969</v>
      </c>
      <c r="C932" s="3" t="s">
        <v>1970</v>
      </c>
      <c r="D932" s="3">
        <v>3500.0</v>
      </c>
      <c r="E932" s="3">
        <v>3930.0</v>
      </c>
      <c r="F932" s="5">
        <f t="shared" si="2"/>
        <v>112.2857143</v>
      </c>
      <c r="G932" s="3" t="s">
        <v>6</v>
      </c>
      <c r="H932" s="3">
        <v>85.0</v>
      </c>
      <c r="I932" s="6">
        <f t="shared" si="3"/>
        <v>46.23529412</v>
      </c>
      <c r="J932" s="3" t="s">
        <v>68</v>
      </c>
      <c r="K932" s="3" t="s">
        <v>106</v>
      </c>
      <c r="L932" s="3">
        <v>1.424844E9</v>
      </c>
      <c r="M932" s="3">
        <v>1.4254488E9</v>
      </c>
      <c r="N932" s="7">
        <f t="shared" ref="N932:O932" si="933">(((L932/60)/60)/24)+DATE(1970,1,1)</f>
        <v>42060.25</v>
      </c>
      <c r="O932" s="7">
        <f t="shared" si="933"/>
        <v>42067.25</v>
      </c>
      <c r="P932" s="3" t="b">
        <v>0</v>
      </c>
      <c r="Q932" s="3" t="b">
        <v>1</v>
      </c>
      <c r="R932" s="3" t="s">
        <v>116</v>
      </c>
      <c r="S932" s="3" t="s">
        <v>46</v>
      </c>
      <c r="T932" s="3" t="s">
        <v>8</v>
      </c>
      <c r="U932" s="3"/>
      <c r="V932" s="3"/>
      <c r="W932" s="3"/>
      <c r="X932" s="3"/>
      <c r="Y932" s="3"/>
      <c r="Z932" s="3"/>
    </row>
    <row r="933">
      <c r="A933" s="3">
        <v>931.0</v>
      </c>
      <c r="B933" s="3" t="s">
        <v>1971</v>
      </c>
      <c r="C933" s="3" t="s">
        <v>1972</v>
      </c>
      <c r="D933" s="3">
        <v>7900.0</v>
      </c>
      <c r="E933" s="3">
        <v>5729.0</v>
      </c>
      <c r="F933" s="5">
        <f t="shared" si="2"/>
        <v>72.51898734</v>
      </c>
      <c r="G933" s="3" t="s">
        <v>4</v>
      </c>
      <c r="H933" s="3">
        <v>112.0</v>
      </c>
      <c r="I933" s="6">
        <f t="shared" si="3"/>
        <v>51.15178571</v>
      </c>
      <c r="J933" s="3" t="s">
        <v>68</v>
      </c>
      <c r="K933" s="3" t="s">
        <v>106</v>
      </c>
      <c r="L933" s="3">
        <v>1.4039316E9</v>
      </c>
      <c r="M933" s="3">
        <v>1.4041044E9</v>
      </c>
      <c r="N933" s="7">
        <f t="shared" ref="N933:O933" si="934">(((L933/60)/60)/24)+DATE(1970,1,1)</f>
        <v>41818.20833</v>
      </c>
      <c r="O933" s="7">
        <f t="shared" si="934"/>
        <v>41820.20833</v>
      </c>
      <c r="P933" s="3" t="b">
        <v>0</v>
      </c>
      <c r="Q933" s="3" t="b">
        <v>1</v>
      </c>
      <c r="R933" s="3" t="s">
        <v>116</v>
      </c>
      <c r="S933" s="3" t="s">
        <v>46</v>
      </c>
      <c r="T933" s="3" t="s">
        <v>8</v>
      </c>
      <c r="U933" s="3"/>
      <c r="V933" s="3"/>
      <c r="W933" s="3"/>
      <c r="X933" s="3"/>
      <c r="Y933" s="3"/>
      <c r="Z933" s="3"/>
    </row>
    <row r="934">
      <c r="A934" s="3">
        <v>932.0</v>
      </c>
      <c r="B934" s="3" t="s">
        <v>1973</v>
      </c>
      <c r="C934" s="3" t="s">
        <v>1974</v>
      </c>
      <c r="D934" s="3">
        <v>2300.0</v>
      </c>
      <c r="E934" s="3">
        <v>4883.0</v>
      </c>
      <c r="F934" s="5">
        <f t="shared" si="2"/>
        <v>212.3043478</v>
      </c>
      <c r="G934" s="3" t="s">
        <v>6</v>
      </c>
      <c r="H934" s="3">
        <v>144.0</v>
      </c>
      <c r="I934" s="6">
        <f t="shared" si="3"/>
        <v>33.90972222</v>
      </c>
      <c r="J934" s="3" t="s">
        <v>68</v>
      </c>
      <c r="K934" s="3" t="s">
        <v>106</v>
      </c>
      <c r="L934" s="3">
        <v>1.394514E9</v>
      </c>
      <c r="M934" s="3">
        <v>1.3947732E9</v>
      </c>
      <c r="N934" s="7">
        <f t="shared" ref="N934:O934" si="935">(((L934/60)/60)/24)+DATE(1970,1,1)</f>
        <v>41709.20833</v>
      </c>
      <c r="O934" s="7">
        <f t="shared" si="935"/>
        <v>41712.20833</v>
      </c>
      <c r="P934" s="3" t="b">
        <v>0</v>
      </c>
      <c r="Q934" s="3" t="b">
        <v>0</v>
      </c>
      <c r="R934" s="3" t="s">
        <v>107</v>
      </c>
      <c r="S934" s="3" t="s">
        <v>48</v>
      </c>
      <c r="T934" s="3" t="s">
        <v>9</v>
      </c>
      <c r="U934" s="3"/>
      <c r="V934" s="3"/>
      <c r="W934" s="3"/>
      <c r="X934" s="3"/>
      <c r="Y934" s="3"/>
      <c r="Z934" s="3"/>
    </row>
    <row r="935">
      <c r="A935" s="3">
        <v>933.0</v>
      </c>
      <c r="B935" s="3" t="s">
        <v>1975</v>
      </c>
      <c r="C935" s="3" t="s">
        <v>1976</v>
      </c>
      <c r="D935" s="3">
        <v>73000.0</v>
      </c>
      <c r="E935" s="3">
        <v>175015.0</v>
      </c>
      <c r="F935" s="5">
        <f t="shared" si="2"/>
        <v>239.7465753</v>
      </c>
      <c r="G935" s="3" t="s">
        <v>6</v>
      </c>
      <c r="H935" s="3">
        <v>1902.0</v>
      </c>
      <c r="I935" s="6">
        <f t="shared" si="3"/>
        <v>92.01629863</v>
      </c>
      <c r="J935" s="3" t="s">
        <v>68</v>
      </c>
      <c r="K935" s="3" t="s">
        <v>106</v>
      </c>
      <c r="L935" s="3">
        <v>1.3653972E9</v>
      </c>
      <c r="M935" s="3">
        <v>1.3665204E9</v>
      </c>
      <c r="N935" s="7">
        <f t="shared" ref="N935:O935" si="936">(((L935/60)/60)/24)+DATE(1970,1,1)</f>
        <v>41372.20833</v>
      </c>
      <c r="O935" s="7">
        <f t="shared" si="936"/>
        <v>41385.20833</v>
      </c>
      <c r="P935" s="3" t="b">
        <v>0</v>
      </c>
      <c r="Q935" s="3" t="b">
        <v>0</v>
      </c>
      <c r="R935" s="3" t="s">
        <v>116</v>
      </c>
      <c r="S935" s="3" t="s">
        <v>46</v>
      </c>
      <c r="T935" s="3" t="s">
        <v>8</v>
      </c>
      <c r="U935" s="3"/>
      <c r="V935" s="3"/>
      <c r="W935" s="3"/>
      <c r="X935" s="3"/>
      <c r="Y935" s="3"/>
      <c r="Z935" s="3"/>
    </row>
    <row r="936">
      <c r="A936" s="3">
        <v>934.0</v>
      </c>
      <c r="B936" s="3" t="s">
        <v>1977</v>
      </c>
      <c r="C936" s="3" t="s">
        <v>1978</v>
      </c>
      <c r="D936" s="3">
        <v>6200.0</v>
      </c>
      <c r="E936" s="3">
        <v>11280.0</v>
      </c>
      <c r="F936" s="5">
        <f t="shared" si="2"/>
        <v>181.9354839</v>
      </c>
      <c r="G936" s="3" t="s">
        <v>6</v>
      </c>
      <c r="H936" s="3">
        <v>105.0</v>
      </c>
      <c r="I936" s="6">
        <f t="shared" si="3"/>
        <v>107.4285714</v>
      </c>
      <c r="J936" s="3" t="s">
        <v>68</v>
      </c>
      <c r="K936" s="3" t="s">
        <v>106</v>
      </c>
      <c r="L936" s="3">
        <v>1.4561208E9</v>
      </c>
      <c r="M936" s="3">
        <v>1.4566392E9</v>
      </c>
      <c r="N936" s="7">
        <f t="shared" ref="N936:O936" si="937">(((L936/60)/60)/24)+DATE(1970,1,1)</f>
        <v>42422.25</v>
      </c>
      <c r="O936" s="7">
        <f t="shared" si="937"/>
        <v>42428.25</v>
      </c>
      <c r="P936" s="3" t="b">
        <v>0</v>
      </c>
      <c r="Q936" s="3" t="b">
        <v>0</v>
      </c>
      <c r="R936" s="3" t="s">
        <v>116</v>
      </c>
      <c r="S936" s="3" t="s">
        <v>46</v>
      </c>
      <c r="T936" s="3" t="s">
        <v>8</v>
      </c>
      <c r="U936" s="3"/>
      <c r="V936" s="3"/>
      <c r="W936" s="3"/>
      <c r="X936" s="3"/>
      <c r="Y936" s="3"/>
      <c r="Z936" s="3"/>
    </row>
    <row r="937">
      <c r="A937" s="3">
        <v>935.0</v>
      </c>
      <c r="B937" s="3" t="s">
        <v>1979</v>
      </c>
      <c r="C937" s="3" t="s">
        <v>1980</v>
      </c>
      <c r="D937" s="3">
        <v>6100.0</v>
      </c>
      <c r="E937" s="3">
        <v>10012.0</v>
      </c>
      <c r="F937" s="5">
        <f t="shared" si="2"/>
        <v>164.1311475</v>
      </c>
      <c r="G937" s="3" t="s">
        <v>6</v>
      </c>
      <c r="H937" s="3">
        <v>132.0</v>
      </c>
      <c r="I937" s="6">
        <f t="shared" si="3"/>
        <v>75.84848485</v>
      </c>
      <c r="J937" s="3" t="s">
        <v>68</v>
      </c>
      <c r="K937" s="3" t="s">
        <v>106</v>
      </c>
      <c r="L937" s="3">
        <v>1.437714E9</v>
      </c>
      <c r="M937" s="3">
        <v>1.4383188E9</v>
      </c>
      <c r="N937" s="7">
        <f t="shared" ref="N937:O937" si="938">(((L937/60)/60)/24)+DATE(1970,1,1)</f>
        <v>42209.20833</v>
      </c>
      <c r="O937" s="7">
        <f t="shared" si="938"/>
        <v>42216.20833</v>
      </c>
      <c r="P937" s="3" t="b">
        <v>0</v>
      </c>
      <c r="Q937" s="3" t="b">
        <v>0</v>
      </c>
      <c r="R937" s="3" t="s">
        <v>116</v>
      </c>
      <c r="S937" s="3" t="s">
        <v>46</v>
      </c>
      <c r="T937" s="3" t="s">
        <v>8</v>
      </c>
      <c r="U937" s="3"/>
      <c r="V937" s="3"/>
      <c r="W937" s="3"/>
      <c r="X937" s="3"/>
      <c r="Y937" s="3"/>
      <c r="Z937" s="3"/>
    </row>
    <row r="938">
      <c r="A938" s="3">
        <v>936.0</v>
      </c>
      <c r="B938" s="3" t="s">
        <v>1323</v>
      </c>
      <c r="C938" s="3" t="s">
        <v>1981</v>
      </c>
      <c r="D938" s="3">
        <v>103200.0</v>
      </c>
      <c r="E938" s="3">
        <v>1690.0</v>
      </c>
      <c r="F938" s="5">
        <f t="shared" si="2"/>
        <v>1.637596899</v>
      </c>
      <c r="G938" s="3" t="s">
        <v>4</v>
      </c>
      <c r="H938" s="3">
        <v>21.0</v>
      </c>
      <c r="I938" s="6">
        <f t="shared" si="3"/>
        <v>80.47619048</v>
      </c>
      <c r="J938" s="3" t="s">
        <v>68</v>
      </c>
      <c r="K938" s="3" t="s">
        <v>106</v>
      </c>
      <c r="L938" s="3">
        <v>1.5637716E9</v>
      </c>
      <c r="M938" s="3">
        <v>1.5640308E9</v>
      </c>
      <c r="N938" s="7">
        <f t="shared" ref="N938:O938" si="939">(((L938/60)/60)/24)+DATE(1970,1,1)</f>
        <v>43668.20833</v>
      </c>
      <c r="O938" s="7">
        <f t="shared" si="939"/>
        <v>43671.20833</v>
      </c>
      <c r="P938" s="3" t="b">
        <v>1</v>
      </c>
      <c r="Q938" s="3" t="b">
        <v>0</v>
      </c>
      <c r="R938" s="3" t="s">
        <v>116</v>
      </c>
      <c r="S938" s="3" t="s">
        <v>46</v>
      </c>
      <c r="T938" s="3" t="s">
        <v>8</v>
      </c>
      <c r="U938" s="3"/>
      <c r="V938" s="3"/>
      <c r="W938" s="3"/>
      <c r="X938" s="3"/>
      <c r="Y938" s="3"/>
      <c r="Z938" s="3"/>
    </row>
    <row r="939">
      <c r="A939" s="3">
        <v>937.0</v>
      </c>
      <c r="B939" s="3" t="s">
        <v>1982</v>
      </c>
      <c r="C939" s="3" t="s">
        <v>1983</v>
      </c>
      <c r="D939" s="3">
        <v>171000.0</v>
      </c>
      <c r="E939" s="3">
        <v>84891.0</v>
      </c>
      <c r="F939" s="5">
        <f t="shared" si="2"/>
        <v>49.64385965</v>
      </c>
      <c r="G939" s="3" t="s">
        <v>3</v>
      </c>
      <c r="H939" s="3">
        <v>976.0</v>
      </c>
      <c r="I939" s="6">
        <f t="shared" si="3"/>
        <v>86.97848361</v>
      </c>
      <c r="J939" s="3" t="s">
        <v>68</v>
      </c>
      <c r="K939" s="3" t="s">
        <v>106</v>
      </c>
      <c r="L939" s="3">
        <v>1.4485176E9</v>
      </c>
      <c r="M939" s="3">
        <v>1.4492952E9</v>
      </c>
      <c r="N939" s="7">
        <f t="shared" ref="N939:O939" si="940">(((L939/60)/60)/24)+DATE(1970,1,1)</f>
        <v>42334.25</v>
      </c>
      <c r="O939" s="7">
        <f t="shared" si="940"/>
        <v>42343.25</v>
      </c>
      <c r="P939" s="3" t="b">
        <v>0</v>
      </c>
      <c r="Q939" s="3" t="b">
        <v>0</v>
      </c>
      <c r="R939" s="3" t="s">
        <v>123</v>
      </c>
      <c r="S939" s="3" t="s">
        <v>47</v>
      </c>
      <c r="T939" s="3" t="s">
        <v>10</v>
      </c>
      <c r="U939" s="3"/>
      <c r="V939" s="3"/>
      <c r="W939" s="3"/>
      <c r="X939" s="3"/>
      <c r="Y939" s="3"/>
      <c r="Z939" s="3"/>
    </row>
    <row r="940">
      <c r="A940" s="3">
        <v>938.0</v>
      </c>
      <c r="B940" s="3" t="s">
        <v>1984</v>
      </c>
      <c r="C940" s="3" t="s">
        <v>1985</v>
      </c>
      <c r="D940" s="3">
        <v>9200.0</v>
      </c>
      <c r="E940" s="3">
        <v>10093.0</v>
      </c>
      <c r="F940" s="5">
        <f t="shared" si="2"/>
        <v>109.7065217</v>
      </c>
      <c r="G940" s="3" t="s">
        <v>6</v>
      </c>
      <c r="H940" s="3">
        <v>96.0</v>
      </c>
      <c r="I940" s="6">
        <f t="shared" si="3"/>
        <v>105.1354167</v>
      </c>
      <c r="J940" s="3" t="s">
        <v>68</v>
      </c>
      <c r="K940" s="3" t="s">
        <v>106</v>
      </c>
      <c r="L940" s="3">
        <v>1.5287796E9</v>
      </c>
      <c r="M940" s="3">
        <v>1.53189E9</v>
      </c>
      <c r="N940" s="7">
        <f t="shared" ref="N940:O940" si="941">(((L940/60)/60)/24)+DATE(1970,1,1)</f>
        <v>43263.20833</v>
      </c>
      <c r="O940" s="7">
        <f t="shared" si="941"/>
        <v>43299.20833</v>
      </c>
      <c r="P940" s="3" t="b">
        <v>0</v>
      </c>
      <c r="Q940" s="3" t="b">
        <v>1</v>
      </c>
      <c r="R940" s="3" t="s">
        <v>196</v>
      </c>
      <c r="S940" s="3" t="s">
        <v>50</v>
      </c>
      <c r="T940" s="3" t="s">
        <v>24</v>
      </c>
      <c r="U940" s="3"/>
      <c r="V940" s="3"/>
      <c r="W940" s="3"/>
      <c r="X940" s="3"/>
      <c r="Y940" s="3"/>
      <c r="Z940" s="3"/>
    </row>
    <row r="941">
      <c r="A941" s="3">
        <v>939.0</v>
      </c>
      <c r="B941" s="3" t="s">
        <v>1986</v>
      </c>
      <c r="C941" s="3" t="s">
        <v>1987</v>
      </c>
      <c r="D941" s="3">
        <v>7800.0</v>
      </c>
      <c r="E941" s="3">
        <v>3839.0</v>
      </c>
      <c r="F941" s="5">
        <f t="shared" si="2"/>
        <v>49.21794872</v>
      </c>
      <c r="G941" s="3" t="s">
        <v>4</v>
      </c>
      <c r="H941" s="3">
        <v>67.0</v>
      </c>
      <c r="I941" s="6">
        <f t="shared" si="3"/>
        <v>57.29850746</v>
      </c>
      <c r="J941" s="3" t="s">
        <v>68</v>
      </c>
      <c r="K941" s="3" t="s">
        <v>106</v>
      </c>
      <c r="L941" s="3">
        <v>1.3047444E9</v>
      </c>
      <c r="M941" s="3">
        <v>1.3062132E9</v>
      </c>
      <c r="N941" s="7">
        <f t="shared" ref="N941:O941" si="942">(((L941/60)/60)/24)+DATE(1970,1,1)</f>
        <v>40670.20833</v>
      </c>
      <c r="O941" s="7">
        <f t="shared" si="942"/>
        <v>40687.20833</v>
      </c>
      <c r="P941" s="3" t="b">
        <v>0</v>
      </c>
      <c r="Q941" s="3" t="b">
        <v>1</v>
      </c>
      <c r="R941" s="3" t="s">
        <v>168</v>
      </c>
      <c r="S941" s="3" t="s">
        <v>51</v>
      </c>
      <c r="T941" s="3" t="s">
        <v>17</v>
      </c>
      <c r="U941" s="3"/>
      <c r="V941" s="3"/>
      <c r="W941" s="3"/>
      <c r="X941" s="3"/>
      <c r="Y941" s="3"/>
      <c r="Z941" s="3"/>
    </row>
    <row r="942">
      <c r="A942" s="3">
        <v>940.0</v>
      </c>
      <c r="B942" s="3" t="s">
        <v>1988</v>
      </c>
      <c r="C942" s="3" t="s">
        <v>1989</v>
      </c>
      <c r="D942" s="3">
        <v>9900.0</v>
      </c>
      <c r="E942" s="3">
        <v>6161.0</v>
      </c>
      <c r="F942" s="5">
        <f t="shared" si="2"/>
        <v>62.23232323</v>
      </c>
      <c r="G942" s="3" t="s">
        <v>5</v>
      </c>
      <c r="H942" s="3">
        <v>66.0</v>
      </c>
      <c r="I942" s="6">
        <f t="shared" si="3"/>
        <v>93.34848485</v>
      </c>
      <c r="J942" s="3" t="s">
        <v>73</v>
      </c>
      <c r="K942" s="3" t="s">
        <v>102</v>
      </c>
      <c r="L942" s="3">
        <v>1.3543416E9</v>
      </c>
      <c r="M942" s="3">
        <v>1.3562424E9</v>
      </c>
      <c r="N942" s="7">
        <f t="shared" ref="N942:O942" si="943">(((L942/60)/60)/24)+DATE(1970,1,1)</f>
        <v>41244.25</v>
      </c>
      <c r="O942" s="7">
        <f t="shared" si="943"/>
        <v>41266.25</v>
      </c>
      <c r="P942" s="3" t="b">
        <v>0</v>
      </c>
      <c r="Q942" s="3" t="b">
        <v>0</v>
      </c>
      <c r="R942" s="3" t="s">
        <v>111</v>
      </c>
      <c r="S942" s="3" t="s">
        <v>49</v>
      </c>
      <c r="T942" s="3" t="s">
        <v>11</v>
      </c>
      <c r="U942" s="3"/>
      <c r="V942" s="3"/>
      <c r="W942" s="3"/>
      <c r="X942" s="3"/>
      <c r="Y942" s="3"/>
      <c r="Z942" s="3"/>
    </row>
    <row r="943">
      <c r="A943" s="3">
        <v>941.0</v>
      </c>
      <c r="B943" s="3" t="s">
        <v>1990</v>
      </c>
      <c r="C943" s="3" t="s">
        <v>1991</v>
      </c>
      <c r="D943" s="3">
        <v>43000.0</v>
      </c>
      <c r="E943" s="3">
        <v>5615.0</v>
      </c>
      <c r="F943" s="5">
        <f t="shared" si="2"/>
        <v>13.05813953</v>
      </c>
      <c r="G943" s="3" t="s">
        <v>4</v>
      </c>
      <c r="H943" s="3">
        <v>78.0</v>
      </c>
      <c r="I943" s="6">
        <f t="shared" si="3"/>
        <v>71.98717949</v>
      </c>
      <c r="J943" s="3" t="s">
        <v>68</v>
      </c>
      <c r="K943" s="3" t="s">
        <v>106</v>
      </c>
      <c r="L943" s="3">
        <v>1.2945528E9</v>
      </c>
      <c r="M943" s="3">
        <v>1.2975768E9</v>
      </c>
      <c r="N943" s="7">
        <f t="shared" ref="N943:O943" si="944">(((L943/60)/60)/24)+DATE(1970,1,1)</f>
        <v>40552.25</v>
      </c>
      <c r="O943" s="7">
        <f t="shared" si="944"/>
        <v>40587.25</v>
      </c>
      <c r="P943" s="3" t="b">
        <v>1</v>
      </c>
      <c r="Q943" s="3" t="b">
        <v>0</v>
      </c>
      <c r="R943" s="3" t="s">
        <v>116</v>
      </c>
      <c r="S943" s="3" t="s">
        <v>46</v>
      </c>
      <c r="T943" s="3" t="s">
        <v>8</v>
      </c>
      <c r="U943" s="3"/>
      <c r="V943" s="3"/>
      <c r="W943" s="3"/>
      <c r="X943" s="3"/>
      <c r="Y943" s="3"/>
      <c r="Z943" s="3"/>
    </row>
    <row r="944">
      <c r="A944" s="3">
        <v>942.0</v>
      </c>
      <c r="B944" s="3" t="s">
        <v>1984</v>
      </c>
      <c r="C944" s="3" t="s">
        <v>1992</v>
      </c>
      <c r="D944" s="3">
        <v>9600.0</v>
      </c>
      <c r="E944" s="3">
        <v>6205.0</v>
      </c>
      <c r="F944" s="5">
        <f t="shared" si="2"/>
        <v>64.63541667</v>
      </c>
      <c r="G944" s="3" t="s">
        <v>4</v>
      </c>
      <c r="H944" s="3">
        <v>67.0</v>
      </c>
      <c r="I944" s="6">
        <f t="shared" si="3"/>
        <v>92.6119403</v>
      </c>
      <c r="J944" s="3" t="s">
        <v>74</v>
      </c>
      <c r="K944" s="3" t="s">
        <v>110</v>
      </c>
      <c r="L944" s="3">
        <v>1.2959352E9</v>
      </c>
      <c r="M944" s="3">
        <v>1.2961944E9</v>
      </c>
      <c r="N944" s="7">
        <f t="shared" ref="N944:O944" si="945">(((L944/60)/60)/24)+DATE(1970,1,1)</f>
        <v>40568.25</v>
      </c>
      <c r="O944" s="7">
        <f t="shared" si="945"/>
        <v>40571.25</v>
      </c>
      <c r="P944" s="3" t="b">
        <v>0</v>
      </c>
      <c r="Q944" s="3" t="b">
        <v>0</v>
      </c>
      <c r="R944" s="3" t="s">
        <v>116</v>
      </c>
      <c r="S944" s="3" t="s">
        <v>46</v>
      </c>
      <c r="T944" s="3" t="s">
        <v>8</v>
      </c>
      <c r="U944" s="3"/>
      <c r="V944" s="3"/>
      <c r="W944" s="3"/>
      <c r="X944" s="3"/>
      <c r="Y944" s="3"/>
      <c r="Z944" s="3"/>
    </row>
    <row r="945">
      <c r="A945" s="3">
        <v>943.0</v>
      </c>
      <c r="B945" s="3" t="s">
        <v>1993</v>
      </c>
      <c r="C945" s="3" t="s">
        <v>1994</v>
      </c>
      <c r="D945" s="3">
        <v>7500.0</v>
      </c>
      <c r="E945" s="3">
        <v>11969.0</v>
      </c>
      <c r="F945" s="5">
        <f t="shared" si="2"/>
        <v>159.5866667</v>
      </c>
      <c r="G945" s="3" t="s">
        <v>6</v>
      </c>
      <c r="H945" s="3">
        <v>114.0</v>
      </c>
      <c r="I945" s="6">
        <f t="shared" si="3"/>
        <v>104.9912281</v>
      </c>
      <c r="J945" s="3" t="s">
        <v>68</v>
      </c>
      <c r="K945" s="3" t="s">
        <v>106</v>
      </c>
      <c r="L945" s="3">
        <v>1.4115348E9</v>
      </c>
      <c r="M945" s="3">
        <v>1.4145588E9</v>
      </c>
      <c r="N945" s="7">
        <f t="shared" ref="N945:O945" si="946">(((L945/60)/60)/24)+DATE(1970,1,1)</f>
        <v>41906.20833</v>
      </c>
      <c r="O945" s="7">
        <f t="shared" si="946"/>
        <v>41941.20833</v>
      </c>
      <c r="P945" s="3" t="b">
        <v>0</v>
      </c>
      <c r="Q945" s="3" t="b">
        <v>0</v>
      </c>
      <c r="R945" s="3" t="s">
        <v>103</v>
      </c>
      <c r="S945" s="3" t="s">
        <v>52</v>
      </c>
      <c r="T945" s="3" t="s">
        <v>12</v>
      </c>
      <c r="U945" s="3"/>
      <c r="V945" s="3"/>
      <c r="W945" s="3"/>
      <c r="X945" s="3"/>
      <c r="Y945" s="3"/>
      <c r="Z945" s="3"/>
    </row>
    <row r="946">
      <c r="A946" s="3">
        <v>944.0</v>
      </c>
      <c r="B946" s="3" t="s">
        <v>1995</v>
      </c>
      <c r="C946" s="3" t="s">
        <v>1996</v>
      </c>
      <c r="D946" s="3">
        <v>10000.0</v>
      </c>
      <c r="E946" s="3">
        <v>8142.0</v>
      </c>
      <c r="F946" s="5">
        <f t="shared" si="2"/>
        <v>81.42</v>
      </c>
      <c r="G946" s="3" t="s">
        <v>4</v>
      </c>
      <c r="H946" s="3">
        <v>263.0</v>
      </c>
      <c r="I946" s="6">
        <f t="shared" si="3"/>
        <v>30.9581749</v>
      </c>
      <c r="J946" s="3" t="s">
        <v>74</v>
      </c>
      <c r="K946" s="3" t="s">
        <v>110</v>
      </c>
      <c r="L946" s="3">
        <v>1.4867064E9</v>
      </c>
      <c r="M946" s="3">
        <v>1.488348E9</v>
      </c>
      <c r="N946" s="7">
        <f t="shared" ref="N946:O946" si="947">(((L946/60)/60)/24)+DATE(1970,1,1)</f>
        <v>42776.25</v>
      </c>
      <c r="O946" s="7">
        <f t="shared" si="947"/>
        <v>42795.25</v>
      </c>
      <c r="P946" s="3" t="b">
        <v>0</v>
      </c>
      <c r="Q946" s="3" t="b">
        <v>0</v>
      </c>
      <c r="R946" s="3" t="s">
        <v>199</v>
      </c>
      <c r="S946" s="3" t="s">
        <v>53</v>
      </c>
      <c r="T946" s="3" t="s">
        <v>15</v>
      </c>
      <c r="U946" s="3"/>
      <c r="V946" s="3"/>
      <c r="W946" s="3"/>
      <c r="X946" s="3"/>
      <c r="Y946" s="3"/>
      <c r="Z946" s="3"/>
    </row>
    <row r="947">
      <c r="A947" s="3">
        <v>945.0</v>
      </c>
      <c r="B947" s="3" t="s">
        <v>1997</v>
      </c>
      <c r="C947" s="3" t="s">
        <v>1998</v>
      </c>
      <c r="D947" s="3">
        <v>172000.0</v>
      </c>
      <c r="E947" s="3">
        <v>55805.0</v>
      </c>
      <c r="F947" s="5">
        <f t="shared" si="2"/>
        <v>32.44476744</v>
      </c>
      <c r="G947" s="3" t="s">
        <v>4</v>
      </c>
      <c r="H947" s="3">
        <v>1691.0</v>
      </c>
      <c r="I947" s="6">
        <f t="shared" si="3"/>
        <v>33.00118273</v>
      </c>
      <c r="J947" s="3" t="s">
        <v>68</v>
      </c>
      <c r="K947" s="3" t="s">
        <v>106</v>
      </c>
      <c r="L947" s="3">
        <v>1.333602E9</v>
      </c>
      <c r="M947" s="3">
        <v>1.334898E9</v>
      </c>
      <c r="N947" s="7">
        <f t="shared" ref="N947:O947" si="948">(((L947/60)/60)/24)+DATE(1970,1,1)</f>
        <v>41004.20833</v>
      </c>
      <c r="O947" s="7">
        <f t="shared" si="948"/>
        <v>41019.20833</v>
      </c>
      <c r="P947" s="3" t="b">
        <v>1</v>
      </c>
      <c r="Q947" s="3" t="b">
        <v>0</v>
      </c>
      <c r="R947" s="3" t="s">
        <v>199</v>
      </c>
      <c r="S947" s="3" t="s">
        <v>53</v>
      </c>
      <c r="T947" s="3" t="s">
        <v>15</v>
      </c>
      <c r="U947" s="3"/>
      <c r="V947" s="3"/>
      <c r="W947" s="3"/>
      <c r="X947" s="3"/>
      <c r="Y947" s="3"/>
      <c r="Z947" s="3"/>
    </row>
    <row r="948">
      <c r="A948" s="3">
        <v>946.0</v>
      </c>
      <c r="B948" s="3" t="s">
        <v>1999</v>
      </c>
      <c r="C948" s="3" t="s">
        <v>2000</v>
      </c>
      <c r="D948" s="3">
        <v>153700.0</v>
      </c>
      <c r="E948" s="3">
        <v>15238.0</v>
      </c>
      <c r="F948" s="5">
        <f t="shared" si="2"/>
        <v>9.914118412</v>
      </c>
      <c r="G948" s="3" t="s">
        <v>4</v>
      </c>
      <c r="H948" s="3">
        <v>181.0</v>
      </c>
      <c r="I948" s="6">
        <f t="shared" si="3"/>
        <v>84.1878453</v>
      </c>
      <c r="J948" s="3" t="s">
        <v>68</v>
      </c>
      <c r="K948" s="3" t="s">
        <v>106</v>
      </c>
      <c r="L948" s="3">
        <v>1.3082004E9</v>
      </c>
      <c r="M948" s="3">
        <v>1.3083732E9</v>
      </c>
      <c r="N948" s="7">
        <f t="shared" ref="N948:O948" si="949">(((L948/60)/60)/24)+DATE(1970,1,1)</f>
        <v>40710.20833</v>
      </c>
      <c r="O948" s="7">
        <f t="shared" si="949"/>
        <v>40712.20833</v>
      </c>
      <c r="P948" s="3" t="b">
        <v>0</v>
      </c>
      <c r="Q948" s="3" t="b">
        <v>0</v>
      </c>
      <c r="R948" s="3" t="s">
        <v>116</v>
      </c>
      <c r="S948" s="3" t="s">
        <v>46</v>
      </c>
      <c r="T948" s="3" t="s">
        <v>8</v>
      </c>
      <c r="U948" s="3"/>
      <c r="V948" s="3"/>
      <c r="W948" s="3"/>
      <c r="X948" s="3"/>
      <c r="Y948" s="3"/>
      <c r="Z948" s="3"/>
    </row>
    <row r="949">
      <c r="A949" s="3">
        <v>947.0</v>
      </c>
      <c r="B949" s="3" t="s">
        <v>2001</v>
      </c>
      <c r="C949" s="3" t="s">
        <v>2002</v>
      </c>
      <c r="D949" s="3">
        <v>3600.0</v>
      </c>
      <c r="E949" s="3">
        <v>961.0</v>
      </c>
      <c r="F949" s="5">
        <f t="shared" si="2"/>
        <v>26.69444444</v>
      </c>
      <c r="G949" s="3" t="s">
        <v>4</v>
      </c>
      <c r="H949" s="3">
        <v>13.0</v>
      </c>
      <c r="I949" s="6">
        <f t="shared" si="3"/>
        <v>73.92307692</v>
      </c>
      <c r="J949" s="3" t="s">
        <v>68</v>
      </c>
      <c r="K949" s="3" t="s">
        <v>106</v>
      </c>
      <c r="L949" s="3">
        <v>1.4117076E9</v>
      </c>
      <c r="M949" s="3">
        <v>1.4123124E9</v>
      </c>
      <c r="N949" s="7">
        <f t="shared" ref="N949:O949" si="950">(((L949/60)/60)/24)+DATE(1970,1,1)</f>
        <v>41908.20833</v>
      </c>
      <c r="O949" s="7">
        <f t="shared" si="950"/>
        <v>41915.20833</v>
      </c>
      <c r="P949" s="3" t="b">
        <v>0</v>
      </c>
      <c r="Q949" s="3" t="b">
        <v>0</v>
      </c>
      <c r="R949" s="3" t="s">
        <v>116</v>
      </c>
      <c r="S949" s="3" t="s">
        <v>46</v>
      </c>
      <c r="T949" s="3" t="s">
        <v>8</v>
      </c>
      <c r="U949" s="3"/>
      <c r="V949" s="3"/>
      <c r="W949" s="3"/>
      <c r="X949" s="3"/>
      <c r="Y949" s="3"/>
      <c r="Z949" s="3"/>
    </row>
    <row r="950">
      <c r="A950" s="3">
        <v>948.0</v>
      </c>
      <c r="B950" s="3" t="s">
        <v>2003</v>
      </c>
      <c r="C950" s="3" t="s">
        <v>2004</v>
      </c>
      <c r="D950" s="3">
        <v>9400.0</v>
      </c>
      <c r="E950" s="3">
        <v>5918.0</v>
      </c>
      <c r="F950" s="5">
        <f t="shared" si="2"/>
        <v>62.95744681</v>
      </c>
      <c r="G950" s="3" t="s">
        <v>3</v>
      </c>
      <c r="H950" s="3">
        <v>160.0</v>
      </c>
      <c r="I950" s="6">
        <f t="shared" si="3"/>
        <v>36.9875</v>
      </c>
      <c r="J950" s="3" t="s">
        <v>68</v>
      </c>
      <c r="K950" s="3" t="s">
        <v>106</v>
      </c>
      <c r="L950" s="3">
        <v>1.418364E9</v>
      </c>
      <c r="M950" s="3">
        <v>1.419228E9</v>
      </c>
      <c r="N950" s="7">
        <f t="shared" ref="N950:O950" si="951">(((L950/60)/60)/24)+DATE(1970,1,1)</f>
        <v>41985.25</v>
      </c>
      <c r="O950" s="7">
        <f t="shared" si="951"/>
        <v>41995.25</v>
      </c>
      <c r="P950" s="3" t="b">
        <v>1</v>
      </c>
      <c r="Q950" s="3" t="b">
        <v>1</v>
      </c>
      <c r="R950" s="3" t="s">
        <v>123</v>
      </c>
      <c r="S950" s="3" t="s">
        <v>47</v>
      </c>
      <c r="T950" s="3" t="s">
        <v>10</v>
      </c>
      <c r="U950" s="3"/>
      <c r="V950" s="3"/>
      <c r="W950" s="3"/>
      <c r="X950" s="3"/>
      <c r="Y950" s="3"/>
      <c r="Z950" s="3"/>
    </row>
    <row r="951">
      <c r="A951" s="3">
        <v>949.0</v>
      </c>
      <c r="B951" s="3" t="s">
        <v>2005</v>
      </c>
      <c r="C951" s="3" t="s">
        <v>2006</v>
      </c>
      <c r="D951" s="3">
        <v>5900.0</v>
      </c>
      <c r="E951" s="3">
        <v>9520.0</v>
      </c>
      <c r="F951" s="5">
        <f t="shared" si="2"/>
        <v>161.3559322</v>
      </c>
      <c r="G951" s="3" t="s">
        <v>6</v>
      </c>
      <c r="H951" s="3">
        <v>203.0</v>
      </c>
      <c r="I951" s="6">
        <f t="shared" si="3"/>
        <v>46.89655172</v>
      </c>
      <c r="J951" s="3" t="s">
        <v>68</v>
      </c>
      <c r="K951" s="3" t="s">
        <v>106</v>
      </c>
      <c r="L951" s="3">
        <v>1.4293332E9</v>
      </c>
      <c r="M951" s="3">
        <v>1.4309748E9</v>
      </c>
      <c r="N951" s="7">
        <f t="shared" ref="N951:O951" si="952">(((L951/60)/60)/24)+DATE(1970,1,1)</f>
        <v>42112.20833</v>
      </c>
      <c r="O951" s="7">
        <f t="shared" si="952"/>
        <v>42131.20833</v>
      </c>
      <c r="P951" s="3" t="b">
        <v>0</v>
      </c>
      <c r="Q951" s="3" t="b">
        <v>0</v>
      </c>
      <c r="R951" s="3" t="s">
        <v>111</v>
      </c>
      <c r="S951" s="3" t="s">
        <v>49</v>
      </c>
      <c r="T951" s="3" t="s">
        <v>11</v>
      </c>
      <c r="U951" s="3"/>
      <c r="V951" s="3"/>
      <c r="W951" s="3"/>
      <c r="X951" s="3"/>
      <c r="Y951" s="3"/>
      <c r="Z951" s="3"/>
    </row>
    <row r="952">
      <c r="A952" s="3">
        <v>950.0</v>
      </c>
      <c r="B952" s="3" t="s">
        <v>2007</v>
      </c>
      <c r="C952" s="3" t="s">
        <v>2008</v>
      </c>
      <c r="D952" s="3">
        <v>100.0</v>
      </c>
      <c r="E952" s="3">
        <v>5.0</v>
      </c>
      <c r="F952" s="5">
        <f t="shared" si="2"/>
        <v>5</v>
      </c>
      <c r="G952" s="3" t="s">
        <v>4</v>
      </c>
      <c r="H952" s="3">
        <v>1.0</v>
      </c>
      <c r="I952" s="6">
        <f t="shared" si="3"/>
        <v>5</v>
      </c>
      <c r="J952" s="3" t="s">
        <v>68</v>
      </c>
      <c r="K952" s="3" t="s">
        <v>106</v>
      </c>
      <c r="L952" s="3">
        <v>1.5553908E9</v>
      </c>
      <c r="M952" s="3">
        <v>1.5558228E9</v>
      </c>
      <c r="N952" s="7">
        <f t="shared" ref="N952:O952" si="953">(((L952/60)/60)/24)+DATE(1970,1,1)</f>
        <v>43571.20833</v>
      </c>
      <c r="O952" s="7">
        <f t="shared" si="953"/>
        <v>43576.20833</v>
      </c>
      <c r="P952" s="3" t="b">
        <v>0</v>
      </c>
      <c r="Q952" s="3" t="b">
        <v>1</v>
      </c>
      <c r="R952" s="3" t="s">
        <v>116</v>
      </c>
      <c r="S952" s="3" t="s">
        <v>46</v>
      </c>
      <c r="T952" s="3" t="s">
        <v>8</v>
      </c>
      <c r="U952" s="3"/>
      <c r="V952" s="3"/>
      <c r="W952" s="3"/>
      <c r="X952" s="3"/>
      <c r="Y952" s="3"/>
      <c r="Z952" s="3"/>
    </row>
    <row r="953">
      <c r="A953" s="3">
        <v>951.0</v>
      </c>
      <c r="B953" s="3" t="s">
        <v>2009</v>
      </c>
      <c r="C953" s="3" t="s">
        <v>2010</v>
      </c>
      <c r="D953" s="3">
        <v>14500.0</v>
      </c>
      <c r="E953" s="3">
        <v>159056.0</v>
      </c>
      <c r="F953" s="5">
        <f t="shared" si="2"/>
        <v>1096.937931</v>
      </c>
      <c r="G953" s="3" t="s">
        <v>6</v>
      </c>
      <c r="H953" s="3">
        <v>1559.0</v>
      </c>
      <c r="I953" s="6">
        <f t="shared" si="3"/>
        <v>102.0243746</v>
      </c>
      <c r="J953" s="3" t="s">
        <v>68</v>
      </c>
      <c r="K953" s="3" t="s">
        <v>106</v>
      </c>
      <c r="L953" s="3">
        <v>1.482732E9</v>
      </c>
      <c r="M953" s="3">
        <v>1.4828184E9</v>
      </c>
      <c r="N953" s="7">
        <f t="shared" ref="N953:O953" si="954">(((L953/60)/60)/24)+DATE(1970,1,1)</f>
        <v>42730.25</v>
      </c>
      <c r="O953" s="7">
        <f t="shared" si="954"/>
        <v>42731.25</v>
      </c>
      <c r="P953" s="3" t="b">
        <v>0</v>
      </c>
      <c r="Q953" s="3" t="b">
        <v>1</v>
      </c>
      <c r="R953" s="3" t="s">
        <v>107</v>
      </c>
      <c r="S953" s="3" t="s">
        <v>48</v>
      </c>
      <c r="T953" s="3" t="s">
        <v>9</v>
      </c>
      <c r="U953" s="3"/>
      <c r="V953" s="3"/>
      <c r="W953" s="3"/>
      <c r="X953" s="3"/>
      <c r="Y953" s="3"/>
      <c r="Z953" s="3"/>
    </row>
    <row r="954">
      <c r="A954" s="3">
        <v>952.0</v>
      </c>
      <c r="B954" s="3" t="s">
        <v>2011</v>
      </c>
      <c r="C954" s="3" t="s">
        <v>2012</v>
      </c>
      <c r="D954" s="3">
        <v>145500.0</v>
      </c>
      <c r="E954" s="3">
        <v>101987.0</v>
      </c>
      <c r="F954" s="5">
        <f t="shared" si="2"/>
        <v>70.09415808</v>
      </c>
      <c r="G954" s="3" t="s">
        <v>3</v>
      </c>
      <c r="H954" s="3">
        <v>2266.0</v>
      </c>
      <c r="I954" s="6">
        <f t="shared" si="3"/>
        <v>45.00750221</v>
      </c>
      <c r="J954" s="3" t="s">
        <v>68</v>
      </c>
      <c r="K954" s="3" t="s">
        <v>106</v>
      </c>
      <c r="L954" s="3">
        <v>1.4707188E9</v>
      </c>
      <c r="M954" s="3">
        <v>1.4719284E9</v>
      </c>
      <c r="N954" s="7">
        <f t="shared" ref="N954:O954" si="955">(((L954/60)/60)/24)+DATE(1970,1,1)</f>
        <v>42591.20833</v>
      </c>
      <c r="O954" s="7">
        <f t="shared" si="955"/>
        <v>42605.20833</v>
      </c>
      <c r="P954" s="3" t="b">
        <v>0</v>
      </c>
      <c r="Q954" s="3" t="b">
        <v>0</v>
      </c>
      <c r="R954" s="3" t="s">
        <v>123</v>
      </c>
      <c r="S954" s="3" t="s">
        <v>47</v>
      </c>
      <c r="T954" s="3" t="s">
        <v>10</v>
      </c>
      <c r="U954" s="3"/>
      <c r="V954" s="3"/>
      <c r="W954" s="3"/>
      <c r="X954" s="3"/>
      <c r="Y954" s="3"/>
      <c r="Z954" s="3"/>
    </row>
    <row r="955">
      <c r="A955" s="3">
        <v>953.0</v>
      </c>
      <c r="B955" s="3" t="s">
        <v>2013</v>
      </c>
      <c r="C955" s="3" t="s">
        <v>2014</v>
      </c>
      <c r="D955" s="3">
        <v>3300.0</v>
      </c>
      <c r="E955" s="3">
        <v>1980.0</v>
      </c>
      <c r="F955" s="5">
        <f t="shared" si="2"/>
        <v>60</v>
      </c>
      <c r="G955" s="3" t="s">
        <v>4</v>
      </c>
      <c r="H955" s="3">
        <v>21.0</v>
      </c>
      <c r="I955" s="6">
        <f t="shared" si="3"/>
        <v>94.28571429</v>
      </c>
      <c r="J955" s="3" t="s">
        <v>68</v>
      </c>
      <c r="K955" s="3" t="s">
        <v>106</v>
      </c>
      <c r="L955" s="3">
        <v>1.4505912E9</v>
      </c>
      <c r="M955" s="3">
        <v>1.4537016E9</v>
      </c>
      <c r="N955" s="7">
        <f t="shared" ref="N955:O955" si="956">(((L955/60)/60)/24)+DATE(1970,1,1)</f>
        <v>42358.25</v>
      </c>
      <c r="O955" s="7">
        <f t="shared" si="956"/>
        <v>42394.25</v>
      </c>
      <c r="P955" s="3" t="b">
        <v>0</v>
      </c>
      <c r="Q955" s="3" t="b">
        <v>1</v>
      </c>
      <c r="R955" s="3" t="s">
        <v>551</v>
      </c>
      <c r="S955" s="3" t="s">
        <v>47</v>
      </c>
      <c r="T955" s="3" t="s">
        <v>26</v>
      </c>
      <c r="U955" s="3"/>
      <c r="V955" s="3"/>
      <c r="W955" s="3"/>
      <c r="X955" s="3"/>
      <c r="Y955" s="3"/>
      <c r="Z955" s="3"/>
    </row>
    <row r="956">
      <c r="A956" s="3">
        <v>954.0</v>
      </c>
      <c r="B956" s="3" t="s">
        <v>2015</v>
      </c>
      <c r="C956" s="3" t="s">
        <v>2016</v>
      </c>
      <c r="D956" s="3">
        <v>42600.0</v>
      </c>
      <c r="E956" s="3">
        <v>156384.0</v>
      </c>
      <c r="F956" s="5">
        <f t="shared" si="2"/>
        <v>367.0985915</v>
      </c>
      <c r="G956" s="3" t="s">
        <v>6</v>
      </c>
      <c r="H956" s="3">
        <v>1548.0</v>
      </c>
      <c r="I956" s="6">
        <f t="shared" si="3"/>
        <v>101.0232558</v>
      </c>
      <c r="J956" s="3" t="s">
        <v>74</v>
      </c>
      <c r="K956" s="3" t="s">
        <v>110</v>
      </c>
      <c r="L956" s="3">
        <v>1.34829E9</v>
      </c>
      <c r="M956" s="3">
        <v>1.3503636E9</v>
      </c>
      <c r="N956" s="7">
        <f t="shared" ref="N956:O956" si="957">(((L956/60)/60)/24)+DATE(1970,1,1)</f>
        <v>41174.20833</v>
      </c>
      <c r="O956" s="7">
        <f t="shared" si="957"/>
        <v>41198.20833</v>
      </c>
      <c r="P956" s="3" t="b">
        <v>0</v>
      </c>
      <c r="Q956" s="3" t="b">
        <v>0</v>
      </c>
      <c r="R956" s="3" t="s">
        <v>111</v>
      </c>
      <c r="S956" s="3" t="s">
        <v>49</v>
      </c>
      <c r="T956" s="3" t="s">
        <v>11</v>
      </c>
      <c r="U956" s="3"/>
      <c r="V956" s="3"/>
      <c r="W956" s="3"/>
      <c r="X956" s="3"/>
      <c r="Y956" s="3"/>
      <c r="Z956" s="3"/>
    </row>
    <row r="957">
      <c r="A957" s="3">
        <v>955.0</v>
      </c>
      <c r="B957" s="3" t="s">
        <v>2017</v>
      </c>
      <c r="C957" s="3" t="s">
        <v>2018</v>
      </c>
      <c r="D957" s="3">
        <v>700.0</v>
      </c>
      <c r="E957" s="3">
        <v>7763.0</v>
      </c>
      <c r="F957" s="5">
        <f t="shared" si="2"/>
        <v>1109</v>
      </c>
      <c r="G957" s="3" t="s">
        <v>6</v>
      </c>
      <c r="H957" s="3">
        <v>80.0</v>
      </c>
      <c r="I957" s="6">
        <f t="shared" si="3"/>
        <v>97.0375</v>
      </c>
      <c r="J957" s="3" t="s">
        <v>68</v>
      </c>
      <c r="K957" s="3" t="s">
        <v>106</v>
      </c>
      <c r="L957" s="3">
        <v>1.3538232E9</v>
      </c>
      <c r="M957" s="3">
        <v>1.353996E9</v>
      </c>
      <c r="N957" s="7">
        <f t="shared" ref="N957:O957" si="958">(((L957/60)/60)/24)+DATE(1970,1,1)</f>
        <v>41238.25</v>
      </c>
      <c r="O957" s="7">
        <f t="shared" si="958"/>
        <v>41240.25</v>
      </c>
      <c r="P957" s="3" t="b">
        <v>0</v>
      </c>
      <c r="Q957" s="3" t="b">
        <v>0</v>
      </c>
      <c r="R957" s="3" t="s">
        <v>116</v>
      </c>
      <c r="S957" s="3" t="s">
        <v>46</v>
      </c>
      <c r="T957" s="3" t="s">
        <v>8</v>
      </c>
      <c r="U957" s="3"/>
      <c r="V957" s="3"/>
      <c r="W957" s="3"/>
      <c r="X957" s="3"/>
      <c r="Y957" s="3"/>
      <c r="Z957" s="3"/>
    </row>
    <row r="958">
      <c r="A958" s="3">
        <v>956.0</v>
      </c>
      <c r="B958" s="3" t="s">
        <v>2019</v>
      </c>
      <c r="C958" s="3" t="s">
        <v>2020</v>
      </c>
      <c r="D958" s="3">
        <v>187600.0</v>
      </c>
      <c r="E958" s="3">
        <v>35698.0</v>
      </c>
      <c r="F958" s="5">
        <f t="shared" si="2"/>
        <v>19.02878465</v>
      </c>
      <c r="G958" s="3" t="s">
        <v>4</v>
      </c>
      <c r="H958" s="3">
        <v>830.0</v>
      </c>
      <c r="I958" s="6">
        <f t="shared" si="3"/>
        <v>43.00963855</v>
      </c>
      <c r="J958" s="3" t="s">
        <v>68</v>
      </c>
      <c r="K958" s="3" t="s">
        <v>106</v>
      </c>
      <c r="L958" s="3">
        <v>1.450764E9</v>
      </c>
      <c r="M958" s="3">
        <v>1.4511096E9</v>
      </c>
      <c r="N958" s="7">
        <f t="shared" ref="N958:O958" si="959">(((L958/60)/60)/24)+DATE(1970,1,1)</f>
        <v>42360.25</v>
      </c>
      <c r="O958" s="7">
        <f t="shared" si="959"/>
        <v>42364.25</v>
      </c>
      <c r="P958" s="3" t="b">
        <v>0</v>
      </c>
      <c r="Q958" s="3" t="b">
        <v>0</v>
      </c>
      <c r="R958" s="3" t="s">
        <v>551</v>
      </c>
      <c r="S958" s="3" t="s">
        <v>47</v>
      </c>
      <c r="T958" s="3" t="s">
        <v>26</v>
      </c>
      <c r="U958" s="3"/>
      <c r="V958" s="3"/>
      <c r="W958" s="3"/>
      <c r="X958" s="3"/>
      <c r="Y958" s="3"/>
      <c r="Z958" s="3"/>
    </row>
    <row r="959">
      <c r="A959" s="3">
        <v>957.0</v>
      </c>
      <c r="B959" s="3" t="s">
        <v>2021</v>
      </c>
      <c r="C959" s="3" t="s">
        <v>2022</v>
      </c>
      <c r="D959" s="3">
        <v>9800.0</v>
      </c>
      <c r="E959" s="3">
        <v>12434.0</v>
      </c>
      <c r="F959" s="5">
        <f t="shared" si="2"/>
        <v>126.877551</v>
      </c>
      <c r="G959" s="3" t="s">
        <v>6</v>
      </c>
      <c r="H959" s="3">
        <v>131.0</v>
      </c>
      <c r="I959" s="6">
        <f t="shared" si="3"/>
        <v>94.91603053</v>
      </c>
      <c r="J959" s="3" t="s">
        <v>68</v>
      </c>
      <c r="K959" s="3" t="s">
        <v>106</v>
      </c>
      <c r="L959" s="3">
        <v>1.329372E9</v>
      </c>
      <c r="M959" s="3">
        <v>1.3296312E9</v>
      </c>
      <c r="N959" s="7">
        <f t="shared" ref="N959:O959" si="960">(((L959/60)/60)/24)+DATE(1970,1,1)</f>
        <v>40955.25</v>
      </c>
      <c r="O959" s="7">
        <f t="shared" si="960"/>
        <v>40958.25</v>
      </c>
      <c r="P959" s="3" t="b">
        <v>0</v>
      </c>
      <c r="Q959" s="3" t="b">
        <v>0</v>
      </c>
      <c r="R959" s="3" t="s">
        <v>116</v>
      </c>
      <c r="S959" s="3" t="s">
        <v>46</v>
      </c>
      <c r="T959" s="3" t="s">
        <v>8</v>
      </c>
      <c r="U959" s="3"/>
      <c r="V959" s="3"/>
      <c r="W959" s="3"/>
      <c r="X959" s="3"/>
      <c r="Y959" s="3"/>
      <c r="Z959" s="3"/>
    </row>
    <row r="960">
      <c r="A960" s="3">
        <v>958.0</v>
      </c>
      <c r="B960" s="3" t="s">
        <v>2023</v>
      </c>
      <c r="C960" s="3" t="s">
        <v>2024</v>
      </c>
      <c r="D960" s="3">
        <v>1100.0</v>
      </c>
      <c r="E960" s="3">
        <v>8081.0</v>
      </c>
      <c r="F960" s="5">
        <f t="shared" si="2"/>
        <v>734.6363636</v>
      </c>
      <c r="G960" s="3" t="s">
        <v>6</v>
      </c>
      <c r="H960" s="3">
        <v>112.0</v>
      </c>
      <c r="I960" s="6">
        <f t="shared" si="3"/>
        <v>72.15178571</v>
      </c>
      <c r="J960" s="3" t="s">
        <v>68</v>
      </c>
      <c r="K960" s="3" t="s">
        <v>106</v>
      </c>
      <c r="L960" s="3">
        <v>1.2770964E9</v>
      </c>
      <c r="M960" s="3">
        <v>1.2789972E9</v>
      </c>
      <c r="N960" s="7">
        <f t="shared" ref="N960:O960" si="961">(((L960/60)/60)/24)+DATE(1970,1,1)</f>
        <v>40350.20833</v>
      </c>
      <c r="O960" s="7">
        <f t="shared" si="961"/>
        <v>40372.20833</v>
      </c>
      <c r="P960" s="3" t="b">
        <v>0</v>
      </c>
      <c r="Q960" s="3" t="b">
        <v>0</v>
      </c>
      <c r="R960" s="3" t="s">
        <v>151</v>
      </c>
      <c r="S960" s="3" t="s">
        <v>47</v>
      </c>
      <c r="T960" s="3" t="s">
        <v>18</v>
      </c>
      <c r="U960" s="3"/>
      <c r="V960" s="3"/>
      <c r="W960" s="3"/>
      <c r="X960" s="3"/>
      <c r="Y960" s="3"/>
      <c r="Z960" s="3"/>
    </row>
    <row r="961">
      <c r="A961" s="3">
        <v>959.0</v>
      </c>
      <c r="B961" s="3" t="s">
        <v>2025</v>
      </c>
      <c r="C961" s="3" t="s">
        <v>2026</v>
      </c>
      <c r="D961" s="3">
        <v>145000.0</v>
      </c>
      <c r="E961" s="3">
        <v>6631.0</v>
      </c>
      <c r="F961" s="5">
        <f t="shared" si="2"/>
        <v>4.573103448</v>
      </c>
      <c r="G961" s="3" t="s">
        <v>4</v>
      </c>
      <c r="H961" s="3">
        <v>130.0</v>
      </c>
      <c r="I961" s="6">
        <f t="shared" si="3"/>
        <v>51.00769231</v>
      </c>
      <c r="J961" s="3" t="s">
        <v>68</v>
      </c>
      <c r="K961" s="3" t="s">
        <v>106</v>
      </c>
      <c r="L961" s="3">
        <v>1.2777012E9</v>
      </c>
      <c r="M961" s="3">
        <v>1.2801204E9</v>
      </c>
      <c r="N961" s="7">
        <f t="shared" ref="N961:O961" si="962">(((L961/60)/60)/24)+DATE(1970,1,1)</f>
        <v>40357.20833</v>
      </c>
      <c r="O961" s="7">
        <f t="shared" si="962"/>
        <v>40385.20833</v>
      </c>
      <c r="P961" s="3" t="b">
        <v>0</v>
      </c>
      <c r="Q961" s="3" t="b">
        <v>0</v>
      </c>
      <c r="R961" s="3" t="s">
        <v>283</v>
      </c>
      <c r="S961" s="3" t="s">
        <v>50</v>
      </c>
      <c r="T961" s="3" t="s">
        <v>19</v>
      </c>
      <c r="U961" s="3"/>
      <c r="V961" s="3"/>
      <c r="W961" s="3"/>
      <c r="X961" s="3"/>
      <c r="Y961" s="3"/>
      <c r="Z961" s="3"/>
    </row>
    <row r="962">
      <c r="A962" s="3">
        <v>960.0</v>
      </c>
      <c r="B962" s="3" t="s">
        <v>2027</v>
      </c>
      <c r="C962" s="3" t="s">
        <v>2028</v>
      </c>
      <c r="D962" s="3">
        <v>5500.0</v>
      </c>
      <c r="E962" s="3">
        <v>4678.0</v>
      </c>
      <c r="F962" s="5">
        <f t="shared" si="2"/>
        <v>85.05454545</v>
      </c>
      <c r="G962" s="3" t="s">
        <v>4</v>
      </c>
      <c r="H962" s="3">
        <v>55.0</v>
      </c>
      <c r="I962" s="6">
        <f t="shared" si="3"/>
        <v>85.05454545</v>
      </c>
      <c r="J962" s="3" t="s">
        <v>68</v>
      </c>
      <c r="K962" s="3" t="s">
        <v>106</v>
      </c>
      <c r="L962" s="3">
        <v>1.4549112E9</v>
      </c>
      <c r="M962" s="3">
        <v>1.4581044E9</v>
      </c>
      <c r="N962" s="7">
        <f t="shared" ref="N962:O962" si="963">(((L962/60)/60)/24)+DATE(1970,1,1)</f>
        <v>42408.25</v>
      </c>
      <c r="O962" s="7">
        <f t="shared" si="963"/>
        <v>42445.20833</v>
      </c>
      <c r="P962" s="3" t="b">
        <v>0</v>
      </c>
      <c r="Q962" s="3" t="b">
        <v>0</v>
      </c>
      <c r="R962" s="3" t="s">
        <v>111</v>
      </c>
      <c r="S962" s="3" t="s">
        <v>49</v>
      </c>
      <c r="T962" s="3" t="s">
        <v>11</v>
      </c>
      <c r="U962" s="3"/>
      <c r="V962" s="3"/>
      <c r="W962" s="3"/>
      <c r="X962" s="3"/>
      <c r="Y962" s="3"/>
      <c r="Z962" s="3"/>
    </row>
    <row r="963">
      <c r="A963" s="3">
        <v>961.0</v>
      </c>
      <c r="B963" s="3" t="s">
        <v>2029</v>
      </c>
      <c r="C963" s="3" t="s">
        <v>2030</v>
      </c>
      <c r="D963" s="3">
        <v>5700.0</v>
      </c>
      <c r="E963" s="3">
        <v>6800.0</v>
      </c>
      <c r="F963" s="5">
        <f t="shared" si="2"/>
        <v>119.2982456</v>
      </c>
      <c r="G963" s="3" t="s">
        <v>6</v>
      </c>
      <c r="H963" s="3">
        <v>155.0</v>
      </c>
      <c r="I963" s="6">
        <f t="shared" si="3"/>
        <v>43.87096774</v>
      </c>
      <c r="J963" s="3" t="s">
        <v>68</v>
      </c>
      <c r="K963" s="3" t="s">
        <v>106</v>
      </c>
      <c r="L963" s="3">
        <v>1.2979224E9</v>
      </c>
      <c r="M963" s="3">
        <v>1.298268E9</v>
      </c>
      <c r="N963" s="7">
        <f t="shared" ref="N963:O963" si="964">(((L963/60)/60)/24)+DATE(1970,1,1)</f>
        <v>40591.25</v>
      </c>
      <c r="O963" s="7">
        <f t="shared" si="964"/>
        <v>40595.25</v>
      </c>
      <c r="P963" s="3" t="b">
        <v>0</v>
      </c>
      <c r="Q963" s="3" t="b">
        <v>0</v>
      </c>
      <c r="R963" s="3" t="s">
        <v>283</v>
      </c>
      <c r="S963" s="3" t="s">
        <v>50</v>
      </c>
      <c r="T963" s="3" t="s">
        <v>19</v>
      </c>
      <c r="U963" s="3"/>
      <c r="V963" s="3"/>
      <c r="W963" s="3"/>
      <c r="X963" s="3"/>
      <c r="Y963" s="3"/>
      <c r="Z963" s="3"/>
    </row>
    <row r="964">
      <c r="A964" s="3">
        <v>962.0</v>
      </c>
      <c r="B964" s="3" t="s">
        <v>2031</v>
      </c>
      <c r="C964" s="3" t="s">
        <v>2032</v>
      </c>
      <c r="D964" s="3">
        <v>3600.0</v>
      </c>
      <c r="E964" s="3">
        <v>10657.0</v>
      </c>
      <c r="F964" s="5">
        <f t="shared" si="2"/>
        <v>296.0277778</v>
      </c>
      <c r="G964" s="3" t="s">
        <v>6</v>
      </c>
      <c r="H964" s="3">
        <v>266.0</v>
      </c>
      <c r="I964" s="6">
        <f t="shared" si="3"/>
        <v>40.06390977</v>
      </c>
      <c r="J964" s="3" t="s">
        <v>68</v>
      </c>
      <c r="K964" s="3" t="s">
        <v>106</v>
      </c>
      <c r="L964" s="3">
        <v>1.3844088E9</v>
      </c>
      <c r="M964" s="3">
        <v>1.3862232E9</v>
      </c>
      <c r="N964" s="7">
        <f t="shared" ref="N964:O964" si="965">(((L964/60)/60)/24)+DATE(1970,1,1)</f>
        <v>41592.25</v>
      </c>
      <c r="O964" s="7">
        <f t="shared" si="965"/>
        <v>41613.25</v>
      </c>
      <c r="P964" s="3" t="b">
        <v>0</v>
      </c>
      <c r="Q964" s="3" t="b">
        <v>0</v>
      </c>
      <c r="R964" s="3" t="s">
        <v>103</v>
      </c>
      <c r="S964" s="3" t="s">
        <v>52</v>
      </c>
      <c r="T964" s="3" t="s">
        <v>12</v>
      </c>
      <c r="U964" s="3"/>
      <c r="V964" s="3"/>
      <c r="W964" s="3"/>
      <c r="X964" s="3"/>
      <c r="Y964" s="3"/>
      <c r="Z964" s="3"/>
    </row>
    <row r="965">
      <c r="A965" s="3">
        <v>963.0</v>
      </c>
      <c r="B965" s="3" t="s">
        <v>2033</v>
      </c>
      <c r="C965" s="3" t="s">
        <v>2034</v>
      </c>
      <c r="D965" s="3">
        <v>5900.0</v>
      </c>
      <c r="E965" s="3">
        <v>4997.0</v>
      </c>
      <c r="F965" s="5">
        <f t="shared" si="2"/>
        <v>84.69491525</v>
      </c>
      <c r="G965" s="3" t="s">
        <v>4</v>
      </c>
      <c r="H965" s="3">
        <v>114.0</v>
      </c>
      <c r="I965" s="6">
        <f t="shared" si="3"/>
        <v>43.83333333</v>
      </c>
      <c r="J965" s="3" t="s">
        <v>69</v>
      </c>
      <c r="K965" s="3" t="s">
        <v>185</v>
      </c>
      <c r="L965" s="3">
        <v>1.2993048E9</v>
      </c>
      <c r="M965" s="3">
        <v>1.2998232E9</v>
      </c>
      <c r="N965" s="7">
        <f t="shared" ref="N965:O965" si="966">(((L965/60)/60)/24)+DATE(1970,1,1)</f>
        <v>40607.25</v>
      </c>
      <c r="O965" s="7">
        <f t="shared" si="966"/>
        <v>40613.25</v>
      </c>
      <c r="P965" s="3" t="b">
        <v>0</v>
      </c>
      <c r="Q965" s="3" t="b">
        <v>1</v>
      </c>
      <c r="R965" s="3" t="s">
        <v>199</v>
      </c>
      <c r="S965" s="3" t="s">
        <v>53</v>
      </c>
      <c r="T965" s="3" t="s">
        <v>15</v>
      </c>
      <c r="U965" s="3"/>
      <c r="V965" s="3"/>
      <c r="W965" s="3"/>
      <c r="X965" s="3"/>
      <c r="Y965" s="3"/>
      <c r="Z965" s="3"/>
    </row>
    <row r="966">
      <c r="A966" s="3">
        <v>964.0</v>
      </c>
      <c r="B966" s="3" t="s">
        <v>2035</v>
      </c>
      <c r="C966" s="3" t="s">
        <v>2036</v>
      </c>
      <c r="D966" s="3">
        <v>3700.0</v>
      </c>
      <c r="E966" s="3">
        <v>13164.0</v>
      </c>
      <c r="F966" s="5">
        <f t="shared" si="2"/>
        <v>355.7837838</v>
      </c>
      <c r="G966" s="3" t="s">
        <v>6</v>
      </c>
      <c r="H966" s="3">
        <v>155.0</v>
      </c>
      <c r="I966" s="6">
        <f t="shared" si="3"/>
        <v>84.92903226</v>
      </c>
      <c r="J966" s="3" t="s">
        <v>68</v>
      </c>
      <c r="K966" s="3" t="s">
        <v>106</v>
      </c>
      <c r="L966" s="3">
        <v>1.4313204E9</v>
      </c>
      <c r="M966" s="3">
        <v>1.4317524E9</v>
      </c>
      <c r="N966" s="7">
        <f t="shared" ref="N966:O966" si="967">(((L966/60)/60)/24)+DATE(1970,1,1)</f>
        <v>42135.20833</v>
      </c>
      <c r="O966" s="7">
        <f t="shared" si="967"/>
        <v>42140.20833</v>
      </c>
      <c r="P966" s="3" t="b">
        <v>0</v>
      </c>
      <c r="Q966" s="3" t="b">
        <v>0</v>
      </c>
      <c r="R966" s="3" t="s">
        <v>116</v>
      </c>
      <c r="S966" s="3" t="s">
        <v>46</v>
      </c>
      <c r="T966" s="3" t="s">
        <v>8</v>
      </c>
      <c r="U966" s="3"/>
      <c r="V966" s="3"/>
      <c r="W966" s="3"/>
      <c r="X966" s="3"/>
      <c r="Y966" s="3"/>
      <c r="Z966" s="3"/>
    </row>
    <row r="967">
      <c r="A967" s="3">
        <v>965.0</v>
      </c>
      <c r="B967" s="3" t="s">
        <v>2037</v>
      </c>
      <c r="C967" s="3" t="s">
        <v>2038</v>
      </c>
      <c r="D967" s="3">
        <v>2200.0</v>
      </c>
      <c r="E967" s="3">
        <v>8501.0</v>
      </c>
      <c r="F967" s="5">
        <f t="shared" si="2"/>
        <v>386.4090909</v>
      </c>
      <c r="G967" s="3" t="s">
        <v>6</v>
      </c>
      <c r="H967" s="3">
        <v>207.0</v>
      </c>
      <c r="I967" s="6">
        <f t="shared" si="3"/>
        <v>41.06763285</v>
      </c>
      <c r="J967" s="3" t="s">
        <v>70</v>
      </c>
      <c r="K967" s="3" t="s">
        <v>122</v>
      </c>
      <c r="L967" s="3">
        <v>1.2643992E9</v>
      </c>
      <c r="M967" s="3">
        <v>1.2678552E9</v>
      </c>
      <c r="N967" s="7">
        <f t="shared" ref="N967:O967" si="968">(((L967/60)/60)/24)+DATE(1970,1,1)</f>
        <v>40203.25</v>
      </c>
      <c r="O967" s="7">
        <f t="shared" si="968"/>
        <v>40243.25</v>
      </c>
      <c r="P967" s="3" t="b">
        <v>0</v>
      </c>
      <c r="Q967" s="3" t="b">
        <v>0</v>
      </c>
      <c r="R967" s="3" t="s">
        <v>107</v>
      </c>
      <c r="S967" s="3" t="s">
        <v>48</v>
      </c>
      <c r="T967" s="3" t="s">
        <v>9</v>
      </c>
      <c r="U967" s="3"/>
      <c r="V967" s="3"/>
      <c r="W967" s="3"/>
      <c r="X967" s="3"/>
      <c r="Y967" s="3"/>
      <c r="Z967" s="3"/>
    </row>
    <row r="968">
      <c r="A968" s="3">
        <v>966.0</v>
      </c>
      <c r="B968" s="3" t="s">
        <v>955</v>
      </c>
      <c r="C968" s="3" t="s">
        <v>2039</v>
      </c>
      <c r="D968" s="3">
        <v>1700.0</v>
      </c>
      <c r="E968" s="3">
        <v>13468.0</v>
      </c>
      <c r="F968" s="5">
        <f t="shared" si="2"/>
        <v>792.2352941</v>
      </c>
      <c r="G968" s="3" t="s">
        <v>6</v>
      </c>
      <c r="H968" s="3">
        <v>245.0</v>
      </c>
      <c r="I968" s="6">
        <f t="shared" si="3"/>
        <v>54.97142857</v>
      </c>
      <c r="J968" s="3" t="s">
        <v>68</v>
      </c>
      <c r="K968" s="3" t="s">
        <v>106</v>
      </c>
      <c r="L968" s="3">
        <v>1.4975028E9</v>
      </c>
      <c r="M968" s="3">
        <v>1.4976756E9</v>
      </c>
      <c r="N968" s="7">
        <f t="shared" ref="N968:O968" si="969">(((L968/60)/60)/24)+DATE(1970,1,1)</f>
        <v>42901.20833</v>
      </c>
      <c r="O968" s="7">
        <f t="shared" si="969"/>
        <v>42903.20833</v>
      </c>
      <c r="P968" s="3" t="b">
        <v>0</v>
      </c>
      <c r="Q968" s="3" t="b">
        <v>0</v>
      </c>
      <c r="R968" s="3" t="s">
        <v>116</v>
      </c>
      <c r="S968" s="3" t="s">
        <v>46</v>
      </c>
      <c r="T968" s="3" t="s">
        <v>8</v>
      </c>
      <c r="U968" s="3"/>
      <c r="V968" s="3"/>
      <c r="W968" s="3"/>
      <c r="X968" s="3"/>
      <c r="Y968" s="3"/>
      <c r="Z968" s="3"/>
    </row>
    <row r="969">
      <c r="A969" s="3">
        <v>967.0</v>
      </c>
      <c r="B969" s="3" t="s">
        <v>2040</v>
      </c>
      <c r="C969" s="3" t="s">
        <v>2041</v>
      </c>
      <c r="D969" s="3">
        <v>88400.0</v>
      </c>
      <c r="E969" s="3">
        <v>121138.0</v>
      </c>
      <c r="F969" s="5">
        <f t="shared" si="2"/>
        <v>137.0339367</v>
      </c>
      <c r="G969" s="3" t="s">
        <v>6</v>
      </c>
      <c r="H969" s="3">
        <v>1573.0</v>
      </c>
      <c r="I969" s="6">
        <f t="shared" si="3"/>
        <v>77.01080737</v>
      </c>
      <c r="J969" s="3" t="s">
        <v>68</v>
      </c>
      <c r="K969" s="3" t="s">
        <v>106</v>
      </c>
      <c r="L969" s="3">
        <v>1.3336884E9</v>
      </c>
      <c r="M969" s="3">
        <v>1.3368852E9</v>
      </c>
      <c r="N969" s="7">
        <f t="shared" ref="N969:O969" si="970">(((L969/60)/60)/24)+DATE(1970,1,1)</f>
        <v>41005.20833</v>
      </c>
      <c r="O969" s="7">
        <f t="shared" si="970"/>
        <v>41042.20833</v>
      </c>
      <c r="P969" s="3" t="b">
        <v>0</v>
      </c>
      <c r="Q969" s="3" t="b">
        <v>0</v>
      </c>
      <c r="R969" s="3" t="s">
        <v>396</v>
      </c>
      <c r="S969" s="3" t="s">
        <v>48</v>
      </c>
      <c r="T969" s="3" t="s">
        <v>31</v>
      </c>
      <c r="U969" s="3"/>
      <c r="V969" s="3"/>
      <c r="W969" s="3"/>
      <c r="X969" s="3"/>
      <c r="Y969" s="3"/>
      <c r="Z969" s="3"/>
    </row>
    <row r="970">
      <c r="A970" s="3">
        <v>968.0</v>
      </c>
      <c r="B970" s="3" t="s">
        <v>2042</v>
      </c>
      <c r="C970" s="3" t="s">
        <v>2043</v>
      </c>
      <c r="D970" s="3">
        <v>2400.0</v>
      </c>
      <c r="E970" s="3">
        <v>8117.0</v>
      </c>
      <c r="F970" s="5">
        <f t="shared" si="2"/>
        <v>338.2083333</v>
      </c>
      <c r="G970" s="3" t="s">
        <v>6</v>
      </c>
      <c r="H970" s="3">
        <v>114.0</v>
      </c>
      <c r="I970" s="6">
        <f t="shared" si="3"/>
        <v>71.20175439</v>
      </c>
      <c r="J970" s="3" t="s">
        <v>68</v>
      </c>
      <c r="K970" s="3" t="s">
        <v>106</v>
      </c>
      <c r="L970" s="3">
        <v>1.2938616E9</v>
      </c>
      <c r="M970" s="3">
        <v>1.2951576E9</v>
      </c>
      <c r="N970" s="7">
        <f t="shared" ref="N970:O970" si="971">(((L970/60)/60)/24)+DATE(1970,1,1)</f>
        <v>40544.25</v>
      </c>
      <c r="O970" s="7">
        <f t="shared" si="971"/>
        <v>40559.25</v>
      </c>
      <c r="P970" s="3" t="b">
        <v>0</v>
      </c>
      <c r="Q970" s="3" t="b">
        <v>0</v>
      </c>
      <c r="R970" s="3" t="s">
        <v>103</v>
      </c>
      <c r="S970" s="3" t="s">
        <v>52</v>
      </c>
      <c r="T970" s="3" t="s">
        <v>12</v>
      </c>
      <c r="U970" s="3"/>
      <c r="V970" s="3"/>
      <c r="W970" s="3"/>
      <c r="X970" s="3"/>
      <c r="Y970" s="3"/>
      <c r="Z970" s="3"/>
    </row>
    <row r="971">
      <c r="A971" s="3">
        <v>969.0</v>
      </c>
      <c r="B971" s="3" t="s">
        <v>2044</v>
      </c>
      <c r="C971" s="3" t="s">
        <v>2045</v>
      </c>
      <c r="D971" s="3">
        <v>7900.0</v>
      </c>
      <c r="E971" s="3">
        <v>8550.0</v>
      </c>
      <c r="F971" s="5">
        <f t="shared" si="2"/>
        <v>108.2278481</v>
      </c>
      <c r="G971" s="3" t="s">
        <v>6</v>
      </c>
      <c r="H971" s="3">
        <v>93.0</v>
      </c>
      <c r="I971" s="6">
        <f t="shared" si="3"/>
        <v>91.93548387</v>
      </c>
      <c r="J971" s="3" t="s">
        <v>68</v>
      </c>
      <c r="K971" s="3" t="s">
        <v>106</v>
      </c>
      <c r="L971" s="3">
        <v>1.5769944E9</v>
      </c>
      <c r="M971" s="3">
        <v>1.5775992E9</v>
      </c>
      <c r="N971" s="7">
        <f t="shared" ref="N971:O971" si="972">(((L971/60)/60)/24)+DATE(1970,1,1)</f>
        <v>43821.25</v>
      </c>
      <c r="O971" s="7">
        <f t="shared" si="972"/>
        <v>43828.25</v>
      </c>
      <c r="P971" s="3" t="b">
        <v>0</v>
      </c>
      <c r="Q971" s="3" t="b">
        <v>0</v>
      </c>
      <c r="R971" s="3" t="s">
        <v>116</v>
      </c>
      <c r="S971" s="3" t="s">
        <v>46</v>
      </c>
      <c r="T971" s="3" t="s">
        <v>8</v>
      </c>
      <c r="U971" s="3"/>
      <c r="V971" s="3"/>
      <c r="W971" s="3"/>
      <c r="X971" s="3"/>
      <c r="Y971" s="3"/>
      <c r="Z971" s="3"/>
    </row>
    <row r="972">
      <c r="A972" s="3">
        <v>970.0</v>
      </c>
      <c r="B972" s="3" t="s">
        <v>2046</v>
      </c>
      <c r="C972" s="3" t="s">
        <v>2047</v>
      </c>
      <c r="D972" s="3">
        <v>94900.0</v>
      </c>
      <c r="E972" s="3">
        <v>57659.0</v>
      </c>
      <c r="F972" s="5">
        <f t="shared" si="2"/>
        <v>60.75763962</v>
      </c>
      <c r="G972" s="3" t="s">
        <v>4</v>
      </c>
      <c r="H972" s="3">
        <v>594.0</v>
      </c>
      <c r="I972" s="6">
        <f t="shared" si="3"/>
        <v>97.06902357</v>
      </c>
      <c r="J972" s="3" t="s">
        <v>68</v>
      </c>
      <c r="K972" s="3" t="s">
        <v>106</v>
      </c>
      <c r="L972" s="3">
        <v>1.3049172E9</v>
      </c>
      <c r="M972" s="3">
        <v>1.3050036E9</v>
      </c>
      <c r="N972" s="7">
        <f t="shared" ref="N972:O972" si="973">(((L972/60)/60)/24)+DATE(1970,1,1)</f>
        <v>40672.20833</v>
      </c>
      <c r="O972" s="7">
        <f t="shared" si="973"/>
        <v>40673.20833</v>
      </c>
      <c r="P972" s="3" t="b">
        <v>0</v>
      </c>
      <c r="Q972" s="3" t="b">
        <v>0</v>
      </c>
      <c r="R972" s="3" t="s">
        <v>116</v>
      </c>
      <c r="S972" s="3" t="s">
        <v>46</v>
      </c>
      <c r="T972" s="3" t="s">
        <v>8</v>
      </c>
      <c r="U972" s="3"/>
      <c r="V972" s="3"/>
      <c r="W972" s="3"/>
      <c r="X972" s="3"/>
      <c r="Y972" s="3"/>
      <c r="Z972" s="3"/>
    </row>
    <row r="973">
      <c r="A973" s="3">
        <v>971.0</v>
      </c>
      <c r="B973" s="3" t="s">
        <v>2048</v>
      </c>
      <c r="C973" s="3" t="s">
        <v>2049</v>
      </c>
      <c r="D973" s="3">
        <v>5100.0</v>
      </c>
      <c r="E973" s="3">
        <v>1414.0</v>
      </c>
      <c r="F973" s="5">
        <f t="shared" si="2"/>
        <v>27.7254902</v>
      </c>
      <c r="G973" s="3" t="s">
        <v>4</v>
      </c>
      <c r="H973" s="3">
        <v>24.0</v>
      </c>
      <c r="I973" s="6">
        <f t="shared" si="3"/>
        <v>58.91666667</v>
      </c>
      <c r="J973" s="3" t="s">
        <v>68</v>
      </c>
      <c r="K973" s="3" t="s">
        <v>106</v>
      </c>
      <c r="L973" s="3">
        <v>1.3812084E9</v>
      </c>
      <c r="M973" s="3">
        <v>1.3817268E9</v>
      </c>
      <c r="N973" s="7">
        <f t="shared" ref="N973:O973" si="974">(((L973/60)/60)/24)+DATE(1970,1,1)</f>
        <v>41555.20833</v>
      </c>
      <c r="O973" s="7">
        <f t="shared" si="974"/>
        <v>41561.20833</v>
      </c>
      <c r="P973" s="3" t="b">
        <v>0</v>
      </c>
      <c r="Q973" s="3" t="b">
        <v>0</v>
      </c>
      <c r="R973" s="3" t="s">
        <v>346</v>
      </c>
      <c r="S973" s="3" t="s">
        <v>47</v>
      </c>
      <c r="T973" s="3" t="s">
        <v>22</v>
      </c>
      <c r="U973" s="3"/>
      <c r="V973" s="3"/>
      <c r="W973" s="3"/>
      <c r="X973" s="3"/>
      <c r="Y973" s="3"/>
      <c r="Z973" s="3"/>
    </row>
    <row r="974">
      <c r="A974" s="3">
        <v>972.0</v>
      </c>
      <c r="B974" s="3" t="s">
        <v>2050</v>
      </c>
      <c r="C974" s="3" t="s">
        <v>2051</v>
      </c>
      <c r="D974" s="3">
        <v>42700.0</v>
      </c>
      <c r="E974" s="3">
        <v>97524.0</v>
      </c>
      <c r="F974" s="5">
        <f t="shared" si="2"/>
        <v>228.3934426</v>
      </c>
      <c r="G974" s="3" t="s">
        <v>6</v>
      </c>
      <c r="H974" s="3">
        <v>1681.0</v>
      </c>
      <c r="I974" s="6">
        <f t="shared" si="3"/>
        <v>58.01546698</v>
      </c>
      <c r="J974" s="3" t="s">
        <v>68</v>
      </c>
      <c r="K974" s="3" t="s">
        <v>106</v>
      </c>
      <c r="L974" s="3">
        <v>1.4016852E9</v>
      </c>
      <c r="M974" s="3">
        <v>1.4024628E9</v>
      </c>
      <c r="N974" s="7">
        <f t="shared" ref="N974:O974" si="975">(((L974/60)/60)/24)+DATE(1970,1,1)</f>
        <v>41792.20833</v>
      </c>
      <c r="O974" s="7">
        <f t="shared" si="975"/>
        <v>41801.20833</v>
      </c>
      <c r="P974" s="3" t="b">
        <v>0</v>
      </c>
      <c r="Q974" s="3" t="b">
        <v>1</v>
      </c>
      <c r="R974" s="3" t="s">
        <v>111</v>
      </c>
      <c r="S974" s="3" t="s">
        <v>49</v>
      </c>
      <c r="T974" s="3" t="s">
        <v>11</v>
      </c>
      <c r="U974" s="3"/>
      <c r="V974" s="3"/>
      <c r="W974" s="3"/>
      <c r="X974" s="3"/>
      <c r="Y974" s="3"/>
      <c r="Z974" s="3"/>
    </row>
    <row r="975">
      <c r="A975" s="3">
        <v>973.0</v>
      </c>
      <c r="B975" s="3" t="s">
        <v>2052</v>
      </c>
      <c r="C975" s="3" t="s">
        <v>2053</v>
      </c>
      <c r="D975" s="3">
        <v>121100.0</v>
      </c>
      <c r="E975" s="3">
        <v>26176.0</v>
      </c>
      <c r="F975" s="5">
        <f t="shared" si="2"/>
        <v>21.61519405</v>
      </c>
      <c r="G975" s="3" t="s">
        <v>4</v>
      </c>
      <c r="H975" s="3">
        <v>252.0</v>
      </c>
      <c r="I975" s="6">
        <f t="shared" si="3"/>
        <v>103.8730159</v>
      </c>
      <c r="J975" s="3" t="s">
        <v>68</v>
      </c>
      <c r="K975" s="3" t="s">
        <v>106</v>
      </c>
      <c r="L975" s="3">
        <v>1.2919608E9</v>
      </c>
      <c r="M975" s="3">
        <v>1.2921336E9</v>
      </c>
      <c r="N975" s="7">
        <f t="shared" ref="N975:O975" si="976">(((L975/60)/60)/24)+DATE(1970,1,1)</f>
        <v>40522.25</v>
      </c>
      <c r="O975" s="7">
        <f t="shared" si="976"/>
        <v>40524.25</v>
      </c>
      <c r="P975" s="3" t="b">
        <v>0</v>
      </c>
      <c r="Q975" s="3" t="b">
        <v>1</v>
      </c>
      <c r="R975" s="3" t="s">
        <v>116</v>
      </c>
      <c r="S975" s="3" t="s">
        <v>46</v>
      </c>
      <c r="T975" s="3" t="s">
        <v>8</v>
      </c>
      <c r="U975" s="3"/>
      <c r="V975" s="3"/>
      <c r="W975" s="3"/>
      <c r="X975" s="3"/>
      <c r="Y975" s="3"/>
      <c r="Z975" s="3"/>
    </row>
    <row r="976">
      <c r="A976" s="3">
        <v>974.0</v>
      </c>
      <c r="B976" s="3" t="s">
        <v>2054</v>
      </c>
      <c r="C976" s="3" t="s">
        <v>2055</v>
      </c>
      <c r="D976" s="3">
        <v>800.0</v>
      </c>
      <c r="E976" s="3">
        <v>2991.0</v>
      </c>
      <c r="F976" s="5">
        <f t="shared" si="2"/>
        <v>373.875</v>
      </c>
      <c r="G976" s="3" t="s">
        <v>6</v>
      </c>
      <c r="H976" s="3">
        <v>32.0</v>
      </c>
      <c r="I976" s="6">
        <f t="shared" si="3"/>
        <v>93.46875</v>
      </c>
      <c r="J976" s="3" t="s">
        <v>68</v>
      </c>
      <c r="K976" s="3" t="s">
        <v>106</v>
      </c>
      <c r="L976" s="3">
        <v>1.3688532E9</v>
      </c>
      <c r="M976" s="3">
        <v>1.3689396E9</v>
      </c>
      <c r="N976" s="7">
        <f t="shared" ref="N976:O976" si="977">(((L976/60)/60)/24)+DATE(1970,1,1)</f>
        <v>41412.20833</v>
      </c>
      <c r="O976" s="7">
        <f t="shared" si="977"/>
        <v>41413.20833</v>
      </c>
      <c r="P976" s="3" t="b">
        <v>0</v>
      </c>
      <c r="Q976" s="3" t="b">
        <v>0</v>
      </c>
      <c r="R976" s="3" t="s">
        <v>140</v>
      </c>
      <c r="S976" s="3" t="s">
        <v>48</v>
      </c>
      <c r="T976" s="3" t="s">
        <v>14</v>
      </c>
      <c r="U976" s="3"/>
      <c r="V976" s="3"/>
      <c r="W976" s="3"/>
      <c r="X976" s="3"/>
      <c r="Y976" s="3"/>
      <c r="Z976" s="3"/>
    </row>
    <row r="977">
      <c r="A977" s="3">
        <v>975.0</v>
      </c>
      <c r="B977" s="3" t="s">
        <v>2056</v>
      </c>
      <c r="C977" s="3" t="s">
        <v>2057</v>
      </c>
      <c r="D977" s="3">
        <v>5400.0</v>
      </c>
      <c r="E977" s="3">
        <v>8366.0</v>
      </c>
      <c r="F977" s="5">
        <f t="shared" si="2"/>
        <v>154.9259259</v>
      </c>
      <c r="G977" s="3" t="s">
        <v>6</v>
      </c>
      <c r="H977" s="3">
        <v>135.0</v>
      </c>
      <c r="I977" s="6">
        <f t="shared" si="3"/>
        <v>61.97037037</v>
      </c>
      <c r="J977" s="3" t="s">
        <v>68</v>
      </c>
      <c r="K977" s="3" t="s">
        <v>106</v>
      </c>
      <c r="L977" s="3">
        <v>1.4487768E9</v>
      </c>
      <c r="M977" s="3">
        <v>1.4521464E9</v>
      </c>
      <c r="N977" s="7">
        <f t="shared" ref="N977:O977" si="978">(((L977/60)/60)/24)+DATE(1970,1,1)</f>
        <v>42337.25</v>
      </c>
      <c r="O977" s="7">
        <f t="shared" si="978"/>
        <v>42376.25</v>
      </c>
      <c r="P977" s="3" t="b">
        <v>0</v>
      </c>
      <c r="Q977" s="3" t="b">
        <v>1</v>
      </c>
      <c r="R977" s="3" t="s">
        <v>116</v>
      </c>
      <c r="S977" s="3" t="s">
        <v>46</v>
      </c>
      <c r="T977" s="3" t="s">
        <v>8</v>
      </c>
      <c r="U977" s="3"/>
      <c r="V977" s="3"/>
      <c r="W977" s="3"/>
      <c r="X977" s="3"/>
      <c r="Y977" s="3"/>
      <c r="Z977" s="3"/>
    </row>
    <row r="978">
      <c r="A978" s="3">
        <v>976.0</v>
      </c>
      <c r="B978" s="3" t="s">
        <v>2058</v>
      </c>
      <c r="C978" s="3" t="s">
        <v>2059</v>
      </c>
      <c r="D978" s="3">
        <v>4000.0</v>
      </c>
      <c r="E978" s="3">
        <v>12886.0</v>
      </c>
      <c r="F978" s="5">
        <f t="shared" si="2"/>
        <v>322.15</v>
      </c>
      <c r="G978" s="3" t="s">
        <v>6</v>
      </c>
      <c r="H978" s="3">
        <v>140.0</v>
      </c>
      <c r="I978" s="6">
        <f t="shared" si="3"/>
        <v>92.04285714</v>
      </c>
      <c r="J978" s="3" t="s">
        <v>68</v>
      </c>
      <c r="K978" s="3" t="s">
        <v>106</v>
      </c>
      <c r="L978" s="3">
        <v>1.2961944E9</v>
      </c>
      <c r="M978" s="3">
        <v>1.2967128E9</v>
      </c>
      <c r="N978" s="7">
        <f t="shared" ref="N978:O978" si="979">(((L978/60)/60)/24)+DATE(1970,1,1)</f>
        <v>40571.25</v>
      </c>
      <c r="O978" s="7">
        <f t="shared" si="979"/>
        <v>40577.25</v>
      </c>
      <c r="P978" s="3" t="b">
        <v>0</v>
      </c>
      <c r="Q978" s="3" t="b">
        <v>1</v>
      </c>
      <c r="R978" s="3" t="s">
        <v>116</v>
      </c>
      <c r="S978" s="3" t="s">
        <v>46</v>
      </c>
      <c r="T978" s="3" t="s">
        <v>8</v>
      </c>
      <c r="U978" s="3"/>
      <c r="V978" s="3"/>
      <c r="W978" s="3"/>
      <c r="X978" s="3"/>
      <c r="Y978" s="3"/>
      <c r="Z978" s="3"/>
    </row>
    <row r="979">
      <c r="A979" s="3">
        <v>977.0</v>
      </c>
      <c r="B979" s="3" t="s">
        <v>1335</v>
      </c>
      <c r="C979" s="3" t="s">
        <v>2060</v>
      </c>
      <c r="D979" s="3">
        <v>7000.0</v>
      </c>
      <c r="E979" s="3">
        <v>5177.0</v>
      </c>
      <c r="F979" s="5">
        <f t="shared" si="2"/>
        <v>73.95714286</v>
      </c>
      <c r="G979" s="3" t="s">
        <v>4</v>
      </c>
      <c r="H979" s="3">
        <v>67.0</v>
      </c>
      <c r="I979" s="6">
        <f t="shared" si="3"/>
        <v>77.26865672</v>
      </c>
      <c r="J979" s="3" t="s">
        <v>68</v>
      </c>
      <c r="K979" s="3" t="s">
        <v>106</v>
      </c>
      <c r="L979" s="3">
        <v>1.5179832E9</v>
      </c>
      <c r="M979" s="3">
        <v>1.520748E9</v>
      </c>
      <c r="N979" s="7">
        <f t="shared" ref="N979:O979" si="980">(((L979/60)/60)/24)+DATE(1970,1,1)</f>
        <v>43138.25</v>
      </c>
      <c r="O979" s="7">
        <f t="shared" si="980"/>
        <v>43170.25</v>
      </c>
      <c r="P979" s="3" t="b">
        <v>0</v>
      </c>
      <c r="Q979" s="3" t="b">
        <v>0</v>
      </c>
      <c r="R979" s="3" t="s">
        <v>103</v>
      </c>
      <c r="S979" s="3" t="s">
        <v>52</v>
      </c>
      <c r="T979" s="3" t="s">
        <v>12</v>
      </c>
      <c r="U979" s="3"/>
      <c r="V979" s="3"/>
      <c r="W979" s="3"/>
      <c r="X979" s="3"/>
      <c r="Y979" s="3"/>
      <c r="Z979" s="3"/>
    </row>
    <row r="980">
      <c r="A980" s="3">
        <v>978.0</v>
      </c>
      <c r="B980" s="3" t="s">
        <v>2061</v>
      </c>
      <c r="C980" s="3" t="s">
        <v>2062</v>
      </c>
      <c r="D980" s="3">
        <v>1000.0</v>
      </c>
      <c r="E980" s="3">
        <v>8641.0</v>
      </c>
      <c r="F980" s="5">
        <f t="shared" si="2"/>
        <v>864.1</v>
      </c>
      <c r="G980" s="3" t="s">
        <v>6</v>
      </c>
      <c r="H980" s="3">
        <v>92.0</v>
      </c>
      <c r="I980" s="6">
        <f t="shared" si="3"/>
        <v>93.92391304</v>
      </c>
      <c r="J980" s="3" t="s">
        <v>68</v>
      </c>
      <c r="K980" s="3" t="s">
        <v>106</v>
      </c>
      <c r="L980" s="3">
        <v>1.4789304E9</v>
      </c>
      <c r="M980" s="3">
        <v>1.4808312E9</v>
      </c>
      <c r="N980" s="7">
        <f t="shared" ref="N980:O980" si="981">(((L980/60)/60)/24)+DATE(1970,1,1)</f>
        <v>42686.25</v>
      </c>
      <c r="O980" s="7">
        <f t="shared" si="981"/>
        <v>42708.25</v>
      </c>
      <c r="P980" s="3" t="b">
        <v>0</v>
      </c>
      <c r="Q980" s="3" t="b">
        <v>0</v>
      </c>
      <c r="R980" s="3" t="s">
        <v>168</v>
      </c>
      <c r="S980" s="3" t="s">
        <v>51</v>
      </c>
      <c r="T980" s="3" t="s">
        <v>17</v>
      </c>
      <c r="U980" s="3"/>
      <c r="V980" s="3"/>
      <c r="W980" s="3"/>
      <c r="X980" s="3"/>
      <c r="Y980" s="3"/>
      <c r="Z980" s="3"/>
    </row>
    <row r="981">
      <c r="A981" s="3">
        <v>979.0</v>
      </c>
      <c r="B981" s="3" t="s">
        <v>2063</v>
      </c>
      <c r="C981" s="3" t="s">
        <v>2064</v>
      </c>
      <c r="D981" s="3">
        <v>60200.0</v>
      </c>
      <c r="E981" s="3">
        <v>86244.0</v>
      </c>
      <c r="F981" s="5">
        <f t="shared" si="2"/>
        <v>143.2624585</v>
      </c>
      <c r="G981" s="3" t="s">
        <v>6</v>
      </c>
      <c r="H981" s="3">
        <v>1015.0</v>
      </c>
      <c r="I981" s="6">
        <f t="shared" si="3"/>
        <v>84.96945813</v>
      </c>
      <c r="J981" s="3" t="s">
        <v>70</v>
      </c>
      <c r="K981" s="3" t="s">
        <v>122</v>
      </c>
      <c r="L981" s="3">
        <v>1.4263956E9</v>
      </c>
      <c r="M981" s="3">
        <v>1.426914E9</v>
      </c>
      <c r="N981" s="7">
        <f t="shared" ref="N981:O981" si="982">(((L981/60)/60)/24)+DATE(1970,1,1)</f>
        <v>42078.20833</v>
      </c>
      <c r="O981" s="7">
        <f t="shared" si="982"/>
        <v>42084.20833</v>
      </c>
      <c r="P981" s="3" t="b">
        <v>0</v>
      </c>
      <c r="Q981" s="3" t="b">
        <v>0</v>
      </c>
      <c r="R981" s="3" t="s">
        <v>116</v>
      </c>
      <c r="S981" s="3" t="s">
        <v>46</v>
      </c>
      <c r="T981" s="3" t="s">
        <v>8</v>
      </c>
      <c r="U981" s="3"/>
      <c r="V981" s="3"/>
      <c r="W981" s="3"/>
      <c r="X981" s="3"/>
      <c r="Y981" s="3"/>
      <c r="Z981" s="3"/>
    </row>
    <row r="982">
      <c r="A982" s="3">
        <v>980.0</v>
      </c>
      <c r="B982" s="3" t="s">
        <v>2065</v>
      </c>
      <c r="C982" s="3" t="s">
        <v>2066</v>
      </c>
      <c r="D982" s="3">
        <v>195200.0</v>
      </c>
      <c r="E982" s="3">
        <v>78630.0</v>
      </c>
      <c r="F982" s="5">
        <f t="shared" si="2"/>
        <v>40.2817623</v>
      </c>
      <c r="G982" s="3" t="s">
        <v>4</v>
      </c>
      <c r="H982" s="3">
        <v>742.0</v>
      </c>
      <c r="I982" s="6">
        <f t="shared" si="3"/>
        <v>105.9703504</v>
      </c>
      <c r="J982" s="3" t="s">
        <v>68</v>
      </c>
      <c r="K982" s="3" t="s">
        <v>106</v>
      </c>
      <c r="L982" s="3">
        <v>1.4461812E9</v>
      </c>
      <c r="M982" s="3">
        <v>1.4466168E9</v>
      </c>
      <c r="N982" s="7">
        <f t="shared" ref="N982:O982" si="983">(((L982/60)/60)/24)+DATE(1970,1,1)</f>
        <v>42307.20833</v>
      </c>
      <c r="O982" s="7">
        <f t="shared" si="983"/>
        <v>42312.25</v>
      </c>
      <c r="P982" s="3" t="b">
        <v>1</v>
      </c>
      <c r="Q982" s="3" t="b">
        <v>0</v>
      </c>
      <c r="R982" s="3" t="s">
        <v>148</v>
      </c>
      <c r="S982" s="3" t="s">
        <v>50</v>
      </c>
      <c r="T982" s="3" t="s">
        <v>20</v>
      </c>
      <c r="U982" s="3"/>
      <c r="V982" s="3"/>
      <c r="W982" s="3"/>
      <c r="X982" s="3"/>
      <c r="Y982" s="3"/>
      <c r="Z982" s="3"/>
    </row>
    <row r="983">
      <c r="A983" s="3">
        <v>981.0</v>
      </c>
      <c r="B983" s="3" t="s">
        <v>2067</v>
      </c>
      <c r="C983" s="3" t="s">
        <v>2068</v>
      </c>
      <c r="D983" s="3">
        <v>6700.0</v>
      </c>
      <c r="E983" s="3">
        <v>11941.0</v>
      </c>
      <c r="F983" s="5">
        <f t="shared" si="2"/>
        <v>178.2238806</v>
      </c>
      <c r="G983" s="3" t="s">
        <v>6</v>
      </c>
      <c r="H983" s="3">
        <v>323.0</v>
      </c>
      <c r="I983" s="6">
        <f t="shared" si="3"/>
        <v>36.96904025</v>
      </c>
      <c r="J983" s="3" t="s">
        <v>68</v>
      </c>
      <c r="K983" s="3" t="s">
        <v>106</v>
      </c>
      <c r="L983" s="3">
        <v>1.5141816E9</v>
      </c>
      <c r="M983" s="3">
        <v>1.5170328E9</v>
      </c>
      <c r="N983" s="7">
        <f t="shared" ref="N983:O983" si="984">(((L983/60)/60)/24)+DATE(1970,1,1)</f>
        <v>43094.25</v>
      </c>
      <c r="O983" s="7">
        <f t="shared" si="984"/>
        <v>43127.25</v>
      </c>
      <c r="P983" s="3" t="b">
        <v>0</v>
      </c>
      <c r="Q983" s="3" t="b">
        <v>0</v>
      </c>
      <c r="R983" s="3" t="s">
        <v>111</v>
      </c>
      <c r="S983" s="3" t="s">
        <v>49</v>
      </c>
      <c r="T983" s="3" t="s">
        <v>11</v>
      </c>
      <c r="U983" s="3"/>
      <c r="V983" s="3"/>
      <c r="W983" s="3"/>
      <c r="X983" s="3"/>
      <c r="Y983" s="3"/>
      <c r="Z983" s="3"/>
    </row>
    <row r="984">
      <c r="A984" s="3">
        <v>982.0</v>
      </c>
      <c r="B984" s="3" t="s">
        <v>2069</v>
      </c>
      <c r="C984" s="3" t="s">
        <v>2070</v>
      </c>
      <c r="D984" s="3">
        <v>7200.0</v>
      </c>
      <c r="E984" s="3">
        <v>6115.0</v>
      </c>
      <c r="F984" s="5">
        <f t="shared" si="2"/>
        <v>84.93055556</v>
      </c>
      <c r="G984" s="3" t="s">
        <v>4</v>
      </c>
      <c r="H984" s="3">
        <v>75.0</v>
      </c>
      <c r="I984" s="6">
        <f t="shared" si="3"/>
        <v>81.53333333</v>
      </c>
      <c r="J984" s="3" t="s">
        <v>68</v>
      </c>
      <c r="K984" s="3" t="s">
        <v>106</v>
      </c>
      <c r="L984" s="3">
        <v>1.3110516E9</v>
      </c>
      <c r="M984" s="3">
        <v>1.3112244E9</v>
      </c>
      <c r="N984" s="7">
        <f t="shared" ref="N984:O984" si="985">(((L984/60)/60)/24)+DATE(1970,1,1)</f>
        <v>40743.20833</v>
      </c>
      <c r="O984" s="7">
        <f t="shared" si="985"/>
        <v>40745.20833</v>
      </c>
      <c r="P984" s="3" t="b">
        <v>0</v>
      </c>
      <c r="Q984" s="3" t="b">
        <v>1</v>
      </c>
      <c r="R984" s="3" t="s">
        <v>123</v>
      </c>
      <c r="S984" s="3" t="s">
        <v>47</v>
      </c>
      <c r="T984" s="3" t="s">
        <v>10</v>
      </c>
      <c r="U984" s="3"/>
      <c r="V984" s="3"/>
      <c r="W984" s="3"/>
      <c r="X984" s="3"/>
      <c r="Y984" s="3"/>
      <c r="Z984" s="3"/>
    </row>
    <row r="985">
      <c r="A985" s="3">
        <v>983.0</v>
      </c>
      <c r="B985" s="3" t="s">
        <v>2071</v>
      </c>
      <c r="C985" s="3" t="s">
        <v>2072</v>
      </c>
      <c r="D985" s="3">
        <v>129100.0</v>
      </c>
      <c r="E985" s="3">
        <v>188404.0</v>
      </c>
      <c r="F985" s="5">
        <f t="shared" si="2"/>
        <v>145.9364833</v>
      </c>
      <c r="G985" s="3" t="s">
        <v>6</v>
      </c>
      <c r="H985" s="3">
        <v>2326.0</v>
      </c>
      <c r="I985" s="6">
        <f t="shared" si="3"/>
        <v>80.99914015</v>
      </c>
      <c r="J985" s="3" t="s">
        <v>68</v>
      </c>
      <c r="K985" s="3" t="s">
        <v>106</v>
      </c>
      <c r="L985" s="3">
        <v>1.5648948E9</v>
      </c>
      <c r="M985" s="3">
        <v>1.5661908E9</v>
      </c>
      <c r="N985" s="7">
        <f t="shared" ref="N985:O985" si="986">(((L985/60)/60)/24)+DATE(1970,1,1)</f>
        <v>43681.20833</v>
      </c>
      <c r="O985" s="7">
        <f t="shared" si="986"/>
        <v>43696.20833</v>
      </c>
      <c r="P985" s="3" t="b">
        <v>0</v>
      </c>
      <c r="Q985" s="3" t="b">
        <v>0</v>
      </c>
      <c r="R985" s="3" t="s">
        <v>123</v>
      </c>
      <c r="S985" s="3" t="s">
        <v>47</v>
      </c>
      <c r="T985" s="3" t="s">
        <v>10</v>
      </c>
      <c r="U985" s="3"/>
      <c r="V985" s="3"/>
      <c r="W985" s="3"/>
      <c r="X985" s="3"/>
      <c r="Y985" s="3"/>
      <c r="Z985" s="3"/>
    </row>
    <row r="986">
      <c r="A986" s="3">
        <v>984.0</v>
      </c>
      <c r="B986" s="3" t="s">
        <v>2073</v>
      </c>
      <c r="C986" s="3" t="s">
        <v>2074</v>
      </c>
      <c r="D986" s="3">
        <v>6500.0</v>
      </c>
      <c r="E986" s="3">
        <v>9910.0</v>
      </c>
      <c r="F986" s="5">
        <f t="shared" si="2"/>
        <v>152.4615385</v>
      </c>
      <c r="G986" s="3" t="s">
        <v>6</v>
      </c>
      <c r="H986" s="3">
        <v>381.0</v>
      </c>
      <c r="I986" s="6">
        <f t="shared" si="3"/>
        <v>26.01049869</v>
      </c>
      <c r="J986" s="3" t="s">
        <v>68</v>
      </c>
      <c r="K986" s="3" t="s">
        <v>106</v>
      </c>
      <c r="L986" s="3">
        <v>1.5679188E9</v>
      </c>
      <c r="M986" s="3">
        <v>1.5701652E9</v>
      </c>
      <c r="N986" s="7">
        <f t="shared" ref="N986:O986" si="987">(((L986/60)/60)/24)+DATE(1970,1,1)</f>
        <v>43716.20833</v>
      </c>
      <c r="O986" s="7">
        <f t="shared" si="987"/>
        <v>43742.20833</v>
      </c>
      <c r="P986" s="3" t="b">
        <v>0</v>
      </c>
      <c r="Q986" s="3" t="b">
        <v>0</v>
      </c>
      <c r="R986" s="3" t="s">
        <v>116</v>
      </c>
      <c r="S986" s="3" t="s">
        <v>46</v>
      </c>
      <c r="T986" s="3" t="s">
        <v>8</v>
      </c>
      <c r="U986" s="3"/>
      <c r="V986" s="3"/>
      <c r="W986" s="3"/>
      <c r="X986" s="3"/>
      <c r="Y986" s="3"/>
      <c r="Z986" s="3"/>
    </row>
    <row r="987">
      <c r="A987" s="3">
        <v>985.0</v>
      </c>
      <c r="B987" s="3" t="s">
        <v>2075</v>
      </c>
      <c r="C987" s="3" t="s">
        <v>2076</v>
      </c>
      <c r="D987" s="3">
        <v>170600.0</v>
      </c>
      <c r="E987" s="3">
        <v>114523.0</v>
      </c>
      <c r="F987" s="5">
        <f t="shared" si="2"/>
        <v>67.12954279</v>
      </c>
      <c r="G987" s="3" t="s">
        <v>4</v>
      </c>
      <c r="H987" s="3">
        <v>4405.0</v>
      </c>
      <c r="I987" s="6">
        <f t="shared" si="3"/>
        <v>25.9984109</v>
      </c>
      <c r="J987" s="3" t="s">
        <v>68</v>
      </c>
      <c r="K987" s="3" t="s">
        <v>106</v>
      </c>
      <c r="L987" s="3">
        <v>1.3863096E9</v>
      </c>
      <c r="M987" s="3">
        <v>1.388556E9</v>
      </c>
      <c r="N987" s="7">
        <f t="shared" ref="N987:O987" si="988">(((L987/60)/60)/24)+DATE(1970,1,1)</f>
        <v>41614.25</v>
      </c>
      <c r="O987" s="7">
        <f t="shared" si="988"/>
        <v>41640.25</v>
      </c>
      <c r="P987" s="3" t="b">
        <v>0</v>
      </c>
      <c r="Q987" s="3" t="b">
        <v>1</v>
      </c>
      <c r="R987" s="3" t="s">
        <v>107</v>
      </c>
      <c r="S987" s="3" t="s">
        <v>48</v>
      </c>
      <c r="T987" s="3" t="s">
        <v>9</v>
      </c>
      <c r="U987" s="3"/>
      <c r="V987" s="3"/>
      <c r="W987" s="3"/>
      <c r="X987" s="3"/>
      <c r="Y987" s="3"/>
      <c r="Z987" s="3"/>
    </row>
    <row r="988">
      <c r="A988" s="3">
        <v>986.0</v>
      </c>
      <c r="B988" s="3" t="s">
        <v>2077</v>
      </c>
      <c r="C988" s="3" t="s">
        <v>2078</v>
      </c>
      <c r="D988" s="3">
        <v>7800.0</v>
      </c>
      <c r="E988" s="3">
        <v>3144.0</v>
      </c>
      <c r="F988" s="5">
        <f t="shared" si="2"/>
        <v>40.30769231</v>
      </c>
      <c r="G988" s="3" t="s">
        <v>4</v>
      </c>
      <c r="H988" s="3">
        <v>92.0</v>
      </c>
      <c r="I988" s="6">
        <f t="shared" si="3"/>
        <v>34.17391304</v>
      </c>
      <c r="J988" s="3" t="s">
        <v>68</v>
      </c>
      <c r="K988" s="3" t="s">
        <v>106</v>
      </c>
      <c r="L988" s="3">
        <v>1.3019796E9</v>
      </c>
      <c r="M988" s="3">
        <v>1.3031892E9</v>
      </c>
      <c r="N988" s="7">
        <f t="shared" ref="N988:O988" si="989">(((L988/60)/60)/24)+DATE(1970,1,1)</f>
        <v>40638.20833</v>
      </c>
      <c r="O988" s="7">
        <f t="shared" si="989"/>
        <v>40652.20833</v>
      </c>
      <c r="P988" s="3" t="b">
        <v>0</v>
      </c>
      <c r="Q988" s="3" t="b">
        <v>0</v>
      </c>
      <c r="R988" s="3" t="s">
        <v>107</v>
      </c>
      <c r="S988" s="3" t="s">
        <v>48</v>
      </c>
      <c r="T988" s="3" t="s">
        <v>9</v>
      </c>
      <c r="U988" s="3"/>
      <c r="V988" s="3"/>
      <c r="W988" s="3"/>
      <c r="X988" s="3"/>
      <c r="Y988" s="3"/>
      <c r="Z988" s="3"/>
    </row>
    <row r="989">
      <c r="A989" s="3">
        <v>987.0</v>
      </c>
      <c r="B989" s="3" t="s">
        <v>2079</v>
      </c>
      <c r="C989" s="3" t="s">
        <v>2080</v>
      </c>
      <c r="D989" s="3">
        <v>6200.0</v>
      </c>
      <c r="E989" s="3">
        <v>13441.0</v>
      </c>
      <c r="F989" s="5">
        <f t="shared" si="2"/>
        <v>216.7903226</v>
      </c>
      <c r="G989" s="3" t="s">
        <v>6</v>
      </c>
      <c r="H989" s="3">
        <v>480.0</v>
      </c>
      <c r="I989" s="6">
        <f t="shared" si="3"/>
        <v>28.00208333</v>
      </c>
      <c r="J989" s="3" t="s">
        <v>68</v>
      </c>
      <c r="K989" s="3" t="s">
        <v>106</v>
      </c>
      <c r="L989" s="3">
        <v>1.4932692E9</v>
      </c>
      <c r="M989" s="3">
        <v>1.4944788E9</v>
      </c>
      <c r="N989" s="7">
        <f t="shared" ref="N989:O989" si="990">(((L989/60)/60)/24)+DATE(1970,1,1)</f>
        <v>42852.20833</v>
      </c>
      <c r="O989" s="7">
        <f t="shared" si="990"/>
        <v>42866.20833</v>
      </c>
      <c r="P989" s="3" t="b">
        <v>0</v>
      </c>
      <c r="Q989" s="3" t="b">
        <v>0</v>
      </c>
      <c r="R989" s="3" t="s">
        <v>123</v>
      </c>
      <c r="S989" s="3" t="s">
        <v>47</v>
      </c>
      <c r="T989" s="3" t="s">
        <v>10</v>
      </c>
      <c r="U989" s="3"/>
      <c r="V989" s="3"/>
      <c r="W989" s="3"/>
      <c r="X989" s="3"/>
      <c r="Y989" s="3"/>
      <c r="Z989" s="3"/>
    </row>
    <row r="990">
      <c r="A990" s="3">
        <v>988.0</v>
      </c>
      <c r="B990" s="3" t="s">
        <v>2081</v>
      </c>
      <c r="C990" s="3" t="s">
        <v>2082</v>
      </c>
      <c r="D990" s="3">
        <v>9400.0</v>
      </c>
      <c r="E990" s="3">
        <v>4899.0</v>
      </c>
      <c r="F990" s="5">
        <f t="shared" si="2"/>
        <v>52.11702128</v>
      </c>
      <c r="G990" s="3" t="s">
        <v>4</v>
      </c>
      <c r="H990" s="3">
        <v>64.0</v>
      </c>
      <c r="I990" s="6">
        <f t="shared" si="3"/>
        <v>76.546875</v>
      </c>
      <c r="J990" s="3" t="s">
        <v>68</v>
      </c>
      <c r="K990" s="3" t="s">
        <v>106</v>
      </c>
      <c r="L990" s="3">
        <v>1.4789304E9</v>
      </c>
      <c r="M990" s="3">
        <v>1.4807448E9</v>
      </c>
      <c r="N990" s="7">
        <f t="shared" ref="N990:O990" si="991">(((L990/60)/60)/24)+DATE(1970,1,1)</f>
        <v>42686.25</v>
      </c>
      <c r="O990" s="7">
        <f t="shared" si="991"/>
        <v>42707.25</v>
      </c>
      <c r="P990" s="3" t="b">
        <v>0</v>
      </c>
      <c r="Q990" s="3" t="b">
        <v>0</v>
      </c>
      <c r="R990" s="3" t="s">
        <v>210</v>
      </c>
      <c r="S990" s="3" t="s">
        <v>50</v>
      </c>
      <c r="T990" s="3" t="s">
        <v>28</v>
      </c>
      <c r="U990" s="3"/>
      <c r="V990" s="3"/>
      <c r="W990" s="3"/>
      <c r="X990" s="3"/>
      <c r="Y990" s="3"/>
      <c r="Z990" s="3"/>
    </row>
    <row r="991">
      <c r="A991" s="3">
        <v>989.0</v>
      </c>
      <c r="B991" s="3" t="s">
        <v>2083</v>
      </c>
      <c r="C991" s="3" t="s">
        <v>2084</v>
      </c>
      <c r="D991" s="3">
        <v>2400.0</v>
      </c>
      <c r="E991" s="3">
        <v>11990.0</v>
      </c>
      <c r="F991" s="5">
        <f t="shared" si="2"/>
        <v>499.5833333</v>
      </c>
      <c r="G991" s="3" t="s">
        <v>6</v>
      </c>
      <c r="H991" s="3">
        <v>226.0</v>
      </c>
      <c r="I991" s="6">
        <f t="shared" si="3"/>
        <v>53.05309735</v>
      </c>
      <c r="J991" s="3" t="s">
        <v>68</v>
      </c>
      <c r="K991" s="3" t="s">
        <v>106</v>
      </c>
      <c r="L991" s="3">
        <v>1.5553908E9</v>
      </c>
      <c r="M991" s="3">
        <v>1.5558228E9</v>
      </c>
      <c r="N991" s="7">
        <f t="shared" ref="N991:O991" si="992">(((L991/60)/60)/24)+DATE(1970,1,1)</f>
        <v>43571.20833</v>
      </c>
      <c r="O991" s="7">
        <f t="shared" si="992"/>
        <v>43576.20833</v>
      </c>
      <c r="P991" s="3" t="b">
        <v>0</v>
      </c>
      <c r="Q991" s="3" t="b">
        <v>0</v>
      </c>
      <c r="R991" s="3" t="s">
        <v>283</v>
      </c>
      <c r="S991" s="3" t="s">
        <v>50</v>
      </c>
      <c r="T991" s="3" t="s">
        <v>19</v>
      </c>
      <c r="U991" s="3"/>
      <c r="V991" s="3"/>
      <c r="W991" s="3"/>
      <c r="X991" s="3"/>
      <c r="Y991" s="3"/>
      <c r="Z991" s="3"/>
    </row>
    <row r="992">
      <c r="A992" s="3">
        <v>990.0</v>
      </c>
      <c r="B992" s="3" t="s">
        <v>2085</v>
      </c>
      <c r="C992" s="3" t="s">
        <v>2086</v>
      </c>
      <c r="D992" s="3">
        <v>7800.0</v>
      </c>
      <c r="E992" s="3">
        <v>6839.0</v>
      </c>
      <c r="F992" s="5">
        <f t="shared" si="2"/>
        <v>87.67948718</v>
      </c>
      <c r="G992" s="3" t="s">
        <v>4</v>
      </c>
      <c r="H992" s="3">
        <v>64.0</v>
      </c>
      <c r="I992" s="6">
        <f t="shared" si="3"/>
        <v>106.859375</v>
      </c>
      <c r="J992" s="3" t="s">
        <v>68</v>
      </c>
      <c r="K992" s="3" t="s">
        <v>106</v>
      </c>
      <c r="L992" s="3">
        <v>1.4569848E9</v>
      </c>
      <c r="M992" s="3">
        <v>1.458882E9</v>
      </c>
      <c r="N992" s="7">
        <f t="shared" ref="N992:O992" si="993">(((L992/60)/60)/24)+DATE(1970,1,1)</f>
        <v>42432.25</v>
      </c>
      <c r="O992" s="7">
        <f t="shared" si="993"/>
        <v>42454.20833</v>
      </c>
      <c r="P992" s="3" t="b">
        <v>0</v>
      </c>
      <c r="Q992" s="3" t="b">
        <v>1</v>
      </c>
      <c r="R992" s="3" t="s">
        <v>133</v>
      </c>
      <c r="S992" s="3" t="s">
        <v>47</v>
      </c>
      <c r="T992" s="3" t="s">
        <v>16</v>
      </c>
      <c r="U992" s="3"/>
      <c r="V992" s="3"/>
      <c r="W992" s="3"/>
      <c r="X992" s="3"/>
      <c r="Y992" s="3"/>
      <c r="Z992" s="3"/>
    </row>
    <row r="993">
      <c r="A993" s="3">
        <v>991.0</v>
      </c>
      <c r="B993" s="3" t="s">
        <v>1157</v>
      </c>
      <c r="C993" s="3" t="s">
        <v>2087</v>
      </c>
      <c r="D993" s="3">
        <v>9800.0</v>
      </c>
      <c r="E993" s="3">
        <v>11091.0</v>
      </c>
      <c r="F993" s="5">
        <f t="shared" si="2"/>
        <v>113.1734694</v>
      </c>
      <c r="G993" s="3" t="s">
        <v>6</v>
      </c>
      <c r="H993" s="3">
        <v>241.0</v>
      </c>
      <c r="I993" s="6">
        <f t="shared" si="3"/>
        <v>46.02074689</v>
      </c>
      <c r="J993" s="3" t="s">
        <v>68</v>
      </c>
      <c r="K993" s="3" t="s">
        <v>106</v>
      </c>
      <c r="L993" s="3">
        <v>1.4116212E9</v>
      </c>
      <c r="M993" s="3">
        <v>1.4119668E9</v>
      </c>
      <c r="N993" s="7">
        <f t="shared" ref="N993:O993" si="994">(((L993/60)/60)/24)+DATE(1970,1,1)</f>
        <v>41907.20833</v>
      </c>
      <c r="O993" s="7">
        <f t="shared" si="994"/>
        <v>41911.20833</v>
      </c>
      <c r="P993" s="3" t="b">
        <v>0</v>
      </c>
      <c r="Q993" s="3" t="b">
        <v>1</v>
      </c>
      <c r="R993" s="3" t="s">
        <v>107</v>
      </c>
      <c r="S993" s="3" t="s">
        <v>48</v>
      </c>
      <c r="T993" s="3" t="s">
        <v>9</v>
      </c>
      <c r="U993" s="3"/>
      <c r="V993" s="3"/>
      <c r="W993" s="3"/>
      <c r="X993" s="3"/>
      <c r="Y993" s="3"/>
      <c r="Z993" s="3"/>
    </row>
    <row r="994">
      <c r="A994" s="3">
        <v>992.0</v>
      </c>
      <c r="B994" s="3" t="s">
        <v>2088</v>
      </c>
      <c r="C994" s="3" t="s">
        <v>2089</v>
      </c>
      <c r="D994" s="3">
        <v>3100.0</v>
      </c>
      <c r="E994" s="3">
        <v>13223.0</v>
      </c>
      <c r="F994" s="5">
        <f t="shared" si="2"/>
        <v>426.5483871</v>
      </c>
      <c r="G994" s="3" t="s">
        <v>6</v>
      </c>
      <c r="H994" s="3">
        <v>132.0</v>
      </c>
      <c r="I994" s="6">
        <f t="shared" si="3"/>
        <v>100.1742424</v>
      </c>
      <c r="J994" s="3" t="s">
        <v>68</v>
      </c>
      <c r="K994" s="3" t="s">
        <v>106</v>
      </c>
      <c r="L994" s="3">
        <v>1.5256692E9</v>
      </c>
      <c r="M994" s="3">
        <v>1.5268788E9</v>
      </c>
      <c r="N994" s="7">
        <f t="shared" ref="N994:O994" si="995">(((L994/60)/60)/24)+DATE(1970,1,1)</f>
        <v>43227.20833</v>
      </c>
      <c r="O994" s="7">
        <f t="shared" si="995"/>
        <v>43241.20833</v>
      </c>
      <c r="P994" s="3" t="b">
        <v>0</v>
      </c>
      <c r="Q994" s="3" t="b">
        <v>1</v>
      </c>
      <c r="R994" s="3" t="s">
        <v>133</v>
      </c>
      <c r="S994" s="3" t="s">
        <v>47</v>
      </c>
      <c r="T994" s="3" t="s">
        <v>16</v>
      </c>
      <c r="U994" s="3"/>
      <c r="V994" s="3"/>
      <c r="W994" s="3"/>
      <c r="X994" s="3"/>
      <c r="Y994" s="3"/>
      <c r="Z994" s="3"/>
    </row>
    <row r="995">
      <c r="A995" s="3">
        <v>993.0</v>
      </c>
      <c r="B995" s="3" t="s">
        <v>2090</v>
      </c>
      <c r="C995" s="3" t="s">
        <v>2091</v>
      </c>
      <c r="D995" s="3">
        <v>9800.0</v>
      </c>
      <c r="E995" s="3">
        <v>7608.0</v>
      </c>
      <c r="F995" s="5">
        <f t="shared" si="2"/>
        <v>77.63265306</v>
      </c>
      <c r="G995" s="3" t="s">
        <v>3</v>
      </c>
      <c r="H995" s="3">
        <v>75.0</v>
      </c>
      <c r="I995" s="6">
        <f t="shared" si="3"/>
        <v>101.44</v>
      </c>
      <c r="J995" s="3" t="s">
        <v>69</v>
      </c>
      <c r="K995" s="3" t="s">
        <v>185</v>
      </c>
      <c r="L995" s="3">
        <v>1.4509368E9</v>
      </c>
      <c r="M995" s="3">
        <v>1.4524056E9</v>
      </c>
      <c r="N995" s="7">
        <f t="shared" ref="N995:O995" si="996">(((L995/60)/60)/24)+DATE(1970,1,1)</f>
        <v>42362.25</v>
      </c>
      <c r="O995" s="7">
        <f t="shared" si="996"/>
        <v>42379.25</v>
      </c>
      <c r="P995" s="3" t="b">
        <v>0</v>
      </c>
      <c r="Q995" s="3" t="b">
        <v>1</v>
      </c>
      <c r="R995" s="3" t="s">
        <v>199</v>
      </c>
      <c r="S995" s="3" t="s">
        <v>53</v>
      </c>
      <c r="T995" s="3" t="s">
        <v>15</v>
      </c>
      <c r="U995" s="3"/>
      <c r="V995" s="3"/>
      <c r="W995" s="3"/>
      <c r="X995" s="3"/>
      <c r="Y995" s="3"/>
      <c r="Z995" s="3"/>
    </row>
    <row r="996">
      <c r="A996" s="3">
        <v>994.0</v>
      </c>
      <c r="B996" s="3" t="s">
        <v>2092</v>
      </c>
      <c r="C996" s="3" t="s">
        <v>2093</v>
      </c>
      <c r="D996" s="3">
        <v>141100.0</v>
      </c>
      <c r="E996" s="3">
        <v>74073.0</v>
      </c>
      <c r="F996" s="5">
        <f t="shared" si="2"/>
        <v>52.49681077</v>
      </c>
      <c r="G996" s="3" t="s">
        <v>4</v>
      </c>
      <c r="H996" s="3">
        <v>842.0</v>
      </c>
      <c r="I996" s="6">
        <f t="shared" si="3"/>
        <v>87.97268409</v>
      </c>
      <c r="J996" s="3" t="s">
        <v>68</v>
      </c>
      <c r="K996" s="3" t="s">
        <v>106</v>
      </c>
      <c r="L996" s="3">
        <v>1.413522E9</v>
      </c>
      <c r="M996" s="3">
        <v>1.4140404E9</v>
      </c>
      <c r="N996" s="7">
        <f t="shared" ref="N996:O996" si="997">(((L996/60)/60)/24)+DATE(1970,1,1)</f>
        <v>41929.20833</v>
      </c>
      <c r="O996" s="7">
        <f t="shared" si="997"/>
        <v>41935.20833</v>
      </c>
      <c r="P996" s="3" t="b">
        <v>0</v>
      </c>
      <c r="Q996" s="3" t="b">
        <v>1</v>
      </c>
      <c r="R996" s="3" t="s">
        <v>283</v>
      </c>
      <c r="S996" s="3" t="s">
        <v>50</v>
      </c>
      <c r="T996" s="3" t="s">
        <v>19</v>
      </c>
      <c r="U996" s="3"/>
      <c r="V996" s="3"/>
      <c r="W996" s="3"/>
      <c r="X996" s="3"/>
      <c r="Y996" s="3"/>
      <c r="Z996" s="3"/>
    </row>
    <row r="997">
      <c r="A997" s="3">
        <v>995.0</v>
      </c>
      <c r="B997" s="3" t="s">
        <v>2094</v>
      </c>
      <c r="C997" s="3" t="s">
        <v>2095</v>
      </c>
      <c r="D997" s="3">
        <v>97300.0</v>
      </c>
      <c r="E997" s="3">
        <v>153216.0</v>
      </c>
      <c r="F997" s="5">
        <f t="shared" si="2"/>
        <v>157.4676259</v>
      </c>
      <c r="G997" s="3" t="s">
        <v>6</v>
      </c>
      <c r="H997" s="3">
        <v>2043.0</v>
      </c>
      <c r="I997" s="6">
        <f t="shared" si="3"/>
        <v>74.99559471</v>
      </c>
      <c r="J997" s="3" t="s">
        <v>68</v>
      </c>
      <c r="K997" s="3" t="s">
        <v>106</v>
      </c>
      <c r="L997" s="3">
        <v>1.5413076E9</v>
      </c>
      <c r="M997" s="3">
        <v>1.5438168E9</v>
      </c>
      <c r="N997" s="7">
        <f t="shared" ref="N997:O997" si="998">(((L997/60)/60)/24)+DATE(1970,1,1)</f>
        <v>43408.20833</v>
      </c>
      <c r="O997" s="7">
        <f t="shared" si="998"/>
        <v>43437.25</v>
      </c>
      <c r="P997" s="3" t="b">
        <v>0</v>
      </c>
      <c r="Q997" s="3" t="b">
        <v>1</v>
      </c>
      <c r="R997" s="3" t="s">
        <v>103</v>
      </c>
      <c r="S997" s="3" t="s">
        <v>52</v>
      </c>
      <c r="T997" s="3" t="s">
        <v>12</v>
      </c>
      <c r="U997" s="3"/>
      <c r="V997" s="3"/>
      <c r="W997" s="3"/>
      <c r="X997" s="3"/>
      <c r="Y997" s="3"/>
      <c r="Z997" s="3"/>
    </row>
    <row r="998">
      <c r="A998" s="3">
        <v>996.0</v>
      </c>
      <c r="B998" s="3" t="s">
        <v>2096</v>
      </c>
      <c r="C998" s="3" t="s">
        <v>2097</v>
      </c>
      <c r="D998" s="3">
        <v>6600.0</v>
      </c>
      <c r="E998" s="3">
        <v>4814.0</v>
      </c>
      <c r="F998" s="5">
        <f t="shared" si="2"/>
        <v>72.93939394</v>
      </c>
      <c r="G998" s="3" t="s">
        <v>4</v>
      </c>
      <c r="H998" s="3">
        <v>112.0</v>
      </c>
      <c r="I998" s="6">
        <f t="shared" si="3"/>
        <v>42.98214286</v>
      </c>
      <c r="J998" s="3" t="s">
        <v>68</v>
      </c>
      <c r="K998" s="3" t="s">
        <v>106</v>
      </c>
      <c r="L998" s="3">
        <v>1.3571064E9</v>
      </c>
      <c r="M998" s="3">
        <v>1.3596984E9</v>
      </c>
      <c r="N998" s="7">
        <f t="shared" ref="N998:O998" si="999">(((L998/60)/60)/24)+DATE(1970,1,1)</f>
        <v>41276.25</v>
      </c>
      <c r="O998" s="7">
        <f t="shared" si="999"/>
        <v>41306.25</v>
      </c>
      <c r="P998" s="3" t="b">
        <v>0</v>
      </c>
      <c r="Q998" s="3" t="b">
        <v>0</v>
      </c>
      <c r="R998" s="3" t="s">
        <v>116</v>
      </c>
      <c r="S998" s="3" t="s">
        <v>46</v>
      </c>
      <c r="T998" s="3" t="s">
        <v>8</v>
      </c>
      <c r="U998" s="3"/>
      <c r="V998" s="3"/>
      <c r="W998" s="3"/>
      <c r="X998" s="3"/>
      <c r="Y998" s="3"/>
      <c r="Z998" s="3"/>
    </row>
    <row r="999">
      <c r="A999" s="3">
        <v>997.0</v>
      </c>
      <c r="B999" s="3" t="s">
        <v>2098</v>
      </c>
      <c r="C999" s="3" t="s">
        <v>2099</v>
      </c>
      <c r="D999" s="3">
        <v>7600.0</v>
      </c>
      <c r="E999" s="3">
        <v>4603.0</v>
      </c>
      <c r="F999" s="5">
        <f t="shared" si="2"/>
        <v>60.56578947</v>
      </c>
      <c r="G999" s="3" t="s">
        <v>3</v>
      </c>
      <c r="H999" s="3">
        <v>139.0</v>
      </c>
      <c r="I999" s="6">
        <f t="shared" si="3"/>
        <v>33.11510791</v>
      </c>
      <c r="J999" s="3" t="s">
        <v>69</v>
      </c>
      <c r="K999" s="3" t="s">
        <v>185</v>
      </c>
      <c r="L999" s="3">
        <v>1.3901976E9</v>
      </c>
      <c r="M999" s="3">
        <v>1.3906296E9</v>
      </c>
      <c r="N999" s="7">
        <f t="shared" ref="N999:O999" si="1000">(((L999/60)/60)/24)+DATE(1970,1,1)</f>
        <v>41659.25</v>
      </c>
      <c r="O999" s="7">
        <f t="shared" si="1000"/>
        <v>41664.25</v>
      </c>
      <c r="P999" s="3" t="b">
        <v>0</v>
      </c>
      <c r="Q999" s="3" t="b">
        <v>0</v>
      </c>
      <c r="R999" s="3" t="s">
        <v>116</v>
      </c>
      <c r="S999" s="3" t="s">
        <v>46</v>
      </c>
      <c r="T999" s="3" t="s">
        <v>8</v>
      </c>
      <c r="U999" s="3"/>
      <c r="V999" s="3"/>
      <c r="W999" s="3"/>
      <c r="X999" s="3"/>
      <c r="Y999" s="3"/>
      <c r="Z999" s="3"/>
    </row>
    <row r="1000">
      <c r="A1000" s="3">
        <v>998.0</v>
      </c>
      <c r="B1000" s="3" t="s">
        <v>2100</v>
      </c>
      <c r="C1000" s="3" t="s">
        <v>2101</v>
      </c>
      <c r="D1000" s="3">
        <v>66600.0</v>
      </c>
      <c r="E1000" s="3">
        <v>37823.0</v>
      </c>
      <c r="F1000" s="5">
        <f t="shared" si="2"/>
        <v>56.79129129</v>
      </c>
      <c r="G1000" s="3" t="s">
        <v>4</v>
      </c>
      <c r="H1000" s="3">
        <v>374.0</v>
      </c>
      <c r="I1000" s="6">
        <f t="shared" si="3"/>
        <v>101.131016</v>
      </c>
      <c r="J1000" s="3" t="s">
        <v>68</v>
      </c>
      <c r="K1000" s="3" t="s">
        <v>106</v>
      </c>
      <c r="L1000" s="3">
        <v>1.265868E9</v>
      </c>
      <c r="M1000" s="3">
        <v>1.2670776E9</v>
      </c>
      <c r="N1000" s="7">
        <f t="shared" ref="N1000:O1000" si="1001">(((L1000/60)/60)/24)+DATE(1970,1,1)</f>
        <v>40220.25</v>
      </c>
      <c r="O1000" s="7">
        <f t="shared" si="1001"/>
        <v>40234.25</v>
      </c>
      <c r="P1000" s="3" t="b">
        <v>0</v>
      </c>
      <c r="Q1000" s="3" t="b">
        <v>1</v>
      </c>
      <c r="R1000" s="3" t="s">
        <v>140</v>
      </c>
      <c r="S1000" s="3" t="s">
        <v>48</v>
      </c>
      <c r="T1000" s="3" t="s">
        <v>14</v>
      </c>
      <c r="U1000" s="3"/>
      <c r="V1000" s="3"/>
      <c r="W1000" s="3"/>
      <c r="X1000" s="3"/>
      <c r="Y1000" s="3"/>
      <c r="Z1000" s="3"/>
    </row>
    <row r="1001">
      <c r="A1001" s="3">
        <v>999.0</v>
      </c>
      <c r="B1001" s="3" t="s">
        <v>2102</v>
      </c>
      <c r="C1001" s="3" t="s">
        <v>2103</v>
      </c>
      <c r="D1001" s="3">
        <v>111100.0</v>
      </c>
      <c r="E1001" s="3">
        <v>62819.0</v>
      </c>
      <c r="F1001" s="5">
        <f t="shared" si="2"/>
        <v>56.54275428</v>
      </c>
      <c r="G1001" s="3" t="s">
        <v>3</v>
      </c>
      <c r="H1001" s="3">
        <v>1122.0</v>
      </c>
      <c r="I1001" s="6">
        <f t="shared" si="3"/>
        <v>55.98841355</v>
      </c>
      <c r="J1001" s="3" t="s">
        <v>68</v>
      </c>
      <c r="K1001" s="3" t="s">
        <v>106</v>
      </c>
      <c r="L1001" s="3">
        <v>1.4671764E9</v>
      </c>
      <c r="M1001" s="3">
        <v>1.4677812E9</v>
      </c>
      <c r="N1001" s="7">
        <f t="shared" ref="N1001:O1001" si="1002">(((L1001/60)/60)/24)+DATE(1970,1,1)</f>
        <v>42550.20833</v>
      </c>
      <c r="O1001" s="7">
        <f t="shared" si="1002"/>
        <v>42557.20833</v>
      </c>
      <c r="P1001" s="3" t="b">
        <v>0</v>
      </c>
      <c r="Q1001" s="3" t="b">
        <v>0</v>
      </c>
      <c r="R1001" s="3" t="s">
        <v>103</v>
      </c>
      <c r="S1001" s="3" t="s">
        <v>52</v>
      </c>
      <c r="T1001" s="3" t="s">
        <v>12</v>
      </c>
      <c r="U1001" s="3"/>
      <c r="V1001" s="3"/>
      <c r="W1001" s="3"/>
      <c r="X1001" s="3"/>
      <c r="Y1001" s="3"/>
      <c r="Z1001" s="3"/>
    </row>
  </sheetData>
  <conditionalFormatting sqref="G1:G1001">
    <cfRule type="containsText" dxfId="0" priority="1" operator="containsText" text="canceled">
      <formula>NOT(ISERROR(SEARCH(("canceled"),(G1))))</formula>
    </cfRule>
  </conditionalFormatting>
  <conditionalFormatting sqref="G1:G1001">
    <cfRule type="containsText" dxfId="1" priority="2" operator="containsText" text="live">
      <formula>NOT(ISERROR(SEARCH(("live"),(G1))))</formula>
    </cfRule>
  </conditionalFormatting>
  <conditionalFormatting sqref="G1:G1001">
    <cfRule type="containsText" dxfId="2" priority="3" operator="containsText" text="successful">
      <formula>NOT(ISERROR(SEARCH(("successful"),(G1))))</formula>
    </cfRule>
  </conditionalFormatting>
  <conditionalFormatting sqref="G1:G1001">
    <cfRule type="containsText" dxfId="3" priority="4" operator="containsText" text="successful">
      <formula>NOT(ISERROR(SEARCH(("successful"),(G1))))</formula>
    </cfRule>
  </conditionalFormatting>
  <conditionalFormatting sqref="G1:G1001">
    <cfRule type="containsText" dxfId="3" priority="5" operator="containsText" text="failed">
      <formula>NOT(ISERROR(SEARCH(("failed"),(G1))))</formula>
    </cfRule>
  </conditionalFormatting>
  <conditionalFormatting sqref="E5">
    <cfRule type="containsText" dxfId="2" priority="6" operator="containsText" text="successful">
      <formula>NOT(ISERROR(SEARCH(("successful"),(E5))))</formula>
    </cfRule>
  </conditionalFormatting>
  <conditionalFormatting sqref="F1:F1001">
    <cfRule type="colorScale" priority="7">
      <colorScale>
        <cfvo type="formula" val="0"/>
        <cfvo type="formula" val="100"/>
        <cfvo type="formula" val="200"/>
        <color rgb="FFFF0000"/>
        <color theme="9"/>
        <color rgb="FF0070C0"/>
      </colorScale>
    </cfRule>
  </conditionalFormatting>
  <conditionalFormatting sqref="F1:F1001">
    <cfRule type="colorScale" priority="8">
      <colorScale>
        <cfvo type="formula" val="0"/>
        <cfvo type="formula" val="100"/>
        <cfvo type="formula" val="200"/>
        <color rgb="FFF8696B"/>
        <color theme="9"/>
        <color rgb="FF0070C0"/>
      </colorScale>
    </cfRule>
  </conditionalFormatting>
  <conditionalFormatting sqref="F1:F1001">
    <cfRule type="colorScale" priority="9">
      <colorScale>
        <cfvo type="formula" val="0"/>
        <cfvo type="formula" val="100"/>
        <cfvo type="formula" val="200"/>
        <color rgb="FFC00000"/>
        <color rgb="FF548135"/>
        <color rgb="FF0070C0"/>
      </colorScale>
    </cfRule>
  </conditionalFormatting>
  <printOptions/>
  <pageMargins bottom="1.0" footer="0.0" header="0.0" left="0.75" right="0.75" top="1.0"/>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7.11"/>
    <col customWidth="1" min="2" max="2" width="16.0"/>
    <col customWidth="1" min="3" max="3" width="12.89"/>
    <col customWidth="1" min="4" max="4" width="15.67"/>
    <col customWidth="1" min="5" max="5" width="14.0"/>
    <col customWidth="1" min="6" max="6" width="13.0"/>
    <col customWidth="1" min="7" max="7" width="15.56"/>
    <col customWidth="1" min="8" max="8" width="15.67"/>
    <col customWidth="1" min="9" max="26" width="8.56"/>
  </cols>
  <sheetData>
    <row r="1">
      <c r="A1" s="8" t="s">
        <v>2104</v>
      </c>
      <c r="B1" s="9" t="s">
        <v>2105</v>
      </c>
      <c r="C1" s="9" t="s">
        <v>2106</v>
      </c>
      <c r="D1" s="9" t="s">
        <v>2107</v>
      </c>
      <c r="E1" s="9" t="s">
        <v>2108</v>
      </c>
      <c r="F1" s="9" t="s">
        <v>2109</v>
      </c>
      <c r="G1" s="9" t="s">
        <v>2110</v>
      </c>
      <c r="H1" s="9" t="s">
        <v>2111</v>
      </c>
    </row>
    <row r="2">
      <c r="A2" s="10" t="s">
        <v>2112</v>
      </c>
      <c r="B2" s="9">
        <f>COUNTIFS(Crowdfunding!D:D,"&lt;1000",Crowdfunding!G:G,"=successful")</f>
        <v>30</v>
      </c>
      <c r="C2" s="8">
        <f>COUNTIFS(Crowdfunding!D:D,"&lt;1000", Crowdfunding!G:G,"=failed")</f>
        <v>20</v>
      </c>
      <c r="D2" s="8">
        <f>COUNTIFS(Crowdfunding!D:D,"&lt;1000", Crowdfunding!G:G,"=canceled")</f>
        <v>1</v>
      </c>
      <c r="E2" s="8">
        <f t="shared" ref="E2:E13" si="1">SUM(B2:D2)</f>
        <v>51</v>
      </c>
      <c r="F2" s="11">
        <f t="shared" ref="F2:F13" si="2">B2/E2</f>
        <v>0.5882352941</v>
      </c>
      <c r="G2" s="11">
        <f t="shared" ref="G2:G13" si="3">C2/E2</f>
        <v>0.3921568627</v>
      </c>
      <c r="H2" s="11">
        <f t="shared" ref="H2:H13" si="4">D2/E2</f>
        <v>0.01960784314</v>
      </c>
    </row>
    <row r="3">
      <c r="A3" s="10" t="s">
        <v>2113</v>
      </c>
      <c r="B3" s="9">
        <f>COUNTIFS(Crowdfunding!D:D,"&gt;=1000", Crowdfunding!D:D,"&lt;5000", Crowdfunding!G:G,"=successful")</f>
        <v>191</v>
      </c>
      <c r="C3" s="9">
        <f>COUNTIFS(Crowdfunding!D:D,"&gt;=1000", Crowdfunding!D:D,"&lt;5000", Crowdfunding!G:G,"=failed")</f>
        <v>38</v>
      </c>
      <c r="D3" s="8">
        <f>COUNTIFS(Crowdfunding!D:D,"&gt;=1000", Crowdfunding!D:D,"&lt;5000", Crowdfunding!G:G,"=canceled")</f>
        <v>2</v>
      </c>
      <c r="E3" s="8">
        <f t="shared" si="1"/>
        <v>231</v>
      </c>
      <c r="F3" s="11">
        <f t="shared" si="2"/>
        <v>0.8268398268</v>
      </c>
      <c r="G3" s="11">
        <f t="shared" si="3"/>
        <v>0.1645021645</v>
      </c>
      <c r="H3" s="11">
        <f t="shared" si="4"/>
        <v>0.008658008658</v>
      </c>
    </row>
    <row r="4">
      <c r="A4" s="10" t="s">
        <v>2114</v>
      </c>
      <c r="B4" s="9">
        <f>COUNTIFS(Crowdfunding!D:D,"&gt;=5000", Crowdfunding!D:D,"&lt;10000", Crowdfunding!G:G,"=successful")</f>
        <v>164</v>
      </c>
      <c r="C4" s="8">
        <f>COUNTIFS(Crowdfunding!D:D,"&gt;=5000", Crowdfunding!D:D,"&lt;10000", Crowdfunding!G:G,"=failed")</f>
        <v>126</v>
      </c>
      <c r="D4" s="8">
        <f>COUNTIFS(Crowdfunding!D:D,"&gt;=5000", Crowdfunding!D:D,"&lt;10000", Crowdfunding!G:G,"=canceled")</f>
        <v>25</v>
      </c>
      <c r="E4" s="8">
        <f t="shared" si="1"/>
        <v>315</v>
      </c>
      <c r="F4" s="11">
        <f t="shared" si="2"/>
        <v>0.5206349206</v>
      </c>
      <c r="G4" s="11">
        <f t="shared" si="3"/>
        <v>0.4</v>
      </c>
      <c r="H4" s="11">
        <f t="shared" si="4"/>
        <v>0.07936507937</v>
      </c>
    </row>
    <row r="5">
      <c r="A5" s="10" t="s">
        <v>2115</v>
      </c>
      <c r="B5" s="9">
        <f>COUNTIFS(Crowdfunding!D:D,"&gt;=10000", Crowdfunding!D:D,"&lt;15000", Crowdfunding!G:G,"=successful")</f>
        <v>4</v>
      </c>
      <c r="C5" s="8">
        <f>COUNTIFS(Crowdfunding!D:D,"&gt;=10000", Crowdfunding!D:D,"&lt;15000", Crowdfunding!G:G,"=failed")</f>
        <v>5</v>
      </c>
      <c r="D5" s="8">
        <f>COUNTIFS(Crowdfunding!D:D,"&gt;=10000", Crowdfunding!D:D,"&lt;15000", Crowdfunding!G:G,"=canceled")</f>
        <v>0</v>
      </c>
      <c r="E5" s="8">
        <f t="shared" si="1"/>
        <v>9</v>
      </c>
      <c r="F5" s="11">
        <f t="shared" si="2"/>
        <v>0.4444444444</v>
      </c>
      <c r="G5" s="11">
        <f t="shared" si="3"/>
        <v>0.5555555556</v>
      </c>
      <c r="H5" s="11">
        <f t="shared" si="4"/>
        <v>0</v>
      </c>
    </row>
    <row r="6">
      <c r="A6" s="10" t="s">
        <v>2116</v>
      </c>
      <c r="B6" s="9">
        <f>COUNTIFS(Crowdfunding!D:D,"&gt;=15000", Crowdfunding!D:D,"&lt;20000", Crowdfunding!G:G,"=successful")</f>
        <v>10</v>
      </c>
      <c r="C6" s="8">
        <f>COUNTIFS(Crowdfunding!D:D,"&gt;=15000", Crowdfunding!D:D,"&lt;20000", Crowdfunding!G:G,"=failed")</f>
        <v>0</v>
      </c>
      <c r="D6" s="8">
        <f>COUNTIFS(Crowdfunding!D:D,"&gt;=15000", Crowdfunding!D:D,"&lt;20000", Crowdfunding!G:G,"=canceled")</f>
        <v>0</v>
      </c>
      <c r="E6" s="8">
        <f t="shared" si="1"/>
        <v>10</v>
      </c>
      <c r="F6" s="11">
        <f t="shared" si="2"/>
        <v>1</v>
      </c>
      <c r="G6" s="11">
        <f t="shared" si="3"/>
        <v>0</v>
      </c>
      <c r="H6" s="11">
        <f t="shared" si="4"/>
        <v>0</v>
      </c>
    </row>
    <row r="7">
      <c r="A7" s="10" t="s">
        <v>2117</v>
      </c>
      <c r="B7" s="9">
        <f>COUNTIFS(Crowdfunding!D:D,"&gt;=20000", Crowdfunding!D:D,"&lt;25000", Crowdfunding!G:G,"=successful")</f>
        <v>7</v>
      </c>
      <c r="C7" s="8">
        <f>COUNTIFS(Crowdfunding!D:D,"&gt;=20000", Crowdfunding!D:D,"&lt;25000", Crowdfunding!G:G,"=failed")</f>
        <v>0</v>
      </c>
      <c r="D7" s="8">
        <f>COUNTIFS(Crowdfunding!D:D,"&gt;=20000", Crowdfunding!D:D,"&lt;25000", Crowdfunding!G:G,"=canceled")</f>
        <v>0</v>
      </c>
      <c r="E7" s="8">
        <f t="shared" si="1"/>
        <v>7</v>
      </c>
      <c r="F7" s="11">
        <f t="shared" si="2"/>
        <v>1</v>
      </c>
      <c r="G7" s="11">
        <f t="shared" si="3"/>
        <v>0</v>
      </c>
      <c r="H7" s="11">
        <f t="shared" si="4"/>
        <v>0</v>
      </c>
    </row>
    <row r="8">
      <c r="A8" s="10" t="s">
        <v>2118</v>
      </c>
      <c r="B8" s="12">
        <f>COUNTIFS(Crowdfunding!D:D,"&gt;=25000", Crowdfunding!D:D,"&lt;30000", Crowdfunding!G:G,"=successful")</f>
        <v>11</v>
      </c>
      <c r="C8" s="8">
        <f>COUNTIFS(Crowdfunding!D:D,"&gt;=25000", Crowdfunding!D:D,"&lt;30000", Crowdfunding!G:G,"=failed")</f>
        <v>3</v>
      </c>
      <c r="D8" s="8">
        <f>COUNTIFS(Crowdfunding!D:D,"&gt;=25000", Crowdfunding!D:D,"&lt;30000", Crowdfunding!G:G,"=canceled")</f>
        <v>0</v>
      </c>
      <c r="E8" s="8">
        <f t="shared" si="1"/>
        <v>14</v>
      </c>
      <c r="F8" s="11">
        <f t="shared" si="2"/>
        <v>0.7857142857</v>
      </c>
      <c r="G8" s="11">
        <f t="shared" si="3"/>
        <v>0.2142857143</v>
      </c>
      <c r="H8" s="11">
        <f t="shared" si="4"/>
        <v>0</v>
      </c>
    </row>
    <row r="9">
      <c r="A9" s="13" t="s">
        <v>2119</v>
      </c>
      <c r="B9" s="9">
        <f>COUNTIFS(Crowdfunding!D:D,"&gt;=30000", Crowdfunding!D:D,"&lt;35000", Crowdfunding!G:G,"=successful")</f>
        <v>7</v>
      </c>
      <c r="C9" s="8">
        <f>COUNTIFS(Crowdfunding!D:D,"&gt;=30000", Crowdfunding!D:D,"&lt;35000", Crowdfunding!G:G,"=failed")</f>
        <v>0</v>
      </c>
      <c r="D9" s="8">
        <f>COUNTIFS(Crowdfunding!D:D,"&gt;=30000", Crowdfunding!D:D,"&lt;35000", Crowdfunding!G:G,"=canceled")</f>
        <v>0</v>
      </c>
      <c r="E9" s="8">
        <f t="shared" si="1"/>
        <v>7</v>
      </c>
      <c r="F9" s="11">
        <f t="shared" si="2"/>
        <v>1</v>
      </c>
      <c r="G9" s="11">
        <f t="shared" si="3"/>
        <v>0</v>
      </c>
      <c r="H9" s="11">
        <f t="shared" si="4"/>
        <v>0</v>
      </c>
    </row>
    <row r="10">
      <c r="A10" s="10" t="s">
        <v>2120</v>
      </c>
      <c r="B10" s="14">
        <f>COUNTIFS(Crowdfunding!D:D,"&gt;=35000", Crowdfunding!D:D,"&lt;40000", Crowdfunding!G:G,"=successful")</f>
        <v>8</v>
      </c>
      <c r="C10" s="8">
        <f>COUNTIFS(Crowdfunding!D:D,"&gt;=35000", Crowdfunding!D:D,"&lt;40000", Crowdfunding!G:G,"=failed")</f>
        <v>3</v>
      </c>
      <c r="D10" s="8">
        <f>COUNTIFS(Crowdfunding!D:D,"&gt;=35000", Crowdfunding!D:D,"&lt;40000", Crowdfunding!G:G,"=canceled")</f>
        <v>1</v>
      </c>
      <c r="E10" s="8">
        <f t="shared" si="1"/>
        <v>12</v>
      </c>
      <c r="F10" s="11">
        <f t="shared" si="2"/>
        <v>0.6666666667</v>
      </c>
      <c r="G10" s="11">
        <f t="shared" si="3"/>
        <v>0.25</v>
      </c>
      <c r="H10" s="11">
        <f t="shared" si="4"/>
        <v>0.08333333333</v>
      </c>
    </row>
    <row r="11">
      <c r="A11" s="10" t="s">
        <v>2121</v>
      </c>
      <c r="B11" s="9">
        <f>COUNTIFS(Crowdfunding!D:D,"&gt;=40000", Crowdfunding!D:D,"&lt;45000", Crowdfunding!G:G,"=successful")</f>
        <v>11</v>
      </c>
      <c r="C11" s="8">
        <f>COUNTIFS(Crowdfunding!D:D,"&gt;=40000", Crowdfunding!D:D,"&lt;45000", Crowdfunding!G:G,"=failed")</f>
        <v>3</v>
      </c>
      <c r="D11" s="8">
        <f>COUNTIFS(Crowdfunding!D:D,"&gt;=40000", Crowdfunding!D:D,"&lt;45000", Crowdfunding!G:G,"=canceled")</f>
        <v>0</v>
      </c>
      <c r="E11" s="8">
        <f t="shared" si="1"/>
        <v>14</v>
      </c>
      <c r="F11" s="11">
        <f t="shared" si="2"/>
        <v>0.7857142857</v>
      </c>
      <c r="G11" s="11">
        <f t="shared" si="3"/>
        <v>0.2142857143</v>
      </c>
      <c r="H11" s="11">
        <f t="shared" si="4"/>
        <v>0</v>
      </c>
    </row>
    <row r="12">
      <c r="A12" s="10" t="s">
        <v>2122</v>
      </c>
      <c r="B12" s="9">
        <f>COUNTIFS(Crowdfunding!D:D,"&gt;=45000", Crowdfunding!D:D,"&lt;50000", Crowdfunding!G:G,"=successful")</f>
        <v>8</v>
      </c>
      <c r="C12" s="8">
        <f>COUNTIFS(Crowdfunding!D:D,"&gt;=45000", Crowdfunding!D:D,"&lt;50000", Crowdfunding!G:G,"=failed")</f>
        <v>3</v>
      </c>
      <c r="D12" s="8">
        <f>COUNTIFS(Crowdfunding!D:D,"&gt;=45000", Crowdfunding!D:D,"&lt;50000", Crowdfunding!G:G,"=canceled")</f>
        <v>0</v>
      </c>
      <c r="E12" s="8">
        <f t="shared" si="1"/>
        <v>11</v>
      </c>
      <c r="F12" s="11">
        <f t="shared" si="2"/>
        <v>0.7272727273</v>
      </c>
      <c r="G12" s="11">
        <f t="shared" si="3"/>
        <v>0.2727272727</v>
      </c>
      <c r="H12" s="11">
        <f t="shared" si="4"/>
        <v>0</v>
      </c>
    </row>
    <row r="13">
      <c r="A13" s="10" t="s">
        <v>2123</v>
      </c>
      <c r="B13" s="9">
        <f>COUNTIFS(Crowdfunding!D:D,"&gt;=50000", Crowdfunding!G:G,"=successful")</f>
        <v>114</v>
      </c>
      <c r="C13" s="8">
        <f>COUNTIFS(Crowdfunding!D:D,"&gt;=50000", Crowdfunding!G:G,"=failed")</f>
        <v>163</v>
      </c>
      <c r="D13" s="8">
        <f>COUNTIFS(Crowdfunding!D:D,"&gt;=50000", Crowdfunding!G:G,"=canceled")</f>
        <v>28</v>
      </c>
      <c r="E13" s="8">
        <f t="shared" si="1"/>
        <v>305</v>
      </c>
      <c r="F13" s="11">
        <f t="shared" si="2"/>
        <v>0.3737704918</v>
      </c>
      <c r="G13" s="11">
        <f t="shared" si="3"/>
        <v>0.5344262295</v>
      </c>
      <c r="H13" s="11">
        <f t="shared" si="4"/>
        <v>0.09180327869</v>
      </c>
    </row>
    <row r="14">
      <c r="A14" s="3"/>
      <c r="B14" s="3"/>
      <c r="C14" s="3"/>
      <c r="D14" s="3"/>
      <c r="E14" s="3"/>
      <c r="F14" s="3"/>
      <c r="G14" s="3"/>
      <c r="H14" s="3"/>
    </row>
    <row r="15"/>
    <row r="16"/>
    <row r="17"/>
    <row r="18"/>
    <row r="19"/>
    <row r="20"/>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22.44"/>
    <col customWidth="1" min="3" max="3" width="26.44"/>
    <col customWidth="1" min="4" max="4" width="13.22"/>
    <col customWidth="1" min="5" max="5" width="8.67"/>
    <col customWidth="1" min="6" max="6" width="8.56"/>
    <col customWidth="1" min="7" max="7" width="11.89"/>
    <col customWidth="1" min="8" max="9" width="8.56"/>
    <col customWidth="1" min="10" max="10" width="12.67"/>
    <col customWidth="1" min="11" max="11" width="11.89"/>
    <col customWidth="1" min="12" max="12" width="8.56"/>
    <col customWidth="1" min="13" max="13" width="16.56"/>
    <col customWidth="1" min="14" max="26" width="8.56"/>
  </cols>
  <sheetData>
    <row r="1">
      <c r="A1" s="3" t="s">
        <v>1</v>
      </c>
      <c r="B1" s="3" t="s">
        <v>90</v>
      </c>
      <c r="C1" s="3" t="s">
        <v>2124</v>
      </c>
      <c r="D1" s="3"/>
      <c r="I1" s="3" t="s">
        <v>1</v>
      </c>
      <c r="J1" s="3" t="s">
        <v>90</v>
      </c>
      <c r="K1" s="2" t="s">
        <v>2125</v>
      </c>
      <c r="L1" s="3" t="s">
        <v>2126</v>
      </c>
      <c r="M1" s="15">
        <f>MEDIAN(J2:J365)</f>
        <v>114.5</v>
      </c>
    </row>
    <row r="2">
      <c r="A2" s="3" t="s">
        <v>6</v>
      </c>
      <c r="B2" s="3">
        <v>16.0</v>
      </c>
      <c r="C2" s="3">
        <f t="shared" ref="C2:C566" si="1">_xlfn.NORM.DIST(B2,$E$8,$E$14,FALSE)</f>
        <v>0.0002534739064</v>
      </c>
      <c r="D2" s="3" t="s">
        <v>2126</v>
      </c>
      <c r="E2" s="2">
        <f>MEDIAN(B2:B566)</f>
        <v>201</v>
      </c>
      <c r="I2" s="3" t="s">
        <v>4</v>
      </c>
      <c r="J2" s="3">
        <v>0.0</v>
      </c>
      <c r="K2" s="2">
        <f t="shared" ref="K2:K365" si="2">_xlfn.NORM.DIST(J2,$M$7,$M$11,FALSE)</f>
        <v>0.0003450148947</v>
      </c>
      <c r="L2" s="3"/>
    </row>
    <row r="3">
      <c r="A3" s="3" t="s">
        <v>6</v>
      </c>
      <c r="B3" s="3">
        <v>26.0</v>
      </c>
      <c r="C3" s="3">
        <f t="shared" si="1"/>
        <v>0.000254789671</v>
      </c>
      <c r="D3" s="3"/>
      <c r="I3" s="3" t="s">
        <v>4</v>
      </c>
      <c r="J3" s="3">
        <v>0.0</v>
      </c>
      <c r="K3" s="2">
        <f t="shared" si="2"/>
        <v>0.0003450148947</v>
      </c>
      <c r="L3" s="3" t="s">
        <v>2127</v>
      </c>
      <c r="M3" s="2">
        <f>MIN(J:J)</f>
        <v>0</v>
      </c>
    </row>
    <row r="4">
      <c r="A4" s="3" t="s">
        <v>6</v>
      </c>
      <c r="B4" s="3">
        <v>27.0</v>
      </c>
      <c r="C4" s="3">
        <f t="shared" si="1"/>
        <v>0.0002549207481</v>
      </c>
      <c r="D4" s="3" t="s">
        <v>2127</v>
      </c>
      <c r="E4" s="2">
        <f>MIN(B2:B566)</f>
        <v>16</v>
      </c>
      <c r="I4" s="3" t="s">
        <v>4</v>
      </c>
      <c r="J4" s="3">
        <v>1.0</v>
      </c>
      <c r="K4" s="2">
        <f t="shared" si="2"/>
        <v>0.0003452340171</v>
      </c>
      <c r="L4" s="3"/>
    </row>
    <row r="5">
      <c r="A5" s="3" t="s">
        <v>6</v>
      </c>
      <c r="B5" s="3">
        <v>32.0</v>
      </c>
      <c r="C5" s="3">
        <f t="shared" si="1"/>
        <v>0.0002555747547</v>
      </c>
      <c r="I5" s="3" t="s">
        <v>4</v>
      </c>
      <c r="J5" s="3">
        <v>1.0</v>
      </c>
      <c r="K5" s="2">
        <f t="shared" si="2"/>
        <v>0.0003452340171</v>
      </c>
      <c r="L5" s="3" t="s">
        <v>2128</v>
      </c>
      <c r="M5" s="15">
        <f>MAX(J2:J365)</f>
        <v>6080</v>
      </c>
    </row>
    <row r="6">
      <c r="A6" s="3" t="s">
        <v>6</v>
      </c>
      <c r="B6" s="3">
        <v>32.0</v>
      </c>
      <c r="C6" s="3">
        <f t="shared" si="1"/>
        <v>0.0002555747547</v>
      </c>
      <c r="D6" s="3" t="s">
        <v>2128</v>
      </c>
      <c r="E6" s="2">
        <f>MAX(B2:B566)</f>
        <v>7295</v>
      </c>
      <c r="I6" s="3" t="s">
        <v>4</v>
      </c>
      <c r="J6" s="3">
        <v>1.0</v>
      </c>
      <c r="K6" s="2">
        <f t="shared" si="2"/>
        <v>0.0003452340171</v>
      </c>
    </row>
    <row r="7">
      <c r="A7" s="3" t="s">
        <v>6</v>
      </c>
      <c r="B7" s="3">
        <v>34.0</v>
      </c>
      <c r="C7" s="3">
        <f t="shared" si="1"/>
        <v>0.00025583571</v>
      </c>
      <c r="D7" s="3"/>
      <c r="I7" s="3" t="s">
        <v>4</v>
      </c>
      <c r="J7" s="3">
        <v>1.0</v>
      </c>
      <c r="K7" s="2">
        <f t="shared" si="2"/>
        <v>0.0003452340171</v>
      </c>
      <c r="L7" s="2" t="s">
        <v>2129</v>
      </c>
      <c r="M7" s="15">
        <f>AVERAGE(J2:J365)</f>
        <v>585.6153846</v>
      </c>
    </row>
    <row r="8">
      <c r="A8" s="3" t="s">
        <v>6</v>
      </c>
      <c r="B8" s="3">
        <v>40.0</v>
      </c>
      <c r="C8" s="3">
        <f t="shared" si="1"/>
        <v>0.0002566163345</v>
      </c>
      <c r="D8" s="3" t="s">
        <v>2129</v>
      </c>
      <c r="E8" s="15">
        <f>AVERAGE(B2:B566)</f>
        <v>851.1469027</v>
      </c>
      <c r="I8" s="3" t="s">
        <v>4</v>
      </c>
      <c r="J8" s="3">
        <v>1.0</v>
      </c>
      <c r="K8" s="2">
        <f t="shared" si="2"/>
        <v>0.0003452340171</v>
      </c>
    </row>
    <row r="9">
      <c r="A9" s="3" t="s">
        <v>6</v>
      </c>
      <c r="B9" s="3">
        <v>41.0</v>
      </c>
      <c r="C9" s="3">
        <f t="shared" si="1"/>
        <v>0.0002567461095</v>
      </c>
      <c r="D9" s="3"/>
      <c r="I9" s="3" t="s">
        <v>4</v>
      </c>
      <c r="J9" s="3">
        <v>1.0</v>
      </c>
      <c r="K9" s="2">
        <f t="shared" si="2"/>
        <v>0.0003452340171</v>
      </c>
      <c r="L9" s="3" t="s">
        <v>2130</v>
      </c>
      <c r="M9" s="15">
        <f>_xlfn.VAR.P(J2:J365)</f>
        <v>921574.6817</v>
      </c>
    </row>
    <row r="10">
      <c r="A10" s="3" t="s">
        <v>6</v>
      </c>
      <c r="B10" s="3">
        <v>41.0</v>
      </c>
      <c r="C10" s="3">
        <f t="shared" si="1"/>
        <v>0.0002567461095</v>
      </c>
      <c r="D10" s="3" t="s">
        <v>2131</v>
      </c>
      <c r="E10" s="2">
        <f>_xlfn.VAR.S(B2:B566)</f>
        <v>1606216.594</v>
      </c>
      <c r="I10" s="3" t="s">
        <v>4</v>
      </c>
      <c r="J10" s="3">
        <v>1.0</v>
      </c>
      <c r="K10" s="2">
        <f t="shared" si="2"/>
        <v>0.0003452340171</v>
      </c>
      <c r="L10" s="3"/>
    </row>
    <row r="11">
      <c r="A11" s="3" t="s">
        <v>6</v>
      </c>
      <c r="B11" s="3">
        <v>42.0</v>
      </c>
      <c r="C11" s="3">
        <f t="shared" si="1"/>
        <v>0.0002568757899</v>
      </c>
      <c r="D11" s="3" t="s">
        <v>2132</v>
      </c>
      <c r="E11" s="15">
        <f>_xlfn.VAR.P(B2:B566)</f>
        <v>1603373.732</v>
      </c>
      <c r="I11" s="3" t="s">
        <v>4</v>
      </c>
      <c r="J11" s="3">
        <v>1.0</v>
      </c>
      <c r="K11" s="2">
        <f t="shared" si="2"/>
        <v>0.0003452340171</v>
      </c>
      <c r="L11" s="3" t="s">
        <v>2133</v>
      </c>
      <c r="M11" s="15">
        <f>_xlfn.STDEV.P(J2:J365)</f>
        <v>959.9868133</v>
      </c>
    </row>
    <row r="12">
      <c r="A12" s="3" t="s">
        <v>6</v>
      </c>
      <c r="B12" s="3">
        <v>43.0</v>
      </c>
      <c r="C12" s="3">
        <f t="shared" si="1"/>
        <v>0.0002570053755</v>
      </c>
      <c r="D12" s="3"/>
      <c r="I12" s="3" t="s">
        <v>4</v>
      </c>
      <c r="J12" s="3">
        <v>1.0</v>
      </c>
      <c r="K12" s="2">
        <f t="shared" si="2"/>
        <v>0.0003452340171</v>
      </c>
    </row>
    <row r="13">
      <c r="A13" s="3" t="s">
        <v>6</v>
      </c>
      <c r="B13" s="3">
        <v>43.0</v>
      </c>
      <c r="C13" s="3">
        <f t="shared" si="1"/>
        <v>0.0002570053755</v>
      </c>
      <c r="D13" s="3" t="s">
        <v>2134</v>
      </c>
      <c r="E13" s="15">
        <f>_xlfn.STDEV.S(B2:B566)</f>
        <v>1267.366006</v>
      </c>
      <c r="I13" s="3" t="s">
        <v>4</v>
      </c>
      <c r="J13" s="3">
        <v>1.0</v>
      </c>
      <c r="K13" s="2">
        <f t="shared" si="2"/>
        <v>0.0003452340171</v>
      </c>
    </row>
    <row r="14">
      <c r="A14" s="3" t="s">
        <v>6</v>
      </c>
      <c r="B14" s="3">
        <v>48.0</v>
      </c>
      <c r="C14" s="3">
        <f t="shared" si="1"/>
        <v>0.0002576518745</v>
      </c>
      <c r="D14" s="3" t="s">
        <v>2135</v>
      </c>
      <c r="E14" s="15">
        <f>_xlfn.STDEV.P(B2:B566)</f>
        <v>1266.243947</v>
      </c>
      <c r="I14" s="3" t="s">
        <v>4</v>
      </c>
      <c r="J14" s="3">
        <v>1.0</v>
      </c>
      <c r="K14" s="2">
        <f t="shared" si="2"/>
        <v>0.0003452340171</v>
      </c>
    </row>
    <row r="15">
      <c r="A15" s="3" t="s">
        <v>6</v>
      </c>
      <c r="B15" s="3">
        <v>48.0</v>
      </c>
      <c r="C15" s="3">
        <f t="shared" si="1"/>
        <v>0.0002576518745</v>
      </c>
      <c r="D15" s="3"/>
      <c r="I15" s="3" t="s">
        <v>4</v>
      </c>
      <c r="J15" s="3">
        <v>1.0</v>
      </c>
      <c r="K15" s="2">
        <f t="shared" si="2"/>
        <v>0.0003452340171</v>
      </c>
    </row>
    <row r="16">
      <c r="A16" s="3" t="s">
        <v>6</v>
      </c>
      <c r="B16" s="3">
        <v>48.0</v>
      </c>
      <c r="C16" s="3">
        <f t="shared" si="1"/>
        <v>0.0002576518745</v>
      </c>
      <c r="D16" s="3"/>
      <c r="I16" s="3" t="s">
        <v>4</v>
      </c>
      <c r="J16" s="3">
        <v>1.0</v>
      </c>
      <c r="K16" s="2">
        <f t="shared" si="2"/>
        <v>0.0003452340171</v>
      </c>
    </row>
    <row r="17">
      <c r="A17" s="3" t="s">
        <v>6</v>
      </c>
      <c r="B17" s="3">
        <v>50.0</v>
      </c>
      <c r="C17" s="3">
        <f t="shared" si="1"/>
        <v>0.0002579098033</v>
      </c>
      <c r="D17" s="3"/>
      <c r="I17" s="3" t="s">
        <v>4</v>
      </c>
      <c r="J17" s="3">
        <v>1.0</v>
      </c>
      <c r="K17" s="2">
        <f t="shared" si="2"/>
        <v>0.0003452340171</v>
      </c>
    </row>
    <row r="18">
      <c r="A18" s="3" t="s">
        <v>6</v>
      </c>
      <c r="B18" s="3">
        <v>50.0</v>
      </c>
      <c r="C18" s="3">
        <f t="shared" si="1"/>
        <v>0.0002579098033</v>
      </c>
      <c r="D18" s="3"/>
      <c r="I18" s="3" t="s">
        <v>4</v>
      </c>
      <c r="J18" s="3">
        <v>1.0</v>
      </c>
      <c r="K18" s="2">
        <f t="shared" si="2"/>
        <v>0.0003452340171</v>
      </c>
    </row>
    <row r="19">
      <c r="A19" s="3" t="s">
        <v>6</v>
      </c>
      <c r="B19" s="3">
        <v>50.0</v>
      </c>
      <c r="C19" s="3">
        <f t="shared" si="1"/>
        <v>0.0002579098033</v>
      </c>
      <c r="D19" s="3"/>
      <c r="I19" s="3" t="s">
        <v>4</v>
      </c>
      <c r="J19" s="3">
        <v>1.0</v>
      </c>
      <c r="K19" s="2">
        <f t="shared" si="2"/>
        <v>0.0003452340171</v>
      </c>
    </row>
    <row r="20">
      <c r="A20" s="3" t="s">
        <v>6</v>
      </c>
      <c r="B20" s="3">
        <v>52.0</v>
      </c>
      <c r="C20" s="3">
        <f t="shared" si="1"/>
        <v>0.0002581673462</v>
      </c>
      <c r="D20" s="3"/>
      <c r="I20" s="3" t="s">
        <v>4</v>
      </c>
      <c r="J20" s="3">
        <v>1.0</v>
      </c>
      <c r="K20" s="2">
        <f t="shared" si="2"/>
        <v>0.0003452340171</v>
      </c>
    </row>
    <row r="21">
      <c r="A21" s="3" t="s">
        <v>6</v>
      </c>
      <c r="B21" s="3">
        <v>53.0</v>
      </c>
      <c r="C21" s="3">
        <f t="shared" si="1"/>
        <v>0.0002582959724</v>
      </c>
      <c r="D21" s="3"/>
      <c r="I21" s="3" t="s">
        <v>4</v>
      </c>
      <c r="J21" s="3">
        <v>5.0</v>
      </c>
      <c r="K21" s="2">
        <f t="shared" si="2"/>
        <v>0.0003461081434</v>
      </c>
    </row>
    <row r="22">
      <c r="A22" s="3" t="s">
        <v>6</v>
      </c>
      <c r="B22" s="3">
        <v>53.0</v>
      </c>
      <c r="C22" s="3">
        <f t="shared" si="1"/>
        <v>0.0002582959724</v>
      </c>
      <c r="D22" s="3"/>
      <c r="I22" s="3" t="s">
        <v>4</v>
      </c>
      <c r="J22" s="3">
        <v>5.0</v>
      </c>
      <c r="K22" s="2">
        <f t="shared" si="2"/>
        <v>0.0003461081434</v>
      </c>
    </row>
    <row r="23">
      <c r="A23" s="3" t="s">
        <v>6</v>
      </c>
      <c r="B23" s="3">
        <v>54.0</v>
      </c>
      <c r="C23" s="3">
        <f t="shared" si="1"/>
        <v>0.0002584245015</v>
      </c>
      <c r="D23" s="3"/>
      <c r="I23" s="3" t="s">
        <v>4</v>
      </c>
      <c r="J23" s="3">
        <v>6.0</v>
      </c>
      <c r="K23" s="2">
        <f t="shared" si="2"/>
        <v>0.0003463260811</v>
      </c>
    </row>
    <row r="24">
      <c r="A24" s="3" t="s">
        <v>6</v>
      </c>
      <c r="B24" s="3">
        <v>55.0</v>
      </c>
      <c r="C24" s="3">
        <f t="shared" si="1"/>
        <v>0.0002585529333</v>
      </c>
      <c r="D24" s="3"/>
      <c r="I24" s="3" t="s">
        <v>4</v>
      </c>
      <c r="J24" s="3">
        <v>7.0</v>
      </c>
      <c r="K24" s="2">
        <f t="shared" si="2"/>
        <v>0.00034654378</v>
      </c>
    </row>
    <row r="25">
      <c r="A25" s="3" t="s">
        <v>6</v>
      </c>
      <c r="B25" s="3">
        <v>56.0</v>
      </c>
      <c r="C25" s="3">
        <f t="shared" si="1"/>
        <v>0.0002586812677</v>
      </c>
      <c r="D25" s="3"/>
      <c r="I25" s="3" t="s">
        <v>4</v>
      </c>
      <c r="J25" s="3">
        <v>7.0</v>
      </c>
      <c r="K25" s="2">
        <f t="shared" si="2"/>
        <v>0.00034654378</v>
      </c>
    </row>
    <row r="26">
      <c r="A26" s="3" t="s">
        <v>6</v>
      </c>
      <c r="B26" s="3">
        <v>59.0</v>
      </c>
      <c r="C26" s="3">
        <f t="shared" si="1"/>
        <v>0.0002590656835</v>
      </c>
      <c r="D26" s="3"/>
      <c r="I26" s="3" t="s">
        <v>4</v>
      </c>
      <c r="J26" s="3">
        <v>9.0</v>
      </c>
      <c r="K26" s="2">
        <f t="shared" si="2"/>
        <v>0.0003469784589</v>
      </c>
    </row>
    <row r="27">
      <c r="A27" s="3" t="s">
        <v>6</v>
      </c>
      <c r="B27" s="3">
        <v>62.0</v>
      </c>
      <c r="C27" s="3">
        <f t="shared" si="1"/>
        <v>0.0002594492143</v>
      </c>
      <c r="D27" s="3"/>
      <c r="I27" s="3" t="s">
        <v>4</v>
      </c>
      <c r="J27" s="3">
        <v>9.0</v>
      </c>
      <c r="K27" s="2">
        <f t="shared" si="2"/>
        <v>0.0003469784589</v>
      </c>
    </row>
    <row r="28">
      <c r="A28" s="3" t="s">
        <v>6</v>
      </c>
      <c r="B28" s="3">
        <v>64.0</v>
      </c>
      <c r="C28" s="3">
        <f t="shared" si="1"/>
        <v>0.000259704407</v>
      </c>
      <c r="D28" s="3"/>
      <c r="I28" s="3" t="s">
        <v>4</v>
      </c>
      <c r="J28" s="3">
        <v>10.0</v>
      </c>
      <c r="K28" s="2">
        <f t="shared" si="2"/>
        <v>0.0003471954377</v>
      </c>
    </row>
    <row r="29">
      <c r="A29" s="3" t="s">
        <v>6</v>
      </c>
      <c r="B29" s="3">
        <v>65.0</v>
      </c>
      <c r="C29" s="3">
        <f t="shared" si="1"/>
        <v>0.0002598318544</v>
      </c>
      <c r="D29" s="3"/>
      <c r="I29" s="3" t="s">
        <v>4</v>
      </c>
      <c r="J29" s="3">
        <v>10.0</v>
      </c>
      <c r="K29" s="2">
        <f t="shared" si="2"/>
        <v>0.0003471954377</v>
      </c>
    </row>
    <row r="30">
      <c r="A30" s="3" t="s">
        <v>6</v>
      </c>
      <c r="B30" s="3">
        <v>65.0</v>
      </c>
      <c r="C30" s="3">
        <f t="shared" si="1"/>
        <v>0.0002598318544</v>
      </c>
      <c r="D30" s="3"/>
      <c r="I30" s="3" t="s">
        <v>4</v>
      </c>
      <c r="J30" s="3">
        <v>10.0</v>
      </c>
      <c r="K30" s="2">
        <f t="shared" si="2"/>
        <v>0.0003471954377</v>
      </c>
    </row>
    <row r="31">
      <c r="A31" s="3" t="s">
        <v>6</v>
      </c>
      <c r="B31" s="3">
        <v>67.0</v>
      </c>
      <c r="C31" s="3">
        <f t="shared" si="1"/>
        <v>0.0002600864502</v>
      </c>
      <c r="D31" s="3"/>
      <c r="I31" s="3" t="s">
        <v>4</v>
      </c>
      <c r="J31" s="3">
        <v>10.0</v>
      </c>
      <c r="K31" s="2">
        <f t="shared" si="2"/>
        <v>0.0003471954377</v>
      </c>
    </row>
    <row r="32">
      <c r="A32" s="3" t="s">
        <v>6</v>
      </c>
      <c r="B32" s="3">
        <v>68.0</v>
      </c>
      <c r="C32" s="3">
        <f t="shared" si="1"/>
        <v>0.0002602135982</v>
      </c>
      <c r="D32" s="3"/>
      <c r="I32" s="3" t="s">
        <v>4</v>
      </c>
      <c r="J32" s="3">
        <v>12.0</v>
      </c>
      <c r="K32" s="2">
        <f t="shared" si="2"/>
        <v>0.0003476286707</v>
      </c>
    </row>
    <row r="33">
      <c r="A33" s="3" t="s">
        <v>6</v>
      </c>
      <c r="B33" s="3">
        <v>69.0</v>
      </c>
      <c r="C33" s="3">
        <f t="shared" si="1"/>
        <v>0.000260340646</v>
      </c>
      <c r="D33" s="3"/>
      <c r="I33" s="3" t="s">
        <v>4</v>
      </c>
      <c r="J33" s="3">
        <v>12.0</v>
      </c>
      <c r="K33" s="2">
        <f t="shared" si="2"/>
        <v>0.0003476286707</v>
      </c>
    </row>
    <row r="34">
      <c r="A34" s="3" t="s">
        <v>6</v>
      </c>
      <c r="B34" s="3">
        <v>69.0</v>
      </c>
      <c r="C34" s="3">
        <f t="shared" si="1"/>
        <v>0.000260340646</v>
      </c>
      <c r="D34" s="3"/>
      <c r="I34" s="3" t="s">
        <v>4</v>
      </c>
      <c r="J34" s="3">
        <v>13.0</v>
      </c>
      <c r="K34" s="2">
        <f t="shared" si="2"/>
        <v>0.0003478449237</v>
      </c>
    </row>
    <row r="35">
      <c r="A35" s="3" t="s">
        <v>6</v>
      </c>
      <c r="B35" s="3">
        <v>70.0</v>
      </c>
      <c r="C35" s="3">
        <f t="shared" si="1"/>
        <v>0.0002604675933</v>
      </c>
      <c r="D35" s="3"/>
      <c r="I35" s="3" t="s">
        <v>4</v>
      </c>
      <c r="J35" s="3">
        <v>13.0</v>
      </c>
      <c r="K35" s="2">
        <f t="shared" si="2"/>
        <v>0.0003478449237</v>
      </c>
    </row>
    <row r="36">
      <c r="A36" s="3" t="s">
        <v>6</v>
      </c>
      <c r="B36" s="3">
        <v>71.0</v>
      </c>
      <c r="C36" s="3">
        <f t="shared" si="1"/>
        <v>0.0002605944401</v>
      </c>
      <c r="D36" s="3"/>
      <c r="I36" s="3" t="s">
        <v>4</v>
      </c>
      <c r="J36" s="3">
        <v>14.0</v>
      </c>
      <c r="K36" s="2">
        <f t="shared" si="2"/>
        <v>0.0003480609336</v>
      </c>
    </row>
    <row r="37">
      <c r="A37" s="3" t="s">
        <v>6</v>
      </c>
      <c r="B37" s="3">
        <v>72.0</v>
      </c>
      <c r="C37" s="3">
        <f t="shared" si="1"/>
        <v>0.000260721186</v>
      </c>
      <c r="D37" s="3"/>
      <c r="I37" s="3" t="s">
        <v>4</v>
      </c>
      <c r="J37" s="3">
        <v>14.0</v>
      </c>
      <c r="K37" s="2">
        <f t="shared" si="2"/>
        <v>0.0003480609336</v>
      </c>
    </row>
    <row r="38">
      <c r="A38" s="3" t="s">
        <v>6</v>
      </c>
      <c r="B38" s="3">
        <v>76.0</v>
      </c>
      <c r="C38" s="3">
        <f t="shared" si="1"/>
        <v>0.0002612271571</v>
      </c>
      <c r="D38" s="3"/>
      <c r="I38" s="3" t="s">
        <v>4</v>
      </c>
      <c r="J38" s="3">
        <v>15.0</v>
      </c>
      <c r="K38" s="2">
        <f t="shared" si="2"/>
        <v>0.0003482766996</v>
      </c>
    </row>
    <row r="39">
      <c r="A39" s="3" t="s">
        <v>6</v>
      </c>
      <c r="B39" s="3">
        <v>76.0</v>
      </c>
      <c r="C39" s="3">
        <f t="shared" si="1"/>
        <v>0.0002612271571</v>
      </c>
      <c r="D39" s="3"/>
      <c r="I39" s="3" t="s">
        <v>4</v>
      </c>
      <c r="J39" s="3">
        <v>15.0</v>
      </c>
      <c r="K39" s="2">
        <f t="shared" si="2"/>
        <v>0.0003482766996</v>
      </c>
    </row>
    <row r="40">
      <c r="A40" s="3" t="s">
        <v>6</v>
      </c>
      <c r="B40" s="3">
        <v>78.0</v>
      </c>
      <c r="C40" s="3">
        <f t="shared" si="1"/>
        <v>0.0002614795323</v>
      </c>
      <c r="D40" s="3"/>
      <c r="I40" s="3" t="s">
        <v>4</v>
      </c>
      <c r="J40" s="3">
        <v>15.0</v>
      </c>
      <c r="K40" s="2">
        <f t="shared" si="2"/>
        <v>0.0003482766996</v>
      </c>
    </row>
    <row r="41">
      <c r="A41" s="3" t="s">
        <v>6</v>
      </c>
      <c r="B41" s="3">
        <v>78.0</v>
      </c>
      <c r="C41" s="3">
        <f t="shared" si="1"/>
        <v>0.0002614795323</v>
      </c>
      <c r="D41" s="3"/>
      <c r="I41" s="3" t="s">
        <v>4</v>
      </c>
      <c r="J41" s="3">
        <v>15.0</v>
      </c>
      <c r="K41" s="2">
        <f t="shared" si="2"/>
        <v>0.0003482766996</v>
      </c>
    </row>
    <row r="42">
      <c r="A42" s="3" t="s">
        <v>6</v>
      </c>
      <c r="B42" s="3">
        <v>80.0</v>
      </c>
      <c r="C42" s="3">
        <f t="shared" si="1"/>
        <v>0.0002617314984</v>
      </c>
      <c r="D42" s="3"/>
      <c r="I42" s="3" t="s">
        <v>4</v>
      </c>
      <c r="J42" s="3">
        <v>15.0</v>
      </c>
      <c r="K42" s="2">
        <f t="shared" si="2"/>
        <v>0.0003482766996</v>
      </c>
    </row>
    <row r="43">
      <c r="A43" s="3" t="s">
        <v>6</v>
      </c>
      <c r="B43" s="3">
        <v>80.0</v>
      </c>
      <c r="C43" s="3">
        <f t="shared" si="1"/>
        <v>0.0002617314984</v>
      </c>
      <c r="D43" s="3"/>
      <c r="I43" s="3" t="s">
        <v>4</v>
      </c>
      <c r="J43" s="3">
        <v>15.0</v>
      </c>
      <c r="K43" s="2">
        <f t="shared" si="2"/>
        <v>0.0003482766996</v>
      </c>
    </row>
    <row r="44">
      <c r="A44" s="3" t="s">
        <v>6</v>
      </c>
      <c r="B44" s="3">
        <v>80.0</v>
      </c>
      <c r="C44" s="3">
        <f t="shared" si="1"/>
        <v>0.0002617314984</v>
      </c>
      <c r="D44" s="3"/>
      <c r="I44" s="3" t="s">
        <v>4</v>
      </c>
      <c r="J44" s="3">
        <v>16.0</v>
      </c>
      <c r="K44" s="2">
        <f t="shared" si="2"/>
        <v>0.0003484922213</v>
      </c>
    </row>
    <row r="45">
      <c r="A45" s="3" t="s">
        <v>6</v>
      </c>
      <c r="B45" s="3">
        <v>80.0</v>
      </c>
      <c r="C45" s="3">
        <f t="shared" si="1"/>
        <v>0.0002617314984</v>
      </c>
      <c r="D45" s="3"/>
      <c r="I45" s="3" t="s">
        <v>4</v>
      </c>
      <c r="J45" s="3">
        <v>16.0</v>
      </c>
      <c r="K45" s="2">
        <f t="shared" si="2"/>
        <v>0.0003484922213</v>
      </c>
    </row>
    <row r="46">
      <c r="A46" s="3" t="s">
        <v>6</v>
      </c>
      <c r="B46" s="3">
        <v>80.0</v>
      </c>
      <c r="C46" s="3">
        <f t="shared" si="1"/>
        <v>0.0002617314984</v>
      </c>
      <c r="D46" s="3"/>
      <c r="I46" s="3" t="s">
        <v>4</v>
      </c>
      <c r="J46" s="3">
        <v>16.0</v>
      </c>
      <c r="K46" s="2">
        <f t="shared" si="2"/>
        <v>0.0003484922213</v>
      </c>
    </row>
    <row r="47">
      <c r="A47" s="3" t="s">
        <v>6</v>
      </c>
      <c r="B47" s="3">
        <v>80.0</v>
      </c>
      <c r="C47" s="3">
        <f t="shared" si="1"/>
        <v>0.0002617314984</v>
      </c>
      <c r="D47" s="3"/>
      <c r="I47" s="3" t="s">
        <v>4</v>
      </c>
      <c r="J47" s="3">
        <v>16.0</v>
      </c>
      <c r="K47" s="2">
        <f t="shared" si="2"/>
        <v>0.0003484922213</v>
      </c>
    </row>
    <row r="48">
      <c r="A48" s="3" t="s">
        <v>6</v>
      </c>
      <c r="B48" s="3">
        <v>81.0</v>
      </c>
      <c r="C48" s="3">
        <f t="shared" si="1"/>
        <v>0.0002618573274</v>
      </c>
      <c r="D48" s="3"/>
      <c r="I48" s="3" t="s">
        <v>4</v>
      </c>
      <c r="J48" s="3">
        <v>17.0</v>
      </c>
      <c r="K48" s="2">
        <f t="shared" si="2"/>
        <v>0.000348707498</v>
      </c>
    </row>
    <row r="49">
      <c r="A49" s="3" t="s">
        <v>6</v>
      </c>
      <c r="B49" s="3">
        <v>82.0</v>
      </c>
      <c r="C49" s="3">
        <f t="shared" si="1"/>
        <v>0.0002619830536</v>
      </c>
      <c r="D49" s="3"/>
      <c r="I49" s="3" t="s">
        <v>4</v>
      </c>
      <c r="J49" s="3">
        <v>17.0</v>
      </c>
      <c r="K49" s="2">
        <f t="shared" si="2"/>
        <v>0.000348707498</v>
      </c>
    </row>
    <row r="50">
      <c r="A50" s="3" t="s">
        <v>6</v>
      </c>
      <c r="B50" s="3">
        <v>82.0</v>
      </c>
      <c r="C50" s="3">
        <f t="shared" si="1"/>
        <v>0.0002619830536</v>
      </c>
      <c r="D50" s="3"/>
      <c r="I50" s="3" t="s">
        <v>4</v>
      </c>
      <c r="J50" s="3">
        <v>17.0</v>
      </c>
      <c r="K50" s="2">
        <f t="shared" si="2"/>
        <v>0.000348707498</v>
      </c>
    </row>
    <row r="51">
      <c r="A51" s="3" t="s">
        <v>6</v>
      </c>
      <c r="B51" s="3">
        <v>83.0</v>
      </c>
      <c r="C51" s="3">
        <f t="shared" si="1"/>
        <v>0.0002621086767</v>
      </c>
      <c r="D51" s="3"/>
      <c r="I51" s="3" t="s">
        <v>4</v>
      </c>
      <c r="J51" s="3">
        <v>18.0</v>
      </c>
      <c r="K51" s="2">
        <f t="shared" si="2"/>
        <v>0.0003489225291</v>
      </c>
    </row>
    <row r="52">
      <c r="A52" s="3" t="s">
        <v>6</v>
      </c>
      <c r="B52" s="3">
        <v>83.0</v>
      </c>
      <c r="C52" s="3">
        <f t="shared" si="1"/>
        <v>0.0002621086767</v>
      </c>
      <c r="D52" s="3"/>
      <c r="I52" s="3" t="s">
        <v>4</v>
      </c>
      <c r="J52" s="3">
        <v>18.0</v>
      </c>
      <c r="K52" s="2">
        <f t="shared" si="2"/>
        <v>0.0003489225291</v>
      </c>
    </row>
    <row r="53">
      <c r="A53" s="3" t="s">
        <v>6</v>
      </c>
      <c r="B53" s="3">
        <v>84.0</v>
      </c>
      <c r="C53" s="3">
        <f t="shared" si="1"/>
        <v>0.0002622341965</v>
      </c>
      <c r="D53" s="3"/>
      <c r="I53" s="3" t="s">
        <v>4</v>
      </c>
      <c r="J53" s="3">
        <v>19.0</v>
      </c>
      <c r="K53" s="2">
        <f t="shared" si="2"/>
        <v>0.0003491373139</v>
      </c>
    </row>
    <row r="54">
      <c r="A54" s="3" t="s">
        <v>6</v>
      </c>
      <c r="B54" s="3">
        <v>84.0</v>
      </c>
      <c r="C54" s="3">
        <f t="shared" si="1"/>
        <v>0.0002622341965</v>
      </c>
      <c r="D54" s="3"/>
      <c r="I54" s="3" t="s">
        <v>4</v>
      </c>
      <c r="J54" s="3">
        <v>19.0</v>
      </c>
      <c r="K54" s="2">
        <f t="shared" si="2"/>
        <v>0.0003491373139</v>
      </c>
    </row>
    <row r="55">
      <c r="A55" s="3" t="s">
        <v>6</v>
      </c>
      <c r="B55" s="3">
        <v>85.0</v>
      </c>
      <c r="C55" s="3">
        <f t="shared" si="1"/>
        <v>0.0002623596127</v>
      </c>
      <c r="D55" s="3"/>
      <c r="I55" s="3" t="s">
        <v>4</v>
      </c>
      <c r="J55" s="3">
        <v>19.0</v>
      </c>
      <c r="K55" s="2">
        <f t="shared" si="2"/>
        <v>0.0003491373139</v>
      </c>
    </row>
    <row r="56">
      <c r="A56" s="3" t="s">
        <v>6</v>
      </c>
      <c r="B56" s="3">
        <v>85.0</v>
      </c>
      <c r="C56" s="3">
        <f t="shared" si="1"/>
        <v>0.0002623596127</v>
      </c>
      <c r="D56" s="3"/>
      <c r="I56" s="3" t="s">
        <v>4</v>
      </c>
      <c r="J56" s="3">
        <v>21.0</v>
      </c>
      <c r="K56" s="2">
        <f t="shared" si="2"/>
        <v>0.0003495661422</v>
      </c>
    </row>
    <row r="57">
      <c r="A57" s="3" t="s">
        <v>6</v>
      </c>
      <c r="B57" s="3">
        <v>85.0</v>
      </c>
      <c r="C57" s="3">
        <f t="shared" si="1"/>
        <v>0.0002623596127</v>
      </c>
      <c r="D57" s="3"/>
      <c r="I57" s="3" t="s">
        <v>4</v>
      </c>
      <c r="J57" s="3">
        <v>21.0</v>
      </c>
      <c r="K57" s="2">
        <f t="shared" si="2"/>
        <v>0.0003495661422</v>
      </c>
    </row>
    <row r="58">
      <c r="A58" s="3" t="s">
        <v>6</v>
      </c>
      <c r="B58" s="3">
        <v>85.0</v>
      </c>
      <c r="C58" s="3">
        <f t="shared" si="1"/>
        <v>0.0002623596127</v>
      </c>
      <c r="D58" s="3"/>
      <c r="I58" s="3" t="s">
        <v>4</v>
      </c>
      <c r="J58" s="3">
        <v>21.0</v>
      </c>
      <c r="K58" s="2">
        <f t="shared" si="2"/>
        <v>0.0003495661422</v>
      </c>
    </row>
    <row r="59">
      <c r="A59" s="3" t="s">
        <v>6</v>
      </c>
      <c r="B59" s="3">
        <v>85.0</v>
      </c>
      <c r="C59" s="3">
        <f t="shared" si="1"/>
        <v>0.0002623596127</v>
      </c>
      <c r="D59" s="3"/>
      <c r="I59" s="3" t="s">
        <v>4</v>
      </c>
      <c r="J59" s="3">
        <v>22.0</v>
      </c>
      <c r="K59" s="2">
        <f t="shared" si="2"/>
        <v>0.0003497801846</v>
      </c>
    </row>
    <row r="60">
      <c r="A60" s="3" t="s">
        <v>6</v>
      </c>
      <c r="B60" s="3">
        <v>85.0</v>
      </c>
      <c r="C60" s="3">
        <f t="shared" si="1"/>
        <v>0.0002623596127</v>
      </c>
      <c r="D60" s="3"/>
      <c r="I60" s="3" t="s">
        <v>4</v>
      </c>
      <c r="J60" s="3">
        <v>23.0</v>
      </c>
      <c r="K60" s="2">
        <f t="shared" si="2"/>
        <v>0.0003499939782</v>
      </c>
    </row>
    <row r="61">
      <c r="A61" s="3" t="s">
        <v>6</v>
      </c>
      <c r="B61" s="3">
        <v>86.0</v>
      </c>
      <c r="C61" s="3">
        <f t="shared" si="1"/>
        <v>0.0002624849252</v>
      </c>
      <c r="D61" s="3"/>
      <c r="I61" s="3" t="s">
        <v>4</v>
      </c>
      <c r="J61" s="3">
        <v>24.0</v>
      </c>
      <c r="K61" s="2">
        <f t="shared" si="2"/>
        <v>0.0003502075225</v>
      </c>
    </row>
    <row r="62">
      <c r="A62" s="3" t="s">
        <v>6</v>
      </c>
      <c r="B62" s="3">
        <v>86.0</v>
      </c>
      <c r="C62" s="3">
        <f t="shared" si="1"/>
        <v>0.0002624849252</v>
      </c>
      <c r="D62" s="3"/>
      <c r="I62" s="3" t="s">
        <v>4</v>
      </c>
      <c r="J62" s="3">
        <v>24.0</v>
      </c>
      <c r="K62" s="2">
        <f t="shared" si="2"/>
        <v>0.0003502075225</v>
      </c>
    </row>
    <row r="63">
      <c r="A63" s="3" t="s">
        <v>6</v>
      </c>
      <c r="B63" s="3">
        <v>86.0</v>
      </c>
      <c r="C63" s="3">
        <f t="shared" si="1"/>
        <v>0.0002624849252</v>
      </c>
      <c r="D63" s="3"/>
      <c r="I63" s="3" t="s">
        <v>4</v>
      </c>
      <c r="J63" s="3">
        <v>24.0</v>
      </c>
      <c r="K63" s="2">
        <f t="shared" si="2"/>
        <v>0.0003502075225</v>
      </c>
    </row>
    <row r="64">
      <c r="A64" s="3" t="s">
        <v>6</v>
      </c>
      <c r="B64" s="3">
        <v>87.0</v>
      </c>
      <c r="C64" s="3">
        <f t="shared" si="1"/>
        <v>0.0002626101338</v>
      </c>
      <c r="D64" s="3"/>
      <c r="I64" s="3" t="s">
        <v>4</v>
      </c>
      <c r="J64" s="3">
        <v>25.0</v>
      </c>
      <c r="K64" s="2">
        <f t="shared" si="2"/>
        <v>0.0003504208168</v>
      </c>
    </row>
    <row r="65">
      <c r="A65" s="3" t="s">
        <v>6</v>
      </c>
      <c r="B65" s="3">
        <v>87.0</v>
      </c>
      <c r="C65" s="3">
        <f t="shared" si="1"/>
        <v>0.0002626101338</v>
      </c>
      <c r="D65" s="3"/>
      <c r="I65" s="3" t="s">
        <v>4</v>
      </c>
      <c r="J65" s="3">
        <v>25.0</v>
      </c>
      <c r="K65" s="2">
        <f t="shared" si="2"/>
        <v>0.0003504208168</v>
      </c>
    </row>
    <row r="66">
      <c r="A66" s="3" t="s">
        <v>6</v>
      </c>
      <c r="B66" s="3">
        <v>87.0</v>
      </c>
      <c r="C66" s="3">
        <f t="shared" si="1"/>
        <v>0.0002626101338</v>
      </c>
      <c r="D66" s="3"/>
      <c r="I66" s="3" t="s">
        <v>4</v>
      </c>
      <c r="J66" s="3">
        <v>26.0</v>
      </c>
      <c r="K66" s="2">
        <f t="shared" si="2"/>
        <v>0.0003506338606</v>
      </c>
    </row>
    <row r="67">
      <c r="A67" s="3" t="s">
        <v>6</v>
      </c>
      <c r="B67" s="3">
        <v>88.0</v>
      </c>
      <c r="C67" s="3">
        <f t="shared" si="1"/>
        <v>0.0002627352382</v>
      </c>
      <c r="D67" s="3"/>
      <c r="I67" s="3" t="s">
        <v>4</v>
      </c>
      <c r="J67" s="3">
        <v>26.0</v>
      </c>
      <c r="K67" s="2">
        <f t="shared" si="2"/>
        <v>0.0003506338606</v>
      </c>
    </row>
    <row r="68">
      <c r="A68" s="3" t="s">
        <v>6</v>
      </c>
      <c r="B68" s="3">
        <v>88.0</v>
      </c>
      <c r="C68" s="3">
        <f t="shared" si="1"/>
        <v>0.0002627352382</v>
      </c>
      <c r="D68" s="3"/>
      <c r="I68" s="3" t="s">
        <v>4</v>
      </c>
      <c r="J68" s="3">
        <v>26.0</v>
      </c>
      <c r="K68" s="2">
        <f t="shared" si="2"/>
        <v>0.0003506338606</v>
      </c>
    </row>
    <row r="69">
      <c r="A69" s="3" t="s">
        <v>6</v>
      </c>
      <c r="B69" s="3">
        <v>88.0</v>
      </c>
      <c r="C69" s="3">
        <f t="shared" si="1"/>
        <v>0.0002627352382</v>
      </c>
      <c r="D69" s="3"/>
      <c r="I69" s="3" t="s">
        <v>4</v>
      </c>
      <c r="J69" s="3">
        <v>27.0</v>
      </c>
      <c r="K69" s="2">
        <f t="shared" si="2"/>
        <v>0.0003508466532</v>
      </c>
    </row>
    <row r="70">
      <c r="A70" s="3" t="s">
        <v>6</v>
      </c>
      <c r="B70" s="3">
        <v>88.0</v>
      </c>
      <c r="C70" s="3">
        <f t="shared" si="1"/>
        <v>0.0002627352382</v>
      </c>
      <c r="D70" s="3"/>
      <c r="I70" s="3" t="s">
        <v>4</v>
      </c>
      <c r="J70" s="3">
        <v>27.0</v>
      </c>
      <c r="K70" s="2">
        <f t="shared" si="2"/>
        <v>0.0003508466532</v>
      </c>
    </row>
    <row r="71">
      <c r="A71" s="3" t="s">
        <v>6</v>
      </c>
      <c r="B71" s="3">
        <v>89.0</v>
      </c>
      <c r="C71" s="3">
        <f t="shared" si="1"/>
        <v>0.0002628602383</v>
      </c>
      <c r="D71" s="3"/>
      <c r="I71" s="3" t="s">
        <v>4</v>
      </c>
      <c r="J71" s="3">
        <v>29.0</v>
      </c>
      <c r="K71" s="2">
        <f t="shared" si="2"/>
        <v>0.0003512714824</v>
      </c>
    </row>
    <row r="72">
      <c r="A72" s="3" t="s">
        <v>6</v>
      </c>
      <c r="B72" s="3">
        <v>89.0</v>
      </c>
      <c r="C72" s="3">
        <f t="shared" si="1"/>
        <v>0.0002628602383</v>
      </c>
      <c r="D72" s="3"/>
      <c r="I72" s="3" t="s">
        <v>4</v>
      </c>
      <c r="J72" s="3">
        <v>30.0</v>
      </c>
      <c r="K72" s="2">
        <f t="shared" si="2"/>
        <v>0.0003514835178</v>
      </c>
    </row>
    <row r="73">
      <c r="A73" s="3" t="s">
        <v>6</v>
      </c>
      <c r="B73" s="3">
        <v>91.0</v>
      </c>
      <c r="C73" s="3">
        <f t="shared" si="1"/>
        <v>0.0002631099247</v>
      </c>
      <c r="D73" s="3"/>
      <c r="I73" s="3" t="s">
        <v>4</v>
      </c>
      <c r="J73" s="3">
        <v>30.0</v>
      </c>
      <c r="K73" s="2">
        <f t="shared" si="2"/>
        <v>0.0003514835178</v>
      </c>
    </row>
    <row r="74">
      <c r="A74" s="3" t="s">
        <v>6</v>
      </c>
      <c r="B74" s="3">
        <v>92.0</v>
      </c>
      <c r="C74" s="3">
        <f t="shared" si="1"/>
        <v>0.0002632346105</v>
      </c>
      <c r="D74" s="3"/>
      <c r="I74" s="3" t="s">
        <v>4</v>
      </c>
      <c r="J74" s="3">
        <v>31.0</v>
      </c>
      <c r="K74" s="2">
        <f t="shared" si="2"/>
        <v>0.0003516952995</v>
      </c>
    </row>
    <row r="75">
      <c r="A75" s="3" t="s">
        <v>6</v>
      </c>
      <c r="B75" s="3">
        <v>92.0</v>
      </c>
      <c r="C75" s="3">
        <f t="shared" si="1"/>
        <v>0.0002632346105</v>
      </c>
      <c r="D75" s="3"/>
      <c r="I75" s="3" t="s">
        <v>4</v>
      </c>
      <c r="J75" s="3">
        <v>31.0</v>
      </c>
      <c r="K75" s="2">
        <f t="shared" si="2"/>
        <v>0.0003516952995</v>
      </c>
    </row>
    <row r="76">
      <c r="A76" s="3" t="s">
        <v>6</v>
      </c>
      <c r="B76" s="3">
        <v>92.0</v>
      </c>
      <c r="C76" s="3">
        <f t="shared" si="1"/>
        <v>0.0002632346105</v>
      </c>
      <c r="D76" s="3"/>
      <c r="I76" s="3" t="s">
        <v>4</v>
      </c>
      <c r="J76" s="3">
        <v>31.0</v>
      </c>
      <c r="K76" s="2">
        <f t="shared" si="2"/>
        <v>0.0003516952995</v>
      </c>
    </row>
    <row r="77">
      <c r="A77" s="3" t="s">
        <v>6</v>
      </c>
      <c r="B77" s="3">
        <v>92.0</v>
      </c>
      <c r="C77" s="3">
        <f t="shared" si="1"/>
        <v>0.0002632346105</v>
      </c>
      <c r="D77" s="3"/>
      <c r="I77" s="3" t="s">
        <v>4</v>
      </c>
      <c r="J77" s="3">
        <v>31.0</v>
      </c>
      <c r="K77" s="2">
        <f t="shared" si="2"/>
        <v>0.0003516952995</v>
      </c>
    </row>
    <row r="78">
      <c r="A78" s="3" t="s">
        <v>6</v>
      </c>
      <c r="B78" s="3">
        <v>92.0</v>
      </c>
      <c r="C78" s="3">
        <f t="shared" si="1"/>
        <v>0.0002632346105</v>
      </c>
      <c r="D78" s="3"/>
      <c r="I78" s="3" t="s">
        <v>4</v>
      </c>
      <c r="J78" s="3">
        <v>31.0</v>
      </c>
      <c r="K78" s="2">
        <f t="shared" si="2"/>
        <v>0.0003516952995</v>
      </c>
    </row>
    <row r="79">
      <c r="A79" s="3" t="s">
        <v>6</v>
      </c>
      <c r="B79" s="3">
        <v>93.0</v>
      </c>
      <c r="C79" s="3">
        <f t="shared" si="1"/>
        <v>0.0002633591912</v>
      </c>
      <c r="D79" s="3"/>
      <c r="I79" s="3" t="s">
        <v>4</v>
      </c>
      <c r="J79" s="3">
        <v>32.0</v>
      </c>
      <c r="K79" s="2">
        <f t="shared" si="2"/>
        <v>0.000351906827</v>
      </c>
    </row>
    <row r="80">
      <c r="A80" s="3" t="s">
        <v>6</v>
      </c>
      <c r="B80" s="3">
        <v>94.0</v>
      </c>
      <c r="C80" s="3">
        <f t="shared" si="1"/>
        <v>0.0002634836665</v>
      </c>
      <c r="D80" s="3"/>
      <c r="I80" s="3" t="s">
        <v>4</v>
      </c>
      <c r="J80" s="3">
        <v>32.0</v>
      </c>
      <c r="K80" s="2">
        <f t="shared" si="2"/>
        <v>0.000351906827</v>
      </c>
    </row>
    <row r="81">
      <c r="A81" s="3" t="s">
        <v>6</v>
      </c>
      <c r="B81" s="3">
        <v>94.0</v>
      </c>
      <c r="C81" s="3">
        <f t="shared" si="1"/>
        <v>0.0002634836665</v>
      </c>
      <c r="D81" s="3"/>
      <c r="I81" s="3" t="s">
        <v>4</v>
      </c>
      <c r="J81" s="3">
        <v>33.0</v>
      </c>
      <c r="K81" s="2">
        <f t="shared" si="2"/>
        <v>0.0003521180996</v>
      </c>
    </row>
    <row r="82">
      <c r="A82" s="3" t="s">
        <v>6</v>
      </c>
      <c r="B82" s="3">
        <v>94.0</v>
      </c>
      <c r="C82" s="3">
        <f t="shared" si="1"/>
        <v>0.0002634836665</v>
      </c>
      <c r="D82" s="3"/>
      <c r="I82" s="3" t="s">
        <v>4</v>
      </c>
      <c r="J82" s="3">
        <v>33.0</v>
      </c>
      <c r="K82" s="2">
        <f t="shared" si="2"/>
        <v>0.0003521180996</v>
      </c>
    </row>
    <row r="83">
      <c r="A83" s="3" t="s">
        <v>6</v>
      </c>
      <c r="B83" s="3">
        <v>95.0</v>
      </c>
      <c r="C83" s="3">
        <f t="shared" si="1"/>
        <v>0.0002636080362</v>
      </c>
      <c r="D83" s="3"/>
      <c r="I83" s="3" t="s">
        <v>4</v>
      </c>
      <c r="J83" s="3">
        <v>33.0</v>
      </c>
      <c r="K83" s="2">
        <f t="shared" si="2"/>
        <v>0.0003521180996</v>
      </c>
    </row>
    <row r="84">
      <c r="A84" s="3" t="s">
        <v>6</v>
      </c>
      <c r="B84" s="3">
        <v>96.0</v>
      </c>
      <c r="C84" s="3">
        <f t="shared" si="1"/>
        <v>0.0002637323002</v>
      </c>
      <c r="D84" s="3"/>
      <c r="I84" s="3" t="s">
        <v>4</v>
      </c>
      <c r="J84" s="3">
        <v>34.0</v>
      </c>
      <c r="K84" s="2">
        <f t="shared" si="2"/>
        <v>0.0003523291168</v>
      </c>
    </row>
    <row r="85">
      <c r="A85" s="3" t="s">
        <v>6</v>
      </c>
      <c r="B85" s="3">
        <v>96.0</v>
      </c>
      <c r="C85" s="3">
        <f t="shared" si="1"/>
        <v>0.0002637323002</v>
      </c>
      <c r="D85" s="3"/>
      <c r="I85" s="3" t="s">
        <v>4</v>
      </c>
      <c r="J85" s="3">
        <v>35.0</v>
      </c>
      <c r="K85" s="2">
        <f t="shared" si="2"/>
        <v>0.0003525398778</v>
      </c>
    </row>
    <row r="86">
      <c r="A86" s="3" t="s">
        <v>6</v>
      </c>
      <c r="B86" s="3">
        <v>96.0</v>
      </c>
      <c r="C86" s="3">
        <f t="shared" si="1"/>
        <v>0.0002637323002</v>
      </c>
      <c r="D86" s="3"/>
      <c r="I86" s="3" t="s">
        <v>4</v>
      </c>
      <c r="J86" s="3">
        <v>35.0</v>
      </c>
      <c r="K86" s="2">
        <f t="shared" si="2"/>
        <v>0.0003525398778</v>
      </c>
    </row>
    <row r="87">
      <c r="A87" s="3" t="s">
        <v>6</v>
      </c>
      <c r="B87" s="3">
        <v>97.0</v>
      </c>
      <c r="C87" s="3">
        <f t="shared" si="1"/>
        <v>0.0002638564581</v>
      </c>
      <c r="D87" s="3"/>
      <c r="I87" s="3" t="s">
        <v>4</v>
      </c>
      <c r="J87" s="3">
        <v>35.0</v>
      </c>
      <c r="K87" s="2">
        <f t="shared" si="2"/>
        <v>0.0003525398778</v>
      </c>
    </row>
    <row r="88">
      <c r="A88" s="3" t="s">
        <v>6</v>
      </c>
      <c r="B88" s="3">
        <v>98.0</v>
      </c>
      <c r="C88" s="3">
        <f t="shared" si="1"/>
        <v>0.0002639805099</v>
      </c>
      <c r="D88" s="3"/>
      <c r="I88" s="3" t="s">
        <v>4</v>
      </c>
      <c r="J88" s="3">
        <v>36.0</v>
      </c>
      <c r="K88" s="2">
        <f t="shared" si="2"/>
        <v>0.0003527503822</v>
      </c>
    </row>
    <row r="89">
      <c r="A89" s="3" t="s">
        <v>6</v>
      </c>
      <c r="B89" s="3">
        <v>98.0</v>
      </c>
      <c r="C89" s="3">
        <f t="shared" si="1"/>
        <v>0.0002639805099</v>
      </c>
      <c r="D89" s="3"/>
      <c r="I89" s="3" t="s">
        <v>4</v>
      </c>
      <c r="J89" s="3">
        <v>37.0</v>
      </c>
      <c r="K89" s="2">
        <f t="shared" si="2"/>
        <v>0.0003529606293</v>
      </c>
    </row>
    <row r="90">
      <c r="A90" s="3" t="s">
        <v>6</v>
      </c>
      <c r="B90" s="3">
        <v>100.0</v>
      </c>
      <c r="C90" s="3">
        <f t="shared" si="1"/>
        <v>0.000264228294</v>
      </c>
      <c r="D90" s="3"/>
      <c r="I90" s="3" t="s">
        <v>4</v>
      </c>
      <c r="J90" s="3">
        <v>37.0</v>
      </c>
      <c r="K90" s="2">
        <f t="shared" si="2"/>
        <v>0.0003529606293</v>
      </c>
    </row>
    <row r="91">
      <c r="A91" s="3" t="s">
        <v>6</v>
      </c>
      <c r="B91" s="3">
        <v>100.0</v>
      </c>
      <c r="C91" s="3">
        <f t="shared" si="1"/>
        <v>0.000264228294</v>
      </c>
      <c r="D91" s="3"/>
      <c r="I91" s="3" t="s">
        <v>4</v>
      </c>
      <c r="J91" s="3">
        <v>37.0</v>
      </c>
      <c r="K91" s="2">
        <f t="shared" si="2"/>
        <v>0.0003529606293</v>
      </c>
    </row>
    <row r="92">
      <c r="A92" s="3" t="s">
        <v>6</v>
      </c>
      <c r="B92" s="3">
        <v>101.0</v>
      </c>
      <c r="C92" s="3">
        <f t="shared" si="1"/>
        <v>0.000264352026</v>
      </c>
      <c r="D92" s="3"/>
      <c r="I92" s="3" t="s">
        <v>4</v>
      </c>
      <c r="J92" s="3">
        <v>38.0</v>
      </c>
      <c r="K92" s="2">
        <f t="shared" si="2"/>
        <v>0.0003531706185</v>
      </c>
    </row>
    <row r="93">
      <c r="A93" s="3" t="s">
        <v>6</v>
      </c>
      <c r="B93" s="3">
        <v>101.0</v>
      </c>
      <c r="C93" s="3">
        <f t="shared" si="1"/>
        <v>0.000264352026</v>
      </c>
      <c r="D93" s="3"/>
      <c r="I93" s="3" t="s">
        <v>4</v>
      </c>
      <c r="J93" s="3">
        <v>38.0</v>
      </c>
      <c r="K93" s="2">
        <f t="shared" si="2"/>
        <v>0.0003531706185</v>
      </c>
    </row>
    <row r="94">
      <c r="A94" s="3" t="s">
        <v>6</v>
      </c>
      <c r="B94" s="3">
        <v>102.0</v>
      </c>
      <c r="C94" s="3">
        <f t="shared" si="1"/>
        <v>0.000264475651</v>
      </c>
      <c r="D94" s="3"/>
      <c r="I94" s="3" t="s">
        <v>4</v>
      </c>
      <c r="J94" s="3">
        <v>38.0</v>
      </c>
      <c r="K94" s="2">
        <f t="shared" si="2"/>
        <v>0.0003531706185</v>
      </c>
    </row>
    <row r="95">
      <c r="A95" s="3" t="s">
        <v>6</v>
      </c>
      <c r="B95" s="3">
        <v>102.0</v>
      </c>
      <c r="C95" s="3">
        <f t="shared" si="1"/>
        <v>0.000264475651</v>
      </c>
      <c r="D95" s="3"/>
      <c r="I95" s="3" t="s">
        <v>4</v>
      </c>
      <c r="J95" s="3">
        <v>39.0</v>
      </c>
      <c r="K95" s="2">
        <f t="shared" si="2"/>
        <v>0.0003533803491</v>
      </c>
    </row>
    <row r="96">
      <c r="A96" s="3" t="s">
        <v>6</v>
      </c>
      <c r="B96" s="3">
        <v>103.0</v>
      </c>
      <c r="C96" s="3">
        <f t="shared" si="1"/>
        <v>0.0002645991687</v>
      </c>
      <c r="D96" s="3"/>
      <c r="I96" s="3" t="s">
        <v>4</v>
      </c>
      <c r="J96" s="3">
        <v>40.0</v>
      </c>
      <c r="K96" s="2">
        <f t="shared" si="2"/>
        <v>0.0003535898206</v>
      </c>
    </row>
    <row r="97">
      <c r="A97" s="3" t="s">
        <v>6</v>
      </c>
      <c r="B97" s="3">
        <v>103.0</v>
      </c>
      <c r="C97" s="3">
        <f t="shared" si="1"/>
        <v>0.0002645991687</v>
      </c>
      <c r="D97" s="3"/>
      <c r="I97" s="3" t="s">
        <v>4</v>
      </c>
      <c r="J97" s="3">
        <v>40.0</v>
      </c>
      <c r="K97" s="2">
        <f t="shared" si="2"/>
        <v>0.0003535898206</v>
      </c>
    </row>
    <row r="98">
      <c r="A98" s="3" t="s">
        <v>6</v>
      </c>
      <c r="B98" s="3">
        <v>105.0</v>
      </c>
      <c r="C98" s="3">
        <f t="shared" si="1"/>
        <v>0.0002648458817</v>
      </c>
      <c r="D98" s="3"/>
      <c r="I98" s="3" t="s">
        <v>4</v>
      </c>
      <c r="J98" s="3">
        <v>40.0</v>
      </c>
      <c r="K98" s="2">
        <f t="shared" si="2"/>
        <v>0.0003535898206</v>
      </c>
    </row>
    <row r="99">
      <c r="A99" s="3" t="s">
        <v>6</v>
      </c>
      <c r="B99" s="3">
        <v>106.0</v>
      </c>
      <c r="C99" s="3">
        <f t="shared" si="1"/>
        <v>0.0002649690766</v>
      </c>
      <c r="D99" s="3"/>
      <c r="I99" s="3" t="s">
        <v>4</v>
      </c>
      <c r="J99" s="3">
        <v>41.0</v>
      </c>
      <c r="K99" s="2">
        <f t="shared" si="2"/>
        <v>0.0003537990324</v>
      </c>
    </row>
    <row r="100">
      <c r="A100" s="3" t="s">
        <v>6</v>
      </c>
      <c r="B100" s="3">
        <v>106.0</v>
      </c>
      <c r="C100" s="3">
        <f t="shared" si="1"/>
        <v>0.0002649690766</v>
      </c>
      <c r="D100" s="3"/>
      <c r="I100" s="3" t="s">
        <v>4</v>
      </c>
      <c r="J100" s="3">
        <v>41.0</v>
      </c>
      <c r="K100" s="2">
        <f t="shared" si="2"/>
        <v>0.0003537990324</v>
      </c>
    </row>
    <row r="101">
      <c r="A101" s="3" t="s">
        <v>6</v>
      </c>
      <c r="B101" s="3">
        <v>107.0</v>
      </c>
      <c r="C101" s="3">
        <f t="shared" si="1"/>
        <v>0.0002650921635</v>
      </c>
      <c r="D101" s="3"/>
      <c r="I101" s="3" t="s">
        <v>4</v>
      </c>
      <c r="J101" s="3">
        <v>42.0</v>
      </c>
      <c r="K101" s="2">
        <f t="shared" si="2"/>
        <v>0.0003540079838</v>
      </c>
    </row>
    <row r="102">
      <c r="A102" s="3" t="s">
        <v>6</v>
      </c>
      <c r="B102" s="3">
        <v>107.0</v>
      </c>
      <c r="C102" s="3">
        <f t="shared" si="1"/>
        <v>0.0002650921635</v>
      </c>
      <c r="D102" s="3"/>
      <c r="I102" s="3" t="s">
        <v>4</v>
      </c>
      <c r="J102" s="3">
        <v>44.0</v>
      </c>
      <c r="K102" s="2">
        <f t="shared" si="2"/>
        <v>0.0003544251032</v>
      </c>
    </row>
    <row r="103">
      <c r="A103" s="3" t="s">
        <v>6</v>
      </c>
      <c r="B103" s="3">
        <v>107.0</v>
      </c>
      <c r="C103" s="3">
        <f t="shared" si="1"/>
        <v>0.0002650921635</v>
      </c>
      <c r="D103" s="3"/>
      <c r="I103" s="3" t="s">
        <v>4</v>
      </c>
      <c r="J103" s="3">
        <v>44.0</v>
      </c>
      <c r="K103" s="2">
        <f t="shared" si="2"/>
        <v>0.0003544251032</v>
      </c>
    </row>
    <row r="104">
      <c r="A104" s="3" t="s">
        <v>6</v>
      </c>
      <c r="B104" s="3">
        <v>107.0</v>
      </c>
      <c r="C104" s="3">
        <f t="shared" si="1"/>
        <v>0.0002650921635</v>
      </c>
      <c r="D104" s="3"/>
      <c r="I104" s="3" t="s">
        <v>4</v>
      </c>
      <c r="J104" s="3">
        <v>45.0</v>
      </c>
      <c r="K104" s="2">
        <f t="shared" si="2"/>
        <v>0.0003546332699</v>
      </c>
    </row>
    <row r="105">
      <c r="A105" s="3" t="s">
        <v>6</v>
      </c>
      <c r="B105" s="3">
        <v>107.0</v>
      </c>
      <c r="C105" s="3">
        <f t="shared" si="1"/>
        <v>0.0002650921635</v>
      </c>
      <c r="D105" s="3"/>
      <c r="I105" s="3" t="s">
        <v>4</v>
      </c>
      <c r="J105" s="3">
        <v>46.0</v>
      </c>
      <c r="K105" s="2">
        <f t="shared" si="2"/>
        <v>0.0003548411738</v>
      </c>
    </row>
    <row r="106">
      <c r="A106" s="3" t="s">
        <v>6</v>
      </c>
      <c r="B106" s="3">
        <v>110.0</v>
      </c>
      <c r="C106" s="3">
        <f t="shared" si="1"/>
        <v>0.0002654607738</v>
      </c>
      <c r="D106" s="3"/>
      <c r="I106" s="3" t="s">
        <v>4</v>
      </c>
      <c r="J106" s="3">
        <v>47.0</v>
      </c>
      <c r="K106" s="2">
        <f t="shared" si="2"/>
        <v>0.0003550488144</v>
      </c>
    </row>
    <row r="107">
      <c r="A107" s="3" t="s">
        <v>6</v>
      </c>
      <c r="B107" s="3">
        <v>110.0</v>
      </c>
      <c r="C107" s="3">
        <f t="shared" si="1"/>
        <v>0.0002654607738</v>
      </c>
      <c r="D107" s="3"/>
      <c r="I107" s="3" t="s">
        <v>4</v>
      </c>
      <c r="J107" s="3">
        <v>48.0</v>
      </c>
      <c r="K107" s="2">
        <f t="shared" si="2"/>
        <v>0.000355256191</v>
      </c>
    </row>
    <row r="108">
      <c r="A108" s="3" t="s">
        <v>6</v>
      </c>
      <c r="B108" s="3">
        <v>110.0</v>
      </c>
      <c r="C108" s="3">
        <f t="shared" si="1"/>
        <v>0.0002654607738</v>
      </c>
      <c r="D108" s="3"/>
      <c r="I108" s="3" t="s">
        <v>4</v>
      </c>
      <c r="J108" s="3">
        <v>49.0</v>
      </c>
      <c r="K108" s="2">
        <f t="shared" si="2"/>
        <v>0.000355463303</v>
      </c>
    </row>
    <row r="109">
      <c r="A109" s="3" t="s">
        <v>6</v>
      </c>
      <c r="B109" s="3">
        <v>110.0</v>
      </c>
      <c r="C109" s="3">
        <f t="shared" si="1"/>
        <v>0.0002654607738</v>
      </c>
      <c r="D109" s="3"/>
      <c r="I109" s="3" t="s">
        <v>4</v>
      </c>
      <c r="J109" s="3">
        <v>49.0</v>
      </c>
      <c r="K109" s="2">
        <f t="shared" si="2"/>
        <v>0.000355463303</v>
      </c>
    </row>
    <row r="110">
      <c r="A110" s="3" t="s">
        <v>6</v>
      </c>
      <c r="B110" s="3">
        <v>111.0</v>
      </c>
      <c r="C110" s="3">
        <f t="shared" si="1"/>
        <v>0.0002655834265</v>
      </c>
      <c r="D110" s="3"/>
      <c r="I110" s="3" t="s">
        <v>4</v>
      </c>
      <c r="J110" s="3">
        <v>52.0</v>
      </c>
      <c r="K110" s="2">
        <f t="shared" si="2"/>
        <v>0.0003560830455</v>
      </c>
    </row>
    <row r="111">
      <c r="A111" s="3" t="s">
        <v>6</v>
      </c>
      <c r="B111" s="3">
        <v>112.0</v>
      </c>
      <c r="C111" s="3">
        <f t="shared" si="1"/>
        <v>0.0002657059702</v>
      </c>
      <c r="D111" s="3"/>
      <c r="I111" s="3" t="s">
        <v>4</v>
      </c>
      <c r="J111" s="3">
        <v>53.0</v>
      </c>
      <c r="K111" s="2">
        <f t="shared" si="2"/>
        <v>0.0003562890931</v>
      </c>
    </row>
    <row r="112">
      <c r="A112" s="3" t="s">
        <v>6</v>
      </c>
      <c r="B112" s="3">
        <v>112.0</v>
      </c>
      <c r="C112" s="3">
        <f t="shared" si="1"/>
        <v>0.0002657059702</v>
      </c>
      <c r="D112" s="3"/>
      <c r="I112" s="3" t="s">
        <v>4</v>
      </c>
      <c r="J112" s="3">
        <v>54.0</v>
      </c>
      <c r="K112" s="2">
        <f t="shared" si="2"/>
        <v>0.0003564948731</v>
      </c>
    </row>
    <row r="113">
      <c r="A113" s="3" t="s">
        <v>6</v>
      </c>
      <c r="B113" s="3">
        <v>112.0</v>
      </c>
      <c r="C113" s="3">
        <f t="shared" si="1"/>
        <v>0.0002657059702</v>
      </c>
      <c r="D113" s="3"/>
      <c r="I113" s="3" t="s">
        <v>4</v>
      </c>
      <c r="J113" s="3">
        <v>55.0</v>
      </c>
      <c r="K113" s="2">
        <f t="shared" si="2"/>
        <v>0.0003567003849</v>
      </c>
    </row>
    <row r="114">
      <c r="A114" s="3" t="s">
        <v>6</v>
      </c>
      <c r="B114" s="3">
        <v>113.0</v>
      </c>
      <c r="C114" s="3">
        <f t="shared" si="1"/>
        <v>0.0002658284046</v>
      </c>
      <c r="D114" s="3"/>
      <c r="I114" s="3" t="s">
        <v>4</v>
      </c>
      <c r="J114" s="3">
        <v>55.0</v>
      </c>
      <c r="K114" s="2">
        <f t="shared" si="2"/>
        <v>0.0003567003849</v>
      </c>
    </row>
    <row r="115">
      <c r="A115" s="3" t="s">
        <v>6</v>
      </c>
      <c r="B115" s="3">
        <v>113.0</v>
      </c>
      <c r="C115" s="3">
        <f t="shared" si="1"/>
        <v>0.0002658284046</v>
      </c>
      <c r="D115" s="3"/>
      <c r="I115" s="3" t="s">
        <v>4</v>
      </c>
      <c r="J115" s="3">
        <v>56.0</v>
      </c>
      <c r="K115" s="2">
        <f t="shared" si="2"/>
        <v>0.0003569056279</v>
      </c>
    </row>
    <row r="116">
      <c r="A116" s="3" t="s">
        <v>6</v>
      </c>
      <c r="B116" s="3">
        <v>114.0</v>
      </c>
      <c r="C116" s="3">
        <f t="shared" si="1"/>
        <v>0.0002659507295</v>
      </c>
      <c r="D116" s="3"/>
      <c r="I116" s="3" t="s">
        <v>4</v>
      </c>
      <c r="J116" s="3">
        <v>56.0</v>
      </c>
      <c r="K116" s="2">
        <f t="shared" si="2"/>
        <v>0.0003569056279</v>
      </c>
    </row>
    <row r="117">
      <c r="A117" s="3" t="s">
        <v>6</v>
      </c>
      <c r="B117" s="3">
        <v>114.0</v>
      </c>
      <c r="C117" s="3">
        <f t="shared" si="1"/>
        <v>0.0002659507295</v>
      </c>
      <c r="D117" s="3"/>
      <c r="I117" s="3" t="s">
        <v>4</v>
      </c>
      <c r="J117" s="3">
        <v>57.0</v>
      </c>
      <c r="K117" s="2">
        <f t="shared" si="2"/>
        <v>0.0003571106015</v>
      </c>
    </row>
    <row r="118">
      <c r="A118" s="3" t="s">
        <v>6</v>
      </c>
      <c r="B118" s="3">
        <v>114.0</v>
      </c>
      <c r="C118" s="3">
        <f t="shared" si="1"/>
        <v>0.0002659507295</v>
      </c>
      <c r="D118" s="3"/>
      <c r="I118" s="3" t="s">
        <v>4</v>
      </c>
      <c r="J118" s="3">
        <v>57.0</v>
      </c>
      <c r="K118" s="2">
        <f t="shared" si="2"/>
        <v>0.0003571106015</v>
      </c>
    </row>
    <row r="119">
      <c r="A119" s="3" t="s">
        <v>6</v>
      </c>
      <c r="B119" s="3">
        <v>115.0</v>
      </c>
      <c r="C119" s="3">
        <f t="shared" si="1"/>
        <v>0.0002660729448</v>
      </c>
      <c r="D119" s="3"/>
      <c r="I119" s="3" t="s">
        <v>4</v>
      </c>
      <c r="J119" s="3">
        <v>58.0</v>
      </c>
      <c r="K119" s="2">
        <f t="shared" si="2"/>
        <v>0.0003573153051</v>
      </c>
    </row>
    <row r="120">
      <c r="A120" s="3" t="s">
        <v>6</v>
      </c>
      <c r="B120" s="3">
        <v>116.0</v>
      </c>
      <c r="C120" s="3">
        <f t="shared" si="1"/>
        <v>0.0002661950503</v>
      </c>
      <c r="D120" s="3"/>
      <c r="I120" s="3" t="s">
        <v>4</v>
      </c>
      <c r="J120" s="3">
        <v>60.0</v>
      </c>
      <c r="K120" s="2">
        <f t="shared" si="2"/>
        <v>0.0003577238999</v>
      </c>
    </row>
    <row r="121">
      <c r="A121" s="3" t="s">
        <v>6</v>
      </c>
      <c r="B121" s="3">
        <v>116.0</v>
      </c>
      <c r="C121" s="3">
        <f t="shared" si="1"/>
        <v>0.0002661950503</v>
      </c>
      <c r="D121" s="3"/>
      <c r="I121" s="3" t="s">
        <v>4</v>
      </c>
      <c r="J121" s="3">
        <v>62.0</v>
      </c>
      <c r="K121" s="2">
        <f t="shared" si="2"/>
        <v>0.0003581314075</v>
      </c>
    </row>
    <row r="122">
      <c r="A122" s="3" t="s">
        <v>6</v>
      </c>
      <c r="B122" s="3">
        <v>117.0</v>
      </c>
      <c r="C122" s="3">
        <f t="shared" si="1"/>
        <v>0.0002663170456</v>
      </c>
      <c r="D122" s="3"/>
      <c r="I122" s="3" t="s">
        <v>4</v>
      </c>
      <c r="J122" s="3">
        <v>62.0</v>
      </c>
      <c r="K122" s="2">
        <f t="shared" si="2"/>
        <v>0.0003581314075</v>
      </c>
    </row>
    <row r="123">
      <c r="A123" s="3" t="s">
        <v>6</v>
      </c>
      <c r="B123" s="3">
        <v>117.0</v>
      </c>
      <c r="C123" s="3">
        <f t="shared" si="1"/>
        <v>0.0002663170456</v>
      </c>
      <c r="D123" s="3"/>
      <c r="I123" s="3" t="s">
        <v>4</v>
      </c>
      <c r="J123" s="3">
        <v>63.0</v>
      </c>
      <c r="K123" s="2">
        <f t="shared" si="2"/>
        <v>0.0003583347521</v>
      </c>
    </row>
    <row r="124">
      <c r="A124" s="3" t="s">
        <v>6</v>
      </c>
      <c r="B124" s="3">
        <v>119.0</v>
      </c>
      <c r="C124" s="3">
        <f t="shared" si="1"/>
        <v>0.0002665607054</v>
      </c>
      <c r="D124" s="3"/>
      <c r="I124" s="3" t="s">
        <v>4</v>
      </c>
      <c r="J124" s="3">
        <v>63.0</v>
      </c>
      <c r="K124" s="2">
        <f t="shared" si="2"/>
        <v>0.0003583347521</v>
      </c>
    </row>
    <row r="125">
      <c r="A125" s="3" t="s">
        <v>6</v>
      </c>
      <c r="B125" s="3">
        <v>121.0</v>
      </c>
      <c r="C125" s="3">
        <f t="shared" si="1"/>
        <v>0.0002668039225</v>
      </c>
      <c r="D125" s="3"/>
      <c r="I125" s="3" t="s">
        <v>4</v>
      </c>
      <c r="J125" s="3">
        <v>64.0</v>
      </c>
      <c r="K125" s="2">
        <f t="shared" si="2"/>
        <v>0.0003585378231</v>
      </c>
    </row>
    <row r="126">
      <c r="A126" s="3" t="s">
        <v>6</v>
      </c>
      <c r="B126" s="3">
        <v>121.0</v>
      </c>
      <c r="C126" s="3">
        <f t="shared" si="1"/>
        <v>0.0002668039225</v>
      </c>
      <c r="D126" s="3"/>
      <c r="I126" s="3" t="s">
        <v>4</v>
      </c>
      <c r="J126" s="3">
        <v>64.0</v>
      </c>
      <c r="K126" s="2">
        <f t="shared" si="2"/>
        <v>0.0003585378231</v>
      </c>
    </row>
    <row r="127">
      <c r="A127" s="3" t="s">
        <v>6</v>
      </c>
      <c r="B127" s="3">
        <v>121.0</v>
      </c>
      <c r="C127" s="3">
        <f t="shared" si="1"/>
        <v>0.0002668039225</v>
      </c>
      <c r="D127" s="3"/>
      <c r="I127" s="3" t="s">
        <v>4</v>
      </c>
      <c r="J127" s="3">
        <v>64.0</v>
      </c>
      <c r="K127" s="2">
        <f t="shared" si="2"/>
        <v>0.0003585378231</v>
      </c>
    </row>
    <row r="128">
      <c r="A128" s="3" t="s">
        <v>6</v>
      </c>
      <c r="B128" s="3">
        <v>122.0</v>
      </c>
      <c r="C128" s="3">
        <f t="shared" si="1"/>
        <v>0.0002669253645</v>
      </c>
      <c r="D128" s="3"/>
      <c r="I128" s="3" t="s">
        <v>4</v>
      </c>
      <c r="J128" s="3">
        <v>64.0</v>
      </c>
      <c r="K128" s="2">
        <f t="shared" si="2"/>
        <v>0.0003585378231</v>
      </c>
    </row>
    <row r="129">
      <c r="A129" s="3" t="s">
        <v>6</v>
      </c>
      <c r="B129" s="3">
        <v>122.0</v>
      </c>
      <c r="C129" s="3">
        <f t="shared" si="1"/>
        <v>0.0002669253645</v>
      </c>
      <c r="D129" s="3"/>
      <c r="I129" s="3" t="s">
        <v>4</v>
      </c>
      <c r="J129" s="3">
        <v>65.0</v>
      </c>
      <c r="K129" s="2">
        <f t="shared" si="2"/>
        <v>0.0003587406199</v>
      </c>
    </row>
    <row r="130">
      <c r="A130" s="3" t="s">
        <v>6</v>
      </c>
      <c r="B130" s="3">
        <v>122.0</v>
      </c>
      <c r="C130" s="3">
        <f t="shared" si="1"/>
        <v>0.0002669253645</v>
      </c>
      <c r="D130" s="3"/>
      <c r="I130" s="3" t="s">
        <v>4</v>
      </c>
      <c r="J130" s="3">
        <v>65.0</v>
      </c>
      <c r="K130" s="2">
        <f t="shared" si="2"/>
        <v>0.0003587406199</v>
      </c>
    </row>
    <row r="131">
      <c r="A131" s="3" t="s">
        <v>6</v>
      </c>
      <c r="B131" s="3">
        <v>122.0</v>
      </c>
      <c r="C131" s="3">
        <f t="shared" si="1"/>
        <v>0.0002669253645</v>
      </c>
      <c r="D131" s="3"/>
      <c r="I131" s="3" t="s">
        <v>4</v>
      </c>
      <c r="J131" s="3">
        <v>67.0</v>
      </c>
      <c r="K131" s="2">
        <f t="shared" si="2"/>
        <v>0.0003591453886</v>
      </c>
    </row>
    <row r="132">
      <c r="A132" s="3" t="s">
        <v>6</v>
      </c>
      <c r="B132" s="3">
        <v>123.0</v>
      </c>
      <c r="C132" s="3">
        <f t="shared" si="1"/>
        <v>0.0002670466952</v>
      </c>
      <c r="D132" s="3"/>
      <c r="I132" s="3" t="s">
        <v>4</v>
      </c>
      <c r="J132" s="3">
        <v>67.0</v>
      </c>
      <c r="K132" s="2">
        <f t="shared" si="2"/>
        <v>0.0003591453886</v>
      </c>
    </row>
    <row r="133">
      <c r="A133" s="3" t="s">
        <v>6</v>
      </c>
      <c r="B133" s="3">
        <v>123.0</v>
      </c>
      <c r="C133" s="3">
        <f t="shared" si="1"/>
        <v>0.0002670466952</v>
      </c>
      <c r="D133" s="3"/>
      <c r="I133" s="3" t="s">
        <v>4</v>
      </c>
      <c r="J133" s="3">
        <v>67.0</v>
      </c>
      <c r="K133" s="2">
        <f t="shared" si="2"/>
        <v>0.0003591453886</v>
      </c>
    </row>
    <row r="134">
      <c r="A134" s="3" t="s">
        <v>6</v>
      </c>
      <c r="B134" s="3">
        <v>123.0</v>
      </c>
      <c r="C134" s="3">
        <f t="shared" si="1"/>
        <v>0.0002670466952</v>
      </c>
      <c r="D134" s="3"/>
      <c r="I134" s="3" t="s">
        <v>4</v>
      </c>
      <c r="J134" s="3">
        <v>67.0</v>
      </c>
      <c r="K134" s="2">
        <f t="shared" si="2"/>
        <v>0.0003591453886</v>
      </c>
    </row>
    <row r="135">
      <c r="A135" s="3" t="s">
        <v>6</v>
      </c>
      <c r="B135" s="3">
        <v>125.0</v>
      </c>
      <c r="C135" s="3">
        <f t="shared" si="1"/>
        <v>0.0002672890221</v>
      </c>
      <c r="D135" s="3"/>
      <c r="I135" s="3" t="s">
        <v>4</v>
      </c>
      <c r="J135" s="3">
        <v>67.0</v>
      </c>
      <c r="K135" s="2">
        <f t="shared" si="2"/>
        <v>0.0003591453886</v>
      </c>
    </row>
    <row r="136">
      <c r="A136" s="3" t="s">
        <v>6</v>
      </c>
      <c r="B136" s="3">
        <v>126.0</v>
      </c>
      <c r="C136" s="3">
        <f t="shared" si="1"/>
        <v>0.0002674100178</v>
      </c>
      <c r="D136" s="3"/>
      <c r="I136" s="3" t="s">
        <v>4</v>
      </c>
      <c r="J136" s="3">
        <v>67.0</v>
      </c>
      <c r="K136" s="2">
        <f t="shared" si="2"/>
        <v>0.0003591453886</v>
      </c>
    </row>
    <row r="137">
      <c r="A137" s="3" t="s">
        <v>6</v>
      </c>
      <c r="B137" s="3">
        <v>126.0</v>
      </c>
      <c r="C137" s="3">
        <f t="shared" si="1"/>
        <v>0.0002674100178</v>
      </c>
      <c r="D137" s="3"/>
      <c r="I137" s="3" t="s">
        <v>4</v>
      </c>
      <c r="J137" s="3">
        <v>67.0</v>
      </c>
      <c r="K137" s="2">
        <f t="shared" si="2"/>
        <v>0.0003591453886</v>
      </c>
    </row>
    <row r="138">
      <c r="A138" s="3" t="s">
        <v>6</v>
      </c>
      <c r="B138" s="3">
        <v>126.0</v>
      </c>
      <c r="C138" s="3">
        <f t="shared" si="1"/>
        <v>0.0002674100178</v>
      </c>
      <c r="D138" s="3"/>
      <c r="I138" s="3" t="s">
        <v>4</v>
      </c>
      <c r="J138" s="3">
        <v>70.0</v>
      </c>
      <c r="K138" s="2">
        <f t="shared" si="2"/>
        <v>0.0003597504703</v>
      </c>
    </row>
    <row r="139">
      <c r="A139" s="3" t="s">
        <v>6</v>
      </c>
      <c r="B139" s="3">
        <v>126.0</v>
      </c>
      <c r="C139" s="3">
        <f t="shared" si="1"/>
        <v>0.0002674100178</v>
      </c>
      <c r="D139" s="3"/>
      <c r="I139" s="3" t="s">
        <v>4</v>
      </c>
      <c r="J139" s="3">
        <v>71.0</v>
      </c>
      <c r="K139" s="2">
        <f t="shared" si="2"/>
        <v>0.0003599516096</v>
      </c>
    </row>
    <row r="140">
      <c r="A140" s="3" t="s">
        <v>6</v>
      </c>
      <c r="B140" s="3">
        <v>126.0</v>
      </c>
      <c r="C140" s="3">
        <f t="shared" si="1"/>
        <v>0.0002674100178</v>
      </c>
      <c r="D140" s="3"/>
      <c r="I140" s="3" t="s">
        <v>4</v>
      </c>
      <c r="J140" s="3">
        <v>73.0</v>
      </c>
      <c r="K140" s="2">
        <f t="shared" si="2"/>
        <v>0.0003603530524</v>
      </c>
    </row>
    <row r="141">
      <c r="A141" s="3" t="s">
        <v>6</v>
      </c>
      <c r="B141" s="3">
        <v>127.0</v>
      </c>
      <c r="C141" s="3">
        <f t="shared" si="1"/>
        <v>0.0002675309014</v>
      </c>
      <c r="D141" s="3"/>
      <c r="I141" s="3" t="s">
        <v>4</v>
      </c>
      <c r="J141" s="3">
        <v>73.0</v>
      </c>
      <c r="K141" s="2">
        <f t="shared" si="2"/>
        <v>0.0003603530524</v>
      </c>
    </row>
    <row r="142">
      <c r="A142" s="3" t="s">
        <v>6</v>
      </c>
      <c r="B142" s="3">
        <v>127.0</v>
      </c>
      <c r="C142" s="3">
        <f t="shared" si="1"/>
        <v>0.0002675309014</v>
      </c>
      <c r="D142" s="3"/>
      <c r="I142" s="3" t="s">
        <v>4</v>
      </c>
      <c r="J142" s="3">
        <v>75.0</v>
      </c>
      <c r="K142" s="2">
        <f t="shared" si="2"/>
        <v>0.000360753377</v>
      </c>
    </row>
    <row r="143">
      <c r="A143" s="3" t="s">
        <v>6</v>
      </c>
      <c r="B143" s="3">
        <v>128.0</v>
      </c>
      <c r="C143" s="3">
        <f t="shared" si="1"/>
        <v>0.0002676516728</v>
      </c>
      <c r="D143" s="3"/>
      <c r="I143" s="3" t="s">
        <v>4</v>
      </c>
      <c r="J143" s="3">
        <v>75.0</v>
      </c>
      <c r="K143" s="2">
        <f t="shared" si="2"/>
        <v>0.000360753377</v>
      </c>
    </row>
    <row r="144">
      <c r="A144" s="3" t="s">
        <v>6</v>
      </c>
      <c r="B144" s="3">
        <v>128.0</v>
      </c>
      <c r="C144" s="3">
        <f t="shared" si="1"/>
        <v>0.0002676516728</v>
      </c>
      <c r="D144" s="3"/>
      <c r="I144" s="3" t="s">
        <v>4</v>
      </c>
      <c r="J144" s="3">
        <v>75.0</v>
      </c>
      <c r="K144" s="2">
        <f t="shared" si="2"/>
        <v>0.000360753377</v>
      </c>
    </row>
    <row r="145">
      <c r="A145" s="3" t="s">
        <v>6</v>
      </c>
      <c r="B145" s="3">
        <v>129.0</v>
      </c>
      <c r="C145" s="3">
        <f t="shared" si="1"/>
        <v>0.0002677723316</v>
      </c>
      <c r="D145" s="3"/>
      <c r="I145" s="3" t="s">
        <v>4</v>
      </c>
      <c r="J145" s="3">
        <v>75.0</v>
      </c>
      <c r="K145" s="2">
        <f t="shared" si="2"/>
        <v>0.000360753377</v>
      </c>
    </row>
    <row r="146">
      <c r="A146" s="3" t="s">
        <v>6</v>
      </c>
      <c r="B146" s="3">
        <v>129.0</v>
      </c>
      <c r="C146" s="3">
        <f t="shared" si="1"/>
        <v>0.0002677723316</v>
      </c>
      <c r="D146" s="3"/>
      <c r="I146" s="3" t="s">
        <v>4</v>
      </c>
      <c r="J146" s="3">
        <v>76.0</v>
      </c>
      <c r="K146" s="2">
        <f t="shared" si="2"/>
        <v>0.0003609531186</v>
      </c>
    </row>
    <row r="147">
      <c r="A147" s="3" t="s">
        <v>6</v>
      </c>
      <c r="B147" s="3">
        <v>130.0</v>
      </c>
      <c r="C147" s="3">
        <f t="shared" si="1"/>
        <v>0.0002678928778</v>
      </c>
      <c r="D147" s="3"/>
      <c r="I147" s="3" t="s">
        <v>4</v>
      </c>
      <c r="J147" s="3">
        <v>77.0</v>
      </c>
      <c r="K147" s="2">
        <f t="shared" si="2"/>
        <v>0.0003611525789</v>
      </c>
    </row>
    <row r="148">
      <c r="A148" s="3" t="s">
        <v>6</v>
      </c>
      <c r="B148" s="3">
        <v>130.0</v>
      </c>
      <c r="C148" s="3">
        <f t="shared" si="1"/>
        <v>0.0002678928778</v>
      </c>
      <c r="D148" s="3"/>
      <c r="I148" s="3" t="s">
        <v>4</v>
      </c>
      <c r="J148" s="3">
        <v>77.0</v>
      </c>
      <c r="K148" s="2">
        <f t="shared" si="2"/>
        <v>0.0003611525789</v>
      </c>
    </row>
    <row r="149">
      <c r="A149" s="3" t="s">
        <v>6</v>
      </c>
      <c r="B149" s="3">
        <v>131.0</v>
      </c>
      <c r="C149" s="3">
        <f t="shared" si="1"/>
        <v>0.0002680133111</v>
      </c>
      <c r="D149" s="3"/>
      <c r="I149" s="3" t="s">
        <v>4</v>
      </c>
      <c r="J149" s="3">
        <v>77.0</v>
      </c>
      <c r="K149" s="2">
        <f t="shared" si="2"/>
        <v>0.0003611525789</v>
      </c>
    </row>
    <row r="150">
      <c r="A150" s="3" t="s">
        <v>6</v>
      </c>
      <c r="B150" s="3">
        <v>131.0</v>
      </c>
      <c r="C150" s="3">
        <f t="shared" si="1"/>
        <v>0.0002680133111</v>
      </c>
      <c r="D150" s="3"/>
      <c r="I150" s="3" t="s">
        <v>4</v>
      </c>
      <c r="J150" s="3">
        <v>78.0</v>
      </c>
      <c r="K150" s="2">
        <f t="shared" si="2"/>
        <v>0.0003613517573</v>
      </c>
    </row>
    <row r="151">
      <c r="A151" s="3" t="s">
        <v>6</v>
      </c>
      <c r="B151" s="3">
        <v>131.0</v>
      </c>
      <c r="C151" s="3">
        <f t="shared" si="1"/>
        <v>0.0002680133111</v>
      </c>
      <c r="D151" s="3"/>
      <c r="I151" s="3" t="s">
        <v>4</v>
      </c>
      <c r="J151" s="3">
        <v>78.0</v>
      </c>
      <c r="K151" s="2">
        <f t="shared" si="2"/>
        <v>0.0003613517573</v>
      </c>
    </row>
    <row r="152">
      <c r="A152" s="3" t="s">
        <v>6</v>
      </c>
      <c r="B152" s="3">
        <v>131.0</v>
      </c>
      <c r="C152" s="3">
        <f t="shared" si="1"/>
        <v>0.0002680133111</v>
      </c>
      <c r="D152" s="3"/>
      <c r="I152" s="3" t="s">
        <v>4</v>
      </c>
      <c r="J152" s="3">
        <v>79.0</v>
      </c>
      <c r="K152" s="2">
        <f t="shared" si="2"/>
        <v>0.0003615506533</v>
      </c>
    </row>
    <row r="153">
      <c r="A153" s="3" t="s">
        <v>6</v>
      </c>
      <c r="B153" s="3">
        <v>131.0</v>
      </c>
      <c r="C153" s="3">
        <f t="shared" si="1"/>
        <v>0.0002680133111</v>
      </c>
      <c r="D153" s="3"/>
      <c r="I153" s="3" t="s">
        <v>4</v>
      </c>
      <c r="J153" s="3">
        <v>80.0</v>
      </c>
      <c r="K153" s="2">
        <f t="shared" si="2"/>
        <v>0.0003617492662</v>
      </c>
    </row>
    <row r="154">
      <c r="A154" s="3" t="s">
        <v>6</v>
      </c>
      <c r="B154" s="3">
        <v>132.0</v>
      </c>
      <c r="C154" s="3">
        <f t="shared" si="1"/>
        <v>0.0002681336313</v>
      </c>
      <c r="D154" s="3"/>
      <c r="I154" s="3" t="s">
        <v>4</v>
      </c>
      <c r="J154" s="3">
        <v>80.0</v>
      </c>
      <c r="K154" s="2">
        <f t="shared" si="2"/>
        <v>0.0003617492662</v>
      </c>
    </row>
    <row r="155">
      <c r="A155" s="3" t="s">
        <v>6</v>
      </c>
      <c r="B155" s="3">
        <v>132.0</v>
      </c>
      <c r="C155" s="3">
        <f t="shared" si="1"/>
        <v>0.0002681336313</v>
      </c>
      <c r="D155" s="3"/>
      <c r="I155" s="3" t="s">
        <v>4</v>
      </c>
      <c r="J155" s="3">
        <v>82.0</v>
      </c>
      <c r="K155" s="2">
        <f t="shared" si="2"/>
        <v>0.0003621456404</v>
      </c>
    </row>
    <row r="156">
      <c r="A156" s="3" t="s">
        <v>6</v>
      </c>
      <c r="B156" s="3">
        <v>132.0</v>
      </c>
      <c r="C156" s="3">
        <f t="shared" si="1"/>
        <v>0.0002681336313</v>
      </c>
      <c r="D156" s="3"/>
      <c r="I156" s="3" t="s">
        <v>4</v>
      </c>
      <c r="J156" s="3">
        <v>83.0</v>
      </c>
      <c r="K156" s="2">
        <f t="shared" si="2"/>
        <v>0.0003623434006</v>
      </c>
    </row>
    <row r="157">
      <c r="A157" s="3" t="s">
        <v>6</v>
      </c>
      <c r="B157" s="3">
        <v>133.0</v>
      </c>
      <c r="C157" s="3">
        <f t="shared" si="1"/>
        <v>0.0002682538382</v>
      </c>
      <c r="D157" s="3"/>
      <c r="I157" s="3" t="s">
        <v>4</v>
      </c>
      <c r="J157" s="3">
        <v>83.0</v>
      </c>
      <c r="K157" s="2">
        <f t="shared" si="2"/>
        <v>0.0003623434006</v>
      </c>
    </row>
    <row r="158">
      <c r="A158" s="3" t="s">
        <v>6</v>
      </c>
      <c r="B158" s="3">
        <v>133.0</v>
      </c>
      <c r="C158" s="3">
        <f t="shared" si="1"/>
        <v>0.0002682538382</v>
      </c>
      <c r="D158" s="3"/>
      <c r="I158" s="3" t="s">
        <v>4</v>
      </c>
      <c r="J158" s="3">
        <v>84.0</v>
      </c>
      <c r="K158" s="2">
        <f t="shared" si="2"/>
        <v>0.0003625408754</v>
      </c>
    </row>
    <row r="159">
      <c r="A159" s="3" t="s">
        <v>6</v>
      </c>
      <c r="B159" s="3">
        <v>133.0</v>
      </c>
      <c r="C159" s="3">
        <f t="shared" si="1"/>
        <v>0.0002682538382</v>
      </c>
      <c r="D159" s="3"/>
      <c r="I159" s="3" t="s">
        <v>4</v>
      </c>
      <c r="J159" s="3">
        <v>86.0</v>
      </c>
      <c r="K159" s="2">
        <f t="shared" si="2"/>
        <v>0.0003629349664</v>
      </c>
    </row>
    <row r="160">
      <c r="A160" s="3" t="s">
        <v>6</v>
      </c>
      <c r="B160" s="3">
        <v>134.0</v>
      </c>
      <c r="C160" s="3">
        <f t="shared" si="1"/>
        <v>0.0002683739316</v>
      </c>
      <c r="D160" s="3"/>
      <c r="I160" s="3" t="s">
        <v>4</v>
      </c>
      <c r="J160" s="3">
        <v>86.0</v>
      </c>
      <c r="K160" s="2">
        <f t="shared" si="2"/>
        <v>0.0003629349664</v>
      </c>
    </row>
    <row r="161">
      <c r="A161" s="3" t="s">
        <v>6</v>
      </c>
      <c r="B161" s="3">
        <v>134.0</v>
      </c>
      <c r="C161" s="3">
        <f t="shared" si="1"/>
        <v>0.0002683739316</v>
      </c>
      <c r="D161" s="3"/>
      <c r="I161" s="3" t="s">
        <v>4</v>
      </c>
      <c r="J161" s="3">
        <v>86.0</v>
      </c>
      <c r="K161" s="2">
        <f t="shared" si="2"/>
        <v>0.0003629349664</v>
      </c>
    </row>
    <row r="162">
      <c r="A162" s="3" t="s">
        <v>6</v>
      </c>
      <c r="B162" s="3">
        <v>134.0</v>
      </c>
      <c r="C162" s="3">
        <f t="shared" si="1"/>
        <v>0.0002683739316</v>
      </c>
      <c r="D162" s="3"/>
      <c r="I162" s="3" t="s">
        <v>4</v>
      </c>
      <c r="J162" s="3">
        <v>87.0</v>
      </c>
      <c r="K162" s="2">
        <f t="shared" si="2"/>
        <v>0.0003631315815</v>
      </c>
    </row>
    <row r="163">
      <c r="A163" s="3" t="s">
        <v>6</v>
      </c>
      <c r="B163" s="3">
        <v>135.0</v>
      </c>
      <c r="C163" s="3">
        <f t="shared" si="1"/>
        <v>0.0002684939113</v>
      </c>
      <c r="D163" s="3"/>
      <c r="I163" s="3" t="s">
        <v>4</v>
      </c>
      <c r="J163" s="3">
        <v>88.0</v>
      </c>
      <c r="K163" s="2">
        <f t="shared" si="2"/>
        <v>0.0003633279089</v>
      </c>
    </row>
    <row r="164">
      <c r="A164" s="3" t="s">
        <v>6</v>
      </c>
      <c r="B164" s="3">
        <v>135.0</v>
      </c>
      <c r="C164" s="3">
        <f t="shared" si="1"/>
        <v>0.0002684939113</v>
      </c>
      <c r="D164" s="3"/>
      <c r="I164" s="3" t="s">
        <v>4</v>
      </c>
      <c r="J164" s="3">
        <v>91.0</v>
      </c>
      <c r="K164" s="2">
        <f t="shared" si="2"/>
        <v>0.0003639151587</v>
      </c>
    </row>
    <row r="165">
      <c r="A165" s="3" t="s">
        <v>6</v>
      </c>
      <c r="B165" s="3">
        <v>135.0</v>
      </c>
      <c r="C165" s="3">
        <f t="shared" si="1"/>
        <v>0.0002684939113</v>
      </c>
      <c r="D165" s="3"/>
      <c r="I165" s="3" t="s">
        <v>4</v>
      </c>
      <c r="J165" s="3">
        <v>92.0</v>
      </c>
      <c r="K165" s="2">
        <f t="shared" si="2"/>
        <v>0.0003641103293</v>
      </c>
    </row>
    <row r="166">
      <c r="A166" s="3" t="s">
        <v>6</v>
      </c>
      <c r="B166" s="3">
        <v>136.0</v>
      </c>
      <c r="C166" s="3">
        <f t="shared" si="1"/>
        <v>0.0002686137772</v>
      </c>
      <c r="D166" s="3"/>
      <c r="I166" s="3" t="s">
        <v>4</v>
      </c>
      <c r="J166" s="3">
        <v>92.0</v>
      </c>
      <c r="K166" s="2">
        <f t="shared" si="2"/>
        <v>0.0003641103293</v>
      </c>
    </row>
    <row r="167">
      <c r="A167" s="3" t="s">
        <v>6</v>
      </c>
      <c r="B167" s="3">
        <v>137.0</v>
      </c>
      <c r="C167" s="3">
        <f t="shared" si="1"/>
        <v>0.0002687335289</v>
      </c>
      <c r="D167" s="3"/>
      <c r="I167" s="3" t="s">
        <v>4</v>
      </c>
      <c r="J167" s="3">
        <v>92.0</v>
      </c>
      <c r="K167" s="2">
        <f t="shared" si="2"/>
        <v>0.0003641103293</v>
      </c>
    </row>
    <row r="168">
      <c r="A168" s="3" t="s">
        <v>6</v>
      </c>
      <c r="B168" s="3">
        <v>137.0</v>
      </c>
      <c r="C168" s="3">
        <f t="shared" si="1"/>
        <v>0.0002687335289</v>
      </c>
      <c r="D168" s="3"/>
      <c r="I168" s="3" t="s">
        <v>4</v>
      </c>
      <c r="J168" s="3">
        <v>94.0</v>
      </c>
      <c r="K168" s="2">
        <f t="shared" si="2"/>
        <v>0.0003644997981</v>
      </c>
    </row>
    <row r="169">
      <c r="A169" s="3" t="s">
        <v>6</v>
      </c>
      <c r="B169" s="3">
        <v>138.0</v>
      </c>
      <c r="C169" s="3">
        <f t="shared" si="1"/>
        <v>0.0002688531664</v>
      </c>
      <c r="D169" s="3"/>
      <c r="I169" s="3" t="s">
        <v>4</v>
      </c>
      <c r="J169" s="3">
        <v>94.0</v>
      </c>
      <c r="K169" s="2">
        <f t="shared" si="2"/>
        <v>0.0003644997981</v>
      </c>
    </row>
    <row r="170">
      <c r="A170" s="3" t="s">
        <v>6</v>
      </c>
      <c r="B170" s="3">
        <v>138.0</v>
      </c>
      <c r="C170" s="3">
        <f t="shared" si="1"/>
        <v>0.0002688531664</v>
      </c>
      <c r="D170" s="3"/>
      <c r="I170" s="3" t="s">
        <v>4</v>
      </c>
      <c r="J170" s="3">
        <v>100.0</v>
      </c>
      <c r="K170" s="2">
        <f t="shared" si="2"/>
        <v>0.0003656611828</v>
      </c>
    </row>
    <row r="171">
      <c r="A171" s="3" t="s">
        <v>6</v>
      </c>
      <c r="B171" s="3">
        <v>138.0</v>
      </c>
      <c r="C171" s="3">
        <f t="shared" si="1"/>
        <v>0.0002688531664</v>
      </c>
      <c r="D171" s="3"/>
      <c r="I171" s="3" t="s">
        <v>4</v>
      </c>
      <c r="J171" s="3">
        <v>101.0</v>
      </c>
      <c r="K171" s="2">
        <f t="shared" si="2"/>
        <v>0.0003658537169</v>
      </c>
    </row>
    <row r="172">
      <c r="A172" s="3" t="s">
        <v>6</v>
      </c>
      <c r="B172" s="3">
        <v>139.0</v>
      </c>
      <c r="C172" s="3">
        <f t="shared" si="1"/>
        <v>0.0002689726893</v>
      </c>
      <c r="D172" s="3"/>
      <c r="I172" s="3" t="s">
        <v>4</v>
      </c>
      <c r="J172" s="3">
        <v>102.0</v>
      </c>
      <c r="K172" s="2">
        <f t="shared" si="2"/>
        <v>0.0003660459552</v>
      </c>
    </row>
    <row r="173">
      <c r="A173" s="3" t="s">
        <v>6</v>
      </c>
      <c r="B173" s="3">
        <v>139.0</v>
      </c>
      <c r="C173" s="3">
        <f t="shared" si="1"/>
        <v>0.0002689726893</v>
      </c>
      <c r="D173" s="3"/>
      <c r="I173" s="3" t="s">
        <v>4</v>
      </c>
      <c r="J173" s="3">
        <v>104.0</v>
      </c>
      <c r="K173" s="2">
        <f t="shared" si="2"/>
        <v>0.000366429542</v>
      </c>
    </row>
    <row r="174">
      <c r="A174" s="3" t="s">
        <v>6</v>
      </c>
      <c r="B174" s="3">
        <v>140.0</v>
      </c>
      <c r="C174" s="3">
        <f t="shared" si="1"/>
        <v>0.0002690920976</v>
      </c>
      <c r="D174" s="3"/>
      <c r="I174" s="3" t="s">
        <v>4</v>
      </c>
      <c r="J174" s="3">
        <v>105.0</v>
      </c>
      <c r="K174" s="2">
        <f t="shared" si="2"/>
        <v>0.0003666208894</v>
      </c>
    </row>
    <row r="175">
      <c r="A175" s="3" t="s">
        <v>6</v>
      </c>
      <c r="B175" s="3">
        <v>140.0</v>
      </c>
      <c r="C175" s="3">
        <f t="shared" si="1"/>
        <v>0.0002690920976</v>
      </c>
      <c r="D175" s="3"/>
      <c r="I175" s="3" t="s">
        <v>4</v>
      </c>
      <c r="J175" s="3">
        <v>105.0</v>
      </c>
      <c r="K175" s="2">
        <f t="shared" si="2"/>
        <v>0.0003666208894</v>
      </c>
    </row>
    <row r="176">
      <c r="A176" s="3" t="s">
        <v>6</v>
      </c>
      <c r="B176" s="3">
        <v>140.0</v>
      </c>
      <c r="C176" s="3">
        <f t="shared" si="1"/>
        <v>0.0002690920976</v>
      </c>
      <c r="D176" s="3"/>
      <c r="I176" s="3" t="s">
        <v>4</v>
      </c>
      <c r="J176" s="3">
        <v>106.0</v>
      </c>
      <c r="K176" s="2">
        <f t="shared" si="2"/>
        <v>0.0003668119387</v>
      </c>
    </row>
    <row r="177">
      <c r="A177" s="3" t="s">
        <v>6</v>
      </c>
      <c r="B177" s="3">
        <v>142.0</v>
      </c>
      <c r="C177" s="3">
        <f t="shared" si="1"/>
        <v>0.0002693305692</v>
      </c>
      <c r="D177" s="3"/>
      <c r="I177" s="3" t="s">
        <v>4</v>
      </c>
      <c r="J177" s="3">
        <v>107.0</v>
      </c>
      <c r="K177" s="2">
        <f t="shared" si="2"/>
        <v>0.0003670026893</v>
      </c>
    </row>
    <row r="178">
      <c r="A178" s="3" t="s">
        <v>6</v>
      </c>
      <c r="B178" s="3">
        <v>142.0</v>
      </c>
      <c r="C178" s="3">
        <f t="shared" si="1"/>
        <v>0.0002693305692</v>
      </c>
      <c r="D178" s="3"/>
      <c r="I178" s="3" t="s">
        <v>4</v>
      </c>
      <c r="J178" s="3">
        <v>108.0</v>
      </c>
      <c r="K178" s="2">
        <f t="shared" si="2"/>
        <v>0.0003671931407</v>
      </c>
    </row>
    <row r="179">
      <c r="A179" s="3" t="s">
        <v>6</v>
      </c>
      <c r="B179" s="3">
        <v>142.0</v>
      </c>
      <c r="C179" s="3">
        <f t="shared" si="1"/>
        <v>0.0002693305692</v>
      </c>
      <c r="D179" s="3"/>
      <c r="I179" s="3" t="s">
        <v>4</v>
      </c>
      <c r="J179" s="3">
        <v>111.0</v>
      </c>
      <c r="K179" s="2">
        <f t="shared" si="2"/>
        <v>0.0003677626936</v>
      </c>
    </row>
    <row r="180">
      <c r="A180" s="3" t="s">
        <v>6</v>
      </c>
      <c r="B180" s="3">
        <v>142.0</v>
      </c>
      <c r="C180" s="3">
        <f t="shared" si="1"/>
        <v>0.0002693305692</v>
      </c>
      <c r="D180" s="3"/>
      <c r="I180" s="3" t="s">
        <v>4</v>
      </c>
      <c r="J180" s="3">
        <v>112.0</v>
      </c>
      <c r="K180" s="2">
        <f t="shared" si="2"/>
        <v>0.0003679519423</v>
      </c>
    </row>
    <row r="181">
      <c r="A181" s="3" t="s">
        <v>6</v>
      </c>
      <c r="B181" s="3">
        <v>143.0</v>
      </c>
      <c r="C181" s="3">
        <f t="shared" si="1"/>
        <v>0.0002694496322</v>
      </c>
      <c r="D181" s="3"/>
      <c r="I181" s="3" t="s">
        <v>4</v>
      </c>
      <c r="J181" s="3">
        <v>112.0</v>
      </c>
      <c r="K181" s="2">
        <f t="shared" si="2"/>
        <v>0.0003679519423</v>
      </c>
    </row>
    <row r="182">
      <c r="A182" s="3" t="s">
        <v>6</v>
      </c>
      <c r="B182" s="3">
        <v>144.0</v>
      </c>
      <c r="C182" s="3">
        <f t="shared" si="1"/>
        <v>0.0002695685797</v>
      </c>
      <c r="D182" s="3"/>
      <c r="I182" s="3" t="s">
        <v>4</v>
      </c>
      <c r="J182" s="3">
        <v>113.0</v>
      </c>
      <c r="K182" s="2">
        <f t="shared" si="2"/>
        <v>0.000368140889</v>
      </c>
    </row>
    <row r="183">
      <c r="A183" s="3" t="s">
        <v>6</v>
      </c>
      <c r="B183" s="3">
        <v>144.0</v>
      </c>
      <c r="C183" s="3">
        <f t="shared" si="1"/>
        <v>0.0002695685797</v>
      </c>
      <c r="D183" s="3"/>
      <c r="I183" s="3" t="s">
        <v>4</v>
      </c>
      <c r="J183" s="3">
        <v>114.0</v>
      </c>
      <c r="K183" s="2">
        <f t="shared" si="2"/>
        <v>0.0003683295329</v>
      </c>
    </row>
    <row r="184">
      <c r="A184" s="3" t="s">
        <v>6</v>
      </c>
      <c r="B184" s="3">
        <v>144.0</v>
      </c>
      <c r="C184" s="3">
        <f t="shared" si="1"/>
        <v>0.0002695685797</v>
      </c>
      <c r="D184" s="3"/>
      <c r="I184" s="3" t="s">
        <v>4</v>
      </c>
      <c r="J184" s="3">
        <v>115.0</v>
      </c>
      <c r="K184" s="2">
        <f t="shared" si="2"/>
        <v>0.0003685178737</v>
      </c>
    </row>
    <row r="185">
      <c r="A185" s="3" t="s">
        <v>6</v>
      </c>
      <c r="B185" s="3">
        <v>144.0</v>
      </c>
      <c r="C185" s="3">
        <f t="shared" si="1"/>
        <v>0.0002695685797</v>
      </c>
      <c r="D185" s="3"/>
      <c r="I185" s="3" t="s">
        <v>4</v>
      </c>
      <c r="J185" s="3">
        <v>117.0</v>
      </c>
      <c r="K185" s="2">
        <f t="shared" si="2"/>
        <v>0.0003688936433</v>
      </c>
    </row>
    <row r="186">
      <c r="A186" s="3" t="s">
        <v>6</v>
      </c>
      <c r="B186" s="3">
        <v>146.0</v>
      </c>
      <c r="C186" s="3">
        <f t="shared" si="1"/>
        <v>0.0002698061274</v>
      </c>
      <c r="D186" s="3"/>
      <c r="I186" s="3" t="s">
        <v>4</v>
      </c>
      <c r="J186" s="3">
        <v>118.0</v>
      </c>
      <c r="K186" s="2">
        <f t="shared" si="2"/>
        <v>0.000369081071</v>
      </c>
    </row>
    <row r="187">
      <c r="A187" s="3" t="s">
        <v>6</v>
      </c>
      <c r="B187" s="3">
        <v>147.0</v>
      </c>
      <c r="C187" s="3">
        <f t="shared" si="1"/>
        <v>0.0002699247272</v>
      </c>
      <c r="D187" s="3"/>
      <c r="I187" s="3" t="s">
        <v>4</v>
      </c>
      <c r="J187" s="3">
        <v>120.0</v>
      </c>
      <c r="K187" s="2">
        <f t="shared" si="2"/>
        <v>0.0003694550095</v>
      </c>
    </row>
    <row r="188">
      <c r="A188" s="3" t="s">
        <v>6</v>
      </c>
      <c r="B188" s="3">
        <v>147.0</v>
      </c>
      <c r="C188" s="3">
        <f t="shared" si="1"/>
        <v>0.0002699247272</v>
      </c>
      <c r="D188" s="3"/>
      <c r="I188" s="3" t="s">
        <v>4</v>
      </c>
      <c r="J188" s="3">
        <v>120.0</v>
      </c>
      <c r="K188" s="2">
        <f t="shared" si="2"/>
        <v>0.0003694550095</v>
      </c>
    </row>
    <row r="189">
      <c r="A189" s="3" t="s">
        <v>6</v>
      </c>
      <c r="B189" s="3">
        <v>147.0</v>
      </c>
      <c r="C189" s="3">
        <f t="shared" si="1"/>
        <v>0.0002699247272</v>
      </c>
      <c r="D189" s="3"/>
      <c r="I189" s="3" t="s">
        <v>4</v>
      </c>
      <c r="J189" s="3">
        <v>121.0</v>
      </c>
      <c r="K189" s="2">
        <f t="shared" si="2"/>
        <v>0.0003696415192</v>
      </c>
    </row>
    <row r="190">
      <c r="A190" s="3" t="s">
        <v>6</v>
      </c>
      <c r="B190" s="3">
        <v>148.0</v>
      </c>
      <c r="C190" s="3">
        <f t="shared" si="1"/>
        <v>0.0002700432107</v>
      </c>
      <c r="D190" s="3"/>
      <c r="I190" s="3" t="s">
        <v>4</v>
      </c>
      <c r="J190" s="3">
        <v>127.0</v>
      </c>
      <c r="K190" s="2">
        <f t="shared" si="2"/>
        <v>0.0003707541076</v>
      </c>
    </row>
    <row r="191">
      <c r="A191" s="3" t="s">
        <v>6</v>
      </c>
      <c r="B191" s="3">
        <v>148.0</v>
      </c>
      <c r="C191" s="3">
        <f t="shared" si="1"/>
        <v>0.0002700432107</v>
      </c>
      <c r="D191" s="3"/>
      <c r="I191" s="3" t="s">
        <v>4</v>
      </c>
      <c r="J191" s="3">
        <v>128.0</v>
      </c>
      <c r="K191" s="2">
        <f t="shared" si="2"/>
        <v>0.0003709384555</v>
      </c>
    </row>
    <row r="192">
      <c r="A192" s="3" t="s">
        <v>6</v>
      </c>
      <c r="B192" s="3">
        <v>149.0</v>
      </c>
      <c r="C192" s="3">
        <f t="shared" si="1"/>
        <v>0.0002701615778</v>
      </c>
      <c r="D192" s="3"/>
      <c r="I192" s="3" t="s">
        <v>4</v>
      </c>
      <c r="J192" s="3">
        <v>130.0</v>
      </c>
      <c r="K192" s="2">
        <f t="shared" si="2"/>
        <v>0.0003713062177</v>
      </c>
    </row>
    <row r="193">
      <c r="A193" s="3" t="s">
        <v>6</v>
      </c>
      <c r="B193" s="3">
        <v>149.0</v>
      </c>
      <c r="C193" s="3">
        <f t="shared" si="1"/>
        <v>0.0002701615778</v>
      </c>
      <c r="D193" s="3"/>
      <c r="I193" s="3" t="s">
        <v>4</v>
      </c>
      <c r="J193" s="3">
        <v>131.0</v>
      </c>
      <c r="K193" s="2">
        <f t="shared" si="2"/>
        <v>0.0003714896308</v>
      </c>
    </row>
    <row r="194">
      <c r="A194" s="3" t="s">
        <v>6</v>
      </c>
      <c r="B194" s="3">
        <v>150.0</v>
      </c>
      <c r="C194" s="3">
        <f t="shared" si="1"/>
        <v>0.0002702798281</v>
      </c>
      <c r="D194" s="3"/>
      <c r="I194" s="3" t="s">
        <v>4</v>
      </c>
      <c r="J194" s="3">
        <v>132.0</v>
      </c>
      <c r="K194" s="2">
        <f t="shared" si="2"/>
        <v>0.0003716727312</v>
      </c>
    </row>
    <row r="195">
      <c r="A195" s="3" t="s">
        <v>6</v>
      </c>
      <c r="B195" s="3">
        <v>150.0</v>
      </c>
      <c r="C195" s="3">
        <f t="shared" si="1"/>
        <v>0.0002702798281</v>
      </c>
      <c r="D195" s="3"/>
      <c r="I195" s="3" t="s">
        <v>4</v>
      </c>
      <c r="J195" s="3">
        <v>133.0</v>
      </c>
      <c r="K195" s="2">
        <f t="shared" si="2"/>
        <v>0.0003718555184</v>
      </c>
    </row>
    <row r="196">
      <c r="A196" s="3" t="s">
        <v>6</v>
      </c>
      <c r="B196" s="3">
        <v>154.0</v>
      </c>
      <c r="C196" s="3">
        <f t="shared" si="1"/>
        <v>0.0002707516587</v>
      </c>
      <c r="D196" s="3"/>
      <c r="I196" s="3" t="s">
        <v>4</v>
      </c>
      <c r="J196" s="3">
        <v>133.0</v>
      </c>
      <c r="K196" s="2">
        <f t="shared" si="2"/>
        <v>0.0003718555184</v>
      </c>
    </row>
    <row r="197">
      <c r="A197" s="3" t="s">
        <v>6</v>
      </c>
      <c r="B197" s="3">
        <v>154.0</v>
      </c>
      <c r="C197" s="3">
        <f t="shared" si="1"/>
        <v>0.0002707516587</v>
      </c>
      <c r="D197" s="3"/>
      <c r="I197" s="3" t="s">
        <v>4</v>
      </c>
      <c r="J197" s="3">
        <v>136.0</v>
      </c>
      <c r="K197" s="2">
        <f t="shared" si="2"/>
        <v>0.000372401995</v>
      </c>
    </row>
    <row r="198">
      <c r="A198" s="3" t="s">
        <v>6</v>
      </c>
      <c r="B198" s="3">
        <v>154.0</v>
      </c>
      <c r="C198" s="3">
        <f t="shared" si="1"/>
        <v>0.0002707516587</v>
      </c>
      <c r="D198" s="3"/>
      <c r="I198" s="3" t="s">
        <v>4</v>
      </c>
      <c r="J198" s="3">
        <v>137.0</v>
      </c>
      <c r="K198" s="2">
        <f t="shared" si="2"/>
        <v>0.0003725835236</v>
      </c>
    </row>
    <row r="199">
      <c r="A199" s="3" t="s">
        <v>6</v>
      </c>
      <c r="B199" s="3">
        <v>154.0</v>
      </c>
      <c r="C199" s="3">
        <f t="shared" si="1"/>
        <v>0.0002707516587</v>
      </c>
      <c r="D199" s="3"/>
      <c r="I199" s="3" t="s">
        <v>4</v>
      </c>
      <c r="J199" s="3">
        <v>141.0</v>
      </c>
      <c r="K199" s="2">
        <f t="shared" si="2"/>
        <v>0.0003733064728</v>
      </c>
    </row>
    <row r="200">
      <c r="A200" s="3" t="s">
        <v>6</v>
      </c>
      <c r="B200" s="3">
        <v>155.0</v>
      </c>
      <c r="C200" s="3">
        <f t="shared" si="1"/>
        <v>0.0002708693227</v>
      </c>
      <c r="D200" s="3"/>
      <c r="I200" s="3" t="s">
        <v>4</v>
      </c>
      <c r="J200" s="3">
        <v>143.0</v>
      </c>
      <c r="K200" s="2">
        <f t="shared" si="2"/>
        <v>0.0003736660405</v>
      </c>
    </row>
    <row r="201">
      <c r="A201" s="3" t="s">
        <v>6</v>
      </c>
      <c r="B201" s="3">
        <v>155.0</v>
      </c>
      <c r="C201" s="3">
        <f t="shared" si="1"/>
        <v>0.0002708693227</v>
      </c>
      <c r="D201" s="3"/>
      <c r="I201" s="3" t="s">
        <v>4</v>
      </c>
      <c r="J201" s="3">
        <v>147.0</v>
      </c>
      <c r="K201" s="2">
        <f t="shared" si="2"/>
        <v>0.0003743813403</v>
      </c>
    </row>
    <row r="202">
      <c r="A202" s="3" t="s">
        <v>6</v>
      </c>
      <c r="B202" s="3">
        <v>155.0</v>
      </c>
      <c r="C202" s="3">
        <f t="shared" si="1"/>
        <v>0.0002708693227</v>
      </c>
      <c r="D202" s="3"/>
      <c r="I202" s="3" t="s">
        <v>4</v>
      </c>
      <c r="J202" s="3">
        <v>151.0</v>
      </c>
      <c r="K202" s="2">
        <f t="shared" si="2"/>
        <v>0.0003750914971</v>
      </c>
    </row>
    <row r="203">
      <c r="A203" s="3" t="s">
        <v>6</v>
      </c>
      <c r="B203" s="3">
        <v>155.0</v>
      </c>
      <c r="C203" s="3">
        <f t="shared" si="1"/>
        <v>0.0002708693227</v>
      </c>
      <c r="D203" s="3"/>
      <c r="I203" s="3" t="s">
        <v>4</v>
      </c>
      <c r="J203" s="3">
        <v>154.0</v>
      </c>
      <c r="K203" s="2">
        <f t="shared" si="2"/>
        <v>0.0003756207189</v>
      </c>
    </row>
    <row r="204">
      <c r="A204" s="3" t="s">
        <v>6</v>
      </c>
      <c r="B204" s="3">
        <v>156.0</v>
      </c>
      <c r="C204" s="3">
        <f t="shared" si="1"/>
        <v>0.0002709868688</v>
      </c>
      <c r="D204" s="3"/>
      <c r="I204" s="3" t="s">
        <v>4</v>
      </c>
      <c r="J204" s="3">
        <v>156.0</v>
      </c>
      <c r="K204" s="2">
        <f t="shared" si="2"/>
        <v>0.0003759719084</v>
      </c>
    </row>
    <row r="205">
      <c r="A205" s="3" t="s">
        <v>6</v>
      </c>
      <c r="B205" s="3">
        <v>156.0</v>
      </c>
      <c r="C205" s="3">
        <f t="shared" si="1"/>
        <v>0.0002709868688</v>
      </c>
      <c r="D205" s="3"/>
      <c r="I205" s="3" t="s">
        <v>4</v>
      </c>
      <c r="J205" s="3">
        <v>157.0</v>
      </c>
      <c r="K205" s="2">
        <f t="shared" si="2"/>
        <v>0.000376147014</v>
      </c>
    </row>
    <row r="206">
      <c r="A206" s="3" t="s">
        <v>6</v>
      </c>
      <c r="B206" s="3">
        <v>157.0</v>
      </c>
      <c r="C206" s="3">
        <f t="shared" si="1"/>
        <v>0.0002711042968</v>
      </c>
      <c r="D206" s="3"/>
      <c r="I206" s="3" t="s">
        <v>4</v>
      </c>
      <c r="J206" s="3">
        <v>162.0</v>
      </c>
      <c r="K206" s="2">
        <f t="shared" si="2"/>
        <v>0.0003770176296</v>
      </c>
    </row>
    <row r="207">
      <c r="A207" s="3" t="s">
        <v>6</v>
      </c>
      <c r="B207" s="3">
        <v>157.0</v>
      </c>
      <c r="C207" s="3">
        <f t="shared" si="1"/>
        <v>0.0002711042968</v>
      </c>
      <c r="D207" s="3"/>
      <c r="I207" s="3" t="s">
        <v>4</v>
      </c>
      <c r="J207" s="3">
        <v>168.0</v>
      </c>
      <c r="K207" s="2">
        <f t="shared" si="2"/>
        <v>0.0003780514909</v>
      </c>
    </row>
    <row r="208">
      <c r="A208" s="3" t="s">
        <v>6</v>
      </c>
      <c r="B208" s="3">
        <v>157.0</v>
      </c>
      <c r="C208" s="3">
        <f t="shared" si="1"/>
        <v>0.0002711042968</v>
      </c>
      <c r="D208" s="3"/>
      <c r="I208" s="3" t="s">
        <v>4</v>
      </c>
      <c r="J208" s="3">
        <v>180.0</v>
      </c>
      <c r="K208" s="2">
        <f t="shared" si="2"/>
        <v>0.0003800831818</v>
      </c>
    </row>
    <row r="209">
      <c r="A209" s="3" t="s">
        <v>6</v>
      </c>
      <c r="B209" s="3">
        <v>157.0</v>
      </c>
      <c r="C209" s="3">
        <f t="shared" si="1"/>
        <v>0.0002711042968</v>
      </c>
      <c r="D209" s="3"/>
      <c r="I209" s="3" t="s">
        <v>4</v>
      </c>
      <c r="J209" s="3">
        <v>181.0</v>
      </c>
      <c r="K209" s="2">
        <f t="shared" si="2"/>
        <v>0.0003802502995</v>
      </c>
    </row>
    <row r="210">
      <c r="A210" s="3" t="s">
        <v>6</v>
      </c>
      <c r="B210" s="3">
        <v>157.0</v>
      </c>
      <c r="C210" s="3">
        <f t="shared" si="1"/>
        <v>0.0002711042968</v>
      </c>
      <c r="D210" s="3"/>
      <c r="I210" s="3" t="s">
        <v>4</v>
      </c>
      <c r="J210" s="3">
        <v>183.0</v>
      </c>
      <c r="K210" s="2">
        <f t="shared" si="2"/>
        <v>0.0003805835163</v>
      </c>
    </row>
    <row r="211">
      <c r="A211" s="3" t="s">
        <v>6</v>
      </c>
      <c r="B211" s="3">
        <v>158.0</v>
      </c>
      <c r="C211" s="3">
        <f t="shared" si="1"/>
        <v>0.0002712216065</v>
      </c>
      <c r="D211" s="3"/>
      <c r="I211" s="3" t="s">
        <v>4</v>
      </c>
      <c r="J211" s="3">
        <v>186.0</v>
      </c>
      <c r="K211" s="2">
        <f t="shared" si="2"/>
        <v>0.0003810807879</v>
      </c>
    </row>
    <row r="212">
      <c r="A212" s="3" t="s">
        <v>6</v>
      </c>
      <c r="B212" s="3">
        <v>158.0</v>
      </c>
      <c r="C212" s="3">
        <f t="shared" si="1"/>
        <v>0.0002712216065</v>
      </c>
      <c r="D212" s="3"/>
      <c r="I212" s="3" t="s">
        <v>4</v>
      </c>
      <c r="J212" s="3">
        <v>191.0</v>
      </c>
      <c r="K212" s="2">
        <f t="shared" si="2"/>
        <v>0.0003819027299</v>
      </c>
    </row>
    <row r="213">
      <c r="A213" s="3" t="s">
        <v>6</v>
      </c>
      <c r="B213" s="3">
        <v>159.0</v>
      </c>
      <c r="C213" s="3">
        <f t="shared" si="1"/>
        <v>0.0002713387977</v>
      </c>
      <c r="D213" s="3"/>
      <c r="I213" s="3" t="s">
        <v>4</v>
      </c>
      <c r="J213" s="3">
        <v>191.0</v>
      </c>
      <c r="K213" s="2">
        <f t="shared" si="2"/>
        <v>0.0003819027299</v>
      </c>
    </row>
    <row r="214">
      <c r="A214" s="3" t="s">
        <v>6</v>
      </c>
      <c r="B214" s="3">
        <v>159.0</v>
      </c>
      <c r="C214" s="3">
        <f t="shared" si="1"/>
        <v>0.0002713387977</v>
      </c>
      <c r="D214" s="3"/>
      <c r="I214" s="3" t="s">
        <v>4</v>
      </c>
      <c r="J214" s="3">
        <v>200.0</v>
      </c>
      <c r="K214" s="2">
        <f t="shared" si="2"/>
        <v>0.0003833604876</v>
      </c>
    </row>
    <row r="215">
      <c r="A215" s="3" t="s">
        <v>6</v>
      </c>
      <c r="B215" s="3">
        <v>159.0</v>
      </c>
      <c r="C215" s="3">
        <f t="shared" si="1"/>
        <v>0.0002713387977</v>
      </c>
      <c r="D215" s="3"/>
      <c r="I215" s="3" t="s">
        <v>4</v>
      </c>
      <c r="J215" s="3">
        <v>210.0</v>
      </c>
      <c r="K215" s="2">
        <f t="shared" si="2"/>
        <v>0.0003849470615</v>
      </c>
    </row>
    <row r="216">
      <c r="A216" s="3" t="s">
        <v>6</v>
      </c>
      <c r="B216" s="3">
        <v>160.0</v>
      </c>
      <c r="C216" s="3">
        <f t="shared" si="1"/>
        <v>0.0002714558703</v>
      </c>
      <c r="D216" s="3"/>
      <c r="I216" s="3" t="s">
        <v>4</v>
      </c>
      <c r="J216" s="3">
        <v>210.0</v>
      </c>
      <c r="K216" s="2">
        <f t="shared" si="2"/>
        <v>0.0003849470615</v>
      </c>
    </row>
    <row r="217">
      <c r="A217" s="3" t="s">
        <v>6</v>
      </c>
      <c r="B217" s="3">
        <v>160.0</v>
      </c>
      <c r="C217" s="3">
        <f t="shared" si="1"/>
        <v>0.0002714558703</v>
      </c>
      <c r="D217" s="3"/>
      <c r="I217" s="3" t="s">
        <v>4</v>
      </c>
      <c r="J217" s="3">
        <v>225.0</v>
      </c>
      <c r="K217" s="2">
        <f t="shared" si="2"/>
        <v>0.0003872604438</v>
      </c>
    </row>
    <row r="218">
      <c r="A218" s="3" t="s">
        <v>6</v>
      </c>
      <c r="B218" s="3">
        <v>161.0</v>
      </c>
      <c r="C218" s="3">
        <f t="shared" si="1"/>
        <v>0.0002715728241</v>
      </c>
      <c r="D218" s="3"/>
      <c r="I218" s="3" t="s">
        <v>4</v>
      </c>
      <c r="J218" s="3">
        <v>226.0</v>
      </c>
      <c r="K218" s="2">
        <f t="shared" si="2"/>
        <v>0.0003874117997</v>
      </c>
    </row>
    <row r="219">
      <c r="A219" s="3" t="s">
        <v>6</v>
      </c>
      <c r="B219" s="3">
        <v>163.0</v>
      </c>
      <c r="C219" s="3">
        <f t="shared" si="1"/>
        <v>0.0002718063742</v>
      </c>
      <c r="D219" s="3"/>
      <c r="I219" s="3" t="s">
        <v>4</v>
      </c>
      <c r="J219" s="3">
        <v>243.0</v>
      </c>
      <c r="K219" s="2">
        <f t="shared" si="2"/>
        <v>0.0003899291768</v>
      </c>
    </row>
    <row r="220">
      <c r="A220" s="3" t="s">
        <v>6</v>
      </c>
      <c r="B220" s="3">
        <v>163.0</v>
      </c>
      <c r="C220" s="3">
        <f t="shared" si="1"/>
        <v>0.0002718063742</v>
      </c>
      <c r="D220" s="3"/>
      <c r="I220" s="3" t="s">
        <v>4</v>
      </c>
      <c r="J220" s="3">
        <v>243.0</v>
      </c>
      <c r="K220" s="2">
        <f t="shared" si="2"/>
        <v>0.0003899291768</v>
      </c>
    </row>
    <row r="221">
      <c r="A221" s="3" t="s">
        <v>6</v>
      </c>
      <c r="B221" s="3">
        <v>164.0</v>
      </c>
      <c r="C221" s="3">
        <f t="shared" si="1"/>
        <v>0.0002719229701</v>
      </c>
      <c r="D221" s="3"/>
      <c r="I221" s="3" t="s">
        <v>4</v>
      </c>
      <c r="J221" s="3">
        <v>245.0</v>
      </c>
      <c r="K221" s="2">
        <f t="shared" si="2"/>
        <v>0.0003902183671</v>
      </c>
    </row>
    <row r="222">
      <c r="A222" s="3" t="s">
        <v>6</v>
      </c>
      <c r="B222" s="3">
        <v>164.0</v>
      </c>
      <c r="C222" s="3">
        <f t="shared" si="1"/>
        <v>0.0002719229701</v>
      </c>
      <c r="D222" s="3"/>
      <c r="I222" s="3" t="s">
        <v>4</v>
      </c>
      <c r="J222" s="3">
        <v>245.0</v>
      </c>
      <c r="K222" s="2">
        <f t="shared" si="2"/>
        <v>0.0003902183671</v>
      </c>
    </row>
    <row r="223">
      <c r="A223" s="3" t="s">
        <v>6</v>
      </c>
      <c r="B223" s="3">
        <v>164.0</v>
      </c>
      <c r="C223" s="3">
        <f t="shared" si="1"/>
        <v>0.0002719229701</v>
      </c>
      <c r="D223" s="3"/>
      <c r="I223" s="3" t="s">
        <v>4</v>
      </c>
      <c r="J223" s="3">
        <v>248.0</v>
      </c>
      <c r="K223" s="2">
        <f t="shared" si="2"/>
        <v>0.0003906493754</v>
      </c>
    </row>
    <row r="224">
      <c r="A224" s="3" t="s">
        <v>6</v>
      </c>
      <c r="B224" s="3">
        <v>164.0</v>
      </c>
      <c r="C224" s="3">
        <f t="shared" si="1"/>
        <v>0.0002719229701</v>
      </c>
      <c r="D224" s="3"/>
      <c r="I224" s="3" t="s">
        <v>4</v>
      </c>
      <c r="J224" s="3">
        <v>252.0</v>
      </c>
      <c r="K224" s="2">
        <f t="shared" si="2"/>
        <v>0.0003912188506</v>
      </c>
    </row>
    <row r="225">
      <c r="A225" s="3" t="s">
        <v>6</v>
      </c>
      <c r="B225" s="3">
        <v>164.0</v>
      </c>
      <c r="C225" s="3">
        <f t="shared" si="1"/>
        <v>0.0002719229701</v>
      </c>
      <c r="D225" s="3"/>
      <c r="I225" s="3" t="s">
        <v>4</v>
      </c>
      <c r="J225" s="3">
        <v>253.0</v>
      </c>
      <c r="K225" s="2">
        <f t="shared" si="2"/>
        <v>0.0003913602874</v>
      </c>
    </row>
    <row r="226">
      <c r="A226" s="3" t="s">
        <v>6</v>
      </c>
      <c r="B226" s="3">
        <v>165.0</v>
      </c>
      <c r="C226" s="3">
        <f t="shared" si="1"/>
        <v>0.0002720394464</v>
      </c>
      <c r="D226" s="3"/>
      <c r="I226" s="3" t="s">
        <v>4</v>
      </c>
      <c r="J226" s="3">
        <v>257.0</v>
      </c>
      <c r="K226" s="2">
        <f t="shared" si="2"/>
        <v>0.0003919222933</v>
      </c>
    </row>
    <row r="227">
      <c r="A227" s="3" t="s">
        <v>6</v>
      </c>
      <c r="B227" s="3">
        <v>165.0</v>
      </c>
      <c r="C227" s="3">
        <f t="shared" si="1"/>
        <v>0.0002720394464</v>
      </c>
      <c r="D227" s="3"/>
      <c r="I227" s="3" t="s">
        <v>4</v>
      </c>
      <c r="J227" s="3">
        <v>263.0</v>
      </c>
      <c r="K227" s="2">
        <f t="shared" si="2"/>
        <v>0.0003927540303</v>
      </c>
    </row>
    <row r="228">
      <c r="A228" s="3" t="s">
        <v>6</v>
      </c>
      <c r="B228" s="3">
        <v>165.0</v>
      </c>
      <c r="C228" s="3">
        <f t="shared" si="1"/>
        <v>0.0002720394464</v>
      </c>
      <c r="D228" s="3"/>
      <c r="I228" s="3" t="s">
        <v>4</v>
      </c>
      <c r="J228" s="3">
        <v>296.0</v>
      </c>
      <c r="K228" s="2">
        <f t="shared" si="2"/>
        <v>0.0003970828714</v>
      </c>
    </row>
    <row r="229">
      <c r="A229" s="3" t="s">
        <v>6</v>
      </c>
      <c r="B229" s="3">
        <v>165.0</v>
      </c>
      <c r="C229" s="3">
        <f t="shared" si="1"/>
        <v>0.0002720394464</v>
      </c>
      <c r="D229" s="3"/>
      <c r="I229" s="3" t="s">
        <v>4</v>
      </c>
      <c r="J229" s="3">
        <v>326.0</v>
      </c>
      <c r="K229" s="2">
        <f t="shared" si="2"/>
        <v>0.0004006485269</v>
      </c>
    </row>
    <row r="230">
      <c r="A230" s="3" t="s">
        <v>6</v>
      </c>
      <c r="B230" s="3">
        <v>166.0</v>
      </c>
      <c r="C230" s="3">
        <f t="shared" si="1"/>
        <v>0.0002721558029</v>
      </c>
      <c r="D230" s="3"/>
      <c r="I230" s="3" t="s">
        <v>4</v>
      </c>
      <c r="J230" s="3">
        <v>328.0</v>
      </c>
      <c r="K230" s="2">
        <f t="shared" si="2"/>
        <v>0.0004008734527</v>
      </c>
    </row>
    <row r="231">
      <c r="A231" s="3" t="s">
        <v>6</v>
      </c>
      <c r="B231" s="3">
        <v>168.0</v>
      </c>
      <c r="C231" s="3">
        <f t="shared" si="1"/>
        <v>0.0002723881555</v>
      </c>
      <c r="D231" s="3"/>
      <c r="I231" s="3" t="s">
        <v>4</v>
      </c>
      <c r="J231" s="3">
        <v>331.0</v>
      </c>
      <c r="K231" s="2">
        <f t="shared" si="2"/>
        <v>0.000401207813</v>
      </c>
    </row>
    <row r="232">
      <c r="A232" s="3" t="s">
        <v>6</v>
      </c>
      <c r="B232" s="3">
        <v>168.0</v>
      </c>
      <c r="C232" s="3">
        <f t="shared" si="1"/>
        <v>0.0002723881555</v>
      </c>
      <c r="D232" s="3"/>
      <c r="I232" s="3" t="s">
        <v>4</v>
      </c>
      <c r="J232" s="3">
        <v>347.0</v>
      </c>
      <c r="K232" s="2">
        <f t="shared" si="2"/>
        <v>0.0004029293211</v>
      </c>
    </row>
    <row r="233">
      <c r="A233" s="3" t="s">
        <v>6</v>
      </c>
      <c r="B233" s="3">
        <v>169.0</v>
      </c>
      <c r="C233" s="3">
        <f t="shared" si="1"/>
        <v>0.0002725041512</v>
      </c>
      <c r="D233" s="3"/>
      <c r="I233" s="3" t="s">
        <v>4</v>
      </c>
      <c r="J233" s="3">
        <v>355.0</v>
      </c>
      <c r="K233" s="2">
        <f t="shared" si="2"/>
        <v>0.0004037507825</v>
      </c>
    </row>
    <row r="234">
      <c r="A234" s="3" t="s">
        <v>6</v>
      </c>
      <c r="B234" s="3">
        <v>170.0</v>
      </c>
      <c r="C234" s="3">
        <f t="shared" si="1"/>
        <v>0.0002726200263</v>
      </c>
      <c r="D234" s="3"/>
      <c r="I234" s="3" t="s">
        <v>4</v>
      </c>
      <c r="J234" s="3">
        <v>362.0</v>
      </c>
      <c r="K234" s="2">
        <f t="shared" si="2"/>
        <v>0.0004044478937</v>
      </c>
    </row>
    <row r="235">
      <c r="A235" s="3" t="s">
        <v>6</v>
      </c>
      <c r="B235" s="3">
        <v>170.0</v>
      </c>
      <c r="C235" s="3">
        <f t="shared" si="1"/>
        <v>0.0002726200263</v>
      </c>
      <c r="D235" s="3"/>
      <c r="I235" s="3" t="s">
        <v>4</v>
      </c>
      <c r="J235" s="3">
        <v>374.0</v>
      </c>
      <c r="K235" s="2">
        <f t="shared" si="2"/>
        <v>0.0004055955672</v>
      </c>
    </row>
    <row r="236">
      <c r="A236" s="3" t="s">
        <v>6</v>
      </c>
      <c r="B236" s="3">
        <v>170.0</v>
      </c>
      <c r="C236" s="3">
        <f t="shared" si="1"/>
        <v>0.0002726200263</v>
      </c>
      <c r="D236" s="3"/>
      <c r="I236" s="3" t="s">
        <v>4</v>
      </c>
      <c r="J236" s="3">
        <v>393.0</v>
      </c>
      <c r="K236" s="2">
        <f t="shared" si="2"/>
        <v>0.000407289206</v>
      </c>
    </row>
    <row r="237">
      <c r="A237" s="3" t="s">
        <v>6</v>
      </c>
      <c r="B237" s="3">
        <v>172.0</v>
      </c>
      <c r="C237" s="3">
        <f t="shared" si="1"/>
        <v>0.0002728514138</v>
      </c>
      <c r="D237" s="3"/>
      <c r="I237" s="3" t="s">
        <v>4</v>
      </c>
      <c r="J237" s="3">
        <v>395.0</v>
      </c>
      <c r="K237" s="2">
        <f t="shared" si="2"/>
        <v>0.0004074586098</v>
      </c>
    </row>
    <row r="238">
      <c r="A238" s="3" t="s">
        <v>6</v>
      </c>
      <c r="B238" s="3">
        <v>173.0</v>
      </c>
      <c r="C238" s="3">
        <f t="shared" si="1"/>
        <v>0.0002729669259</v>
      </c>
      <c r="D238" s="3"/>
      <c r="I238" s="3" t="s">
        <v>4</v>
      </c>
      <c r="J238" s="3">
        <v>418.0</v>
      </c>
      <c r="K238" s="2">
        <f t="shared" si="2"/>
        <v>0.000409284122</v>
      </c>
    </row>
    <row r="239">
      <c r="A239" s="3" t="s">
        <v>6</v>
      </c>
      <c r="B239" s="3">
        <v>174.0</v>
      </c>
      <c r="C239" s="3">
        <f t="shared" si="1"/>
        <v>0.0002730823165</v>
      </c>
      <c r="D239" s="3"/>
      <c r="I239" s="3" t="s">
        <v>4</v>
      </c>
      <c r="J239" s="3">
        <v>424.0</v>
      </c>
      <c r="K239" s="2">
        <f t="shared" si="2"/>
        <v>0.000409723005</v>
      </c>
    </row>
    <row r="240">
      <c r="A240" s="3" t="s">
        <v>6</v>
      </c>
      <c r="B240" s="3">
        <v>174.0</v>
      </c>
      <c r="C240" s="3">
        <f t="shared" si="1"/>
        <v>0.0002730823165</v>
      </c>
      <c r="D240" s="3"/>
      <c r="I240" s="3" t="s">
        <v>4</v>
      </c>
      <c r="J240" s="3">
        <v>435.0</v>
      </c>
      <c r="K240" s="2">
        <f t="shared" si="2"/>
        <v>0.0004104871977</v>
      </c>
    </row>
    <row r="241">
      <c r="A241" s="3" t="s">
        <v>6</v>
      </c>
      <c r="B241" s="3">
        <v>175.0</v>
      </c>
      <c r="C241" s="3">
        <f t="shared" si="1"/>
        <v>0.0002731975855</v>
      </c>
      <c r="D241" s="3"/>
      <c r="I241" s="3" t="s">
        <v>4</v>
      </c>
      <c r="J241" s="3">
        <v>441.0</v>
      </c>
      <c r="K241" s="2">
        <f t="shared" si="2"/>
        <v>0.0004108818919</v>
      </c>
    </row>
    <row r="242">
      <c r="A242" s="3" t="s">
        <v>6</v>
      </c>
      <c r="B242" s="3">
        <v>176.0</v>
      </c>
      <c r="C242" s="3">
        <f t="shared" si="1"/>
        <v>0.0002733127327</v>
      </c>
      <c r="D242" s="3"/>
      <c r="I242" s="3" t="s">
        <v>4</v>
      </c>
      <c r="J242" s="3">
        <v>452.0</v>
      </c>
      <c r="K242" s="2">
        <f t="shared" si="2"/>
        <v>0.0004115647256</v>
      </c>
    </row>
    <row r="243">
      <c r="A243" s="3" t="s">
        <v>6</v>
      </c>
      <c r="B243" s="3">
        <v>179.0</v>
      </c>
      <c r="C243" s="3">
        <f t="shared" si="1"/>
        <v>0.0002736574415</v>
      </c>
      <c r="D243" s="3"/>
      <c r="I243" s="3" t="s">
        <v>4</v>
      </c>
      <c r="J243" s="3">
        <v>452.0</v>
      </c>
      <c r="K243" s="2">
        <f t="shared" si="2"/>
        <v>0.0004115647256</v>
      </c>
    </row>
    <row r="244">
      <c r="A244" s="3" t="s">
        <v>6</v>
      </c>
      <c r="B244" s="3">
        <v>180.0</v>
      </c>
      <c r="C244" s="3">
        <f t="shared" si="1"/>
        <v>0.0002737720996</v>
      </c>
      <c r="D244" s="3"/>
      <c r="I244" s="3" t="s">
        <v>4</v>
      </c>
      <c r="J244" s="3">
        <v>454.0</v>
      </c>
      <c r="K244" s="2">
        <f t="shared" si="2"/>
        <v>0.0004116831916</v>
      </c>
    </row>
    <row r="245">
      <c r="A245" s="3" t="s">
        <v>6</v>
      </c>
      <c r="B245" s="3">
        <v>180.0</v>
      </c>
      <c r="C245" s="3">
        <f t="shared" si="1"/>
        <v>0.0002737720996</v>
      </c>
      <c r="D245" s="3"/>
      <c r="I245" s="3" t="s">
        <v>4</v>
      </c>
      <c r="J245" s="3">
        <v>504.0</v>
      </c>
      <c r="K245" s="2">
        <f t="shared" si="2"/>
        <v>0.0004140714382</v>
      </c>
    </row>
    <row r="246">
      <c r="A246" s="3" t="s">
        <v>6</v>
      </c>
      <c r="B246" s="3">
        <v>180.0</v>
      </c>
      <c r="C246" s="3">
        <f t="shared" si="1"/>
        <v>0.0002737720996</v>
      </c>
      <c r="D246" s="3"/>
      <c r="I246" s="3" t="s">
        <v>4</v>
      </c>
      <c r="J246" s="3">
        <v>513.0</v>
      </c>
      <c r="K246" s="2">
        <f t="shared" si="2"/>
        <v>0.0004143833931</v>
      </c>
    </row>
    <row r="247">
      <c r="A247" s="3" t="s">
        <v>6</v>
      </c>
      <c r="B247" s="3">
        <v>180.0</v>
      </c>
      <c r="C247" s="3">
        <f t="shared" si="1"/>
        <v>0.0002737720996</v>
      </c>
      <c r="D247" s="3"/>
      <c r="I247" s="3" t="s">
        <v>4</v>
      </c>
      <c r="J247" s="3">
        <v>523.0</v>
      </c>
      <c r="K247" s="2">
        <f t="shared" si="2"/>
        <v>0.0004146875353</v>
      </c>
    </row>
    <row r="248">
      <c r="A248" s="3" t="s">
        <v>6</v>
      </c>
      <c r="B248" s="3">
        <v>181.0</v>
      </c>
      <c r="C248" s="3">
        <f t="shared" si="1"/>
        <v>0.0002738866348</v>
      </c>
      <c r="D248" s="3"/>
      <c r="I248" s="3" t="s">
        <v>4</v>
      </c>
      <c r="J248" s="3">
        <v>526.0</v>
      </c>
      <c r="K248" s="2">
        <f t="shared" si="2"/>
        <v>0.0004147700451</v>
      </c>
    </row>
    <row r="249">
      <c r="A249" s="3" t="s">
        <v>6</v>
      </c>
      <c r="B249" s="3">
        <v>181.0</v>
      </c>
      <c r="C249" s="3">
        <f t="shared" si="1"/>
        <v>0.0002738866348</v>
      </c>
      <c r="D249" s="3"/>
      <c r="I249" s="3" t="s">
        <v>4</v>
      </c>
      <c r="J249" s="3">
        <v>535.0</v>
      </c>
      <c r="K249" s="2">
        <f t="shared" si="2"/>
        <v>0.0004149933555</v>
      </c>
    </row>
    <row r="250">
      <c r="A250" s="3" t="s">
        <v>6</v>
      </c>
      <c r="B250" s="3">
        <v>182.0</v>
      </c>
      <c r="C250" s="3">
        <f t="shared" si="1"/>
        <v>0.0002740010471</v>
      </c>
      <c r="D250" s="3"/>
      <c r="I250" s="3" t="s">
        <v>4</v>
      </c>
      <c r="J250" s="3">
        <v>554.0</v>
      </c>
      <c r="K250" s="2">
        <f t="shared" si="2"/>
        <v>0.0004153452826</v>
      </c>
    </row>
    <row r="251">
      <c r="A251" s="3" t="s">
        <v>6</v>
      </c>
      <c r="B251" s="3">
        <v>183.0</v>
      </c>
      <c r="C251" s="3">
        <f t="shared" si="1"/>
        <v>0.0002741153362</v>
      </c>
      <c r="D251" s="3"/>
      <c r="I251" s="3" t="s">
        <v>4</v>
      </c>
      <c r="J251" s="3">
        <v>558.0</v>
      </c>
      <c r="K251" s="2">
        <f t="shared" si="2"/>
        <v>0.0004153986755</v>
      </c>
    </row>
    <row r="252">
      <c r="A252" s="3" t="s">
        <v>6</v>
      </c>
      <c r="B252" s="3">
        <v>183.0</v>
      </c>
      <c r="C252" s="3">
        <f t="shared" si="1"/>
        <v>0.0002741153362</v>
      </c>
      <c r="D252" s="3"/>
      <c r="I252" s="3" t="s">
        <v>4</v>
      </c>
      <c r="J252" s="3">
        <v>558.0</v>
      </c>
      <c r="K252" s="2">
        <f t="shared" si="2"/>
        <v>0.0004153986755</v>
      </c>
    </row>
    <row r="253">
      <c r="A253" s="3" t="s">
        <v>6</v>
      </c>
      <c r="B253" s="3">
        <v>184.0</v>
      </c>
      <c r="C253" s="3">
        <f t="shared" si="1"/>
        <v>0.0002742295019</v>
      </c>
      <c r="D253" s="3"/>
      <c r="I253" s="3" t="s">
        <v>4</v>
      </c>
      <c r="J253" s="3">
        <v>575.0</v>
      </c>
      <c r="K253" s="2">
        <f t="shared" si="2"/>
        <v>0.0004155451774</v>
      </c>
    </row>
    <row r="254">
      <c r="A254" s="3" t="s">
        <v>6</v>
      </c>
      <c r="B254" s="3">
        <v>185.0</v>
      </c>
      <c r="C254" s="3">
        <f t="shared" si="1"/>
        <v>0.0002743435441</v>
      </c>
      <c r="D254" s="3"/>
      <c r="I254" s="3" t="s">
        <v>4</v>
      </c>
      <c r="J254" s="3">
        <v>579.0</v>
      </c>
      <c r="K254" s="2">
        <f t="shared" si="2"/>
        <v>0.0004155607167</v>
      </c>
    </row>
    <row r="255">
      <c r="A255" s="3" t="s">
        <v>6</v>
      </c>
      <c r="B255" s="3">
        <v>186.0</v>
      </c>
      <c r="C255" s="3">
        <f t="shared" si="1"/>
        <v>0.0002744574626</v>
      </c>
      <c r="D255" s="3"/>
      <c r="I255" s="3" t="s">
        <v>4</v>
      </c>
      <c r="J255" s="3">
        <v>594.0</v>
      </c>
      <c r="K255" s="2">
        <f t="shared" si="2"/>
        <v>0.0004155547333</v>
      </c>
    </row>
    <row r="256">
      <c r="A256" s="3" t="s">
        <v>6</v>
      </c>
      <c r="B256" s="3">
        <v>186.0</v>
      </c>
      <c r="C256" s="3">
        <f t="shared" si="1"/>
        <v>0.0002744574626</v>
      </c>
      <c r="D256" s="3"/>
      <c r="I256" s="3" t="s">
        <v>4</v>
      </c>
      <c r="J256" s="3">
        <v>602.0</v>
      </c>
      <c r="K256" s="2">
        <f t="shared" si="2"/>
        <v>0.0004155100601</v>
      </c>
    </row>
    <row r="257">
      <c r="A257" s="3" t="s">
        <v>6</v>
      </c>
      <c r="B257" s="3">
        <v>186.0</v>
      </c>
      <c r="C257" s="3">
        <f t="shared" si="1"/>
        <v>0.0002744574626</v>
      </c>
      <c r="D257" s="3"/>
      <c r="I257" s="3" t="s">
        <v>4</v>
      </c>
      <c r="J257" s="3">
        <v>605.0</v>
      </c>
      <c r="K257" s="2">
        <f t="shared" si="2"/>
        <v>0.0004154858699</v>
      </c>
    </row>
    <row r="258">
      <c r="A258" s="3" t="s">
        <v>6</v>
      </c>
      <c r="B258" s="3">
        <v>186.0</v>
      </c>
      <c r="C258" s="3">
        <f t="shared" si="1"/>
        <v>0.0002744574626</v>
      </c>
      <c r="D258" s="3"/>
      <c r="I258" s="3" t="s">
        <v>4</v>
      </c>
      <c r="J258" s="3">
        <v>648.0</v>
      </c>
      <c r="K258" s="2">
        <f t="shared" si="2"/>
        <v>0.0004146940254</v>
      </c>
    </row>
    <row r="259">
      <c r="A259" s="3" t="s">
        <v>6</v>
      </c>
      <c r="B259" s="3">
        <v>186.0</v>
      </c>
      <c r="C259" s="3">
        <f t="shared" si="1"/>
        <v>0.0002744574626</v>
      </c>
      <c r="D259" s="3"/>
      <c r="I259" s="3" t="s">
        <v>4</v>
      </c>
      <c r="J259" s="3">
        <v>648.0</v>
      </c>
      <c r="K259" s="2">
        <f t="shared" si="2"/>
        <v>0.0004146940254</v>
      </c>
    </row>
    <row r="260">
      <c r="A260" s="3" t="s">
        <v>6</v>
      </c>
      <c r="B260" s="3">
        <v>187.0</v>
      </c>
      <c r="C260" s="3">
        <f t="shared" si="1"/>
        <v>0.0002745712571</v>
      </c>
      <c r="D260" s="3"/>
      <c r="I260" s="3" t="s">
        <v>4</v>
      </c>
      <c r="J260" s="3">
        <v>656.0</v>
      </c>
      <c r="K260" s="2">
        <f t="shared" si="2"/>
        <v>0.000414455118</v>
      </c>
    </row>
    <row r="261">
      <c r="A261" s="3" t="s">
        <v>6</v>
      </c>
      <c r="B261" s="3">
        <v>189.0</v>
      </c>
      <c r="C261" s="3">
        <f t="shared" si="1"/>
        <v>0.0002747984735</v>
      </c>
      <c r="D261" s="3"/>
      <c r="I261" s="3" t="s">
        <v>4</v>
      </c>
      <c r="J261" s="3">
        <v>662.0</v>
      </c>
      <c r="K261" s="2">
        <f t="shared" si="2"/>
        <v>0.000414257148</v>
      </c>
    </row>
    <row r="262">
      <c r="A262" s="3" t="s">
        <v>6</v>
      </c>
      <c r="B262" s="3">
        <v>189.0</v>
      </c>
      <c r="C262" s="3">
        <f t="shared" si="1"/>
        <v>0.0002747984735</v>
      </c>
      <c r="D262" s="3"/>
      <c r="I262" s="3" t="s">
        <v>4</v>
      </c>
      <c r="J262" s="3">
        <v>672.0</v>
      </c>
      <c r="K262" s="2">
        <f t="shared" si="2"/>
        <v>0.0004138914774</v>
      </c>
    </row>
    <row r="263">
      <c r="A263" s="3" t="s">
        <v>6</v>
      </c>
      <c r="B263" s="3">
        <v>190.0</v>
      </c>
      <c r="C263" s="3">
        <f t="shared" si="1"/>
        <v>0.000274911895</v>
      </c>
      <c r="D263" s="3"/>
      <c r="I263" s="3" t="s">
        <v>4</v>
      </c>
      <c r="J263" s="3">
        <v>674.0</v>
      </c>
      <c r="K263" s="2">
        <f t="shared" si="2"/>
        <v>0.0004138129936</v>
      </c>
    </row>
    <row r="264">
      <c r="A264" s="3" t="s">
        <v>6</v>
      </c>
      <c r="B264" s="3">
        <v>190.0</v>
      </c>
      <c r="C264" s="3">
        <f t="shared" si="1"/>
        <v>0.000274911895</v>
      </c>
      <c r="D264" s="3"/>
      <c r="I264" s="3" t="s">
        <v>4</v>
      </c>
      <c r="J264" s="3">
        <v>676.0</v>
      </c>
      <c r="K264" s="2">
        <f t="shared" si="2"/>
        <v>0.000413732729</v>
      </c>
    </row>
    <row r="265">
      <c r="A265" s="3" t="s">
        <v>6</v>
      </c>
      <c r="B265" s="3">
        <v>191.0</v>
      </c>
      <c r="C265" s="3">
        <f t="shared" si="1"/>
        <v>0.0002750251918</v>
      </c>
      <c r="D265" s="3"/>
      <c r="I265" s="3" t="s">
        <v>4</v>
      </c>
      <c r="J265" s="3">
        <v>679.0</v>
      </c>
      <c r="K265" s="2">
        <f t="shared" si="2"/>
        <v>0.0004136089951</v>
      </c>
    </row>
    <row r="266">
      <c r="A266" s="3" t="s">
        <v>6</v>
      </c>
      <c r="B266" s="3">
        <v>191.0</v>
      </c>
      <c r="C266" s="3">
        <f t="shared" si="1"/>
        <v>0.0002750251918</v>
      </c>
      <c r="D266" s="3"/>
      <c r="I266" s="3" t="s">
        <v>4</v>
      </c>
      <c r="J266" s="3">
        <v>679.0</v>
      </c>
      <c r="K266" s="2">
        <f t="shared" si="2"/>
        <v>0.0004136089951</v>
      </c>
    </row>
    <row r="267">
      <c r="A267" s="3" t="s">
        <v>6</v>
      </c>
      <c r="B267" s="3">
        <v>191.0</v>
      </c>
      <c r="C267" s="3">
        <f t="shared" si="1"/>
        <v>0.0002750251918</v>
      </c>
      <c r="D267" s="3"/>
      <c r="I267" s="3" t="s">
        <v>4</v>
      </c>
      <c r="J267" s="3">
        <v>714.0</v>
      </c>
      <c r="K267" s="2">
        <f t="shared" si="2"/>
        <v>0.0004118708556</v>
      </c>
    </row>
    <row r="268">
      <c r="A268" s="3" t="s">
        <v>6</v>
      </c>
      <c r="B268" s="3">
        <v>192.0</v>
      </c>
      <c r="C268" s="3">
        <f t="shared" si="1"/>
        <v>0.0002751383637</v>
      </c>
      <c r="D268" s="3"/>
      <c r="I268" s="3" t="s">
        <v>4</v>
      </c>
      <c r="J268" s="3">
        <v>742.0</v>
      </c>
      <c r="K268" s="2">
        <f t="shared" si="2"/>
        <v>0.0004100929341</v>
      </c>
    </row>
    <row r="269">
      <c r="A269" s="3" t="s">
        <v>6</v>
      </c>
      <c r="B269" s="3">
        <v>192.0</v>
      </c>
      <c r="C269" s="3">
        <f t="shared" si="1"/>
        <v>0.0002751383637</v>
      </c>
      <c r="D269" s="3"/>
      <c r="I269" s="3" t="s">
        <v>4</v>
      </c>
      <c r="J269" s="3">
        <v>747.0</v>
      </c>
      <c r="K269" s="2">
        <f t="shared" si="2"/>
        <v>0.0004097395749</v>
      </c>
    </row>
    <row r="270">
      <c r="A270" s="3" t="s">
        <v>6</v>
      </c>
      <c r="B270" s="3">
        <v>193.0</v>
      </c>
      <c r="C270" s="3">
        <f t="shared" si="1"/>
        <v>0.0002752514105</v>
      </c>
      <c r="D270" s="3"/>
      <c r="I270" s="3" t="s">
        <v>4</v>
      </c>
      <c r="J270" s="3">
        <v>750.0</v>
      </c>
      <c r="K270" s="2">
        <f t="shared" si="2"/>
        <v>0.000409522373</v>
      </c>
    </row>
    <row r="271">
      <c r="A271" s="3" t="s">
        <v>6</v>
      </c>
      <c r="B271" s="3">
        <v>194.0</v>
      </c>
      <c r="C271" s="3">
        <f t="shared" si="1"/>
        <v>0.000275364332</v>
      </c>
      <c r="D271" s="3"/>
      <c r="I271" s="3" t="s">
        <v>4</v>
      </c>
      <c r="J271" s="3">
        <v>750.0</v>
      </c>
      <c r="K271" s="2">
        <f t="shared" si="2"/>
        <v>0.000409522373</v>
      </c>
    </row>
    <row r="272">
      <c r="A272" s="3" t="s">
        <v>6</v>
      </c>
      <c r="B272" s="3">
        <v>194.0</v>
      </c>
      <c r="C272" s="3">
        <f t="shared" si="1"/>
        <v>0.000275364332</v>
      </c>
      <c r="D272" s="3"/>
      <c r="I272" s="3" t="s">
        <v>4</v>
      </c>
      <c r="J272" s="3">
        <v>752.0</v>
      </c>
      <c r="K272" s="2">
        <f t="shared" si="2"/>
        <v>0.0004093754147</v>
      </c>
    </row>
    <row r="273">
      <c r="A273" s="3" t="s">
        <v>6</v>
      </c>
      <c r="B273" s="3">
        <v>194.0</v>
      </c>
      <c r="C273" s="3">
        <f t="shared" si="1"/>
        <v>0.000275364332</v>
      </c>
      <c r="D273" s="3"/>
      <c r="I273" s="3" t="s">
        <v>4</v>
      </c>
      <c r="J273" s="3">
        <v>774.0</v>
      </c>
      <c r="K273" s="2">
        <f t="shared" si="2"/>
        <v>0.0004076455559</v>
      </c>
    </row>
    <row r="274">
      <c r="A274" s="3" t="s">
        <v>6</v>
      </c>
      <c r="B274" s="3">
        <v>194.0</v>
      </c>
      <c r="C274" s="3">
        <f t="shared" si="1"/>
        <v>0.000275364332</v>
      </c>
      <c r="D274" s="3"/>
      <c r="I274" s="3" t="s">
        <v>4</v>
      </c>
      <c r="J274" s="3">
        <v>782.0</v>
      </c>
      <c r="K274" s="2">
        <f t="shared" si="2"/>
        <v>0.0004069653351</v>
      </c>
    </row>
    <row r="275">
      <c r="A275" s="3" t="s">
        <v>6</v>
      </c>
      <c r="B275" s="3">
        <v>195.0</v>
      </c>
      <c r="C275" s="3">
        <f t="shared" si="1"/>
        <v>0.000275477128</v>
      </c>
      <c r="D275" s="3"/>
      <c r="I275" s="3" t="s">
        <v>4</v>
      </c>
      <c r="J275" s="3">
        <v>792.0</v>
      </c>
      <c r="K275" s="2">
        <f t="shared" si="2"/>
        <v>0.000406076996</v>
      </c>
    </row>
    <row r="276">
      <c r="A276" s="3" t="s">
        <v>6</v>
      </c>
      <c r="B276" s="3">
        <v>195.0</v>
      </c>
      <c r="C276" s="3">
        <f t="shared" si="1"/>
        <v>0.000275477128</v>
      </c>
      <c r="D276" s="3"/>
      <c r="I276" s="3" t="s">
        <v>4</v>
      </c>
      <c r="J276" s="3">
        <v>803.0</v>
      </c>
      <c r="K276" s="2">
        <f t="shared" si="2"/>
        <v>0.0004050512948</v>
      </c>
    </row>
    <row r="277">
      <c r="A277" s="3" t="s">
        <v>6</v>
      </c>
      <c r="B277" s="3">
        <v>196.0</v>
      </c>
      <c r="C277" s="3">
        <f t="shared" si="1"/>
        <v>0.0002755897983</v>
      </c>
      <c r="D277" s="3"/>
      <c r="I277" s="3" t="s">
        <v>4</v>
      </c>
      <c r="J277" s="3">
        <v>830.0</v>
      </c>
      <c r="K277" s="2">
        <f t="shared" si="2"/>
        <v>0.0004023206185</v>
      </c>
    </row>
    <row r="278">
      <c r="A278" s="3" t="s">
        <v>6</v>
      </c>
      <c r="B278" s="3">
        <v>198.0</v>
      </c>
      <c r="C278" s="3">
        <f t="shared" si="1"/>
        <v>0.0002758147612</v>
      </c>
      <c r="D278" s="3"/>
      <c r="I278" s="3" t="s">
        <v>4</v>
      </c>
      <c r="J278" s="3">
        <v>830.0</v>
      </c>
      <c r="K278" s="2">
        <f t="shared" si="2"/>
        <v>0.0004023206185</v>
      </c>
    </row>
    <row r="279">
      <c r="A279" s="3" t="s">
        <v>6</v>
      </c>
      <c r="B279" s="3">
        <v>198.0</v>
      </c>
      <c r="C279" s="3">
        <f t="shared" si="1"/>
        <v>0.0002758147612</v>
      </c>
      <c r="D279" s="3"/>
      <c r="I279" s="3" t="s">
        <v>4</v>
      </c>
      <c r="J279" s="3">
        <v>831.0</v>
      </c>
      <c r="K279" s="2">
        <f t="shared" si="2"/>
        <v>0.0004022137264</v>
      </c>
    </row>
    <row r="280">
      <c r="A280" s="3" t="s">
        <v>6</v>
      </c>
      <c r="B280" s="3">
        <v>198.0</v>
      </c>
      <c r="C280" s="3">
        <f t="shared" si="1"/>
        <v>0.0002758147612</v>
      </c>
      <c r="D280" s="3"/>
      <c r="I280" s="3" t="s">
        <v>4</v>
      </c>
      <c r="J280" s="3">
        <v>838.0</v>
      </c>
      <c r="K280" s="2">
        <f t="shared" si="2"/>
        <v>0.0004014540791</v>
      </c>
    </row>
    <row r="281">
      <c r="A281" s="3" t="s">
        <v>6</v>
      </c>
      <c r="B281" s="3">
        <v>199.0</v>
      </c>
      <c r="C281" s="3">
        <f t="shared" si="1"/>
        <v>0.0002759270534</v>
      </c>
      <c r="D281" s="3"/>
      <c r="I281" s="3" t="s">
        <v>4</v>
      </c>
      <c r="J281" s="3">
        <v>842.0</v>
      </c>
      <c r="K281" s="2">
        <f t="shared" si="2"/>
        <v>0.0004010110662</v>
      </c>
    </row>
    <row r="282">
      <c r="A282" s="3" t="s">
        <v>6</v>
      </c>
      <c r="B282" s="3">
        <v>199.0</v>
      </c>
      <c r="C282" s="3">
        <f t="shared" si="1"/>
        <v>0.0002759270534</v>
      </c>
      <c r="D282" s="3"/>
      <c r="I282" s="3" t="s">
        <v>4</v>
      </c>
      <c r="J282" s="3">
        <v>846.0</v>
      </c>
      <c r="K282" s="2">
        <f t="shared" si="2"/>
        <v>0.0004005615876</v>
      </c>
    </row>
    <row r="283">
      <c r="A283" s="3" t="s">
        <v>6</v>
      </c>
      <c r="B283" s="3">
        <v>199.0</v>
      </c>
      <c r="C283" s="3">
        <f t="shared" si="1"/>
        <v>0.0002759270534</v>
      </c>
      <c r="D283" s="3"/>
      <c r="I283" s="3" t="s">
        <v>4</v>
      </c>
      <c r="J283" s="3">
        <v>859.0</v>
      </c>
      <c r="K283" s="2">
        <f t="shared" si="2"/>
        <v>0.0003990564077</v>
      </c>
    </row>
    <row r="284">
      <c r="A284" s="3" t="s">
        <v>6</v>
      </c>
      <c r="B284" s="3">
        <v>201.0</v>
      </c>
      <c r="C284" s="3">
        <f t="shared" si="1"/>
        <v>0.0002761512582</v>
      </c>
      <c r="D284" s="3"/>
      <c r="I284" s="3" t="s">
        <v>4</v>
      </c>
      <c r="J284" s="3">
        <v>886.0</v>
      </c>
      <c r="K284" s="2">
        <f t="shared" si="2"/>
        <v>0.0003957163735</v>
      </c>
    </row>
    <row r="285">
      <c r="A285" s="3" t="s">
        <v>6</v>
      </c>
      <c r="B285" s="3">
        <v>202.0</v>
      </c>
      <c r="C285" s="3">
        <f t="shared" si="1"/>
        <v>0.0002762631704</v>
      </c>
      <c r="D285" s="3"/>
      <c r="I285" s="3" t="s">
        <v>4</v>
      </c>
      <c r="J285" s="3">
        <v>889.0</v>
      </c>
      <c r="K285" s="2">
        <f t="shared" si="2"/>
        <v>0.0003953276844</v>
      </c>
    </row>
    <row r="286">
      <c r="A286" s="3" t="s">
        <v>6</v>
      </c>
      <c r="B286" s="3">
        <v>202.0</v>
      </c>
      <c r="C286" s="3">
        <f t="shared" si="1"/>
        <v>0.0002762631704</v>
      </c>
      <c r="D286" s="3"/>
      <c r="I286" s="3" t="s">
        <v>4</v>
      </c>
      <c r="J286" s="3">
        <v>908.0</v>
      </c>
      <c r="K286" s="2">
        <f t="shared" si="2"/>
        <v>0.000392785749</v>
      </c>
    </row>
    <row r="287">
      <c r="A287" s="3" t="s">
        <v>6</v>
      </c>
      <c r="B287" s="3">
        <v>203.0</v>
      </c>
      <c r="C287" s="3">
        <f t="shared" si="1"/>
        <v>0.0002763749556</v>
      </c>
      <c r="D287" s="3"/>
      <c r="I287" s="3" t="s">
        <v>4</v>
      </c>
      <c r="J287" s="3">
        <v>923.0</v>
      </c>
      <c r="K287" s="2">
        <f t="shared" si="2"/>
        <v>0.0003906823916</v>
      </c>
    </row>
    <row r="288">
      <c r="A288" s="3" t="s">
        <v>6</v>
      </c>
      <c r="B288" s="3">
        <v>203.0</v>
      </c>
      <c r="C288" s="3">
        <f t="shared" si="1"/>
        <v>0.0002763749556</v>
      </c>
      <c r="D288" s="3"/>
      <c r="I288" s="3" t="s">
        <v>4</v>
      </c>
      <c r="J288" s="3">
        <v>926.0</v>
      </c>
      <c r="K288" s="2">
        <f t="shared" si="2"/>
        <v>0.00039025164</v>
      </c>
    </row>
    <row r="289">
      <c r="A289" s="3" t="s">
        <v>6</v>
      </c>
      <c r="B289" s="3">
        <v>205.0</v>
      </c>
      <c r="C289" s="3">
        <f t="shared" si="1"/>
        <v>0.0002765981443</v>
      </c>
      <c r="D289" s="3"/>
      <c r="I289" s="3" t="s">
        <v>4</v>
      </c>
      <c r="J289" s="3">
        <v>931.0</v>
      </c>
      <c r="K289" s="2">
        <f t="shared" si="2"/>
        <v>0.0003895263222</v>
      </c>
    </row>
    <row r="290">
      <c r="A290" s="3" t="s">
        <v>6</v>
      </c>
      <c r="B290" s="3">
        <v>206.0</v>
      </c>
      <c r="C290" s="3">
        <f t="shared" si="1"/>
        <v>0.0002767095473</v>
      </c>
      <c r="D290" s="3"/>
      <c r="I290" s="3" t="s">
        <v>4</v>
      </c>
      <c r="J290" s="3">
        <v>934.0</v>
      </c>
      <c r="K290" s="2">
        <f t="shared" si="2"/>
        <v>0.0003890867124</v>
      </c>
    </row>
    <row r="291">
      <c r="A291" s="3" t="s">
        <v>6</v>
      </c>
      <c r="B291" s="3">
        <v>207.0</v>
      </c>
      <c r="C291" s="3">
        <f t="shared" si="1"/>
        <v>0.0002768208226</v>
      </c>
      <c r="D291" s="3"/>
      <c r="I291" s="3" t="s">
        <v>4</v>
      </c>
      <c r="J291" s="3">
        <v>940.0</v>
      </c>
      <c r="K291" s="2">
        <f t="shared" si="2"/>
        <v>0.0003881976071</v>
      </c>
    </row>
    <row r="292">
      <c r="A292" s="3" t="s">
        <v>6</v>
      </c>
      <c r="B292" s="3">
        <v>207.0</v>
      </c>
      <c r="C292" s="3">
        <f t="shared" si="1"/>
        <v>0.0002768208226</v>
      </c>
      <c r="D292" s="3"/>
      <c r="I292" s="3" t="s">
        <v>4</v>
      </c>
      <c r="J292" s="3">
        <v>941.0</v>
      </c>
      <c r="K292" s="2">
        <f t="shared" si="2"/>
        <v>0.0003880481468</v>
      </c>
    </row>
    <row r="293">
      <c r="A293" s="3" t="s">
        <v>6</v>
      </c>
      <c r="B293" s="3">
        <v>209.0</v>
      </c>
      <c r="C293" s="3">
        <f t="shared" si="1"/>
        <v>0.000277042989</v>
      </c>
      <c r="D293" s="3"/>
      <c r="I293" s="3" t="s">
        <v>4</v>
      </c>
      <c r="J293" s="3">
        <v>955.0</v>
      </c>
      <c r="K293" s="2">
        <f t="shared" si="2"/>
        <v>0.0003859177623</v>
      </c>
    </row>
    <row r="294">
      <c r="A294" s="3" t="s">
        <v>6</v>
      </c>
      <c r="B294" s="3">
        <v>210.0</v>
      </c>
      <c r="C294" s="3">
        <f t="shared" si="1"/>
        <v>0.0002771538797</v>
      </c>
      <c r="D294" s="3"/>
      <c r="I294" s="3" t="s">
        <v>4</v>
      </c>
      <c r="J294" s="3">
        <v>1000.0</v>
      </c>
      <c r="K294" s="2">
        <f t="shared" si="2"/>
        <v>0.0003786032334</v>
      </c>
    </row>
    <row r="295">
      <c r="A295" s="3" t="s">
        <v>6</v>
      </c>
      <c r="B295" s="3">
        <v>211.0</v>
      </c>
      <c r="C295" s="3">
        <f t="shared" si="1"/>
        <v>0.000277264642</v>
      </c>
      <c r="D295" s="3"/>
      <c r="I295" s="3" t="s">
        <v>4</v>
      </c>
      <c r="J295" s="3">
        <v>1028.0</v>
      </c>
      <c r="K295" s="2">
        <f t="shared" si="2"/>
        <v>0.000373707447</v>
      </c>
    </row>
    <row r="296">
      <c r="A296" s="3" t="s">
        <v>6</v>
      </c>
      <c r="B296" s="3">
        <v>211.0</v>
      </c>
      <c r="C296" s="3">
        <f t="shared" si="1"/>
        <v>0.000277264642</v>
      </c>
      <c r="D296" s="3"/>
      <c r="I296" s="3" t="s">
        <v>4</v>
      </c>
      <c r="J296" s="3">
        <v>1059.0</v>
      </c>
      <c r="K296" s="2">
        <f t="shared" si="2"/>
        <v>0.0003679955722</v>
      </c>
    </row>
    <row r="297">
      <c r="A297" s="3" t="s">
        <v>6</v>
      </c>
      <c r="B297" s="3">
        <v>214.0</v>
      </c>
      <c r="C297" s="3">
        <f t="shared" si="1"/>
        <v>0.0002775961555</v>
      </c>
      <c r="D297" s="3"/>
      <c r="I297" s="3" t="s">
        <v>4</v>
      </c>
      <c r="J297" s="3">
        <v>1063.0</v>
      </c>
      <c r="K297" s="2">
        <f t="shared" si="2"/>
        <v>0.0003672370485</v>
      </c>
    </row>
    <row r="298">
      <c r="A298" s="3" t="s">
        <v>6</v>
      </c>
      <c r="B298" s="3">
        <v>216.0</v>
      </c>
      <c r="C298" s="3">
        <f t="shared" si="1"/>
        <v>0.0002778165184</v>
      </c>
      <c r="D298" s="3"/>
      <c r="I298" s="3" t="s">
        <v>4</v>
      </c>
      <c r="J298" s="3">
        <v>1068.0</v>
      </c>
      <c r="K298" s="2">
        <f t="shared" si="2"/>
        <v>0.0003662821492</v>
      </c>
    </row>
    <row r="299">
      <c r="A299" s="3" t="s">
        <v>6</v>
      </c>
      <c r="B299" s="3">
        <v>217.0</v>
      </c>
      <c r="C299" s="3">
        <f t="shared" si="1"/>
        <v>0.0002779265054</v>
      </c>
      <c r="D299" s="3"/>
      <c r="I299" s="3" t="s">
        <v>4</v>
      </c>
      <c r="J299" s="3">
        <v>1072.0</v>
      </c>
      <c r="K299" s="2">
        <f t="shared" si="2"/>
        <v>0.0003655128787</v>
      </c>
    </row>
    <row r="300">
      <c r="A300" s="3" t="s">
        <v>6</v>
      </c>
      <c r="B300" s="3">
        <v>218.0</v>
      </c>
      <c r="C300" s="3">
        <f t="shared" si="1"/>
        <v>0.0002780363626</v>
      </c>
      <c r="D300" s="3"/>
      <c r="I300" s="3" t="s">
        <v>4</v>
      </c>
      <c r="J300" s="3">
        <v>1120.0</v>
      </c>
      <c r="K300" s="2">
        <f t="shared" si="2"/>
        <v>0.0003559243656</v>
      </c>
    </row>
    <row r="301">
      <c r="A301" s="3" t="s">
        <v>6</v>
      </c>
      <c r="B301" s="3">
        <v>218.0</v>
      </c>
      <c r="C301" s="3">
        <f t="shared" si="1"/>
        <v>0.0002780363626</v>
      </c>
      <c r="D301" s="3"/>
      <c r="I301" s="3" t="s">
        <v>4</v>
      </c>
      <c r="J301" s="3">
        <v>1121.0</v>
      </c>
      <c r="K301" s="2">
        <f t="shared" si="2"/>
        <v>0.000355717846</v>
      </c>
    </row>
    <row r="302">
      <c r="A302" s="3" t="s">
        <v>6</v>
      </c>
      <c r="B302" s="3">
        <v>219.0</v>
      </c>
      <c r="C302" s="3">
        <f t="shared" si="1"/>
        <v>0.0002781460897</v>
      </c>
      <c r="D302" s="3"/>
      <c r="I302" s="3" t="s">
        <v>4</v>
      </c>
      <c r="J302" s="3">
        <v>1130.0</v>
      </c>
      <c r="K302" s="2">
        <f t="shared" si="2"/>
        <v>0.0003538472751</v>
      </c>
    </row>
    <row r="303">
      <c r="A303" s="3" t="s">
        <v>6</v>
      </c>
      <c r="B303" s="3">
        <v>220.0</v>
      </c>
      <c r="C303" s="3">
        <f t="shared" si="1"/>
        <v>0.0002782556865</v>
      </c>
      <c r="D303" s="3"/>
      <c r="I303" s="3" t="s">
        <v>4</v>
      </c>
      <c r="J303" s="3">
        <v>1181.0</v>
      </c>
      <c r="K303" s="2">
        <f t="shared" si="2"/>
        <v>0.0003428619691</v>
      </c>
    </row>
    <row r="304">
      <c r="A304" s="3" t="s">
        <v>6</v>
      </c>
      <c r="B304" s="3">
        <v>220.0</v>
      </c>
      <c r="C304" s="3">
        <f t="shared" si="1"/>
        <v>0.0002782556865</v>
      </c>
      <c r="D304" s="3"/>
      <c r="I304" s="3" t="s">
        <v>4</v>
      </c>
      <c r="J304" s="3">
        <v>1194.0</v>
      </c>
      <c r="K304" s="2">
        <f t="shared" si="2"/>
        <v>0.0003399632708</v>
      </c>
    </row>
    <row r="305">
      <c r="A305" s="3" t="s">
        <v>6</v>
      </c>
      <c r="B305" s="3">
        <v>221.0</v>
      </c>
      <c r="C305" s="3">
        <f t="shared" si="1"/>
        <v>0.000278365153</v>
      </c>
      <c r="D305" s="3"/>
      <c r="I305" s="3" t="s">
        <v>4</v>
      </c>
      <c r="J305" s="3">
        <v>1198.0</v>
      </c>
      <c r="K305" s="2">
        <f t="shared" si="2"/>
        <v>0.0003390637942</v>
      </c>
    </row>
    <row r="306">
      <c r="A306" s="3" t="s">
        <v>6</v>
      </c>
      <c r="B306" s="3">
        <v>221.0</v>
      </c>
      <c r="C306" s="3">
        <f t="shared" si="1"/>
        <v>0.000278365153</v>
      </c>
      <c r="D306" s="3"/>
      <c r="I306" s="3" t="s">
        <v>4</v>
      </c>
      <c r="J306" s="3">
        <v>1220.0</v>
      </c>
      <c r="K306" s="2">
        <f t="shared" si="2"/>
        <v>0.0003340553578</v>
      </c>
    </row>
    <row r="307">
      <c r="A307" s="3" t="s">
        <v>6</v>
      </c>
      <c r="B307" s="3">
        <v>222.0</v>
      </c>
      <c r="C307" s="3">
        <f t="shared" si="1"/>
        <v>0.0002784744888</v>
      </c>
      <c r="D307" s="3"/>
      <c r="I307" s="3" t="s">
        <v>4</v>
      </c>
      <c r="J307" s="3">
        <v>1221.0</v>
      </c>
      <c r="K307" s="2">
        <f t="shared" si="2"/>
        <v>0.000333825302</v>
      </c>
    </row>
    <row r="308">
      <c r="A308" s="3" t="s">
        <v>6</v>
      </c>
      <c r="B308" s="3">
        <v>222.0</v>
      </c>
      <c r="C308" s="3">
        <f t="shared" si="1"/>
        <v>0.0002784744888</v>
      </c>
      <c r="D308" s="3"/>
      <c r="I308" s="3" t="s">
        <v>4</v>
      </c>
      <c r="J308" s="3">
        <v>1225.0</v>
      </c>
      <c r="K308" s="2">
        <f t="shared" si="2"/>
        <v>0.0003329030498</v>
      </c>
    </row>
    <row r="309">
      <c r="A309" s="3" t="s">
        <v>6</v>
      </c>
      <c r="B309" s="3">
        <v>223.0</v>
      </c>
      <c r="C309" s="3">
        <f t="shared" si="1"/>
        <v>0.0002785836938</v>
      </c>
      <c r="D309" s="3"/>
      <c r="I309" s="3" t="s">
        <v>4</v>
      </c>
      <c r="J309" s="3">
        <v>1229.0</v>
      </c>
      <c r="K309" s="2">
        <f t="shared" si="2"/>
        <v>0.0003319775818</v>
      </c>
    </row>
    <row r="310">
      <c r="A310" s="3" t="s">
        <v>6</v>
      </c>
      <c r="B310" s="3">
        <v>225.0</v>
      </c>
      <c r="C310" s="3">
        <f t="shared" si="1"/>
        <v>0.0002788017107</v>
      </c>
      <c r="D310" s="3"/>
      <c r="I310" s="3" t="s">
        <v>4</v>
      </c>
      <c r="J310" s="3">
        <v>1257.0</v>
      </c>
      <c r="K310" s="2">
        <f t="shared" si="2"/>
        <v>0.0003254127155</v>
      </c>
    </row>
    <row r="311">
      <c r="A311" s="3" t="s">
        <v>6</v>
      </c>
      <c r="B311" s="3">
        <v>226.0</v>
      </c>
      <c r="C311" s="3">
        <f t="shared" si="1"/>
        <v>0.0002789105221</v>
      </c>
      <c r="D311" s="3"/>
      <c r="I311" s="3" t="s">
        <v>4</v>
      </c>
      <c r="J311" s="3">
        <v>1258.0</v>
      </c>
      <c r="K311" s="2">
        <f t="shared" si="2"/>
        <v>0.0003251755561</v>
      </c>
    </row>
    <row r="312">
      <c r="A312" s="3" t="s">
        <v>6</v>
      </c>
      <c r="B312" s="3">
        <v>226.0</v>
      </c>
      <c r="C312" s="3">
        <f t="shared" si="1"/>
        <v>0.0002789105221</v>
      </c>
      <c r="D312" s="3"/>
      <c r="I312" s="3" t="s">
        <v>4</v>
      </c>
      <c r="J312" s="3">
        <v>1274.0</v>
      </c>
      <c r="K312" s="2">
        <f t="shared" si="2"/>
        <v>0.000321356999</v>
      </c>
    </row>
    <row r="313">
      <c r="A313" s="3" t="s">
        <v>6</v>
      </c>
      <c r="B313" s="3">
        <v>227.0</v>
      </c>
      <c r="C313" s="3">
        <f t="shared" si="1"/>
        <v>0.0002790192021</v>
      </c>
      <c r="D313" s="3"/>
      <c r="I313" s="3" t="s">
        <v>4</v>
      </c>
      <c r="J313" s="3">
        <v>1296.0</v>
      </c>
      <c r="K313" s="2">
        <f t="shared" si="2"/>
        <v>0.0003160362157</v>
      </c>
    </row>
    <row r="314">
      <c r="A314" s="3" t="s">
        <v>6</v>
      </c>
      <c r="B314" s="3">
        <v>233.0</v>
      </c>
      <c r="C314" s="3">
        <f t="shared" si="1"/>
        <v>0.0002796685085</v>
      </c>
      <c r="D314" s="3"/>
      <c r="I314" s="3" t="s">
        <v>4</v>
      </c>
      <c r="J314" s="3">
        <v>1335.0</v>
      </c>
      <c r="K314" s="2">
        <f t="shared" si="2"/>
        <v>0.0003064237417</v>
      </c>
    </row>
    <row r="315">
      <c r="A315" s="3" t="s">
        <v>6</v>
      </c>
      <c r="B315" s="3">
        <v>234.0</v>
      </c>
      <c r="C315" s="3">
        <f t="shared" si="1"/>
        <v>0.0002797762624</v>
      </c>
      <c r="D315" s="3"/>
      <c r="I315" s="3" t="s">
        <v>4</v>
      </c>
      <c r="J315" s="3">
        <v>1368.0</v>
      </c>
      <c r="K315" s="2">
        <f t="shared" si="2"/>
        <v>0.0002981342575</v>
      </c>
    </row>
    <row r="316">
      <c r="A316" s="3" t="s">
        <v>6</v>
      </c>
      <c r="B316" s="3">
        <v>235.0</v>
      </c>
      <c r="C316" s="3">
        <f t="shared" si="1"/>
        <v>0.0002798838832</v>
      </c>
      <c r="D316" s="3"/>
      <c r="I316" s="3" t="s">
        <v>4</v>
      </c>
      <c r="J316" s="3">
        <v>1439.0</v>
      </c>
      <c r="K316" s="2">
        <f t="shared" si="2"/>
        <v>0.0002799279948</v>
      </c>
    </row>
    <row r="317">
      <c r="A317" s="3" t="s">
        <v>6</v>
      </c>
      <c r="B317" s="3">
        <v>236.0</v>
      </c>
      <c r="C317" s="3">
        <f t="shared" si="1"/>
        <v>0.0002799913707</v>
      </c>
      <c r="D317" s="3"/>
      <c r="I317" s="3" t="s">
        <v>4</v>
      </c>
      <c r="J317" s="3">
        <v>1467.0</v>
      </c>
      <c r="K317" s="2">
        <f t="shared" si="2"/>
        <v>0.000272647255</v>
      </c>
    </row>
    <row r="318">
      <c r="A318" s="3" t="s">
        <v>6</v>
      </c>
      <c r="B318" s="3">
        <v>236.0</v>
      </c>
      <c r="C318" s="3">
        <f t="shared" si="1"/>
        <v>0.0002799913707</v>
      </c>
      <c r="D318" s="3"/>
      <c r="I318" s="3" t="s">
        <v>4</v>
      </c>
      <c r="J318" s="3">
        <v>1467.0</v>
      </c>
      <c r="K318" s="2">
        <f t="shared" si="2"/>
        <v>0.000272647255</v>
      </c>
    </row>
    <row r="319">
      <c r="A319" s="3" t="s">
        <v>6</v>
      </c>
      <c r="B319" s="3">
        <v>237.0</v>
      </c>
      <c r="C319" s="3">
        <f t="shared" si="1"/>
        <v>0.0002800987249</v>
      </c>
      <c r="D319" s="3"/>
      <c r="I319" s="3" t="s">
        <v>4</v>
      </c>
      <c r="J319" s="3">
        <v>1482.0</v>
      </c>
      <c r="K319" s="2">
        <f t="shared" si="2"/>
        <v>0.0002687310144</v>
      </c>
    </row>
    <row r="320">
      <c r="A320" s="3" t="s">
        <v>6</v>
      </c>
      <c r="B320" s="3">
        <v>238.0</v>
      </c>
      <c r="C320" s="3">
        <f t="shared" si="1"/>
        <v>0.0002802059454</v>
      </c>
      <c r="D320" s="3"/>
      <c r="I320" s="3" t="s">
        <v>4</v>
      </c>
      <c r="J320" s="3">
        <v>1538.0</v>
      </c>
      <c r="K320" s="2">
        <f t="shared" si="2"/>
        <v>0.0002540523087</v>
      </c>
    </row>
    <row r="321">
      <c r="A321" s="3" t="s">
        <v>6</v>
      </c>
      <c r="B321" s="3">
        <v>238.0</v>
      </c>
      <c r="C321" s="3">
        <f t="shared" si="1"/>
        <v>0.0002802059454</v>
      </c>
      <c r="D321" s="3"/>
      <c r="I321" s="3" t="s">
        <v>4</v>
      </c>
      <c r="J321" s="3">
        <v>1596.0</v>
      </c>
      <c r="K321" s="2">
        <f t="shared" si="2"/>
        <v>0.0002388357321</v>
      </c>
    </row>
    <row r="322">
      <c r="A322" s="3" t="s">
        <v>6</v>
      </c>
      <c r="B322" s="3">
        <v>239.0</v>
      </c>
      <c r="C322" s="3">
        <f t="shared" si="1"/>
        <v>0.0002803130322</v>
      </c>
      <c r="D322" s="3"/>
      <c r="I322" s="3" t="s">
        <v>4</v>
      </c>
      <c r="J322" s="3">
        <v>1608.0</v>
      </c>
      <c r="K322" s="2">
        <f t="shared" si="2"/>
        <v>0.0002356956759</v>
      </c>
    </row>
    <row r="323">
      <c r="A323" s="3" t="s">
        <v>6</v>
      </c>
      <c r="B323" s="3">
        <v>241.0</v>
      </c>
      <c r="C323" s="3">
        <f t="shared" si="1"/>
        <v>0.0002805268036</v>
      </c>
      <c r="D323" s="3"/>
      <c r="I323" s="3" t="s">
        <v>4</v>
      </c>
      <c r="J323" s="3">
        <v>1625.0</v>
      </c>
      <c r="K323" s="2">
        <f t="shared" si="2"/>
        <v>0.0002312559389</v>
      </c>
    </row>
    <row r="324">
      <c r="A324" s="3" t="s">
        <v>6</v>
      </c>
      <c r="B324" s="3">
        <v>244.0</v>
      </c>
      <c r="C324" s="3">
        <f t="shared" si="1"/>
        <v>0.0002808464528</v>
      </c>
      <c r="D324" s="3"/>
      <c r="I324" s="3" t="s">
        <v>4</v>
      </c>
      <c r="J324" s="3">
        <v>1657.0</v>
      </c>
      <c r="K324" s="2">
        <f t="shared" si="2"/>
        <v>0.0002229346662</v>
      </c>
    </row>
    <row r="325">
      <c r="A325" s="3" t="s">
        <v>6</v>
      </c>
      <c r="B325" s="3">
        <v>244.0</v>
      </c>
      <c r="C325" s="3">
        <f t="shared" si="1"/>
        <v>0.0002808464528</v>
      </c>
      <c r="D325" s="3"/>
      <c r="I325" s="3" t="s">
        <v>4</v>
      </c>
      <c r="J325" s="3">
        <v>1684.0</v>
      </c>
      <c r="K325" s="2">
        <f t="shared" si="2"/>
        <v>0.000215960204</v>
      </c>
    </row>
    <row r="326">
      <c r="A326" s="3" t="s">
        <v>6</v>
      </c>
      <c r="B326" s="3">
        <v>245.0</v>
      </c>
      <c r="C326" s="3">
        <f t="shared" si="1"/>
        <v>0.000280952733</v>
      </c>
      <c r="D326" s="3"/>
      <c r="I326" s="3" t="s">
        <v>4</v>
      </c>
      <c r="J326" s="3">
        <v>1691.0</v>
      </c>
      <c r="K326" s="2">
        <f t="shared" si="2"/>
        <v>0.0002141602509</v>
      </c>
    </row>
    <row r="327">
      <c r="A327" s="3" t="s">
        <v>6</v>
      </c>
      <c r="B327" s="3">
        <v>246.0</v>
      </c>
      <c r="C327" s="3">
        <f t="shared" si="1"/>
        <v>0.0002810588781</v>
      </c>
      <c r="D327" s="3"/>
      <c r="I327" s="3" t="s">
        <v>4</v>
      </c>
      <c r="J327" s="3">
        <v>1748.0</v>
      </c>
      <c r="K327" s="2">
        <f t="shared" si="2"/>
        <v>0.0001996554362</v>
      </c>
    </row>
    <row r="328">
      <c r="A328" s="3" t="s">
        <v>6</v>
      </c>
      <c r="B328" s="3">
        <v>246.0</v>
      </c>
      <c r="C328" s="3">
        <f t="shared" si="1"/>
        <v>0.0002810588781</v>
      </c>
      <c r="D328" s="3"/>
      <c r="I328" s="3" t="s">
        <v>4</v>
      </c>
      <c r="J328" s="3">
        <v>1758.0</v>
      </c>
      <c r="K328" s="2">
        <f t="shared" si="2"/>
        <v>0.0001971422954</v>
      </c>
    </row>
    <row r="329">
      <c r="A329" s="3" t="s">
        <v>6</v>
      </c>
      <c r="B329" s="3">
        <v>247.0</v>
      </c>
      <c r="C329" s="3">
        <f t="shared" si="1"/>
        <v>0.000281164888</v>
      </c>
      <c r="D329" s="3"/>
      <c r="I329" s="3" t="s">
        <v>4</v>
      </c>
      <c r="J329" s="3">
        <v>1784.0</v>
      </c>
      <c r="K329" s="2">
        <f t="shared" si="2"/>
        <v>0.0001906583382</v>
      </c>
    </row>
    <row r="330">
      <c r="A330" s="3" t="s">
        <v>6</v>
      </c>
      <c r="B330" s="3">
        <v>247.0</v>
      </c>
      <c r="C330" s="3">
        <f t="shared" si="1"/>
        <v>0.000281164888</v>
      </c>
      <c r="D330" s="3"/>
      <c r="I330" s="3" t="s">
        <v>4</v>
      </c>
      <c r="J330" s="3">
        <v>1790.0</v>
      </c>
      <c r="K330" s="2">
        <f t="shared" si="2"/>
        <v>0.0001891728773</v>
      </c>
    </row>
    <row r="331">
      <c r="A331" s="3" t="s">
        <v>6</v>
      </c>
      <c r="B331" s="3">
        <v>249.0</v>
      </c>
      <c r="C331" s="3">
        <f t="shared" si="1"/>
        <v>0.0002813765012</v>
      </c>
      <c r="D331" s="3"/>
      <c r="I331" s="3" t="s">
        <v>4</v>
      </c>
      <c r="J331" s="3">
        <v>1796.0</v>
      </c>
      <c r="K331" s="2">
        <f t="shared" si="2"/>
        <v>0.0001876916579</v>
      </c>
    </row>
    <row r="332">
      <c r="A332" s="3" t="s">
        <v>6</v>
      </c>
      <c r="B332" s="3">
        <v>249.0</v>
      </c>
      <c r="C332" s="3">
        <f t="shared" si="1"/>
        <v>0.0002813765012</v>
      </c>
      <c r="D332" s="3"/>
      <c r="I332" s="3" t="s">
        <v>4</v>
      </c>
      <c r="J332" s="3">
        <v>1825.0</v>
      </c>
      <c r="K332" s="2">
        <f t="shared" si="2"/>
        <v>0.0001805948236</v>
      </c>
    </row>
    <row r="333">
      <c r="A333" s="3" t="s">
        <v>6</v>
      </c>
      <c r="B333" s="3">
        <v>250.0</v>
      </c>
      <c r="C333" s="3">
        <f t="shared" si="1"/>
        <v>0.0002814821042</v>
      </c>
      <c r="D333" s="3"/>
      <c r="I333" s="3" t="s">
        <v>4</v>
      </c>
      <c r="J333" s="3">
        <v>1886.0</v>
      </c>
      <c r="K333" s="2">
        <f t="shared" si="2"/>
        <v>0.000166035393</v>
      </c>
    </row>
    <row r="334">
      <c r="A334" s="3" t="s">
        <v>6</v>
      </c>
      <c r="B334" s="3">
        <v>252.0</v>
      </c>
      <c r="C334" s="3">
        <f t="shared" si="1"/>
        <v>0.000281692902</v>
      </c>
      <c r="D334" s="3"/>
      <c r="I334" s="3" t="s">
        <v>4</v>
      </c>
      <c r="J334" s="3">
        <v>1910.0</v>
      </c>
      <c r="K334" s="2">
        <f t="shared" si="2"/>
        <v>0.0001604565766</v>
      </c>
    </row>
    <row r="335">
      <c r="A335" s="3" t="s">
        <v>6</v>
      </c>
      <c r="B335" s="3">
        <v>253.0</v>
      </c>
      <c r="C335" s="3">
        <f t="shared" si="1"/>
        <v>0.0002817980965</v>
      </c>
      <c r="D335" s="3"/>
      <c r="I335" s="3" t="s">
        <v>4</v>
      </c>
      <c r="J335" s="3">
        <v>1979.0</v>
      </c>
      <c r="K335" s="2">
        <f t="shared" si="2"/>
        <v>0.0001449343892</v>
      </c>
    </row>
    <row r="336">
      <c r="A336" s="3" t="s">
        <v>6</v>
      </c>
      <c r="B336" s="3">
        <v>254.0</v>
      </c>
      <c r="C336" s="3">
        <f t="shared" si="1"/>
        <v>0.0002819031544</v>
      </c>
      <c r="D336" s="3"/>
      <c r="I336" s="3" t="s">
        <v>4</v>
      </c>
      <c r="J336" s="3">
        <v>1999.0</v>
      </c>
      <c r="K336" s="2">
        <f t="shared" si="2"/>
        <v>0.0001405867759</v>
      </c>
    </row>
    <row r="337">
      <c r="A337" s="3" t="s">
        <v>6</v>
      </c>
      <c r="B337" s="3">
        <v>255.0</v>
      </c>
      <c r="C337" s="3">
        <f t="shared" si="1"/>
        <v>0.0002820080757</v>
      </c>
      <c r="D337" s="3"/>
      <c r="I337" s="3" t="s">
        <v>4</v>
      </c>
      <c r="J337" s="3">
        <v>2025.0</v>
      </c>
      <c r="K337" s="2">
        <f t="shared" si="2"/>
        <v>0.0001350416067</v>
      </c>
    </row>
    <row r="338">
      <c r="A338" s="3" t="s">
        <v>6</v>
      </c>
      <c r="B338" s="3">
        <v>261.0</v>
      </c>
      <c r="C338" s="3">
        <f t="shared" si="1"/>
        <v>0.0002826347218</v>
      </c>
      <c r="D338" s="3"/>
      <c r="I338" s="3" t="s">
        <v>4</v>
      </c>
      <c r="J338" s="3">
        <v>2062.0</v>
      </c>
      <c r="K338" s="2">
        <f t="shared" si="2"/>
        <v>0.0001273642125</v>
      </c>
    </row>
    <row r="339">
      <c r="A339" s="3" t="s">
        <v>6</v>
      </c>
      <c r="B339" s="3">
        <v>261.0</v>
      </c>
      <c r="C339" s="3">
        <f t="shared" si="1"/>
        <v>0.0002826347218</v>
      </c>
      <c r="D339" s="3"/>
      <c r="I339" s="3" t="s">
        <v>4</v>
      </c>
      <c r="J339" s="3">
        <v>2072.0</v>
      </c>
      <c r="K339" s="2">
        <f t="shared" si="2"/>
        <v>0.0001253332643</v>
      </c>
    </row>
    <row r="340">
      <c r="A340" s="3" t="s">
        <v>6</v>
      </c>
      <c r="B340" s="3">
        <v>264.0</v>
      </c>
      <c r="C340" s="3">
        <f t="shared" si="1"/>
        <v>0.0002829461845</v>
      </c>
      <c r="D340" s="3"/>
      <c r="I340" s="3" t="s">
        <v>4</v>
      </c>
      <c r="J340" s="3">
        <v>2108.0</v>
      </c>
      <c r="K340" s="2">
        <f t="shared" si="2"/>
        <v>0.0001181800921</v>
      </c>
    </row>
    <row r="341">
      <c r="A341" s="3" t="s">
        <v>6</v>
      </c>
      <c r="B341" s="3">
        <v>266.0</v>
      </c>
      <c r="C341" s="3">
        <f t="shared" si="1"/>
        <v>0.000283153134</v>
      </c>
      <c r="D341" s="3"/>
      <c r="I341" s="3" t="s">
        <v>4</v>
      </c>
      <c r="J341" s="3">
        <v>2176.0</v>
      </c>
      <c r="K341" s="2">
        <f t="shared" si="2"/>
        <v>0.0001053585299</v>
      </c>
    </row>
    <row r="342">
      <c r="A342" s="3" t="s">
        <v>6</v>
      </c>
      <c r="B342" s="3">
        <v>268.0</v>
      </c>
      <c r="C342" s="3">
        <f t="shared" si="1"/>
        <v>0.0002833595279</v>
      </c>
      <c r="D342" s="3"/>
      <c r="I342" s="3" t="s">
        <v>4</v>
      </c>
      <c r="J342" s="3">
        <v>2179.0</v>
      </c>
      <c r="K342" s="2">
        <f t="shared" si="2"/>
        <v>0.000104813968</v>
      </c>
    </row>
    <row r="343">
      <c r="A343" s="3" t="s">
        <v>6</v>
      </c>
      <c r="B343" s="3">
        <v>269.0</v>
      </c>
      <c r="C343" s="3">
        <f t="shared" si="1"/>
        <v>0.0002834625161</v>
      </c>
      <c r="D343" s="3"/>
      <c r="I343" s="3" t="s">
        <v>4</v>
      </c>
      <c r="J343" s="3">
        <v>2201.0</v>
      </c>
      <c r="K343" s="2">
        <f t="shared" si="2"/>
        <v>0.0001008754796</v>
      </c>
    </row>
    <row r="344">
      <c r="A344" s="3" t="s">
        <v>6</v>
      </c>
      <c r="B344" s="3">
        <v>270.0</v>
      </c>
      <c r="C344" s="3">
        <f t="shared" si="1"/>
        <v>0.0002835653649</v>
      </c>
      <c r="D344" s="3"/>
      <c r="I344" s="3" t="s">
        <v>4</v>
      </c>
      <c r="J344" s="3">
        <v>2253.0</v>
      </c>
      <c r="K344" s="2">
        <f t="shared" si="2"/>
        <v>0.00009195244027</v>
      </c>
    </row>
    <row r="345">
      <c r="A345" s="3" t="s">
        <v>6</v>
      </c>
      <c r="B345" s="3">
        <v>272.0</v>
      </c>
      <c r="C345" s="3">
        <f t="shared" si="1"/>
        <v>0.0002837706434</v>
      </c>
      <c r="D345" s="3"/>
      <c r="I345" s="3" t="s">
        <v>4</v>
      </c>
      <c r="J345" s="3">
        <v>2307.0</v>
      </c>
      <c r="K345" s="2">
        <f t="shared" si="2"/>
        <v>0.00008326167953</v>
      </c>
    </row>
    <row r="346">
      <c r="A346" s="3" t="s">
        <v>6</v>
      </c>
      <c r="B346" s="3">
        <v>275.0</v>
      </c>
      <c r="C346" s="3">
        <f t="shared" si="1"/>
        <v>0.0002840775111</v>
      </c>
      <c r="D346" s="3"/>
      <c r="I346" s="3" t="s">
        <v>4</v>
      </c>
      <c r="J346" s="3">
        <v>2468.0</v>
      </c>
      <c r="K346" s="2">
        <f t="shared" si="2"/>
        <v>0.00006077614777</v>
      </c>
    </row>
    <row r="347">
      <c r="A347" s="3" t="s">
        <v>6</v>
      </c>
      <c r="B347" s="3">
        <v>279.0</v>
      </c>
      <c r="C347" s="3">
        <f t="shared" si="1"/>
        <v>0.0002844847002</v>
      </c>
      <c r="D347" s="3"/>
      <c r="I347" s="3" t="s">
        <v>4</v>
      </c>
      <c r="J347" s="3">
        <v>2604.0</v>
      </c>
      <c r="K347" s="2">
        <f t="shared" si="2"/>
        <v>0.00004557559265</v>
      </c>
    </row>
    <row r="348">
      <c r="A348" s="3" t="s">
        <v>6</v>
      </c>
      <c r="B348" s="3">
        <v>280.0</v>
      </c>
      <c r="C348" s="3">
        <f t="shared" si="1"/>
        <v>0.0002845861449</v>
      </c>
      <c r="D348" s="3"/>
      <c r="I348" s="3" t="s">
        <v>4</v>
      </c>
      <c r="J348" s="3">
        <v>2690.0</v>
      </c>
      <c r="K348" s="2">
        <f t="shared" si="2"/>
        <v>0.00003760010828</v>
      </c>
    </row>
    <row r="349">
      <c r="A349" s="3" t="s">
        <v>6</v>
      </c>
      <c r="B349" s="3">
        <v>282.0</v>
      </c>
      <c r="C349" s="3">
        <f t="shared" si="1"/>
        <v>0.00028478861</v>
      </c>
      <c r="D349" s="3"/>
      <c r="I349" s="3" t="s">
        <v>4</v>
      </c>
      <c r="J349" s="3">
        <v>2779.0</v>
      </c>
      <c r="K349" s="2">
        <f t="shared" si="2"/>
        <v>0.0000305535507</v>
      </c>
    </row>
    <row r="350">
      <c r="A350" s="3" t="s">
        <v>6</v>
      </c>
      <c r="B350" s="3">
        <v>288.0</v>
      </c>
      <c r="C350" s="3">
        <f t="shared" si="1"/>
        <v>0.0002853925981</v>
      </c>
      <c r="D350" s="3"/>
      <c r="I350" s="3" t="s">
        <v>4</v>
      </c>
      <c r="J350" s="3">
        <v>2915.0</v>
      </c>
      <c r="K350" s="2">
        <f t="shared" si="2"/>
        <v>0.00002188410262</v>
      </c>
    </row>
    <row r="351">
      <c r="A351" s="3" t="s">
        <v>6</v>
      </c>
      <c r="B351" s="3">
        <v>290.0</v>
      </c>
      <c r="C351" s="3">
        <f t="shared" si="1"/>
        <v>0.000285592787</v>
      </c>
      <c r="D351" s="3"/>
      <c r="I351" s="3" t="s">
        <v>4</v>
      </c>
      <c r="J351" s="3">
        <v>2928.0</v>
      </c>
      <c r="K351" s="2">
        <f t="shared" si="2"/>
        <v>0.00002117475773</v>
      </c>
    </row>
    <row r="352">
      <c r="A352" s="3" t="s">
        <v>6</v>
      </c>
      <c r="B352" s="3">
        <v>295.0</v>
      </c>
      <c r="C352" s="3">
        <f t="shared" si="1"/>
        <v>0.0002860907513</v>
      </c>
      <c r="D352" s="3"/>
      <c r="I352" s="3" t="s">
        <v>4</v>
      </c>
      <c r="J352" s="3">
        <v>2955.0</v>
      </c>
      <c r="K352" s="2">
        <f t="shared" si="2"/>
        <v>0.00001976253247</v>
      </c>
    </row>
    <row r="353">
      <c r="A353" s="3" t="s">
        <v>6</v>
      </c>
      <c r="B353" s="3">
        <v>296.0</v>
      </c>
      <c r="C353" s="3">
        <f t="shared" si="1"/>
        <v>0.0002861899128</v>
      </c>
      <c r="D353" s="3"/>
      <c r="I353" s="3" t="s">
        <v>4</v>
      </c>
      <c r="J353" s="3">
        <v>3015.0</v>
      </c>
      <c r="K353" s="2">
        <f t="shared" si="2"/>
        <v>0.00001690439451</v>
      </c>
    </row>
    <row r="354">
      <c r="A354" s="3" t="s">
        <v>6</v>
      </c>
      <c r="B354" s="3">
        <v>297.0</v>
      </c>
      <c r="C354" s="3">
        <f t="shared" si="1"/>
        <v>0.0002862889302</v>
      </c>
      <c r="D354" s="3"/>
      <c r="I354" s="3" t="s">
        <v>4</v>
      </c>
      <c r="J354" s="3">
        <v>3182.0</v>
      </c>
      <c r="K354" s="2">
        <f t="shared" si="2"/>
        <v>0.00001072105793</v>
      </c>
    </row>
    <row r="355">
      <c r="A355" s="3" t="s">
        <v>6</v>
      </c>
      <c r="B355" s="3">
        <v>299.0</v>
      </c>
      <c r="C355" s="3">
        <f t="shared" si="1"/>
        <v>0.0002864865316</v>
      </c>
      <c r="D355" s="3"/>
      <c r="I355" s="3" t="s">
        <v>4</v>
      </c>
      <c r="J355" s="3">
        <v>3304.0</v>
      </c>
      <c r="K355" s="2">
        <f t="shared" si="2"/>
        <v>0.000007541489117</v>
      </c>
    </row>
    <row r="356">
      <c r="A356" s="3" t="s">
        <v>6</v>
      </c>
      <c r="B356" s="3">
        <v>300.0</v>
      </c>
      <c r="C356" s="3">
        <f t="shared" si="1"/>
        <v>0.0002865851154</v>
      </c>
      <c r="D356" s="3"/>
      <c r="I356" s="3" t="s">
        <v>4</v>
      </c>
      <c r="J356" s="3">
        <v>3387.0</v>
      </c>
      <c r="K356" s="2">
        <f t="shared" si="2"/>
        <v>0.000005881756918</v>
      </c>
    </row>
    <row r="357">
      <c r="A357" s="3" t="s">
        <v>6</v>
      </c>
      <c r="B357" s="3">
        <v>300.0</v>
      </c>
      <c r="C357" s="3">
        <f t="shared" si="1"/>
        <v>0.0002865851154</v>
      </c>
      <c r="D357" s="3"/>
      <c r="I357" s="3" t="s">
        <v>4</v>
      </c>
      <c r="J357" s="3">
        <v>3410.0</v>
      </c>
      <c r="K357" s="2">
        <f t="shared" si="2"/>
        <v>0.000005483006358</v>
      </c>
    </row>
    <row r="358">
      <c r="A358" s="3" t="s">
        <v>6</v>
      </c>
      <c r="B358" s="3">
        <v>303.0</v>
      </c>
      <c r="C358" s="3">
        <f t="shared" si="1"/>
        <v>0.0002868799967</v>
      </c>
      <c r="D358" s="3"/>
      <c r="I358" s="3" t="s">
        <v>4</v>
      </c>
      <c r="J358" s="3">
        <v>3483.0</v>
      </c>
      <c r="K358" s="2">
        <f t="shared" si="2"/>
        <v>0.000004371195149</v>
      </c>
    </row>
    <row r="359">
      <c r="A359" s="3" t="s">
        <v>6</v>
      </c>
      <c r="B359" s="3">
        <v>307.0</v>
      </c>
      <c r="C359" s="3">
        <f t="shared" si="1"/>
        <v>0.0002872711355</v>
      </c>
      <c r="D359" s="3"/>
      <c r="I359" s="3" t="s">
        <v>4</v>
      </c>
      <c r="J359" s="3">
        <v>3868.0</v>
      </c>
      <c r="K359" s="2">
        <f t="shared" si="2"/>
        <v>0.000001202251846</v>
      </c>
    </row>
    <row r="360">
      <c r="A360" s="3" t="s">
        <v>6</v>
      </c>
      <c r="B360" s="3">
        <v>307.0</v>
      </c>
      <c r="C360" s="3">
        <f t="shared" si="1"/>
        <v>0.0002872711355</v>
      </c>
      <c r="D360" s="3"/>
      <c r="I360" s="3" t="s">
        <v>4</v>
      </c>
      <c r="J360" s="3">
        <v>4405.0</v>
      </c>
      <c r="K360" s="2">
        <f t="shared" si="2"/>
        <v>0.000000151844533</v>
      </c>
    </row>
    <row r="361">
      <c r="A361" s="3" t="s">
        <v>6</v>
      </c>
      <c r="B361" s="3">
        <v>316.0</v>
      </c>
      <c r="C361" s="3">
        <f t="shared" si="1"/>
        <v>0.0002881426354</v>
      </c>
      <c r="D361" s="3"/>
      <c r="I361" s="3" t="s">
        <v>4</v>
      </c>
      <c r="J361" s="3">
        <v>4428.0</v>
      </c>
      <c r="K361" s="2">
        <f t="shared" si="2"/>
        <v>0.0000001379993144</v>
      </c>
    </row>
    <row r="362">
      <c r="A362" s="3" t="s">
        <v>6</v>
      </c>
      <c r="B362" s="3">
        <v>323.0</v>
      </c>
      <c r="C362" s="3">
        <f t="shared" si="1"/>
        <v>0.0002888122088</v>
      </c>
      <c r="D362" s="3"/>
      <c r="I362" s="3" t="s">
        <v>4</v>
      </c>
      <c r="J362" s="3">
        <v>4697.0</v>
      </c>
      <c r="K362" s="2">
        <f t="shared" si="2"/>
        <v>0.00000004322543558</v>
      </c>
    </row>
    <row r="363">
      <c r="A363" s="3" t="s">
        <v>6</v>
      </c>
      <c r="B363" s="3">
        <v>329.0</v>
      </c>
      <c r="C363" s="3">
        <f t="shared" si="1"/>
        <v>0.0002893803282</v>
      </c>
      <c r="D363" s="3"/>
      <c r="I363" s="3" t="s">
        <v>4</v>
      </c>
      <c r="J363" s="3">
        <v>5497.0</v>
      </c>
      <c r="K363" s="2">
        <f t="shared" si="2"/>
        <v>0.0000000008608707024</v>
      </c>
    </row>
    <row r="364">
      <c r="A364" s="3" t="s">
        <v>6</v>
      </c>
      <c r="B364" s="3">
        <v>330.0</v>
      </c>
      <c r="C364" s="3">
        <f t="shared" si="1"/>
        <v>0.0002894744915</v>
      </c>
      <c r="D364" s="3"/>
      <c r="I364" s="3" t="s">
        <v>4</v>
      </c>
      <c r="J364" s="3">
        <v>5681.0</v>
      </c>
      <c r="K364" s="2">
        <f t="shared" si="2"/>
        <v>0.0000000003170239241</v>
      </c>
    </row>
    <row r="365">
      <c r="A365" s="3" t="s">
        <v>6</v>
      </c>
      <c r="B365" s="3">
        <v>331.0</v>
      </c>
      <c r="C365" s="3">
        <f t="shared" si="1"/>
        <v>0.0002895685048</v>
      </c>
      <c r="D365" s="3"/>
      <c r="I365" s="3" t="s">
        <v>4</v>
      </c>
      <c r="J365" s="3">
        <v>6080.0</v>
      </c>
      <c r="K365" s="2">
        <f t="shared" si="2"/>
        <v>0</v>
      </c>
    </row>
    <row r="366">
      <c r="A366" s="3" t="s">
        <v>6</v>
      </c>
      <c r="B366" s="3">
        <v>336.0</v>
      </c>
      <c r="C366" s="3">
        <f t="shared" si="1"/>
        <v>0.0002900363162</v>
      </c>
      <c r="D366" s="3"/>
      <c r="I366" s="3"/>
      <c r="J366" s="3"/>
    </row>
    <row r="367">
      <c r="A367" s="3" t="s">
        <v>6</v>
      </c>
      <c r="B367" s="3">
        <v>337.0</v>
      </c>
      <c r="C367" s="3">
        <f t="shared" si="1"/>
        <v>0.0002901294262</v>
      </c>
      <c r="D367" s="3"/>
      <c r="I367" s="3"/>
      <c r="J367" s="3"/>
    </row>
    <row r="368">
      <c r="A368" s="3" t="s">
        <v>6</v>
      </c>
      <c r="B368" s="3">
        <v>340.0</v>
      </c>
      <c r="C368" s="3">
        <f t="shared" si="1"/>
        <v>0.0002904078491</v>
      </c>
      <c r="D368" s="3"/>
      <c r="I368" s="3"/>
      <c r="J368" s="3"/>
    </row>
    <row r="369">
      <c r="A369" s="3" t="s">
        <v>6</v>
      </c>
      <c r="B369" s="3">
        <v>361.0</v>
      </c>
      <c r="C369" s="3">
        <f t="shared" si="1"/>
        <v>0.000292318358</v>
      </c>
      <c r="D369" s="3"/>
      <c r="I369" s="3"/>
      <c r="J369" s="3"/>
    </row>
    <row r="370">
      <c r="A370" s="3" t="s">
        <v>6</v>
      </c>
      <c r="B370" s="3">
        <v>363.0</v>
      </c>
      <c r="C370" s="3">
        <f t="shared" si="1"/>
        <v>0.0002924967696</v>
      </c>
      <c r="D370" s="3"/>
      <c r="I370" s="3"/>
      <c r="J370" s="3"/>
    </row>
    <row r="371">
      <c r="A371" s="3" t="s">
        <v>6</v>
      </c>
      <c r="B371" s="3">
        <v>366.0</v>
      </c>
      <c r="C371" s="3">
        <f t="shared" si="1"/>
        <v>0.0002927632218</v>
      </c>
      <c r="D371" s="3"/>
      <c r="I371" s="3"/>
      <c r="J371" s="3"/>
    </row>
    <row r="372">
      <c r="A372" s="3" t="s">
        <v>6</v>
      </c>
      <c r="B372" s="3">
        <v>369.0</v>
      </c>
      <c r="C372" s="3">
        <f t="shared" si="1"/>
        <v>0.0002930282719</v>
      </c>
      <c r="D372" s="3"/>
      <c r="I372" s="3"/>
      <c r="J372" s="3"/>
    </row>
    <row r="373">
      <c r="A373" s="3" t="s">
        <v>6</v>
      </c>
      <c r="B373" s="3">
        <v>374.0</v>
      </c>
      <c r="C373" s="3">
        <f t="shared" si="1"/>
        <v>0.0002934668947</v>
      </c>
      <c r="D373" s="3"/>
      <c r="I373" s="3"/>
      <c r="J373" s="3"/>
    </row>
    <row r="374">
      <c r="A374" s="3" t="s">
        <v>6</v>
      </c>
      <c r="B374" s="3">
        <v>375.0</v>
      </c>
      <c r="C374" s="3">
        <f t="shared" si="1"/>
        <v>0.0002935541488</v>
      </c>
      <c r="D374" s="3"/>
      <c r="I374" s="3"/>
      <c r="J374" s="3"/>
    </row>
    <row r="375">
      <c r="A375" s="3" t="s">
        <v>6</v>
      </c>
      <c r="B375" s="3">
        <v>381.0</v>
      </c>
      <c r="C375" s="3">
        <f t="shared" si="1"/>
        <v>0.0002940743666</v>
      </c>
      <c r="D375" s="3"/>
      <c r="I375" s="3"/>
      <c r="J375" s="3"/>
    </row>
    <row r="376">
      <c r="A376" s="3" t="s">
        <v>6</v>
      </c>
      <c r="B376" s="3">
        <v>381.0</v>
      </c>
      <c r="C376" s="3">
        <f t="shared" si="1"/>
        <v>0.0002940743666</v>
      </c>
      <c r="D376" s="3"/>
      <c r="I376" s="3"/>
      <c r="J376" s="3"/>
    </row>
    <row r="377">
      <c r="A377" s="3" t="s">
        <v>6</v>
      </c>
      <c r="B377" s="3">
        <v>393.0</v>
      </c>
      <c r="C377" s="3">
        <f t="shared" si="1"/>
        <v>0.0002950976918</v>
      </c>
      <c r="D377" s="3"/>
      <c r="I377" s="3"/>
      <c r="J377" s="3"/>
    </row>
    <row r="378">
      <c r="A378" s="3" t="s">
        <v>6</v>
      </c>
      <c r="B378" s="3">
        <v>397.0</v>
      </c>
      <c r="C378" s="3">
        <f t="shared" si="1"/>
        <v>0.0002954336946</v>
      </c>
      <c r="D378" s="3"/>
      <c r="I378" s="3"/>
      <c r="J378" s="3"/>
    </row>
    <row r="379">
      <c r="A379" s="3" t="s">
        <v>6</v>
      </c>
      <c r="B379" s="3">
        <v>409.0</v>
      </c>
      <c r="C379" s="3">
        <f t="shared" si="1"/>
        <v>0.0002964262515</v>
      </c>
      <c r="D379" s="3"/>
      <c r="I379" s="3"/>
      <c r="J379" s="3"/>
    </row>
    <row r="380">
      <c r="A380" s="3" t="s">
        <v>6</v>
      </c>
      <c r="B380" s="3">
        <v>411.0</v>
      </c>
      <c r="C380" s="3">
        <f t="shared" si="1"/>
        <v>0.0002965894118</v>
      </c>
      <c r="D380" s="3"/>
      <c r="I380" s="3"/>
      <c r="J380" s="3"/>
    </row>
    <row r="381">
      <c r="A381" s="3" t="s">
        <v>6</v>
      </c>
      <c r="B381" s="3">
        <v>419.0</v>
      </c>
      <c r="C381" s="3">
        <f t="shared" si="1"/>
        <v>0.0002972355365</v>
      </c>
      <c r="D381" s="3"/>
      <c r="I381" s="3"/>
      <c r="J381" s="3"/>
    </row>
    <row r="382">
      <c r="A382" s="3" t="s">
        <v>6</v>
      </c>
      <c r="B382" s="3">
        <v>432.0</v>
      </c>
      <c r="C382" s="3">
        <f t="shared" si="1"/>
        <v>0.0002982630993</v>
      </c>
      <c r="D382" s="3"/>
      <c r="I382" s="3"/>
      <c r="J382" s="3"/>
    </row>
    <row r="383">
      <c r="A383" s="3" t="s">
        <v>6</v>
      </c>
      <c r="B383" s="3">
        <v>452.0</v>
      </c>
      <c r="C383" s="3">
        <f t="shared" si="1"/>
        <v>0.0002997891984</v>
      </c>
      <c r="D383" s="3"/>
      <c r="I383" s="3"/>
      <c r="J383" s="3"/>
    </row>
    <row r="384">
      <c r="A384" s="3" t="s">
        <v>6</v>
      </c>
      <c r="B384" s="3">
        <v>454.0</v>
      </c>
      <c r="C384" s="3">
        <f t="shared" si="1"/>
        <v>0.0002999381216</v>
      </c>
      <c r="D384" s="3"/>
      <c r="I384" s="3"/>
      <c r="J384" s="3"/>
    </row>
    <row r="385">
      <c r="A385" s="3" t="s">
        <v>6</v>
      </c>
      <c r="B385" s="3">
        <v>460.0</v>
      </c>
      <c r="C385" s="3">
        <f t="shared" si="1"/>
        <v>0.000300380839</v>
      </c>
      <c r="D385" s="3"/>
      <c r="I385" s="3"/>
      <c r="J385" s="3"/>
    </row>
    <row r="386">
      <c r="A386" s="3" t="s">
        <v>6</v>
      </c>
      <c r="B386" s="3">
        <v>462.0</v>
      </c>
      <c r="C386" s="3">
        <f t="shared" si="1"/>
        <v>0.0003005270572</v>
      </c>
      <c r="D386" s="3"/>
      <c r="I386" s="3"/>
      <c r="J386" s="3"/>
    </row>
    <row r="387">
      <c r="A387" s="3" t="s">
        <v>6</v>
      </c>
      <c r="B387" s="3">
        <v>470.0</v>
      </c>
      <c r="C387" s="3">
        <f t="shared" si="1"/>
        <v>0.00030110513</v>
      </c>
      <c r="D387" s="3"/>
      <c r="I387" s="3"/>
      <c r="J387" s="3"/>
    </row>
    <row r="388">
      <c r="A388" s="3" t="s">
        <v>6</v>
      </c>
      <c r="B388" s="3">
        <v>480.0</v>
      </c>
      <c r="C388" s="3">
        <f t="shared" si="1"/>
        <v>0.0003018123433</v>
      </c>
      <c r="D388" s="3"/>
      <c r="I388" s="3"/>
      <c r="J388" s="3"/>
    </row>
    <row r="389">
      <c r="A389" s="3" t="s">
        <v>6</v>
      </c>
      <c r="B389" s="3">
        <v>484.0</v>
      </c>
      <c r="C389" s="3">
        <f t="shared" si="1"/>
        <v>0.000302090418</v>
      </c>
      <c r="D389" s="3"/>
      <c r="I389" s="3"/>
      <c r="J389" s="3"/>
    </row>
    <row r="390">
      <c r="A390" s="3" t="s">
        <v>6</v>
      </c>
      <c r="B390" s="3">
        <v>498.0</v>
      </c>
      <c r="C390" s="3">
        <f t="shared" si="1"/>
        <v>0.0003030418832</v>
      </c>
      <c r="D390" s="3"/>
      <c r="I390" s="3"/>
      <c r="J390" s="3"/>
    </row>
    <row r="391">
      <c r="A391" s="3" t="s">
        <v>6</v>
      </c>
      <c r="B391" s="3">
        <v>524.0</v>
      </c>
      <c r="C391" s="3">
        <f t="shared" si="1"/>
        <v>0.0003047180068</v>
      </c>
      <c r="D391" s="3"/>
      <c r="I391" s="3"/>
      <c r="J391" s="3"/>
    </row>
    <row r="392">
      <c r="A392" s="3" t="s">
        <v>6</v>
      </c>
      <c r="B392" s="3">
        <v>533.0</v>
      </c>
      <c r="C392" s="3">
        <f t="shared" si="1"/>
        <v>0.0003052703725</v>
      </c>
      <c r="D392" s="3"/>
      <c r="I392" s="3"/>
      <c r="J392" s="3"/>
    </row>
    <row r="393">
      <c r="A393" s="3" t="s">
        <v>6</v>
      </c>
      <c r="B393" s="3">
        <v>536.0</v>
      </c>
      <c r="C393" s="3">
        <f t="shared" si="1"/>
        <v>0.0003054512877</v>
      </c>
      <c r="D393" s="3"/>
      <c r="I393" s="3"/>
      <c r="J393" s="3"/>
    </row>
    <row r="394">
      <c r="A394" s="3" t="s">
        <v>6</v>
      </c>
      <c r="B394" s="3">
        <v>546.0</v>
      </c>
      <c r="C394" s="3">
        <f t="shared" si="1"/>
        <v>0.000306042706</v>
      </c>
      <c r="D394" s="3"/>
      <c r="I394" s="3"/>
      <c r="J394" s="3"/>
    </row>
    <row r="395">
      <c r="A395" s="3" t="s">
        <v>6</v>
      </c>
      <c r="B395" s="3">
        <v>554.0</v>
      </c>
      <c r="C395" s="3">
        <f t="shared" si="1"/>
        <v>0.0003065029011</v>
      </c>
      <c r="D395" s="3"/>
      <c r="I395" s="3"/>
      <c r="J395" s="3"/>
    </row>
    <row r="396">
      <c r="A396" s="3" t="s">
        <v>6</v>
      </c>
      <c r="B396" s="3">
        <v>555.0</v>
      </c>
      <c r="C396" s="3">
        <f t="shared" si="1"/>
        <v>0.0003065596137</v>
      </c>
      <c r="D396" s="3"/>
      <c r="I396" s="3"/>
      <c r="J396" s="3"/>
    </row>
    <row r="397">
      <c r="A397" s="3" t="s">
        <v>6</v>
      </c>
      <c r="B397" s="3">
        <v>589.0</v>
      </c>
      <c r="C397" s="3">
        <f t="shared" si="1"/>
        <v>0.0003083796411</v>
      </c>
      <c r="D397" s="3"/>
      <c r="I397" s="3"/>
      <c r="J397" s="3"/>
    </row>
    <row r="398">
      <c r="A398" s="3" t="s">
        <v>6</v>
      </c>
      <c r="B398" s="3">
        <v>645.0</v>
      </c>
      <c r="C398" s="3">
        <f t="shared" si="1"/>
        <v>0.0003109118784</v>
      </c>
      <c r="D398" s="3"/>
      <c r="I398" s="3"/>
      <c r="J398" s="3"/>
    </row>
    <row r="399">
      <c r="A399" s="3" t="s">
        <v>6</v>
      </c>
      <c r="B399" s="3">
        <v>659.0</v>
      </c>
      <c r="C399" s="3">
        <f t="shared" si="1"/>
        <v>0.0003114529837</v>
      </c>
      <c r="D399" s="3"/>
      <c r="I399" s="3"/>
      <c r="J399" s="3"/>
    </row>
    <row r="400">
      <c r="A400" s="3" t="s">
        <v>6</v>
      </c>
      <c r="B400" s="3">
        <v>676.0</v>
      </c>
      <c r="C400" s="3">
        <f t="shared" si="1"/>
        <v>0.0003120600178</v>
      </c>
      <c r="D400" s="3"/>
      <c r="I400" s="3"/>
      <c r="J400" s="3"/>
    </row>
    <row r="401">
      <c r="A401" s="3" t="s">
        <v>6</v>
      </c>
      <c r="B401" s="3">
        <v>723.0</v>
      </c>
      <c r="C401" s="3">
        <f t="shared" si="1"/>
        <v>0.0003134502918</v>
      </c>
      <c r="D401" s="3"/>
      <c r="I401" s="3"/>
      <c r="J401" s="3"/>
    </row>
    <row r="402">
      <c r="A402" s="3" t="s">
        <v>6</v>
      </c>
      <c r="B402" s="3">
        <v>762.0</v>
      </c>
      <c r="C402" s="3">
        <f t="shared" si="1"/>
        <v>0.0003142797411</v>
      </c>
      <c r="D402" s="3"/>
      <c r="I402" s="3"/>
      <c r="J402" s="3"/>
    </row>
    <row r="403">
      <c r="A403" s="3" t="s">
        <v>6</v>
      </c>
      <c r="B403" s="3">
        <v>768.0</v>
      </c>
      <c r="C403" s="3">
        <f t="shared" si="1"/>
        <v>0.0003143810722</v>
      </c>
      <c r="D403" s="3"/>
      <c r="I403" s="3"/>
      <c r="J403" s="3"/>
    </row>
    <row r="404">
      <c r="A404" s="3" t="s">
        <v>6</v>
      </c>
      <c r="B404" s="3">
        <v>820.0</v>
      </c>
      <c r="C404" s="3">
        <f t="shared" si="1"/>
        <v>0.0003149642758</v>
      </c>
      <c r="D404" s="3"/>
      <c r="I404" s="3"/>
      <c r="J404" s="3"/>
    </row>
    <row r="405">
      <c r="A405" s="3" t="s">
        <v>6</v>
      </c>
      <c r="B405" s="3">
        <v>890.0</v>
      </c>
      <c r="C405" s="3">
        <f t="shared" si="1"/>
        <v>0.0003149112975</v>
      </c>
      <c r="D405" s="3"/>
      <c r="I405" s="3"/>
      <c r="J405" s="3"/>
    </row>
    <row r="406">
      <c r="A406" s="3" t="s">
        <v>6</v>
      </c>
      <c r="B406" s="3">
        <v>903.0</v>
      </c>
      <c r="C406" s="3">
        <f t="shared" si="1"/>
        <v>0.00031479552</v>
      </c>
      <c r="D406" s="3"/>
      <c r="I406" s="3"/>
      <c r="J406" s="3"/>
    </row>
    <row r="407">
      <c r="A407" s="3" t="s">
        <v>6</v>
      </c>
      <c r="B407" s="3">
        <v>909.0</v>
      </c>
      <c r="C407" s="3">
        <f t="shared" si="1"/>
        <v>0.0003147309098</v>
      </c>
      <c r="D407" s="3"/>
      <c r="I407" s="3"/>
      <c r="J407" s="3"/>
    </row>
    <row r="408">
      <c r="A408" s="3" t="s">
        <v>6</v>
      </c>
      <c r="B408" s="3">
        <v>943.0</v>
      </c>
      <c r="C408" s="3">
        <f t="shared" si="1"/>
        <v>0.0003142317395</v>
      </c>
      <c r="D408" s="3"/>
      <c r="I408" s="3"/>
      <c r="J408" s="3"/>
    </row>
    <row r="409">
      <c r="A409" s="3" t="s">
        <v>6</v>
      </c>
      <c r="B409" s="3">
        <v>980.0</v>
      </c>
      <c r="C409" s="3">
        <f t="shared" si="1"/>
        <v>0.000313432552</v>
      </c>
      <c r="D409" s="3"/>
      <c r="I409" s="3"/>
      <c r="J409" s="3"/>
    </row>
    <row r="410">
      <c r="A410" s="3" t="s">
        <v>6</v>
      </c>
      <c r="B410" s="3">
        <v>1015.0</v>
      </c>
      <c r="C410" s="3">
        <f t="shared" si="1"/>
        <v>0.000312432815</v>
      </c>
      <c r="D410" s="3"/>
      <c r="I410" s="3"/>
      <c r="J410" s="3"/>
    </row>
    <row r="411">
      <c r="A411" s="3" t="s">
        <v>6</v>
      </c>
      <c r="B411" s="3">
        <v>1022.0</v>
      </c>
      <c r="C411" s="3">
        <f t="shared" si="1"/>
        <v>0.0003122046259</v>
      </c>
      <c r="D411" s="3"/>
      <c r="I411" s="3"/>
      <c r="J411" s="3"/>
    </row>
    <row r="412">
      <c r="A412" s="3" t="s">
        <v>6</v>
      </c>
      <c r="B412" s="3">
        <v>1052.0</v>
      </c>
      <c r="C412" s="3">
        <f t="shared" si="1"/>
        <v>0.0003111208469</v>
      </c>
      <c r="D412" s="3"/>
      <c r="I412" s="3"/>
      <c r="J412" s="3"/>
    </row>
    <row r="413">
      <c r="A413" s="3" t="s">
        <v>6</v>
      </c>
      <c r="B413" s="3">
        <v>1071.0</v>
      </c>
      <c r="C413" s="3">
        <f t="shared" si="1"/>
        <v>0.0003103462857</v>
      </c>
      <c r="D413" s="3"/>
      <c r="I413" s="3"/>
      <c r="J413" s="3"/>
    </row>
    <row r="414">
      <c r="A414" s="3" t="s">
        <v>6</v>
      </c>
      <c r="B414" s="3">
        <v>1071.0</v>
      </c>
      <c r="C414" s="3">
        <f t="shared" si="1"/>
        <v>0.0003103462857</v>
      </c>
      <c r="D414" s="3"/>
      <c r="I414" s="3"/>
      <c r="J414" s="3"/>
    </row>
    <row r="415">
      <c r="A415" s="3" t="s">
        <v>6</v>
      </c>
      <c r="B415" s="3">
        <v>1073.0</v>
      </c>
      <c r="C415" s="3">
        <f t="shared" si="1"/>
        <v>0.0003102608016</v>
      </c>
      <c r="D415" s="3"/>
      <c r="I415" s="3"/>
      <c r="J415" s="3"/>
    </row>
    <row r="416">
      <c r="A416" s="3" t="s">
        <v>6</v>
      </c>
      <c r="B416" s="3">
        <v>1095.0</v>
      </c>
      <c r="C416" s="3">
        <f t="shared" si="1"/>
        <v>0.0003092711024</v>
      </c>
      <c r="D416" s="3"/>
      <c r="I416" s="3"/>
      <c r="J416" s="3"/>
    </row>
    <row r="417">
      <c r="A417" s="3" t="s">
        <v>6</v>
      </c>
      <c r="B417" s="3">
        <v>1101.0</v>
      </c>
      <c r="C417" s="3">
        <f t="shared" si="1"/>
        <v>0.0003089855447</v>
      </c>
      <c r="D417" s="3"/>
      <c r="I417" s="3"/>
      <c r="J417" s="3"/>
    </row>
    <row r="418">
      <c r="A418" s="3" t="s">
        <v>6</v>
      </c>
      <c r="B418" s="3">
        <v>1113.0</v>
      </c>
      <c r="C418" s="3">
        <f t="shared" si="1"/>
        <v>0.0003083944466</v>
      </c>
      <c r="D418" s="3"/>
      <c r="I418" s="3"/>
      <c r="J418" s="3"/>
    </row>
    <row r="419">
      <c r="A419" s="3" t="s">
        <v>6</v>
      </c>
      <c r="B419" s="3">
        <v>1137.0</v>
      </c>
      <c r="C419" s="3">
        <f t="shared" si="1"/>
        <v>0.000307132878</v>
      </c>
      <c r="D419" s="3"/>
      <c r="I419" s="3"/>
      <c r="J419" s="3"/>
    </row>
    <row r="420">
      <c r="A420" s="3" t="s">
        <v>6</v>
      </c>
      <c r="B420" s="3">
        <v>1140.0</v>
      </c>
      <c r="C420" s="3">
        <f t="shared" si="1"/>
        <v>0.0003069677913</v>
      </c>
      <c r="D420" s="3"/>
      <c r="I420" s="3"/>
      <c r="J420" s="3"/>
    </row>
    <row r="421">
      <c r="A421" s="3" t="s">
        <v>6</v>
      </c>
      <c r="B421" s="3">
        <v>1152.0</v>
      </c>
      <c r="C421" s="3">
        <f t="shared" si="1"/>
        <v>0.0003062911385</v>
      </c>
      <c r="D421" s="3"/>
      <c r="I421" s="3"/>
      <c r="J421" s="3"/>
    </row>
    <row r="422">
      <c r="A422" s="3" t="s">
        <v>6</v>
      </c>
      <c r="B422" s="3">
        <v>1170.0</v>
      </c>
      <c r="C422" s="3">
        <f t="shared" si="1"/>
        <v>0.0003052275519</v>
      </c>
      <c r="D422" s="3"/>
      <c r="I422" s="3"/>
      <c r="J422" s="3"/>
    </row>
    <row r="423">
      <c r="A423" s="3" t="s">
        <v>6</v>
      </c>
      <c r="B423" s="3">
        <v>1249.0</v>
      </c>
      <c r="C423" s="3">
        <f t="shared" si="1"/>
        <v>0.0002998856142</v>
      </c>
      <c r="D423" s="3"/>
      <c r="I423" s="3"/>
      <c r="J423" s="3"/>
    </row>
    <row r="424">
      <c r="A424" s="3" t="s">
        <v>6</v>
      </c>
      <c r="B424" s="3">
        <v>1267.0</v>
      </c>
      <c r="C424" s="3">
        <f t="shared" si="1"/>
        <v>0.00029851902</v>
      </c>
      <c r="D424" s="3"/>
      <c r="I424" s="3"/>
      <c r="J424" s="3"/>
    </row>
    <row r="425">
      <c r="A425" s="3" t="s">
        <v>6</v>
      </c>
      <c r="B425" s="3">
        <v>1280.0</v>
      </c>
      <c r="C425" s="3">
        <f t="shared" si="1"/>
        <v>0.0002974985203</v>
      </c>
      <c r="D425" s="3"/>
      <c r="I425" s="3"/>
      <c r="J425" s="3"/>
    </row>
    <row r="426">
      <c r="A426" s="3" t="s">
        <v>6</v>
      </c>
      <c r="B426" s="3">
        <v>1297.0</v>
      </c>
      <c r="C426" s="3">
        <f t="shared" si="1"/>
        <v>0.0002961221838</v>
      </c>
      <c r="D426" s="3"/>
      <c r="I426" s="3"/>
      <c r="J426" s="3"/>
    </row>
    <row r="427">
      <c r="A427" s="3" t="s">
        <v>6</v>
      </c>
      <c r="B427" s="3">
        <v>1345.0</v>
      </c>
      <c r="C427" s="3">
        <f t="shared" si="1"/>
        <v>0.0002919861059</v>
      </c>
      <c r="D427" s="3"/>
      <c r="I427" s="3"/>
      <c r="J427" s="3"/>
    </row>
    <row r="428">
      <c r="A428" s="3" t="s">
        <v>6</v>
      </c>
      <c r="B428" s="3">
        <v>1354.0</v>
      </c>
      <c r="C428" s="3">
        <f t="shared" si="1"/>
        <v>0.0002911704635</v>
      </c>
      <c r="D428" s="3"/>
      <c r="I428" s="3"/>
      <c r="J428" s="3"/>
    </row>
    <row r="429">
      <c r="A429" s="3" t="s">
        <v>6</v>
      </c>
      <c r="B429" s="3">
        <v>1385.0</v>
      </c>
      <c r="C429" s="3">
        <f t="shared" si="1"/>
        <v>0.0002882669388</v>
      </c>
      <c r="D429" s="3"/>
      <c r="I429" s="3"/>
      <c r="J429" s="3"/>
    </row>
    <row r="430">
      <c r="A430" s="3" t="s">
        <v>6</v>
      </c>
      <c r="B430" s="3">
        <v>1396.0</v>
      </c>
      <c r="C430" s="3">
        <f t="shared" si="1"/>
        <v>0.00028720225</v>
      </c>
      <c r="D430" s="3"/>
      <c r="I430" s="3"/>
      <c r="J430" s="3"/>
    </row>
    <row r="431">
      <c r="A431" s="3" t="s">
        <v>6</v>
      </c>
      <c r="B431" s="3">
        <v>1396.0</v>
      </c>
      <c r="C431" s="3">
        <f t="shared" si="1"/>
        <v>0.00028720225</v>
      </c>
      <c r="D431" s="3"/>
      <c r="I431" s="3"/>
      <c r="J431" s="3"/>
    </row>
    <row r="432">
      <c r="A432" s="3" t="s">
        <v>6</v>
      </c>
      <c r="B432" s="3">
        <v>1425.0</v>
      </c>
      <c r="C432" s="3">
        <f t="shared" si="1"/>
        <v>0.0002843112899</v>
      </c>
      <c r="D432" s="3"/>
      <c r="I432" s="3"/>
      <c r="J432" s="3"/>
    </row>
    <row r="433">
      <c r="A433" s="3" t="s">
        <v>6</v>
      </c>
      <c r="B433" s="3">
        <v>1442.0</v>
      </c>
      <c r="C433" s="3">
        <f t="shared" si="1"/>
        <v>0.0002825612233</v>
      </c>
      <c r="D433" s="3"/>
      <c r="I433" s="3"/>
      <c r="J433" s="3"/>
    </row>
    <row r="434">
      <c r="A434" s="3" t="s">
        <v>6</v>
      </c>
      <c r="B434" s="3">
        <v>1460.0</v>
      </c>
      <c r="C434" s="3">
        <f t="shared" si="1"/>
        <v>0.0002806648068</v>
      </c>
      <c r="D434" s="3"/>
      <c r="I434" s="3"/>
      <c r="J434" s="3"/>
    </row>
    <row r="435">
      <c r="A435" s="3" t="s">
        <v>6</v>
      </c>
      <c r="B435" s="3">
        <v>1467.0</v>
      </c>
      <c r="C435" s="3">
        <f t="shared" si="1"/>
        <v>0.0002799154774</v>
      </c>
      <c r="D435" s="3"/>
      <c r="I435" s="3"/>
      <c r="J435" s="3"/>
    </row>
    <row r="436">
      <c r="A436" s="3" t="s">
        <v>6</v>
      </c>
      <c r="B436" s="3">
        <v>1470.0</v>
      </c>
      <c r="C436" s="3">
        <f t="shared" si="1"/>
        <v>0.0002795923333</v>
      </c>
      <c r="D436" s="3"/>
      <c r="I436" s="3"/>
      <c r="J436" s="3"/>
    </row>
    <row r="437">
      <c r="A437" s="3" t="s">
        <v>6</v>
      </c>
      <c r="B437" s="3">
        <v>1518.0</v>
      </c>
      <c r="C437" s="3">
        <f t="shared" si="1"/>
        <v>0.000274263021</v>
      </c>
      <c r="D437" s="3"/>
      <c r="I437" s="3"/>
      <c r="J437" s="3"/>
    </row>
    <row r="438">
      <c r="A438" s="3" t="s">
        <v>6</v>
      </c>
      <c r="B438" s="3">
        <v>1539.0</v>
      </c>
      <c r="C438" s="3">
        <f t="shared" si="1"/>
        <v>0.0002718406431</v>
      </c>
      <c r="D438" s="3"/>
      <c r="I438" s="3"/>
      <c r="J438" s="3"/>
    </row>
    <row r="439">
      <c r="A439" s="3" t="s">
        <v>6</v>
      </c>
      <c r="B439" s="3">
        <v>1548.0</v>
      </c>
      <c r="C439" s="3">
        <f t="shared" si="1"/>
        <v>0.0002707862412</v>
      </c>
      <c r="D439" s="3"/>
      <c r="I439" s="3"/>
      <c r="J439" s="3"/>
    </row>
    <row r="440">
      <c r="A440" s="3" t="s">
        <v>6</v>
      </c>
      <c r="B440" s="3">
        <v>1559.0</v>
      </c>
      <c r="C440" s="3">
        <f t="shared" si="1"/>
        <v>0.0002694845916</v>
      </c>
      <c r="D440" s="3"/>
      <c r="I440" s="3"/>
      <c r="J440" s="3"/>
    </row>
    <row r="441">
      <c r="A441" s="3" t="s">
        <v>6</v>
      </c>
      <c r="B441" s="3">
        <v>1561.0</v>
      </c>
      <c r="C441" s="3">
        <f t="shared" si="1"/>
        <v>0.0002692464181</v>
      </c>
      <c r="D441" s="3"/>
      <c r="I441" s="3"/>
      <c r="J441" s="3"/>
    </row>
    <row r="442">
      <c r="A442" s="3" t="s">
        <v>6</v>
      </c>
      <c r="B442" s="3">
        <v>1572.0</v>
      </c>
      <c r="C442" s="3">
        <f t="shared" si="1"/>
        <v>0.0002679282735</v>
      </c>
      <c r="D442" s="3"/>
      <c r="I442" s="3"/>
      <c r="J442" s="3"/>
    </row>
    <row r="443">
      <c r="A443" s="3" t="s">
        <v>6</v>
      </c>
      <c r="B443" s="3">
        <v>1573.0</v>
      </c>
      <c r="C443" s="3">
        <f t="shared" si="1"/>
        <v>0.0002678077605</v>
      </c>
      <c r="D443" s="3"/>
      <c r="I443" s="3"/>
      <c r="J443" s="3"/>
    </row>
    <row r="444">
      <c r="A444" s="3" t="s">
        <v>6</v>
      </c>
      <c r="B444" s="3">
        <v>1600.0</v>
      </c>
      <c r="C444" s="3">
        <f t="shared" si="1"/>
        <v>0.0002645119523</v>
      </c>
      <c r="D444" s="3"/>
      <c r="I444" s="3"/>
      <c r="J444" s="3"/>
    </row>
    <row r="445">
      <c r="A445" s="3" t="s">
        <v>6</v>
      </c>
      <c r="B445" s="3">
        <v>1604.0</v>
      </c>
      <c r="C445" s="3">
        <f t="shared" si="1"/>
        <v>0.0002640169367</v>
      </c>
      <c r="D445" s="3"/>
      <c r="I445" s="3"/>
      <c r="J445" s="3"/>
    </row>
    <row r="446">
      <c r="A446" s="3" t="s">
        <v>6</v>
      </c>
      <c r="B446" s="3">
        <v>1605.0</v>
      </c>
      <c r="C446" s="3">
        <f t="shared" si="1"/>
        <v>0.0002638929162</v>
      </c>
      <c r="D446" s="3"/>
      <c r="I446" s="3"/>
      <c r="J446" s="3"/>
    </row>
    <row r="447">
      <c r="A447" s="3" t="s">
        <v>6</v>
      </c>
      <c r="B447" s="3">
        <v>1606.0</v>
      </c>
      <c r="C447" s="3">
        <f t="shared" si="1"/>
        <v>0.0002637687894</v>
      </c>
      <c r="D447" s="3"/>
      <c r="I447" s="3"/>
      <c r="J447" s="3"/>
    </row>
    <row r="448">
      <c r="A448" s="3" t="s">
        <v>6</v>
      </c>
      <c r="B448" s="3">
        <v>1613.0</v>
      </c>
      <c r="C448" s="3">
        <f t="shared" si="1"/>
        <v>0.0002628969442</v>
      </c>
      <c r="D448" s="3"/>
      <c r="I448" s="3"/>
      <c r="J448" s="3"/>
    </row>
    <row r="449">
      <c r="A449" s="3" t="s">
        <v>6</v>
      </c>
      <c r="B449" s="3">
        <v>1621.0</v>
      </c>
      <c r="C449" s="3">
        <f t="shared" si="1"/>
        <v>0.0002618942771</v>
      </c>
      <c r="D449" s="3"/>
      <c r="I449" s="3"/>
      <c r="J449" s="3"/>
    </row>
    <row r="450">
      <c r="A450" s="3" t="s">
        <v>6</v>
      </c>
      <c r="B450" s="3">
        <v>1629.0</v>
      </c>
      <c r="C450" s="3">
        <f t="shared" si="1"/>
        <v>0.0002608850206</v>
      </c>
      <c r="D450" s="3"/>
      <c r="I450" s="3"/>
      <c r="J450" s="3"/>
    </row>
    <row r="451">
      <c r="A451" s="3" t="s">
        <v>6</v>
      </c>
      <c r="B451" s="3">
        <v>1681.0</v>
      </c>
      <c r="C451" s="3">
        <f t="shared" si="1"/>
        <v>0.0002541715726</v>
      </c>
      <c r="D451" s="3"/>
      <c r="I451" s="3"/>
      <c r="J451" s="3"/>
    </row>
    <row r="452">
      <c r="A452" s="3" t="s">
        <v>6</v>
      </c>
      <c r="B452" s="3">
        <v>1684.0</v>
      </c>
      <c r="C452" s="3">
        <f t="shared" si="1"/>
        <v>0.0002537765142</v>
      </c>
      <c r="D452" s="3"/>
      <c r="I452" s="3"/>
      <c r="J452" s="3"/>
    </row>
    <row r="453">
      <c r="A453" s="3" t="s">
        <v>6</v>
      </c>
      <c r="B453" s="3">
        <v>1690.0</v>
      </c>
      <c r="C453" s="3">
        <f t="shared" si="1"/>
        <v>0.0002529839785</v>
      </c>
      <c r="D453" s="3"/>
      <c r="I453" s="3"/>
      <c r="J453" s="3"/>
    </row>
    <row r="454">
      <c r="A454" s="3" t="s">
        <v>6</v>
      </c>
      <c r="B454" s="3">
        <v>1697.0</v>
      </c>
      <c r="C454" s="3">
        <f t="shared" si="1"/>
        <v>0.0002520553283</v>
      </c>
      <c r="D454" s="3"/>
      <c r="I454" s="3"/>
      <c r="J454" s="3"/>
    </row>
    <row r="455">
      <c r="A455" s="3" t="s">
        <v>6</v>
      </c>
      <c r="B455" s="3">
        <v>1703.0</v>
      </c>
      <c r="C455" s="3">
        <f t="shared" si="1"/>
        <v>0.0002512559446</v>
      </c>
      <c r="D455" s="3"/>
      <c r="I455" s="3"/>
      <c r="J455" s="3"/>
    </row>
    <row r="456">
      <c r="A456" s="3" t="s">
        <v>6</v>
      </c>
      <c r="B456" s="3">
        <v>1713.0</v>
      </c>
      <c r="C456" s="3">
        <f t="shared" si="1"/>
        <v>0.0002499167983</v>
      </c>
      <c r="D456" s="3"/>
      <c r="I456" s="3"/>
      <c r="J456" s="3"/>
    </row>
    <row r="457">
      <c r="A457" s="3" t="s">
        <v>6</v>
      </c>
      <c r="B457" s="3">
        <v>1773.0</v>
      </c>
      <c r="C457" s="3">
        <f t="shared" si="1"/>
        <v>0.0002417136924</v>
      </c>
      <c r="D457" s="3"/>
      <c r="I457" s="3"/>
      <c r="J457" s="3"/>
    </row>
    <row r="458">
      <c r="A458" s="3" t="s">
        <v>6</v>
      </c>
      <c r="B458" s="3">
        <v>1782.0</v>
      </c>
      <c r="C458" s="3">
        <f t="shared" si="1"/>
        <v>0.0002404600983</v>
      </c>
      <c r="D458" s="3"/>
      <c r="I458" s="3"/>
      <c r="J458" s="3"/>
    </row>
    <row r="459">
      <c r="A459" s="3" t="s">
        <v>6</v>
      </c>
      <c r="B459" s="3">
        <v>1784.0</v>
      </c>
      <c r="C459" s="3">
        <f t="shared" si="1"/>
        <v>0.0002401807582</v>
      </c>
      <c r="D459" s="3"/>
      <c r="I459" s="3"/>
      <c r="J459" s="3"/>
    </row>
    <row r="460">
      <c r="A460" s="3" t="s">
        <v>6</v>
      </c>
      <c r="B460" s="3">
        <v>1785.0</v>
      </c>
      <c r="C460" s="3">
        <f t="shared" si="1"/>
        <v>0.0002400409853</v>
      </c>
      <c r="D460" s="3"/>
      <c r="I460" s="3"/>
      <c r="J460" s="3"/>
    </row>
    <row r="461">
      <c r="A461" s="3" t="s">
        <v>6</v>
      </c>
      <c r="B461" s="3">
        <v>1797.0</v>
      </c>
      <c r="C461" s="3">
        <f t="shared" si="1"/>
        <v>0.0002383584456</v>
      </c>
      <c r="D461" s="3"/>
      <c r="I461" s="3"/>
      <c r="J461" s="3"/>
    </row>
    <row r="462">
      <c r="A462" s="3" t="s">
        <v>6</v>
      </c>
      <c r="B462" s="3">
        <v>1815.0</v>
      </c>
      <c r="C462" s="3">
        <f t="shared" si="1"/>
        <v>0.0002358170093</v>
      </c>
      <c r="D462" s="3"/>
      <c r="I462" s="3"/>
      <c r="J462" s="3"/>
    </row>
    <row r="463">
      <c r="A463" s="3" t="s">
        <v>6</v>
      </c>
      <c r="B463" s="3">
        <v>1821.0</v>
      </c>
      <c r="C463" s="3">
        <f t="shared" si="1"/>
        <v>0.0002349653485</v>
      </c>
      <c r="D463" s="3"/>
      <c r="I463" s="3"/>
      <c r="J463" s="3"/>
    </row>
    <row r="464">
      <c r="A464" s="3" t="s">
        <v>6</v>
      </c>
      <c r="B464" s="3">
        <v>1866.0</v>
      </c>
      <c r="C464" s="3">
        <f t="shared" si="1"/>
        <v>0.0002285115705</v>
      </c>
      <c r="D464" s="3"/>
      <c r="I464" s="3"/>
      <c r="J464" s="3"/>
    </row>
    <row r="465">
      <c r="A465" s="3" t="s">
        <v>6</v>
      </c>
      <c r="B465" s="3">
        <v>1884.0</v>
      </c>
      <c r="C465" s="3">
        <f t="shared" si="1"/>
        <v>0.0002259000703</v>
      </c>
      <c r="D465" s="3"/>
      <c r="I465" s="3"/>
      <c r="J465" s="3"/>
    </row>
    <row r="466">
      <c r="A466" s="3" t="s">
        <v>6</v>
      </c>
      <c r="B466" s="3">
        <v>1887.0</v>
      </c>
      <c r="C466" s="3">
        <f t="shared" si="1"/>
        <v>0.0002254633016</v>
      </c>
      <c r="D466" s="3"/>
      <c r="I466" s="3"/>
      <c r="J466" s="3"/>
    </row>
    <row r="467">
      <c r="A467" s="3" t="s">
        <v>6</v>
      </c>
      <c r="B467" s="3">
        <v>1894.0</v>
      </c>
      <c r="C467" s="3">
        <f t="shared" si="1"/>
        <v>0.0002244425565</v>
      </c>
      <c r="D467" s="3"/>
      <c r="I467" s="3"/>
      <c r="J467" s="3"/>
    </row>
    <row r="468">
      <c r="A468" s="3" t="s">
        <v>6</v>
      </c>
      <c r="B468" s="3">
        <v>1902.0</v>
      </c>
      <c r="C468" s="3">
        <f t="shared" si="1"/>
        <v>0.0002232732929</v>
      </c>
      <c r="D468" s="3"/>
      <c r="I468" s="3"/>
      <c r="J468" s="3"/>
    </row>
    <row r="469">
      <c r="A469" s="3" t="s">
        <v>6</v>
      </c>
      <c r="B469" s="3">
        <v>1917.0</v>
      </c>
      <c r="C469" s="3">
        <f t="shared" si="1"/>
        <v>0.0002210735313</v>
      </c>
      <c r="D469" s="3"/>
      <c r="I469" s="3"/>
      <c r="J469" s="3"/>
    </row>
    <row r="470">
      <c r="A470" s="3" t="s">
        <v>6</v>
      </c>
      <c r="B470" s="3">
        <v>1965.0</v>
      </c>
      <c r="C470" s="3">
        <f t="shared" si="1"/>
        <v>0.0002139770081</v>
      </c>
      <c r="D470" s="3"/>
      <c r="I470" s="3"/>
      <c r="J470" s="3"/>
    </row>
    <row r="471">
      <c r="A471" s="3" t="s">
        <v>6</v>
      </c>
      <c r="B471" s="3">
        <v>1989.0</v>
      </c>
      <c r="C471" s="3">
        <f t="shared" si="1"/>
        <v>0.0002104012261</v>
      </c>
      <c r="D471" s="3"/>
      <c r="I471" s="3"/>
      <c r="J471" s="3"/>
    </row>
    <row r="472">
      <c r="A472" s="3" t="s">
        <v>6</v>
      </c>
      <c r="B472" s="3">
        <v>1991.0</v>
      </c>
      <c r="C472" s="3">
        <f t="shared" si="1"/>
        <v>0.0002101025484</v>
      </c>
      <c r="D472" s="3"/>
      <c r="I472" s="3"/>
      <c r="J472" s="3"/>
    </row>
    <row r="473">
      <c r="A473" s="3" t="s">
        <v>6</v>
      </c>
      <c r="B473" s="3">
        <v>2013.0</v>
      </c>
      <c r="C473" s="3">
        <f t="shared" si="1"/>
        <v>0.0002068108906</v>
      </c>
      <c r="D473" s="3"/>
      <c r="I473" s="3"/>
      <c r="J473" s="3"/>
    </row>
    <row r="474">
      <c r="A474" s="3" t="s">
        <v>6</v>
      </c>
      <c r="B474" s="3">
        <v>2038.0</v>
      </c>
      <c r="C474" s="3">
        <f t="shared" si="1"/>
        <v>0.0002030585063</v>
      </c>
      <c r="D474" s="3"/>
      <c r="I474" s="3"/>
      <c r="J474" s="3"/>
    </row>
    <row r="475">
      <c r="A475" s="3" t="s">
        <v>6</v>
      </c>
      <c r="B475" s="3">
        <v>2043.0</v>
      </c>
      <c r="C475" s="3">
        <f t="shared" si="1"/>
        <v>0.0002023067759</v>
      </c>
      <c r="D475" s="3"/>
      <c r="I475" s="3"/>
      <c r="J475" s="3"/>
    </row>
    <row r="476">
      <c r="A476" s="3" t="s">
        <v>6</v>
      </c>
      <c r="B476" s="3">
        <v>2053.0</v>
      </c>
      <c r="C476" s="3">
        <f t="shared" si="1"/>
        <v>0.0002008022606</v>
      </c>
      <c r="D476" s="3"/>
      <c r="I476" s="3"/>
      <c r="J476" s="3"/>
    </row>
    <row r="477">
      <c r="A477" s="3" t="s">
        <v>6</v>
      </c>
      <c r="B477" s="3">
        <v>2080.0</v>
      </c>
      <c r="C477" s="3">
        <f t="shared" si="1"/>
        <v>0.0001967344238</v>
      </c>
      <c r="D477" s="3"/>
      <c r="I477" s="3"/>
      <c r="J477" s="3"/>
    </row>
    <row r="478">
      <c r="A478" s="3" t="s">
        <v>6</v>
      </c>
      <c r="B478" s="3">
        <v>2100.0</v>
      </c>
      <c r="C478" s="3">
        <f t="shared" si="1"/>
        <v>0.0001937176404</v>
      </c>
      <c r="D478" s="3"/>
      <c r="I478" s="3"/>
      <c r="J478" s="3"/>
    </row>
    <row r="479">
      <c r="A479" s="3" t="s">
        <v>6</v>
      </c>
      <c r="B479" s="3">
        <v>2105.0</v>
      </c>
      <c r="C479" s="3">
        <f t="shared" si="1"/>
        <v>0.0001929631787</v>
      </c>
      <c r="D479" s="3"/>
      <c r="I479" s="3"/>
      <c r="J479" s="3"/>
    </row>
    <row r="480">
      <c r="A480" s="3" t="s">
        <v>6</v>
      </c>
      <c r="B480" s="3">
        <v>2106.0</v>
      </c>
      <c r="C480" s="3">
        <f t="shared" si="1"/>
        <v>0.0001928122786</v>
      </c>
      <c r="D480" s="3"/>
      <c r="I480" s="3"/>
      <c r="J480" s="3"/>
    </row>
    <row r="481">
      <c r="A481" s="3" t="s">
        <v>6</v>
      </c>
      <c r="B481" s="3">
        <v>2107.0</v>
      </c>
      <c r="C481" s="3">
        <f t="shared" si="1"/>
        <v>0.0001926613763</v>
      </c>
      <c r="D481" s="3"/>
      <c r="I481" s="3"/>
      <c r="J481" s="3"/>
    </row>
    <row r="482">
      <c r="A482" s="3" t="s">
        <v>6</v>
      </c>
      <c r="B482" s="3">
        <v>2120.0</v>
      </c>
      <c r="C482" s="3">
        <f t="shared" si="1"/>
        <v>0.0001906995367</v>
      </c>
      <c r="D482" s="3"/>
      <c r="I482" s="3"/>
      <c r="J482" s="3"/>
    </row>
    <row r="483">
      <c r="A483" s="3" t="s">
        <v>6</v>
      </c>
      <c r="B483" s="3">
        <v>2144.0</v>
      </c>
      <c r="C483" s="3">
        <f t="shared" si="1"/>
        <v>0.0001870782004</v>
      </c>
      <c r="D483" s="3"/>
      <c r="I483" s="3"/>
      <c r="J483" s="3"/>
    </row>
    <row r="484">
      <c r="A484" s="3" t="s">
        <v>6</v>
      </c>
      <c r="B484" s="3">
        <v>2188.0</v>
      </c>
      <c r="C484" s="3">
        <f t="shared" si="1"/>
        <v>0.0001804483047</v>
      </c>
      <c r="D484" s="3"/>
      <c r="I484" s="3"/>
      <c r="J484" s="3"/>
    </row>
    <row r="485">
      <c r="A485" s="3" t="s">
        <v>6</v>
      </c>
      <c r="B485" s="3">
        <v>2218.0</v>
      </c>
      <c r="C485" s="3">
        <f t="shared" si="1"/>
        <v>0.0001759413014</v>
      </c>
      <c r="D485" s="3"/>
      <c r="I485" s="3"/>
      <c r="J485" s="3"/>
    </row>
    <row r="486">
      <c r="A486" s="3" t="s">
        <v>6</v>
      </c>
      <c r="B486" s="3">
        <v>2220.0</v>
      </c>
      <c r="C486" s="3">
        <f t="shared" si="1"/>
        <v>0.000175641363</v>
      </c>
      <c r="D486" s="3"/>
      <c r="I486" s="3"/>
      <c r="J486" s="3"/>
    </row>
    <row r="487">
      <c r="A487" s="3" t="s">
        <v>6</v>
      </c>
      <c r="B487" s="3">
        <v>2230.0</v>
      </c>
      <c r="C487" s="3">
        <f t="shared" si="1"/>
        <v>0.0001741428068</v>
      </c>
      <c r="D487" s="3"/>
      <c r="I487" s="3"/>
      <c r="J487" s="3"/>
    </row>
    <row r="488">
      <c r="A488" s="3" t="s">
        <v>6</v>
      </c>
      <c r="B488" s="3">
        <v>2237.0</v>
      </c>
      <c r="C488" s="3">
        <f t="shared" si="1"/>
        <v>0.0001730950079</v>
      </c>
      <c r="D488" s="3"/>
      <c r="I488" s="3"/>
      <c r="J488" s="3"/>
    </row>
    <row r="489">
      <c r="A489" s="3" t="s">
        <v>6</v>
      </c>
      <c r="B489" s="3">
        <v>2261.0</v>
      </c>
      <c r="C489" s="3">
        <f t="shared" si="1"/>
        <v>0.0001695108514</v>
      </c>
      <c r="D489" s="3"/>
      <c r="I489" s="3"/>
      <c r="J489" s="3"/>
    </row>
    <row r="490">
      <c r="A490" s="3" t="s">
        <v>6</v>
      </c>
      <c r="B490" s="3">
        <v>2266.0</v>
      </c>
      <c r="C490" s="3">
        <f t="shared" si="1"/>
        <v>0.0001687659137</v>
      </c>
      <c r="D490" s="3"/>
      <c r="I490" s="3"/>
      <c r="J490" s="3"/>
    </row>
    <row r="491">
      <c r="A491" s="3" t="s">
        <v>6</v>
      </c>
      <c r="B491" s="3">
        <v>2283.0</v>
      </c>
      <c r="C491" s="3">
        <f t="shared" si="1"/>
        <v>0.0001662381374</v>
      </c>
      <c r="D491" s="3"/>
      <c r="I491" s="3"/>
      <c r="J491" s="3"/>
    </row>
    <row r="492">
      <c r="A492" s="3" t="s">
        <v>6</v>
      </c>
      <c r="B492" s="3">
        <v>2289.0</v>
      </c>
      <c r="C492" s="3">
        <f t="shared" si="1"/>
        <v>0.0001653479342</v>
      </c>
      <c r="D492" s="3"/>
      <c r="I492" s="3"/>
      <c r="J492" s="3"/>
    </row>
    <row r="493">
      <c r="A493" s="3" t="s">
        <v>6</v>
      </c>
      <c r="B493" s="3">
        <v>2293.0</v>
      </c>
      <c r="C493" s="3">
        <f t="shared" si="1"/>
        <v>0.0001647550602</v>
      </c>
      <c r="D493" s="3"/>
      <c r="I493" s="3"/>
      <c r="J493" s="3"/>
    </row>
    <row r="494">
      <c r="A494" s="3" t="s">
        <v>6</v>
      </c>
      <c r="B494" s="3">
        <v>2320.0</v>
      </c>
      <c r="C494" s="3">
        <f t="shared" si="1"/>
        <v>0.0001607664161</v>
      </c>
      <c r="D494" s="3"/>
      <c r="I494" s="3"/>
      <c r="J494" s="3"/>
    </row>
    <row r="495">
      <c r="A495" s="3" t="s">
        <v>6</v>
      </c>
      <c r="B495" s="3">
        <v>2326.0</v>
      </c>
      <c r="C495" s="3">
        <f t="shared" si="1"/>
        <v>0.0001598833751</v>
      </c>
      <c r="D495" s="3"/>
      <c r="I495" s="3"/>
      <c r="J495" s="3"/>
    </row>
    <row r="496">
      <c r="A496" s="3" t="s">
        <v>6</v>
      </c>
      <c r="B496" s="3">
        <v>2331.0</v>
      </c>
      <c r="C496" s="3">
        <f t="shared" si="1"/>
        <v>0.0001591484843</v>
      </c>
      <c r="D496" s="3"/>
      <c r="I496" s="3"/>
      <c r="J496" s="3"/>
    </row>
    <row r="497">
      <c r="A497" s="3" t="s">
        <v>6</v>
      </c>
      <c r="B497" s="3">
        <v>2346.0</v>
      </c>
      <c r="C497" s="3">
        <f t="shared" si="1"/>
        <v>0.0001569493332</v>
      </c>
      <c r="D497" s="3"/>
      <c r="I497" s="3"/>
      <c r="J497" s="3"/>
    </row>
    <row r="498">
      <c r="A498" s="3" t="s">
        <v>6</v>
      </c>
      <c r="B498" s="3">
        <v>2353.0</v>
      </c>
      <c r="C498" s="3">
        <f t="shared" si="1"/>
        <v>0.0001559259996</v>
      </c>
      <c r="D498" s="3"/>
      <c r="I498" s="3"/>
      <c r="J498" s="3"/>
    </row>
    <row r="499">
      <c r="A499" s="3" t="s">
        <v>6</v>
      </c>
      <c r="B499" s="3">
        <v>2409.0</v>
      </c>
      <c r="C499" s="3">
        <f t="shared" si="1"/>
        <v>0.0001478132039</v>
      </c>
      <c r="D499" s="3"/>
      <c r="I499" s="3"/>
      <c r="J499" s="3"/>
    </row>
    <row r="500">
      <c r="A500" s="3" t="s">
        <v>6</v>
      </c>
      <c r="B500" s="3">
        <v>2414.0</v>
      </c>
      <c r="C500" s="3">
        <f t="shared" si="1"/>
        <v>0.000147095715</v>
      </c>
      <c r="D500" s="3"/>
      <c r="I500" s="3"/>
      <c r="J500" s="3"/>
    </row>
    <row r="501">
      <c r="A501" s="3" t="s">
        <v>6</v>
      </c>
      <c r="B501" s="3">
        <v>2431.0</v>
      </c>
      <c r="C501" s="3">
        <f t="shared" si="1"/>
        <v>0.0001446653293</v>
      </c>
      <c r="D501" s="3"/>
      <c r="I501" s="3"/>
      <c r="J501" s="3"/>
    </row>
    <row r="502">
      <c r="A502" s="3" t="s">
        <v>6</v>
      </c>
      <c r="B502" s="3">
        <v>2436.0</v>
      </c>
      <c r="C502" s="3">
        <f t="shared" si="1"/>
        <v>0.000143953244</v>
      </c>
      <c r="D502" s="3"/>
      <c r="I502" s="3"/>
      <c r="J502" s="3"/>
    </row>
    <row r="503">
      <c r="A503" s="3" t="s">
        <v>6</v>
      </c>
      <c r="B503" s="3">
        <v>2441.0</v>
      </c>
      <c r="C503" s="3">
        <f t="shared" si="1"/>
        <v>0.0001432424303</v>
      </c>
      <c r="D503" s="3"/>
      <c r="I503" s="3"/>
      <c r="J503" s="3"/>
    </row>
    <row r="504">
      <c r="A504" s="3" t="s">
        <v>6</v>
      </c>
      <c r="B504" s="3">
        <v>2443.0</v>
      </c>
      <c r="C504" s="3">
        <f t="shared" si="1"/>
        <v>0.0001429584644</v>
      </c>
      <c r="D504" s="3"/>
      <c r="I504" s="3"/>
      <c r="J504" s="3"/>
    </row>
    <row r="505">
      <c r="A505" s="3" t="s">
        <v>6</v>
      </c>
      <c r="B505" s="3">
        <v>2443.0</v>
      </c>
      <c r="C505" s="3">
        <f t="shared" si="1"/>
        <v>0.0001429584644</v>
      </c>
      <c r="D505" s="3"/>
      <c r="I505" s="3"/>
      <c r="J505" s="3"/>
    </row>
    <row r="506">
      <c r="A506" s="3" t="s">
        <v>6</v>
      </c>
      <c r="B506" s="3">
        <v>2468.0</v>
      </c>
      <c r="C506" s="3">
        <f t="shared" si="1"/>
        <v>0.0001394266782</v>
      </c>
      <c r="D506" s="3"/>
      <c r="I506" s="3"/>
      <c r="J506" s="3"/>
    </row>
    <row r="507">
      <c r="A507" s="3" t="s">
        <v>6</v>
      </c>
      <c r="B507" s="3">
        <v>2475.0</v>
      </c>
      <c r="C507" s="3">
        <f t="shared" si="1"/>
        <v>0.0001384438365</v>
      </c>
      <c r="D507" s="3"/>
      <c r="I507" s="3"/>
      <c r="J507" s="3"/>
    </row>
    <row r="508">
      <c r="A508" s="3" t="s">
        <v>6</v>
      </c>
      <c r="B508" s="3">
        <v>2489.0</v>
      </c>
      <c r="C508" s="3">
        <f t="shared" si="1"/>
        <v>0.0001364863749</v>
      </c>
      <c r="D508" s="3"/>
      <c r="I508" s="3"/>
      <c r="J508" s="3"/>
    </row>
    <row r="509">
      <c r="A509" s="3" t="s">
        <v>6</v>
      </c>
      <c r="B509" s="3">
        <v>2506.0</v>
      </c>
      <c r="C509" s="3">
        <f t="shared" si="1"/>
        <v>0.0001341245837</v>
      </c>
      <c r="D509" s="3"/>
      <c r="I509" s="3"/>
      <c r="J509" s="3"/>
    </row>
    <row r="510">
      <c r="A510" s="3" t="s">
        <v>6</v>
      </c>
      <c r="B510" s="3">
        <v>2526.0</v>
      </c>
      <c r="C510" s="3">
        <f t="shared" si="1"/>
        <v>0.0001313679576</v>
      </c>
      <c r="D510" s="3"/>
      <c r="I510" s="3"/>
      <c r="J510" s="3"/>
    </row>
    <row r="511">
      <c r="A511" s="3" t="s">
        <v>6</v>
      </c>
      <c r="B511" s="3">
        <v>2528.0</v>
      </c>
      <c r="C511" s="3">
        <f t="shared" si="1"/>
        <v>0.0001310936317</v>
      </c>
      <c r="D511" s="3"/>
      <c r="I511" s="3"/>
      <c r="J511" s="3"/>
    </row>
    <row r="512">
      <c r="A512" s="3" t="s">
        <v>6</v>
      </c>
      <c r="B512" s="3">
        <v>2551.0</v>
      </c>
      <c r="C512" s="3">
        <f t="shared" si="1"/>
        <v>0.0001279568126</v>
      </c>
      <c r="D512" s="3"/>
      <c r="I512" s="3"/>
      <c r="J512" s="3"/>
    </row>
    <row r="513">
      <c r="A513" s="3" t="s">
        <v>6</v>
      </c>
      <c r="B513" s="3">
        <v>2662.0</v>
      </c>
      <c r="C513" s="3">
        <f t="shared" si="1"/>
        <v>0.0001133149854</v>
      </c>
      <c r="D513" s="3"/>
      <c r="I513" s="3"/>
      <c r="J513" s="3"/>
    </row>
    <row r="514">
      <c r="A514" s="3" t="s">
        <v>6</v>
      </c>
      <c r="B514" s="3">
        <v>2673.0</v>
      </c>
      <c r="C514" s="3">
        <f t="shared" si="1"/>
        <v>0.0001119117115</v>
      </c>
      <c r="D514" s="3"/>
      <c r="I514" s="3"/>
      <c r="J514" s="3"/>
    </row>
    <row r="515">
      <c r="A515" s="3" t="s">
        <v>6</v>
      </c>
      <c r="B515" s="3">
        <v>2693.0</v>
      </c>
      <c r="C515" s="3">
        <f t="shared" si="1"/>
        <v>0.0001093835253</v>
      </c>
      <c r="D515" s="3"/>
      <c r="I515" s="3"/>
      <c r="J515" s="3"/>
    </row>
    <row r="516">
      <c r="A516" s="3" t="s">
        <v>6</v>
      </c>
      <c r="B516" s="3">
        <v>2725.0</v>
      </c>
      <c r="C516" s="3">
        <f t="shared" si="1"/>
        <v>0.0001054019787</v>
      </c>
      <c r="D516" s="3"/>
      <c r="I516" s="3"/>
      <c r="J516" s="3"/>
    </row>
    <row r="517">
      <c r="A517" s="3" t="s">
        <v>6</v>
      </c>
      <c r="B517" s="3">
        <v>2739.0</v>
      </c>
      <c r="C517" s="3">
        <f t="shared" si="1"/>
        <v>0.0001036851158</v>
      </c>
      <c r="D517" s="3"/>
      <c r="I517" s="3"/>
      <c r="J517" s="3"/>
    </row>
    <row r="518">
      <c r="A518" s="3" t="s">
        <v>6</v>
      </c>
      <c r="B518" s="3">
        <v>2756.0</v>
      </c>
      <c r="C518" s="3">
        <f t="shared" si="1"/>
        <v>0.0001016212044</v>
      </c>
      <c r="D518" s="3"/>
      <c r="I518" s="3"/>
      <c r="J518" s="3"/>
    </row>
    <row r="519">
      <c r="A519" s="3" t="s">
        <v>6</v>
      </c>
      <c r="B519" s="3">
        <v>2768.0</v>
      </c>
      <c r="C519" s="3">
        <f t="shared" si="1"/>
        <v>0.0001001782376</v>
      </c>
      <c r="D519" s="3"/>
      <c r="I519" s="3"/>
      <c r="J519" s="3"/>
    </row>
    <row r="520">
      <c r="A520" s="3" t="s">
        <v>6</v>
      </c>
      <c r="B520" s="3">
        <v>2805.0</v>
      </c>
      <c r="C520" s="3">
        <f t="shared" si="1"/>
        <v>0.00009580262696</v>
      </c>
      <c r="D520" s="3"/>
      <c r="I520" s="3"/>
      <c r="J520" s="3"/>
    </row>
    <row r="521">
      <c r="A521" s="3" t="s">
        <v>6</v>
      </c>
      <c r="B521" s="3">
        <v>2857.0</v>
      </c>
      <c r="C521" s="3">
        <f t="shared" si="1"/>
        <v>0.00008984448865</v>
      </c>
      <c r="D521" s="3"/>
      <c r="I521" s="3"/>
      <c r="J521" s="3"/>
    </row>
    <row r="522">
      <c r="A522" s="3" t="s">
        <v>6</v>
      </c>
      <c r="B522" s="3">
        <v>2875.0</v>
      </c>
      <c r="C522" s="3">
        <f t="shared" si="1"/>
        <v>0.00008783507159</v>
      </c>
      <c r="D522" s="3"/>
      <c r="I522" s="3"/>
      <c r="J522" s="3"/>
    </row>
    <row r="523">
      <c r="A523" s="3" t="s">
        <v>6</v>
      </c>
      <c r="B523" s="3">
        <v>2893.0</v>
      </c>
      <c r="C523" s="3">
        <f t="shared" si="1"/>
        <v>0.00008585324569</v>
      </c>
      <c r="D523" s="3"/>
      <c r="I523" s="3"/>
      <c r="J523" s="3"/>
    </row>
    <row r="524">
      <c r="A524" s="3" t="s">
        <v>6</v>
      </c>
      <c r="B524" s="3">
        <v>2985.0</v>
      </c>
      <c r="C524" s="3">
        <f t="shared" si="1"/>
        <v>0.00007616030887</v>
      </c>
      <c r="D524" s="3"/>
      <c r="I524" s="3"/>
      <c r="J524" s="3"/>
    </row>
    <row r="525">
      <c r="A525" s="3" t="s">
        <v>6</v>
      </c>
      <c r="B525" s="3">
        <v>3016.0</v>
      </c>
      <c r="C525" s="3">
        <f t="shared" si="1"/>
        <v>0.0000730602435</v>
      </c>
      <c r="D525" s="3"/>
      <c r="I525" s="3"/>
      <c r="J525" s="3"/>
    </row>
    <row r="526">
      <c r="A526" s="3" t="s">
        <v>6</v>
      </c>
      <c r="B526" s="3">
        <v>3036.0</v>
      </c>
      <c r="C526" s="3">
        <f t="shared" si="1"/>
        <v>0.00007110487452</v>
      </c>
      <c r="D526" s="3"/>
      <c r="I526" s="3"/>
      <c r="J526" s="3"/>
    </row>
    <row r="527">
      <c r="A527" s="3" t="s">
        <v>6</v>
      </c>
      <c r="B527" s="3">
        <v>3059.0</v>
      </c>
      <c r="C527" s="3">
        <f t="shared" si="1"/>
        <v>0.00006889955715</v>
      </c>
      <c r="D527" s="3"/>
      <c r="I527" s="3"/>
      <c r="J527" s="3"/>
    </row>
    <row r="528">
      <c r="A528" s="3" t="s">
        <v>6</v>
      </c>
      <c r="B528" s="3">
        <v>3063.0</v>
      </c>
      <c r="C528" s="3">
        <f t="shared" si="1"/>
        <v>0.00006852075846</v>
      </c>
      <c r="D528" s="3"/>
      <c r="I528" s="3"/>
      <c r="J528" s="3"/>
    </row>
    <row r="529">
      <c r="A529" s="3" t="s">
        <v>6</v>
      </c>
      <c r="B529" s="3">
        <v>3116.0</v>
      </c>
      <c r="C529" s="3">
        <f t="shared" si="1"/>
        <v>0.0000636339612</v>
      </c>
      <c r="D529" s="3"/>
      <c r="I529" s="3"/>
      <c r="J529" s="3"/>
    </row>
    <row r="530">
      <c r="A530" s="3" t="s">
        <v>6</v>
      </c>
      <c r="B530" s="3">
        <v>3131.0</v>
      </c>
      <c r="C530" s="3">
        <f t="shared" si="1"/>
        <v>0.00006229547707</v>
      </c>
      <c r="D530" s="3"/>
      <c r="I530" s="3"/>
      <c r="J530" s="3"/>
    </row>
    <row r="531">
      <c r="A531" s="3" t="s">
        <v>6</v>
      </c>
      <c r="B531" s="3">
        <v>3177.0</v>
      </c>
      <c r="C531" s="3">
        <f t="shared" si="1"/>
        <v>0.00005831276988</v>
      </c>
      <c r="D531" s="3"/>
      <c r="I531" s="3"/>
      <c r="J531" s="3"/>
    </row>
    <row r="532">
      <c r="A532" s="3" t="s">
        <v>6</v>
      </c>
      <c r="B532" s="3">
        <v>3205.0</v>
      </c>
      <c r="C532" s="3">
        <f t="shared" si="1"/>
        <v>0.00005597806048</v>
      </c>
      <c r="D532" s="3"/>
      <c r="I532" s="3"/>
      <c r="J532" s="3"/>
    </row>
    <row r="533">
      <c r="A533" s="3" t="s">
        <v>6</v>
      </c>
      <c r="B533" s="3">
        <v>3272.0</v>
      </c>
      <c r="C533" s="3">
        <f t="shared" si="1"/>
        <v>0.00005066319845</v>
      </c>
      <c r="D533" s="3"/>
      <c r="I533" s="3"/>
      <c r="J533" s="3"/>
    </row>
    <row r="534">
      <c r="A534" s="3" t="s">
        <v>6</v>
      </c>
      <c r="B534" s="3">
        <v>3308.0</v>
      </c>
      <c r="C534" s="3">
        <f t="shared" si="1"/>
        <v>0.00004796353558</v>
      </c>
      <c r="D534" s="3"/>
      <c r="I534" s="3"/>
      <c r="J534" s="3"/>
    </row>
    <row r="535">
      <c r="A535" s="3" t="s">
        <v>6</v>
      </c>
      <c r="B535" s="3">
        <v>3318.0</v>
      </c>
      <c r="C535" s="3">
        <f t="shared" si="1"/>
        <v>0.00004723271848</v>
      </c>
      <c r="D535" s="3"/>
      <c r="I535" s="3"/>
      <c r="J535" s="3"/>
    </row>
    <row r="536">
      <c r="A536" s="3" t="s">
        <v>6</v>
      </c>
      <c r="B536" s="3">
        <v>3376.0</v>
      </c>
      <c r="C536" s="3">
        <f t="shared" si="1"/>
        <v>0.0000431551835</v>
      </c>
      <c r="D536" s="3"/>
      <c r="I536" s="3"/>
      <c r="J536" s="3"/>
    </row>
    <row r="537">
      <c r="A537" s="3" t="s">
        <v>6</v>
      </c>
      <c r="B537" s="3">
        <v>3388.0</v>
      </c>
      <c r="C537" s="3">
        <f t="shared" si="1"/>
        <v>0.00004234545431</v>
      </c>
      <c r="D537" s="3"/>
      <c r="I537" s="3"/>
      <c r="J537" s="3"/>
    </row>
    <row r="538">
      <c r="A538" s="3" t="s">
        <v>6</v>
      </c>
      <c r="B538" s="3">
        <v>3533.0</v>
      </c>
      <c r="C538" s="3">
        <f t="shared" si="1"/>
        <v>0.00003344445582</v>
      </c>
      <c r="D538" s="3"/>
      <c r="I538" s="3"/>
      <c r="J538" s="3"/>
    </row>
    <row r="539">
      <c r="A539" s="3" t="s">
        <v>6</v>
      </c>
      <c r="B539" s="3">
        <v>3537.0</v>
      </c>
      <c r="C539" s="3">
        <f t="shared" si="1"/>
        <v>0.00003322127596</v>
      </c>
      <c r="D539" s="3"/>
      <c r="I539" s="3"/>
      <c r="J539" s="3"/>
    </row>
    <row r="540">
      <c r="A540" s="3" t="s">
        <v>6</v>
      </c>
      <c r="B540" s="3">
        <v>3594.0</v>
      </c>
      <c r="C540" s="3">
        <f t="shared" si="1"/>
        <v>0.00003016538733</v>
      </c>
      <c r="D540" s="3"/>
      <c r="I540" s="3"/>
      <c r="J540" s="3"/>
    </row>
    <row r="541">
      <c r="A541" s="3" t="s">
        <v>6</v>
      </c>
      <c r="B541" s="3">
        <v>3596.0</v>
      </c>
      <c r="C541" s="3">
        <f t="shared" si="1"/>
        <v>0.00003006231977</v>
      </c>
      <c r="D541" s="3"/>
      <c r="I541" s="3"/>
      <c r="J541" s="3"/>
    </row>
    <row r="542">
      <c r="A542" s="3" t="s">
        <v>6</v>
      </c>
      <c r="B542" s="3">
        <v>3657.0</v>
      </c>
      <c r="C542" s="3">
        <f t="shared" si="1"/>
        <v>0.00002704994187</v>
      </c>
      <c r="D542" s="3"/>
      <c r="I542" s="3"/>
      <c r="J542" s="3"/>
    </row>
    <row r="543">
      <c r="A543" s="3" t="s">
        <v>6</v>
      </c>
      <c r="B543" s="3">
        <v>3727.0</v>
      </c>
      <c r="C543" s="3">
        <f t="shared" si="1"/>
        <v>0.00002389475675</v>
      </c>
      <c r="D543" s="3"/>
      <c r="I543" s="3"/>
      <c r="J543" s="3"/>
    </row>
    <row r="544">
      <c r="A544" s="3" t="s">
        <v>6</v>
      </c>
      <c r="B544" s="3">
        <v>3742.0</v>
      </c>
      <c r="C544" s="3">
        <f t="shared" si="1"/>
        <v>0.00002325882186</v>
      </c>
      <c r="D544" s="3"/>
      <c r="I544" s="3"/>
      <c r="J544" s="3"/>
    </row>
    <row r="545">
      <c r="A545" s="3" t="s">
        <v>6</v>
      </c>
      <c r="B545" s="3">
        <v>3777.0</v>
      </c>
      <c r="C545" s="3">
        <f t="shared" si="1"/>
        <v>0.00002182810014</v>
      </c>
      <c r="D545" s="3"/>
      <c r="I545" s="3"/>
      <c r="J545" s="3"/>
    </row>
    <row r="546">
      <c r="A546" s="3" t="s">
        <v>6</v>
      </c>
      <c r="B546" s="3">
        <v>3934.0</v>
      </c>
      <c r="C546" s="3">
        <f t="shared" si="1"/>
        <v>0.00001626501197</v>
      </c>
      <c r="D546" s="3"/>
      <c r="I546" s="3"/>
      <c r="J546" s="3"/>
    </row>
    <row r="547">
      <c r="A547" s="3" t="s">
        <v>6</v>
      </c>
      <c r="B547" s="3">
        <v>4006.0</v>
      </c>
      <c r="C547" s="3">
        <f t="shared" si="1"/>
        <v>0.00001413937163</v>
      </c>
      <c r="D547" s="3"/>
      <c r="I547" s="3"/>
      <c r="J547" s="3"/>
    </row>
    <row r="548">
      <c r="A548" s="3" t="s">
        <v>6</v>
      </c>
      <c r="B548" s="3">
        <v>4065.0</v>
      </c>
      <c r="C548" s="3">
        <f t="shared" si="1"/>
        <v>0.00001257596277</v>
      </c>
      <c r="D548" s="3"/>
      <c r="I548" s="3"/>
      <c r="J548" s="3"/>
    </row>
    <row r="549">
      <c r="A549" s="3" t="s">
        <v>6</v>
      </c>
      <c r="B549" s="3">
        <v>4233.0</v>
      </c>
      <c r="C549" s="3">
        <f t="shared" si="1"/>
        <v>0.000008901691474</v>
      </c>
      <c r="D549" s="3"/>
      <c r="I549" s="3"/>
      <c r="J549" s="3"/>
    </row>
    <row r="550">
      <c r="A550" s="3" t="s">
        <v>6</v>
      </c>
      <c r="B550" s="3">
        <v>4289.0</v>
      </c>
      <c r="C550" s="3">
        <f t="shared" si="1"/>
        <v>0.000007902250344</v>
      </c>
      <c r="D550" s="3"/>
      <c r="I550" s="3"/>
      <c r="J550" s="3"/>
    </row>
    <row r="551">
      <c r="A551" s="3" t="s">
        <v>6</v>
      </c>
      <c r="B551" s="3">
        <v>4358.0</v>
      </c>
      <c r="C551" s="3">
        <f t="shared" si="1"/>
        <v>0.000006805406917</v>
      </c>
      <c r="D551" s="3"/>
      <c r="I551" s="3"/>
      <c r="J551" s="3"/>
    </row>
    <row r="552">
      <c r="A552" s="3" t="s">
        <v>6</v>
      </c>
      <c r="B552" s="3">
        <v>4498.0</v>
      </c>
      <c r="C552" s="3">
        <f t="shared" si="1"/>
        <v>0.000004979857765</v>
      </c>
      <c r="D552" s="3"/>
      <c r="I552" s="3"/>
      <c r="J552" s="3"/>
    </row>
    <row r="553">
      <c r="A553" s="3" t="s">
        <v>6</v>
      </c>
      <c r="B553" s="3">
        <v>4799.0</v>
      </c>
      <c r="C553" s="3">
        <f t="shared" si="1"/>
        <v>0.000002441292059</v>
      </c>
      <c r="D553" s="3"/>
      <c r="I553" s="3"/>
      <c r="J553" s="3"/>
    </row>
    <row r="554">
      <c r="A554" s="3" t="s">
        <v>6</v>
      </c>
      <c r="B554" s="3">
        <v>5139.0</v>
      </c>
      <c r="C554" s="3">
        <f t="shared" si="1"/>
        <v>0.000001019512802</v>
      </c>
      <c r="D554" s="3"/>
      <c r="I554" s="3"/>
      <c r="J554" s="3"/>
    </row>
    <row r="555">
      <c r="A555" s="3" t="s">
        <v>6</v>
      </c>
      <c r="B555" s="3">
        <v>5168.0</v>
      </c>
      <c r="C555" s="3">
        <f t="shared" si="1"/>
        <v>0.0000009431865404</v>
      </c>
      <c r="D555" s="3"/>
      <c r="I555" s="3"/>
      <c r="J555" s="3"/>
    </row>
    <row r="556">
      <c r="A556" s="3" t="s">
        <v>6</v>
      </c>
      <c r="B556" s="3">
        <v>5180.0</v>
      </c>
      <c r="C556" s="3">
        <f t="shared" si="1"/>
        <v>0.0000009131598068</v>
      </c>
      <c r="D556" s="3"/>
      <c r="I556" s="3"/>
      <c r="J556" s="3"/>
    </row>
    <row r="557">
      <c r="A557" s="3" t="s">
        <v>6</v>
      </c>
      <c r="B557" s="3">
        <v>5203.0</v>
      </c>
      <c r="C557" s="3">
        <f t="shared" si="1"/>
        <v>0.0000008580390467</v>
      </c>
      <c r="D557" s="3"/>
      <c r="I557" s="3"/>
      <c r="J557" s="3"/>
    </row>
    <row r="558">
      <c r="A558" s="3" t="s">
        <v>6</v>
      </c>
      <c r="B558" s="3">
        <v>5419.0</v>
      </c>
      <c r="C558" s="3">
        <f t="shared" si="1"/>
        <v>0.0000004705189826</v>
      </c>
      <c r="D558" s="3"/>
      <c r="I558" s="3"/>
      <c r="J558" s="3"/>
    </row>
    <row r="559">
      <c r="A559" s="3" t="s">
        <v>6</v>
      </c>
      <c r="B559" s="3">
        <v>5512.0</v>
      </c>
      <c r="C559" s="3">
        <f t="shared" si="1"/>
        <v>0.0000003600314474</v>
      </c>
      <c r="D559" s="3"/>
      <c r="I559" s="3"/>
      <c r="J559" s="3"/>
    </row>
    <row r="560">
      <c r="A560" s="3" t="s">
        <v>6</v>
      </c>
      <c r="B560" s="3">
        <v>5880.0</v>
      </c>
      <c r="C560" s="3">
        <f t="shared" si="1"/>
        <v>0.0000001184178952</v>
      </c>
      <c r="D560" s="3"/>
      <c r="I560" s="3"/>
      <c r="J560" s="3"/>
    </row>
    <row r="561">
      <c r="A561" s="3" t="s">
        <v>6</v>
      </c>
      <c r="B561" s="3">
        <v>5966.0</v>
      </c>
      <c r="C561" s="3">
        <f t="shared" si="1"/>
        <v>0.00000009021370582</v>
      </c>
      <c r="D561" s="3"/>
      <c r="I561" s="3"/>
      <c r="J561" s="3"/>
    </row>
    <row r="562">
      <c r="A562" s="3" t="s">
        <v>6</v>
      </c>
      <c r="B562" s="3">
        <v>6212.0</v>
      </c>
      <c r="C562" s="3">
        <f t="shared" si="1"/>
        <v>0.00000004038893906</v>
      </c>
      <c r="D562" s="3"/>
      <c r="I562" s="3"/>
      <c r="J562" s="3"/>
    </row>
    <row r="563">
      <c r="A563" s="3" t="s">
        <v>6</v>
      </c>
      <c r="B563" s="3">
        <v>6286.0</v>
      </c>
      <c r="C563" s="3">
        <f t="shared" si="1"/>
        <v>0.00000003148245975</v>
      </c>
      <c r="D563" s="3"/>
      <c r="I563" s="3"/>
      <c r="J563" s="3"/>
    </row>
    <row r="564">
      <c r="A564" s="3" t="s">
        <v>6</v>
      </c>
      <c r="B564" s="3">
        <v>6406.0</v>
      </c>
      <c r="C564" s="3">
        <f t="shared" si="1"/>
        <v>0.00000002086730799</v>
      </c>
      <c r="D564" s="3"/>
      <c r="I564" s="3"/>
      <c r="J564" s="3"/>
    </row>
    <row r="565">
      <c r="A565" s="3" t="s">
        <v>6</v>
      </c>
      <c r="B565" s="3">
        <v>6465.0</v>
      </c>
      <c r="C565" s="3">
        <f t="shared" si="1"/>
        <v>0.00000001699117336</v>
      </c>
      <c r="D565" s="3"/>
      <c r="I565" s="3"/>
      <c r="J565" s="3"/>
    </row>
    <row r="566">
      <c r="A566" s="3" t="s">
        <v>6</v>
      </c>
      <c r="B566" s="3">
        <v>7295.0</v>
      </c>
      <c r="C566" s="3">
        <f t="shared" si="1"/>
        <v>0.0000000007496169763</v>
      </c>
      <c r="D566" s="3"/>
      <c r="I566" s="3"/>
      <c r="J566" s="3"/>
    </row>
    <row r="567">
      <c r="A567" s="3"/>
      <c r="B567" s="3"/>
      <c r="C567" s="3"/>
      <c r="D567" s="3"/>
      <c r="I567" s="3"/>
      <c r="J567" s="3"/>
    </row>
    <row r="568">
      <c r="A568" s="3"/>
      <c r="B568" s="3"/>
      <c r="C568" s="3"/>
      <c r="D568" s="3"/>
      <c r="I568" s="3"/>
      <c r="J568" s="3"/>
    </row>
    <row r="569">
      <c r="A569" s="3"/>
      <c r="B569" s="3"/>
      <c r="C569" s="3"/>
      <c r="D569" s="3"/>
      <c r="I569" s="3"/>
      <c r="J569" s="3"/>
    </row>
    <row r="570">
      <c r="A570" s="3"/>
      <c r="B570" s="3"/>
      <c r="C570" s="3"/>
      <c r="D570" s="3"/>
      <c r="I570" s="3"/>
      <c r="J570" s="3"/>
    </row>
    <row r="571">
      <c r="A571" s="3"/>
      <c r="B571" s="3"/>
      <c r="C571" s="3"/>
      <c r="D571" s="3"/>
      <c r="I571" s="3"/>
      <c r="J571" s="3"/>
    </row>
    <row r="572">
      <c r="A572" s="3"/>
      <c r="B572" s="3"/>
      <c r="C572" s="3"/>
      <c r="D572" s="3"/>
      <c r="I572" s="3"/>
      <c r="J572" s="3"/>
    </row>
    <row r="573">
      <c r="A573" s="3"/>
      <c r="B573" s="3"/>
      <c r="C573" s="3"/>
      <c r="D573" s="3"/>
      <c r="I573" s="3"/>
      <c r="J573" s="3"/>
    </row>
    <row r="574">
      <c r="A574" s="3"/>
      <c r="B574" s="3"/>
      <c r="C574" s="3"/>
      <c r="D574" s="3"/>
      <c r="I574" s="3"/>
      <c r="J574" s="3"/>
    </row>
    <row r="575">
      <c r="A575" s="3"/>
      <c r="B575" s="3"/>
      <c r="C575" s="3"/>
      <c r="D575" s="3"/>
      <c r="I575" s="3"/>
      <c r="J575" s="3"/>
    </row>
    <row r="576">
      <c r="A576" s="3"/>
      <c r="B576" s="3"/>
      <c r="C576" s="3"/>
      <c r="D576" s="3"/>
      <c r="I576" s="3"/>
      <c r="J576" s="3"/>
    </row>
    <row r="577">
      <c r="A577" s="3"/>
      <c r="B577" s="3"/>
      <c r="C577" s="3"/>
      <c r="D577" s="3"/>
      <c r="I577" s="3"/>
      <c r="J577" s="3"/>
    </row>
    <row r="578">
      <c r="A578" s="3"/>
      <c r="B578" s="3"/>
      <c r="C578" s="3"/>
      <c r="D578" s="3"/>
      <c r="I578" s="3"/>
      <c r="J578" s="3"/>
    </row>
    <row r="579">
      <c r="A579" s="3"/>
      <c r="B579" s="3"/>
      <c r="C579" s="3"/>
      <c r="D579" s="3"/>
      <c r="I579" s="3"/>
      <c r="J579" s="3"/>
    </row>
    <row r="580">
      <c r="A580" s="3"/>
      <c r="B580" s="3"/>
      <c r="C580" s="3"/>
      <c r="D580" s="3"/>
      <c r="I580" s="3"/>
      <c r="J580" s="3"/>
    </row>
    <row r="581">
      <c r="A581" s="3"/>
      <c r="B581" s="3"/>
      <c r="C581" s="3"/>
      <c r="D581" s="3"/>
      <c r="I581" s="3"/>
      <c r="J581" s="3"/>
    </row>
    <row r="582">
      <c r="A582" s="3"/>
      <c r="B582" s="3"/>
      <c r="C582" s="3"/>
      <c r="D582" s="3"/>
      <c r="I582" s="3"/>
      <c r="J582" s="3"/>
    </row>
    <row r="583">
      <c r="A583" s="3"/>
      <c r="B583" s="3"/>
      <c r="C583" s="3"/>
      <c r="D583" s="3"/>
      <c r="I583" s="3"/>
      <c r="J583" s="3"/>
    </row>
    <row r="584">
      <c r="A584" s="3"/>
      <c r="B584" s="3"/>
      <c r="C584" s="3"/>
      <c r="D584" s="3"/>
      <c r="I584" s="3"/>
      <c r="J584" s="3"/>
    </row>
    <row r="585">
      <c r="A585" s="3"/>
      <c r="B585" s="3"/>
      <c r="C585" s="3"/>
      <c r="D585" s="3"/>
      <c r="I585" s="3"/>
      <c r="J585" s="3"/>
    </row>
    <row r="586">
      <c r="A586" s="3"/>
      <c r="B586" s="3"/>
      <c r="C586" s="3"/>
      <c r="D586" s="3"/>
      <c r="I586" s="3"/>
      <c r="J586" s="3"/>
    </row>
    <row r="587">
      <c r="A587" s="3"/>
      <c r="B587" s="3"/>
      <c r="C587" s="3"/>
      <c r="D587" s="3"/>
      <c r="I587" s="3"/>
      <c r="J587" s="3"/>
    </row>
    <row r="588">
      <c r="A588" s="3"/>
      <c r="B588" s="3"/>
      <c r="C588" s="3"/>
      <c r="D588" s="3"/>
      <c r="I588" s="3"/>
      <c r="J588" s="3"/>
    </row>
    <row r="589">
      <c r="A589" s="3"/>
      <c r="B589" s="3"/>
      <c r="C589" s="3"/>
      <c r="D589" s="3"/>
      <c r="I589" s="3"/>
      <c r="J589" s="3"/>
    </row>
    <row r="590">
      <c r="A590" s="3"/>
      <c r="B590" s="3"/>
      <c r="C590" s="3"/>
      <c r="D590" s="3"/>
      <c r="I590" s="3"/>
      <c r="J590" s="3"/>
    </row>
    <row r="591">
      <c r="A591" s="3"/>
      <c r="B591" s="3"/>
      <c r="C591" s="3"/>
      <c r="D591" s="3"/>
      <c r="I591" s="3"/>
      <c r="J591" s="3"/>
    </row>
    <row r="592">
      <c r="A592" s="3"/>
      <c r="B592" s="3"/>
      <c r="C592" s="3"/>
      <c r="D592" s="3"/>
      <c r="I592" s="3"/>
      <c r="J592" s="3"/>
    </row>
    <row r="593">
      <c r="A593" s="3"/>
      <c r="B593" s="3"/>
      <c r="C593" s="3"/>
      <c r="D593" s="3"/>
      <c r="I593" s="3"/>
      <c r="J593" s="3"/>
    </row>
    <row r="594">
      <c r="A594" s="3"/>
      <c r="B594" s="3"/>
      <c r="C594" s="3"/>
      <c r="D594" s="3"/>
      <c r="I594" s="3"/>
      <c r="J594" s="3"/>
    </row>
    <row r="595">
      <c r="A595" s="3"/>
      <c r="B595" s="3"/>
      <c r="C595" s="3"/>
      <c r="D595" s="3"/>
      <c r="I595" s="3"/>
      <c r="J595" s="3"/>
    </row>
    <row r="596">
      <c r="A596" s="3"/>
      <c r="B596" s="3"/>
      <c r="C596" s="3"/>
      <c r="D596" s="3"/>
      <c r="I596" s="3"/>
      <c r="J596" s="3"/>
    </row>
    <row r="597">
      <c r="A597" s="3"/>
      <c r="B597" s="3"/>
      <c r="C597" s="3"/>
      <c r="D597" s="3"/>
      <c r="I597" s="3"/>
      <c r="J597" s="3"/>
    </row>
    <row r="598">
      <c r="A598" s="3"/>
      <c r="B598" s="3"/>
      <c r="C598" s="3"/>
      <c r="D598" s="3"/>
      <c r="I598" s="3"/>
      <c r="J598" s="3"/>
    </row>
    <row r="599">
      <c r="A599" s="3"/>
      <c r="B599" s="3"/>
      <c r="C599" s="3"/>
      <c r="D599" s="3"/>
      <c r="I599" s="3"/>
      <c r="J599" s="3"/>
    </row>
    <row r="600">
      <c r="A600" s="3"/>
      <c r="B600" s="3"/>
      <c r="C600" s="3"/>
      <c r="D600" s="3"/>
      <c r="I600" s="3"/>
      <c r="J600" s="3"/>
    </row>
    <row r="601">
      <c r="A601" s="3"/>
      <c r="B601" s="3"/>
      <c r="C601" s="3"/>
      <c r="D601" s="3"/>
      <c r="I601" s="3"/>
      <c r="J601" s="3"/>
    </row>
    <row r="602">
      <c r="A602" s="3"/>
      <c r="B602" s="3"/>
      <c r="C602" s="3"/>
      <c r="D602" s="3"/>
      <c r="I602" s="3"/>
      <c r="J602" s="3"/>
    </row>
    <row r="603">
      <c r="A603" s="3"/>
      <c r="B603" s="3"/>
      <c r="C603" s="3"/>
      <c r="D603" s="3"/>
      <c r="I603" s="3"/>
      <c r="J603" s="3"/>
    </row>
    <row r="604">
      <c r="A604" s="3"/>
      <c r="B604" s="3"/>
      <c r="C604" s="3"/>
      <c r="D604" s="3"/>
      <c r="I604" s="3"/>
      <c r="J604" s="3"/>
    </row>
    <row r="605">
      <c r="A605" s="3"/>
      <c r="B605" s="3"/>
      <c r="C605" s="3"/>
      <c r="D605" s="3"/>
      <c r="I605" s="3"/>
      <c r="J605" s="3"/>
    </row>
    <row r="606">
      <c r="A606" s="3"/>
      <c r="B606" s="3"/>
      <c r="C606" s="3"/>
      <c r="D606" s="3"/>
      <c r="I606" s="3"/>
      <c r="J606" s="3"/>
    </row>
    <row r="607">
      <c r="A607" s="3"/>
      <c r="B607" s="3"/>
      <c r="C607" s="3"/>
      <c r="D607" s="3"/>
      <c r="I607" s="3"/>
      <c r="J607" s="3"/>
    </row>
    <row r="608">
      <c r="A608" s="3"/>
      <c r="B608" s="3"/>
      <c r="C608" s="3"/>
      <c r="D608" s="3"/>
      <c r="I608" s="3"/>
      <c r="J608" s="3"/>
    </row>
    <row r="609">
      <c r="A609" s="3"/>
      <c r="B609" s="3"/>
      <c r="C609" s="3"/>
      <c r="D609" s="3"/>
      <c r="I609" s="3"/>
      <c r="J609" s="3"/>
    </row>
    <row r="610">
      <c r="A610" s="3"/>
      <c r="B610" s="3"/>
      <c r="C610" s="3"/>
      <c r="D610" s="3"/>
      <c r="I610" s="3"/>
      <c r="J610" s="3"/>
    </row>
    <row r="611">
      <c r="A611" s="3"/>
      <c r="B611" s="3"/>
      <c r="C611" s="3"/>
      <c r="D611" s="3"/>
      <c r="I611" s="3"/>
      <c r="J611" s="3"/>
    </row>
    <row r="612">
      <c r="A612" s="3"/>
      <c r="B612" s="3"/>
      <c r="C612" s="3"/>
      <c r="D612" s="3"/>
      <c r="I612" s="3"/>
      <c r="J612" s="3"/>
    </row>
    <row r="613">
      <c r="A613" s="3"/>
      <c r="B613" s="3"/>
      <c r="C613" s="3"/>
      <c r="D613" s="3"/>
      <c r="I613" s="3"/>
      <c r="J613" s="3"/>
    </row>
    <row r="614">
      <c r="A614" s="3"/>
      <c r="B614" s="3"/>
      <c r="C614" s="3"/>
      <c r="D614" s="3"/>
      <c r="I614" s="3"/>
      <c r="J614" s="3"/>
    </row>
    <row r="615">
      <c r="A615" s="3"/>
      <c r="B615" s="3"/>
      <c r="C615" s="3"/>
      <c r="D615" s="3"/>
      <c r="I615" s="3"/>
      <c r="J615" s="3"/>
    </row>
    <row r="616">
      <c r="A616" s="3"/>
      <c r="B616" s="3"/>
      <c r="C616" s="3"/>
      <c r="D616" s="3"/>
      <c r="I616" s="3"/>
      <c r="J616" s="3"/>
    </row>
    <row r="617">
      <c r="A617" s="3"/>
      <c r="B617" s="3"/>
      <c r="C617" s="3"/>
      <c r="D617" s="3"/>
      <c r="I617" s="3"/>
      <c r="J617" s="3"/>
    </row>
    <row r="618">
      <c r="A618" s="3"/>
      <c r="B618" s="3"/>
      <c r="C618" s="3"/>
      <c r="D618" s="3"/>
      <c r="I618" s="3"/>
      <c r="J618" s="3"/>
    </row>
    <row r="619">
      <c r="A619" s="3"/>
      <c r="B619" s="3"/>
      <c r="C619" s="3"/>
      <c r="D619" s="3"/>
      <c r="I619" s="3"/>
      <c r="J619" s="3"/>
    </row>
    <row r="620">
      <c r="A620" s="3"/>
      <c r="B620" s="3"/>
      <c r="C620" s="3"/>
      <c r="D620" s="3"/>
      <c r="I620" s="3"/>
      <c r="J620" s="3"/>
    </row>
    <row r="621">
      <c r="A621" s="3"/>
      <c r="B621" s="3"/>
      <c r="C621" s="3"/>
      <c r="D621" s="3"/>
      <c r="I621" s="3"/>
      <c r="J621" s="3"/>
    </row>
    <row r="622">
      <c r="A622" s="3"/>
      <c r="B622" s="3"/>
      <c r="C622" s="3"/>
      <c r="D622" s="3"/>
      <c r="I622" s="3"/>
      <c r="J622" s="3"/>
    </row>
    <row r="623">
      <c r="A623" s="3"/>
      <c r="B623" s="3"/>
      <c r="C623" s="3"/>
      <c r="D623" s="3"/>
      <c r="I623" s="3"/>
      <c r="J623" s="3"/>
    </row>
    <row r="624">
      <c r="A624" s="3"/>
      <c r="B624" s="3"/>
      <c r="C624" s="3"/>
      <c r="D624" s="3"/>
      <c r="I624" s="3"/>
      <c r="J624" s="3"/>
    </row>
    <row r="625">
      <c r="A625" s="3"/>
      <c r="B625" s="3"/>
      <c r="C625" s="3"/>
      <c r="D625" s="3"/>
      <c r="I625" s="3"/>
      <c r="J625" s="3"/>
    </row>
    <row r="626">
      <c r="A626" s="3"/>
      <c r="B626" s="3"/>
      <c r="C626" s="3"/>
      <c r="D626" s="3"/>
      <c r="I626" s="3"/>
      <c r="J626" s="3"/>
    </row>
    <row r="627">
      <c r="A627" s="3"/>
      <c r="B627" s="3"/>
      <c r="C627" s="3"/>
      <c r="D627" s="3"/>
      <c r="I627" s="3"/>
      <c r="J627" s="3"/>
    </row>
    <row r="628">
      <c r="A628" s="3"/>
      <c r="B628" s="3"/>
      <c r="C628" s="3"/>
      <c r="D628" s="3"/>
      <c r="I628" s="3"/>
      <c r="J628" s="3"/>
    </row>
    <row r="629">
      <c r="A629" s="3"/>
      <c r="B629" s="3"/>
      <c r="C629" s="3"/>
      <c r="D629" s="3"/>
      <c r="I629" s="3"/>
      <c r="J629" s="3"/>
    </row>
    <row r="630">
      <c r="A630" s="3"/>
      <c r="B630" s="3"/>
      <c r="C630" s="3"/>
      <c r="D630" s="3"/>
      <c r="I630" s="3"/>
      <c r="J630" s="3"/>
    </row>
    <row r="631">
      <c r="A631" s="3"/>
      <c r="B631" s="3"/>
      <c r="C631" s="3"/>
      <c r="D631" s="3"/>
      <c r="I631" s="3"/>
      <c r="J631" s="3"/>
    </row>
    <row r="632">
      <c r="A632" s="3"/>
      <c r="B632" s="3"/>
      <c r="C632" s="3"/>
      <c r="D632" s="3"/>
      <c r="I632" s="3"/>
      <c r="J632" s="3"/>
    </row>
    <row r="633">
      <c r="A633" s="3"/>
      <c r="B633" s="3"/>
      <c r="C633" s="3"/>
      <c r="D633" s="3"/>
      <c r="I633" s="3"/>
      <c r="J633" s="3"/>
    </row>
    <row r="634">
      <c r="A634" s="3"/>
      <c r="B634" s="3"/>
      <c r="C634" s="3"/>
      <c r="D634" s="3"/>
      <c r="I634" s="3"/>
      <c r="J634" s="3"/>
    </row>
    <row r="635">
      <c r="A635" s="3"/>
      <c r="B635" s="3"/>
      <c r="C635" s="3"/>
      <c r="D635" s="3"/>
      <c r="I635" s="3"/>
      <c r="J635" s="3"/>
    </row>
    <row r="636">
      <c r="A636" s="3"/>
      <c r="B636" s="3"/>
      <c r="C636" s="3"/>
      <c r="D636" s="3"/>
      <c r="I636" s="3"/>
      <c r="J636" s="3"/>
    </row>
    <row r="637">
      <c r="A637" s="3"/>
      <c r="B637" s="3"/>
      <c r="C637" s="3"/>
      <c r="D637" s="3"/>
      <c r="I637" s="3"/>
      <c r="J637" s="3"/>
    </row>
    <row r="638">
      <c r="A638" s="3"/>
      <c r="B638" s="3"/>
      <c r="C638" s="3"/>
      <c r="D638" s="3"/>
      <c r="I638" s="3"/>
      <c r="J638" s="3"/>
    </row>
    <row r="639">
      <c r="A639" s="3"/>
      <c r="B639" s="3"/>
      <c r="C639" s="3"/>
      <c r="D639" s="3"/>
      <c r="I639" s="3"/>
      <c r="J639" s="3"/>
    </row>
    <row r="640">
      <c r="A640" s="3"/>
      <c r="B640" s="3"/>
      <c r="C640" s="3"/>
      <c r="D640" s="3"/>
      <c r="I640" s="3"/>
      <c r="J640" s="3"/>
    </row>
    <row r="641">
      <c r="A641" s="3"/>
      <c r="B641" s="3"/>
      <c r="C641" s="3"/>
      <c r="D641" s="3"/>
      <c r="I641" s="3"/>
      <c r="J641" s="3"/>
    </row>
    <row r="642">
      <c r="A642" s="3"/>
      <c r="B642" s="3"/>
      <c r="C642" s="3"/>
      <c r="D642" s="3"/>
      <c r="I642" s="3"/>
      <c r="J642" s="3"/>
    </row>
    <row r="643">
      <c r="A643" s="3"/>
      <c r="B643" s="3"/>
      <c r="C643" s="3"/>
      <c r="D643" s="3"/>
      <c r="I643" s="3"/>
      <c r="J643" s="3"/>
    </row>
    <row r="644">
      <c r="A644" s="3"/>
      <c r="B644" s="3"/>
      <c r="C644" s="3"/>
      <c r="D644" s="3"/>
      <c r="I644" s="3"/>
      <c r="J644" s="3"/>
    </row>
    <row r="645">
      <c r="A645" s="3"/>
      <c r="B645" s="3"/>
      <c r="C645" s="3"/>
      <c r="D645" s="3"/>
      <c r="I645" s="3"/>
      <c r="J645" s="3"/>
    </row>
    <row r="646">
      <c r="A646" s="3"/>
      <c r="B646" s="3"/>
      <c r="C646" s="3"/>
      <c r="D646" s="3"/>
      <c r="I646" s="3"/>
      <c r="J646" s="3"/>
    </row>
    <row r="647">
      <c r="A647" s="3"/>
      <c r="B647" s="3"/>
      <c r="C647" s="3"/>
      <c r="D647" s="3"/>
      <c r="I647" s="3"/>
      <c r="J647" s="3"/>
    </row>
    <row r="648">
      <c r="A648" s="3"/>
      <c r="B648" s="3"/>
      <c r="C648" s="3"/>
      <c r="D648" s="3"/>
      <c r="I648" s="3"/>
      <c r="J648" s="3"/>
    </row>
    <row r="649">
      <c r="A649" s="3"/>
      <c r="B649" s="3"/>
      <c r="C649" s="3"/>
      <c r="D649" s="3"/>
      <c r="I649" s="3"/>
      <c r="J649" s="3"/>
    </row>
    <row r="650">
      <c r="A650" s="3"/>
      <c r="B650" s="3"/>
      <c r="C650" s="3"/>
      <c r="D650" s="3"/>
      <c r="I650" s="3"/>
      <c r="J650" s="3"/>
    </row>
    <row r="651">
      <c r="A651" s="3"/>
      <c r="B651" s="3"/>
      <c r="C651" s="3"/>
      <c r="D651" s="3"/>
      <c r="I651" s="3"/>
      <c r="J651" s="3"/>
    </row>
    <row r="652">
      <c r="A652" s="3"/>
      <c r="B652" s="3"/>
      <c r="C652" s="3"/>
      <c r="D652" s="3"/>
      <c r="I652" s="3"/>
      <c r="J652" s="3"/>
    </row>
    <row r="653">
      <c r="A653" s="3"/>
      <c r="B653" s="3"/>
      <c r="C653" s="3"/>
      <c r="D653" s="3"/>
      <c r="I653" s="3"/>
      <c r="J653" s="3"/>
    </row>
    <row r="654">
      <c r="A654" s="3"/>
      <c r="B654" s="3"/>
      <c r="C654" s="3"/>
      <c r="D654" s="3"/>
      <c r="I654" s="3"/>
      <c r="J654" s="3"/>
    </row>
    <row r="655">
      <c r="A655" s="3"/>
      <c r="B655" s="3"/>
      <c r="C655" s="3"/>
      <c r="D655" s="3"/>
      <c r="I655" s="3"/>
      <c r="J655" s="3"/>
    </row>
    <row r="656">
      <c r="A656" s="3"/>
      <c r="B656" s="3"/>
      <c r="C656" s="3"/>
      <c r="D656" s="3"/>
      <c r="I656" s="3"/>
      <c r="J656" s="3"/>
    </row>
    <row r="657">
      <c r="A657" s="3"/>
      <c r="B657" s="3"/>
      <c r="C657" s="3"/>
      <c r="D657" s="3"/>
      <c r="I657" s="3"/>
      <c r="J657" s="3"/>
    </row>
    <row r="658">
      <c r="A658" s="3"/>
      <c r="B658" s="3"/>
      <c r="C658" s="3"/>
      <c r="D658" s="3"/>
      <c r="I658" s="3"/>
      <c r="J658" s="3"/>
    </row>
    <row r="659">
      <c r="A659" s="3"/>
      <c r="B659" s="3"/>
      <c r="C659" s="3"/>
      <c r="D659" s="3"/>
      <c r="I659" s="3"/>
      <c r="J659" s="3"/>
    </row>
    <row r="660">
      <c r="A660" s="3"/>
      <c r="B660" s="3"/>
      <c r="C660" s="3"/>
      <c r="D660" s="3"/>
      <c r="I660" s="3"/>
      <c r="J660" s="3"/>
    </row>
    <row r="661">
      <c r="A661" s="3"/>
      <c r="B661" s="3"/>
      <c r="C661" s="3"/>
      <c r="D661" s="3"/>
      <c r="I661" s="3"/>
      <c r="J661" s="3"/>
    </row>
    <row r="662">
      <c r="A662" s="3"/>
      <c r="B662" s="3"/>
      <c r="C662" s="3"/>
      <c r="D662" s="3"/>
      <c r="I662" s="3"/>
      <c r="J662" s="3"/>
    </row>
    <row r="663">
      <c r="A663" s="3"/>
      <c r="B663" s="3"/>
      <c r="C663" s="3"/>
      <c r="D663" s="3"/>
      <c r="I663" s="3"/>
      <c r="J663" s="3"/>
    </row>
    <row r="664">
      <c r="A664" s="3"/>
      <c r="B664" s="3"/>
      <c r="C664" s="3"/>
      <c r="D664" s="3"/>
      <c r="I664" s="3"/>
      <c r="J664" s="3"/>
    </row>
    <row r="665">
      <c r="A665" s="3"/>
      <c r="B665" s="3"/>
      <c r="C665" s="3"/>
      <c r="D665" s="3"/>
      <c r="I665" s="3"/>
      <c r="J665" s="3"/>
    </row>
    <row r="666">
      <c r="A666" s="3"/>
      <c r="B666" s="3"/>
      <c r="C666" s="3"/>
      <c r="D666" s="3"/>
      <c r="I666" s="3"/>
      <c r="J666" s="3"/>
    </row>
    <row r="667">
      <c r="A667" s="3"/>
      <c r="B667" s="3"/>
      <c r="C667" s="3"/>
      <c r="D667" s="3"/>
      <c r="I667" s="3"/>
      <c r="J667" s="3"/>
    </row>
    <row r="668">
      <c r="A668" s="3"/>
      <c r="B668" s="3"/>
      <c r="C668" s="3"/>
      <c r="D668" s="3"/>
      <c r="I668" s="3"/>
      <c r="J668" s="3"/>
    </row>
    <row r="669">
      <c r="A669" s="3"/>
      <c r="B669" s="3"/>
      <c r="C669" s="3"/>
      <c r="D669" s="3"/>
      <c r="I669" s="3"/>
      <c r="J669" s="3"/>
    </row>
    <row r="670">
      <c r="A670" s="3"/>
      <c r="B670" s="3"/>
      <c r="C670" s="3"/>
      <c r="D670" s="3"/>
      <c r="I670" s="3"/>
      <c r="J670" s="3"/>
    </row>
    <row r="671">
      <c r="A671" s="3"/>
      <c r="B671" s="3"/>
      <c r="C671" s="3"/>
      <c r="D671" s="3"/>
      <c r="I671" s="3"/>
      <c r="J671" s="3"/>
    </row>
    <row r="672">
      <c r="A672" s="3"/>
      <c r="B672" s="3"/>
      <c r="C672" s="3"/>
      <c r="D672" s="3"/>
      <c r="I672" s="3"/>
      <c r="J672" s="3"/>
    </row>
    <row r="673">
      <c r="A673" s="3"/>
      <c r="B673" s="3"/>
      <c r="C673" s="3"/>
      <c r="D673" s="3"/>
      <c r="I673" s="3"/>
      <c r="J673" s="3"/>
    </row>
    <row r="674">
      <c r="A674" s="3"/>
      <c r="B674" s="3"/>
      <c r="C674" s="3"/>
      <c r="D674" s="3"/>
      <c r="I674" s="3"/>
      <c r="J674" s="3"/>
    </row>
    <row r="675">
      <c r="A675" s="3"/>
      <c r="B675" s="3"/>
      <c r="C675" s="3"/>
      <c r="D675" s="3"/>
      <c r="I675" s="3"/>
      <c r="J675" s="3"/>
    </row>
    <row r="676">
      <c r="A676" s="3"/>
      <c r="B676" s="3"/>
      <c r="C676" s="3"/>
      <c r="D676" s="3"/>
      <c r="I676" s="3"/>
      <c r="J676" s="3"/>
    </row>
    <row r="677">
      <c r="A677" s="3"/>
      <c r="B677" s="3"/>
      <c r="C677" s="3"/>
      <c r="D677" s="3"/>
      <c r="I677" s="3"/>
      <c r="J677" s="3"/>
    </row>
    <row r="678">
      <c r="A678" s="3"/>
      <c r="B678" s="3"/>
      <c r="C678" s="3"/>
      <c r="D678" s="3"/>
      <c r="I678" s="3"/>
      <c r="J678" s="3"/>
    </row>
    <row r="679">
      <c r="A679" s="3"/>
      <c r="B679" s="3"/>
      <c r="C679" s="3"/>
      <c r="D679" s="3"/>
      <c r="I679" s="3"/>
      <c r="J679" s="3"/>
    </row>
    <row r="680">
      <c r="A680" s="3"/>
      <c r="B680" s="3"/>
      <c r="C680" s="3"/>
      <c r="D680" s="3"/>
      <c r="I680" s="3"/>
      <c r="J680" s="3"/>
    </row>
    <row r="681">
      <c r="A681" s="3"/>
      <c r="B681" s="3"/>
      <c r="C681" s="3"/>
      <c r="D681" s="3"/>
      <c r="I681" s="3"/>
      <c r="J681" s="3"/>
    </row>
    <row r="682">
      <c r="A682" s="3"/>
      <c r="B682" s="3"/>
      <c r="C682" s="3"/>
      <c r="D682" s="3"/>
      <c r="I682" s="3"/>
      <c r="J682" s="3"/>
    </row>
    <row r="683">
      <c r="A683" s="3"/>
      <c r="B683" s="3"/>
      <c r="C683" s="3"/>
      <c r="D683" s="3"/>
      <c r="I683" s="3"/>
      <c r="J683" s="3"/>
    </row>
    <row r="684">
      <c r="A684" s="3"/>
      <c r="B684" s="3"/>
      <c r="C684" s="3"/>
      <c r="D684" s="3"/>
      <c r="I684" s="3"/>
      <c r="J684" s="3"/>
    </row>
    <row r="685">
      <c r="A685" s="3"/>
      <c r="B685" s="3"/>
      <c r="C685" s="3"/>
      <c r="D685" s="3"/>
      <c r="I685" s="3"/>
      <c r="J685" s="3"/>
    </row>
    <row r="686">
      <c r="A686" s="3"/>
      <c r="B686" s="3"/>
      <c r="C686" s="3"/>
      <c r="D686" s="3"/>
      <c r="I686" s="3"/>
      <c r="J686" s="3"/>
    </row>
    <row r="687">
      <c r="A687" s="3"/>
      <c r="B687" s="3"/>
      <c r="C687" s="3"/>
      <c r="D687" s="3"/>
      <c r="I687" s="3"/>
      <c r="J687" s="3"/>
    </row>
    <row r="688">
      <c r="A688" s="3"/>
      <c r="B688" s="3"/>
      <c r="C688" s="3"/>
      <c r="D688" s="3"/>
      <c r="I688" s="3"/>
      <c r="J688" s="3"/>
    </row>
    <row r="689">
      <c r="A689" s="3"/>
      <c r="B689" s="3"/>
      <c r="C689" s="3"/>
      <c r="D689" s="3"/>
      <c r="I689" s="3"/>
      <c r="J689" s="3"/>
    </row>
    <row r="690">
      <c r="A690" s="3"/>
      <c r="B690" s="3"/>
      <c r="C690" s="3"/>
      <c r="D690" s="3"/>
      <c r="I690" s="3"/>
      <c r="J690" s="3"/>
    </row>
    <row r="691">
      <c r="A691" s="3"/>
      <c r="B691" s="3"/>
      <c r="C691" s="3"/>
      <c r="D691" s="3"/>
      <c r="I691" s="3"/>
      <c r="J691" s="3"/>
    </row>
    <row r="692">
      <c r="A692" s="3"/>
      <c r="B692" s="3"/>
      <c r="C692" s="3"/>
      <c r="D692" s="3"/>
      <c r="I692" s="3"/>
      <c r="J692" s="3"/>
    </row>
    <row r="693">
      <c r="A693" s="3"/>
      <c r="B693" s="3"/>
      <c r="C693" s="3"/>
      <c r="D693" s="3"/>
      <c r="I693" s="3"/>
      <c r="J693" s="3"/>
    </row>
    <row r="694">
      <c r="A694" s="3"/>
      <c r="B694" s="3"/>
      <c r="C694" s="3"/>
      <c r="D694" s="3"/>
      <c r="I694" s="3"/>
      <c r="J694" s="3"/>
    </row>
    <row r="695">
      <c r="A695" s="3"/>
      <c r="B695" s="3"/>
      <c r="C695" s="3"/>
      <c r="D695" s="3"/>
      <c r="I695" s="3"/>
      <c r="J695" s="3"/>
    </row>
    <row r="696">
      <c r="A696" s="3"/>
      <c r="B696" s="3"/>
      <c r="C696" s="3"/>
      <c r="D696" s="3"/>
      <c r="I696" s="3"/>
      <c r="J696" s="3"/>
    </row>
    <row r="697">
      <c r="A697" s="3"/>
      <c r="B697" s="3"/>
      <c r="C697" s="3"/>
      <c r="D697" s="3"/>
      <c r="I697" s="3"/>
      <c r="J697" s="3"/>
    </row>
    <row r="698">
      <c r="A698" s="3"/>
      <c r="B698" s="3"/>
      <c r="C698" s="3"/>
      <c r="D698" s="3"/>
      <c r="I698" s="3"/>
      <c r="J698" s="3"/>
    </row>
    <row r="699">
      <c r="A699" s="3"/>
      <c r="B699" s="3"/>
      <c r="C699" s="3"/>
      <c r="D699" s="3"/>
      <c r="I699" s="3"/>
      <c r="J699" s="3"/>
    </row>
    <row r="700">
      <c r="A700" s="3"/>
      <c r="B700" s="3"/>
      <c r="C700" s="3"/>
      <c r="D700" s="3"/>
      <c r="I700" s="3"/>
      <c r="J700" s="3"/>
    </row>
    <row r="701">
      <c r="A701" s="3"/>
      <c r="B701" s="3"/>
      <c r="C701" s="3"/>
      <c r="D701" s="3"/>
      <c r="I701" s="3"/>
      <c r="J701" s="3"/>
    </row>
    <row r="702">
      <c r="A702" s="3"/>
      <c r="B702" s="3"/>
      <c r="C702" s="3"/>
      <c r="D702" s="3"/>
      <c r="I702" s="3"/>
      <c r="J702" s="3"/>
    </row>
    <row r="703">
      <c r="A703" s="3"/>
      <c r="B703" s="3"/>
      <c r="C703" s="3"/>
      <c r="D703" s="3"/>
      <c r="I703" s="3"/>
      <c r="J703" s="3"/>
    </row>
    <row r="704">
      <c r="A704" s="3"/>
      <c r="B704" s="3"/>
      <c r="C704" s="3"/>
      <c r="D704" s="3"/>
      <c r="I704" s="3"/>
      <c r="J704" s="3"/>
    </row>
    <row r="705">
      <c r="A705" s="3"/>
      <c r="B705" s="3"/>
      <c r="C705" s="3"/>
      <c r="D705" s="3"/>
      <c r="I705" s="3"/>
      <c r="J705" s="3"/>
    </row>
    <row r="706">
      <c r="A706" s="3"/>
      <c r="B706" s="3"/>
      <c r="C706" s="3"/>
      <c r="D706" s="3"/>
      <c r="I706" s="3"/>
      <c r="J706" s="3"/>
    </row>
    <row r="707">
      <c r="A707" s="3"/>
      <c r="B707" s="3"/>
      <c r="C707" s="3"/>
      <c r="D707" s="3"/>
      <c r="I707" s="3"/>
      <c r="J707" s="3"/>
    </row>
    <row r="708">
      <c r="A708" s="3"/>
      <c r="B708" s="3"/>
      <c r="C708" s="3"/>
      <c r="D708" s="3"/>
      <c r="I708" s="3"/>
      <c r="J708" s="3"/>
    </row>
    <row r="709">
      <c r="A709" s="3"/>
      <c r="B709" s="3"/>
      <c r="C709" s="3"/>
      <c r="D709" s="3"/>
      <c r="I709" s="3"/>
      <c r="J709" s="3"/>
    </row>
    <row r="710">
      <c r="A710" s="3"/>
      <c r="B710" s="3"/>
      <c r="C710" s="3"/>
      <c r="D710" s="3"/>
      <c r="I710" s="3"/>
      <c r="J710" s="3"/>
    </row>
    <row r="711">
      <c r="A711" s="3"/>
      <c r="B711" s="3"/>
      <c r="C711" s="3"/>
      <c r="D711" s="3"/>
      <c r="I711" s="3"/>
      <c r="J711" s="3"/>
    </row>
    <row r="712">
      <c r="A712" s="3"/>
      <c r="B712" s="3"/>
      <c r="C712" s="3"/>
      <c r="D712" s="3"/>
      <c r="I712" s="3"/>
      <c r="J712" s="3"/>
    </row>
    <row r="713">
      <c r="A713" s="3"/>
      <c r="B713" s="3"/>
      <c r="C713" s="3"/>
      <c r="D713" s="3"/>
      <c r="I713" s="3"/>
      <c r="J713" s="3"/>
    </row>
    <row r="714">
      <c r="A714" s="3"/>
      <c r="B714" s="3"/>
      <c r="C714" s="3"/>
      <c r="D714" s="3"/>
      <c r="I714" s="3"/>
      <c r="J714" s="3"/>
    </row>
    <row r="715">
      <c r="A715" s="3"/>
      <c r="B715" s="3"/>
      <c r="C715" s="3"/>
      <c r="D715" s="3"/>
      <c r="I715" s="3"/>
      <c r="J715" s="3"/>
    </row>
    <row r="716">
      <c r="A716" s="3"/>
      <c r="B716" s="3"/>
      <c r="C716" s="3"/>
      <c r="D716" s="3"/>
      <c r="I716" s="3"/>
      <c r="J716" s="3"/>
    </row>
    <row r="717">
      <c r="A717" s="3"/>
      <c r="B717" s="3"/>
      <c r="C717" s="3"/>
      <c r="D717" s="3"/>
      <c r="I717" s="3"/>
      <c r="J717" s="3"/>
    </row>
    <row r="718">
      <c r="A718" s="3"/>
      <c r="B718" s="3"/>
      <c r="C718" s="3"/>
      <c r="D718" s="3"/>
      <c r="I718" s="3"/>
      <c r="J718" s="3"/>
    </row>
    <row r="719">
      <c r="A719" s="3"/>
      <c r="B719" s="3"/>
      <c r="C719" s="3"/>
      <c r="D719" s="3"/>
      <c r="I719" s="3"/>
      <c r="J719" s="3"/>
    </row>
    <row r="720">
      <c r="A720" s="3"/>
      <c r="B720" s="3"/>
      <c r="C720" s="3"/>
      <c r="D720" s="3"/>
      <c r="I720" s="3"/>
      <c r="J720" s="3"/>
    </row>
    <row r="721">
      <c r="A721" s="3"/>
      <c r="B721" s="3"/>
      <c r="C721" s="3"/>
      <c r="D721" s="3"/>
      <c r="I721" s="3"/>
      <c r="J721" s="3"/>
    </row>
    <row r="722">
      <c r="A722" s="3"/>
      <c r="B722" s="3"/>
      <c r="C722" s="3"/>
      <c r="D722" s="3"/>
      <c r="I722" s="3"/>
      <c r="J722" s="3"/>
    </row>
    <row r="723">
      <c r="A723" s="3"/>
      <c r="B723" s="3"/>
      <c r="C723" s="3"/>
      <c r="D723" s="3"/>
      <c r="I723" s="3"/>
      <c r="J723" s="3"/>
    </row>
    <row r="724">
      <c r="A724" s="3"/>
      <c r="B724" s="3"/>
      <c r="C724" s="3"/>
      <c r="D724" s="3"/>
      <c r="I724" s="3"/>
      <c r="J724" s="3"/>
    </row>
    <row r="725">
      <c r="A725" s="3"/>
      <c r="B725" s="3"/>
      <c r="C725" s="3"/>
      <c r="D725" s="3"/>
      <c r="I725" s="3"/>
      <c r="J725" s="3"/>
    </row>
    <row r="726">
      <c r="A726" s="3"/>
      <c r="B726" s="3"/>
      <c r="C726" s="3"/>
      <c r="D726" s="3"/>
      <c r="I726" s="3"/>
      <c r="J726" s="3"/>
    </row>
    <row r="727">
      <c r="A727" s="3"/>
      <c r="B727" s="3"/>
      <c r="C727" s="3"/>
      <c r="D727" s="3"/>
      <c r="I727" s="3"/>
      <c r="J727" s="3"/>
    </row>
    <row r="728">
      <c r="A728" s="3"/>
      <c r="B728" s="3"/>
      <c r="C728" s="3"/>
      <c r="D728" s="3"/>
      <c r="I728" s="3"/>
      <c r="J728" s="3"/>
    </row>
    <row r="729">
      <c r="A729" s="3"/>
      <c r="B729" s="3"/>
      <c r="C729" s="3"/>
      <c r="D729" s="3"/>
      <c r="I729" s="3"/>
      <c r="J729" s="3"/>
    </row>
    <row r="730">
      <c r="A730" s="3"/>
      <c r="B730" s="3"/>
      <c r="C730" s="3"/>
      <c r="D730" s="3"/>
      <c r="I730" s="3"/>
      <c r="J730" s="3"/>
    </row>
    <row r="731">
      <c r="A731" s="3"/>
      <c r="B731" s="3"/>
      <c r="C731" s="3"/>
      <c r="D731" s="3"/>
      <c r="I731" s="3"/>
      <c r="J731" s="3"/>
    </row>
    <row r="732">
      <c r="A732" s="3"/>
      <c r="B732" s="3"/>
      <c r="C732" s="3"/>
      <c r="D732" s="3"/>
      <c r="I732" s="3"/>
      <c r="J732" s="3"/>
    </row>
    <row r="733">
      <c r="A733" s="3"/>
      <c r="B733" s="3"/>
      <c r="C733" s="3"/>
      <c r="D733" s="3"/>
      <c r="I733" s="3"/>
      <c r="J733" s="3"/>
    </row>
    <row r="734">
      <c r="A734" s="3"/>
      <c r="B734" s="3"/>
      <c r="C734" s="3"/>
      <c r="D734" s="3"/>
      <c r="I734" s="3"/>
      <c r="J734" s="3"/>
    </row>
    <row r="735">
      <c r="A735" s="3"/>
      <c r="B735" s="3"/>
      <c r="C735" s="3"/>
      <c r="D735" s="3"/>
      <c r="I735" s="3"/>
      <c r="J735" s="3"/>
    </row>
    <row r="736">
      <c r="A736" s="3"/>
      <c r="B736" s="3"/>
      <c r="C736" s="3"/>
      <c r="D736" s="3"/>
      <c r="I736" s="3"/>
      <c r="J736" s="3"/>
    </row>
    <row r="737">
      <c r="A737" s="3"/>
      <c r="B737" s="3"/>
      <c r="C737" s="3"/>
      <c r="D737" s="3"/>
      <c r="I737" s="3"/>
      <c r="J737" s="3"/>
    </row>
    <row r="738">
      <c r="A738" s="3"/>
      <c r="B738" s="3"/>
      <c r="C738" s="3"/>
      <c r="D738" s="3"/>
      <c r="I738" s="3"/>
      <c r="J738" s="3"/>
    </row>
    <row r="739">
      <c r="A739" s="3"/>
      <c r="B739" s="3"/>
      <c r="C739" s="3"/>
      <c r="D739" s="3"/>
      <c r="I739" s="3"/>
      <c r="J739" s="3"/>
    </row>
    <row r="740">
      <c r="A740" s="3"/>
      <c r="B740" s="3"/>
      <c r="C740" s="3"/>
      <c r="D740" s="3"/>
      <c r="I740" s="3"/>
      <c r="J740" s="3"/>
    </row>
    <row r="741">
      <c r="A741" s="3"/>
      <c r="B741" s="3"/>
      <c r="C741" s="3"/>
      <c r="D741" s="3"/>
      <c r="I741" s="3"/>
      <c r="J741" s="3"/>
    </row>
    <row r="742">
      <c r="A742" s="3"/>
      <c r="B742" s="3"/>
      <c r="C742" s="3"/>
      <c r="D742" s="3"/>
      <c r="I742" s="3"/>
      <c r="J742" s="3"/>
    </row>
    <row r="743">
      <c r="A743" s="3"/>
      <c r="B743" s="3"/>
      <c r="C743" s="3"/>
      <c r="D743" s="3"/>
      <c r="I743" s="3"/>
      <c r="J743" s="3"/>
    </row>
    <row r="744">
      <c r="A744" s="3"/>
      <c r="B744" s="3"/>
      <c r="C744" s="3"/>
      <c r="D744" s="3"/>
      <c r="I744" s="3"/>
      <c r="J744" s="3"/>
    </row>
    <row r="745">
      <c r="A745" s="3"/>
      <c r="B745" s="3"/>
      <c r="C745" s="3"/>
      <c r="D745" s="3"/>
      <c r="I745" s="3"/>
      <c r="J745" s="3"/>
    </row>
    <row r="746">
      <c r="A746" s="3"/>
      <c r="B746" s="3"/>
      <c r="C746" s="3"/>
      <c r="D746" s="3"/>
      <c r="I746" s="3"/>
      <c r="J746" s="3"/>
    </row>
    <row r="747">
      <c r="A747" s="3"/>
      <c r="B747" s="3"/>
      <c r="C747" s="3"/>
      <c r="D747" s="3"/>
      <c r="I747" s="3"/>
      <c r="J747" s="3"/>
    </row>
    <row r="748">
      <c r="A748" s="3"/>
      <c r="B748" s="3"/>
      <c r="C748" s="3"/>
      <c r="D748" s="3"/>
      <c r="I748" s="3"/>
      <c r="J748" s="3"/>
    </row>
    <row r="749">
      <c r="A749" s="3"/>
      <c r="B749" s="3"/>
      <c r="C749" s="3"/>
      <c r="D749" s="3"/>
      <c r="I749" s="3"/>
      <c r="J749" s="3"/>
    </row>
    <row r="750">
      <c r="A750" s="3"/>
      <c r="B750" s="3"/>
      <c r="C750" s="3"/>
      <c r="D750" s="3"/>
      <c r="I750" s="3"/>
      <c r="J750" s="3"/>
    </row>
    <row r="751">
      <c r="A751" s="3"/>
      <c r="B751" s="3"/>
      <c r="C751" s="3"/>
      <c r="D751" s="3"/>
      <c r="I751" s="3"/>
      <c r="J751" s="3"/>
    </row>
    <row r="752">
      <c r="A752" s="3"/>
      <c r="B752" s="3"/>
      <c r="C752" s="3"/>
      <c r="D752" s="3"/>
      <c r="I752" s="3"/>
      <c r="J752" s="3"/>
    </row>
    <row r="753">
      <c r="A753" s="3"/>
      <c r="B753" s="3"/>
      <c r="C753" s="3"/>
      <c r="D753" s="3"/>
      <c r="I753" s="3"/>
      <c r="J753" s="3"/>
    </row>
    <row r="754">
      <c r="A754" s="3"/>
      <c r="B754" s="3"/>
      <c r="C754" s="3"/>
      <c r="D754" s="3"/>
      <c r="I754" s="3"/>
      <c r="J754" s="3"/>
    </row>
    <row r="755">
      <c r="A755" s="3"/>
      <c r="B755" s="3"/>
      <c r="C755" s="3"/>
      <c r="D755" s="3"/>
      <c r="I755" s="3"/>
      <c r="J755" s="3"/>
    </row>
    <row r="756">
      <c r="A756" s="3"/>
      <c r="B756" s="3"/>
      <c r="C756" s="3"/>
      <c r="D756" s="3"/>
      <c r="I756" s="3"/>
      <c r="J756" s="3"/>
    </row>
    <row r="757">
      <c r="A757" s="3"/>
      <c r="B757" s="3"/>
      <c r="C757" s="3"/>
      <c r="D757" s="3"/>
      <c r="I757" s="3"/>
      <c r="J757" s="3"/>
    </row>
    <row r="758">
      <c r="A758" s="3"/>
      <c r="B758" s="3"/>
      <c r="C758" s="3"/>
      <c r="D758" s="3"/>
      <c r="I758" s="3"/>
      <c r="J758" s="3"/>
    </row>
    <row r="759">
      <c r="A759" s="3"/>
      <c r="B759" s="3"/>
      <c r="C759" s="3"/>
      <c r="D759" s="3"/>
      <c r="I759" s="3"/>
      <c r="J759" s="3"/>
    </row>
    <row r="760">
      <c r="A760" s="3"/>
      <c r="B760" s="3"/>
      <c r="C760" s="3"/>
      <c r="D760" s="3"/>
      <c r="I760" s="3"/>
      <c r="J760" s="3"/>
    </row>
    <row r="761">
      <c r="A761" s="3"/>
      <c r="B761" s="3"/>
      <c r="C761" s="3"/>
      <c r="D761" s="3"/>
      <c r="I761" s="3"/>
      <c r="J761" s="3"/>
    </row>
    <row r="762">
      <c r="A762" s="3"/>
      <c r="B762" s="3"/>
      <c r="C762" s="3"/>
      <c r="D762" s="3"/>
      <c r="I762" s="3"/>
      <c r="J762" s="3"/>
    </row>
    <row r="763">
      <c r="A763" s="3"/>
      <c r="B763" s="3"/>
      <c r="C763" s="3"/>
      <c r="D763" s="3"/>
      <c r="I763" s="3"/>
      <c r="J763" s="3"/>
    </row>
    <row r="764">
      <c r="A764" s="3"/>
      <c r="B764" s="3"/>
      <c r="C764" s="3"/>
      <c r="D764" s="3"/>
      <c r="I764" s="3"/>
      <c r="J764" s="3"/>
    </row>
    <row r="765">
      <c r="A765" s="3"/>
      <c r="B765" s="3"/>
      <c r="C765" s="3"/>
      <c r="D765" s="3"/>
      <c r="I765" s="3"/>
      <c r="J765" s="3"/>
    </row>
    <row r="766">
      <c r="A766" s="3"/>
      <c r="B766" s="3"/>
      <c r="C766" s="3"/>
      <c r="D766" s="3"/>
      <c r="I766" s="3"/>
      <c r="J766" s="3"/>
    </row>
  </sheetData>
  <conditionalFormatting sqref="A1:A1000">
    <cfRule type="containsText" dxfId="0" priority="1" operator="containsText" text="canceled">
      <formula>NOT(ISERROR(SEARCH(("canceled"),(A1))))</formula>
    </cfRule>
  </conditionalFormatting>
  <conditionalFormatting sqref="A1:A1000">
    <cfRule type="containsText" dxfId="1" priority="2" operator="containsText" text="live">
      <formula>NOT(ISERROR(SEARCH(("live"),(A1))))</formula>
    </cfRule>
  </conditionalFormatting>
  <conditionalFormatting sqref="A1:A1000">
    <cfRule type="containsText" dxfId="2" priority="3" operator="containsText" text="successful">
      <formula>NOT(ISERROR(SEARCH(("successful"),(A1))))</formula>
    </cfRule>
  </conditionalFormatting>
  <conditionalFormatting sqref="A1:A1000">
    <cfRule type="containsText" dxfId="3" priority="4" operator="containsText" text="successful">
      <formula>NOT(ISERROR(SEARCH(("successful"),(A1))))</formula>
    </cfRule>
  </conditionalFormatting>
  <conditionalFormatting sqref="A1:A1000">
    <cfRule type="containsText" dxfId="3" priority="5" operator="containsText" text="failed">
      <formula>NOT(ISERROR(SEARCH(("failed"),(A1))))</formula>
    </cfRule>
  </conditionalFormatting>
  <conditionalFormatting sqref="I1:I1000">
    <cfRule type="containsText" dxfId="0" priority="6" operator="containsText" text="canceled">
      <formula>NOT(ISERROR(SEARCH(("canceled"),(I1))))</formula>
    </cfRule>
  </conditionalFormatting>
  <conditionalFormatting sqref="I1:I1000">
    <cfRule type="containsText" dxfId="1" priority="7" operator="containsText" text="live">
      <formula>NOT(ISERROR(SEARCH(("live"),(I1))))</formula>
    </cfRule>
  </conditionalFormatting>
  <conditionalFormatting sqref="I1:I1000">
    <cfRule type="containsText" dxfId="2" priority="8" operator="containsText" text="successful">
      <formula>NOT(ISERROR(SEARCH(("successful"),(I1))))</formula>
    </cfRule>
  </conditionalFormatting>
  <conditionalFormatting sqref="I1:I1000">
    <cfRule type="containsText" dxfId="3" priority="9" operator="containsText" text="successful">
      <formula>NOT(ISERROR(SEARCH(("successful"),(I1))))</formula>
    </cfRule>
  </conditionalFormatting>
  <conditionalFormatting sqref="I1:I1000">
    <cfRule type="containsText" dxfId="3" priority="10" operator="containsText" text="failed">
      <formula>NOT(ISERROR(SEARCH(("failed"),(I1))))</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2021-09-29T18:52:28Z</dcterms:created>
  <dc:creator>Dominica Corless</dc:creator>
</cp:coreProperties>
</file>