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SK\EXCEL TASK\"/>
    </mc:Choice>
  </mc:AlternateContent>
  <xr:revisionPtr revIDLastSave="0" documentId="8_{168272DF-FEA8-4DB0-BD67-6D1CA61B654A}" xr6:coauthVersionLast="47" xr6:coauthVersionMax="47" xr10:uidLastSave="{00000000-0000-0000-0000-000000000000}"/>
  <bookViews>
    <workbookView xWindow="-108" yWindow="-108" windowWidth="23256" windowHeight="12456" xr2:uid="{A6AD8913-8589-4AF2-85A9-0E26EC41AABD}"/>
  </bookViews>
  <sheets>
    <sheet name="VLOOKUP" sheetId="3" r:id="rId1"/>
    <sheet name="HLOOKU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F20" i="4"/>
  <c r="E32" i="4"/>
  <c r="F33" i="4"/>
  <c r="G33" i="4"/>
  <c r="H33" i="4"/>
  <c r="I33" i="4"/>
  <c r="F32" i="4"/>
  <c r="G32" i="4"/>
  <c r="H32" i="4"/>
  <c r="I32" i="4"/>
  <c r="F30" i="4"/>
  <c r="G30" i="4"/>
  <c r="H30" i="4"/>
  <c r="I30" i="4"/>
  <c r="F29" i="4"/>
  <c r="G29" i="4"/>
  <c r="H29" i="4"/>
  <c r="I29" i="4"/>
  <c r="F27" i="4"/>
  <c r="G27" i="4"/>
  <c r="I27" i="4"/>
  <c r="H27" i="4"/>
  <c r="F26" i="4"/>
  <c r="G26" i="4"/>
  <c r="I26" i="4"/>
  <c r="H26" i="4"/>
  <c r="F24" i="4"/>
  <c r="H24" i="4"/>
  <c r="I24" i="4"/>
  <c r="G24" i="4"/>
  <c r="F23" i="4"/>
  <c r="H23" i="4"/>
  <c r="I23" i="4"/>
  <c r="G23" i="4"/>
  <c r="G21" i="4"/>
  <c r="H21" i="4"/>
  <c r="I21" i="4"/>
  <c r="F21" i="4"/>
  <c r="H20" i="4"/>
  <c r="I20" i="4"/>
  <c r="G20" i="4"/>
  <c r="H36" i="3"/>
  <c r="H35" i="3"/>
  <c r="H37" i="3"/>
  <c r="H38" i="3"/>
  <c r="H39" i="3"/>
  <c r="H40" i="3"/>
  <c r="H41" i="3"/>
  <c r="H42" i="3"/>
  <c r="H43" i="3"/>
  <c r="H44" i="3"/>
  <c r="C20" i="3"/>
  <c r="C21" i="3"/>
  <c r="C22" i="3"/>
  <c r="C23" i="3"/>
  <c r="C24" i="3"/>
  <c r="C25" i="3"/>
  <c r="C26" i="3"/>
  <c r="C27" i="3"/>
  <c r="C28" i="3"/>
  <c r="C29" i="3"/>
  <c r="L21" i="3" l="1"/>
  <c r="L22" i="3"/>
  <c r="L23" i="3"/>
  <c r="L24" i="3"/>
  <c r="L25" i="3"/>
  <c r="L26" i="3"/>
  <c r="L27" i="3"/>
  <c r="L28" i="3"/>
  <c r="L29" i="3"/>
  <c r="L20" i="3"/>
  <c r="I21" i="3"/>
  <c r="I22" i="3"/>
  <c r="I23" i="3"/>
  <c r="I24" i="3"/>
  <c r="I25" i="3"/>
  <c r="I26" i="3"/>
  <c r="I27" i="3"/>
  <c r="I28" i="3"/>
  <c r="I29" i="3"/>
  <c r="I20" i="3"/>
  <c r="F21" i="3"/>
  <c r="F22" i="3"/>
  <c r="F23" i="3"/>
  <c r="F24" i="3"/>
  <c r="F25" i="3"/>
  <c r="F26" i="3"/>
  <c r="F27" i="3"/>
  <c r="F28" i="3"/>
  <c r="F29" i="3"/>
  <c r="F20" i="3"/>
</calcChain>
</file>

<file path=xl/sharedStrings.xml><?xml version="1.0" encoding="utf-8"?>
<sst xmlns="http://schemas.openxmlformats.org/spreadsheetml/2006/main" count="253" uniqueCount="47">
  <si>
    <t>Booking ID</t>
  </si>
  <si>
    <t>City</t>
  </si>
  <si>
    <t>Hotel Name</t>
  </si>
  <si>
    <t>Rating</t>
  </si>
  <si>
    <t>Price/Night</t>
  </si>
  <si>
    <t>B001</t>
  </si>
  <si>
    <t>Jaipur</t>
  </si>
  <si>
    <t>Pink Palace Inn</t>
  </si>
  <si>
    <t>B002</t>
  </si>
  <si>
    <t>Goa</t>
  </si>
  <si>
    <t>Sea Breeze Resort</t>
  </si>
  <si>
    <t>B003</t>
  </si>
  <si>
    <t>Shimla</t>
  </si>
  <si>
    <t>Snow View Retreat</t>
  </si>
  <si>
    <t>B004</t>
  </si>
  <si>
    <t>Udaipur</t>
  </si>
  <si>
    <t>Lakeview Heritage</t>
  </si>
  <si>
    <t>B005</t>
  </si>
  <si>
    <t>Manali</t>
  </si>
  <si>
    <t>Mountain Nest</t>
  </si>
  <si>
    <t>B006</t>
  </si>
  <si>
    <t>Kochi</t>
  </si>
  <si>
    <t>Backwater Bliss</t>
  </si>
  <si>
    <t>B007</t>
  </si>
  <si>
    <t>Ooty</t>
  </si>
  <si>
    <t>Misty Meadows</t>
  </si>
  <si>
    <t>B008</t>
  </si>
  <si>
    <t>Agra</t>
  </si>
  <si>
    <t>Taj Gateway</t>
  </si>
  <si>
    <t>B009</t>
  </si>
  <si>
    <t>Mysuru</t>
  </si>
  <si>
    <t>Royal Garden Stay</t>
  </si>
  <si>
    <t>B010</t>
  </si>
  <si>
    <t>Darjeeling</t>
  </si>
  <si>
    <t>Tea Leaf Escape</t>
  </si>
  <si>
    <t>TASK 1</t>
  </si>
  <si>
    <t>Examples of VLOOKUP</t>
  </si>
  <si>
    <t xml:space="preserve">Reference </t>
  </si>
  <si>
    <t>Example of HLOOKUP</t>
  </si>
  <si>
    <t>Reference</t>
  </si>
  <si>
    <t>new chart for  Vlookup</t>
  </si>
  <si>
    <t>new chart for hlookup</t>
  </si>
  <si>
    <t>1.To  find city</t>
  </si>
  <si>
    <t>2.To find Hotel Name</t>
  </si>
  <si>
    <t>3.To find Rating</t>
  </si>
  <si>
    <t>4,To find  Price/Night</t>
  </si>
  <si>
    <t>5.To find Booking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</si>
</sst>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2" fillId="4" borderId="1" xfId="0" applyFont="1" applyFill="1" applyBorder="1" applyAlignment="1">
      <alignment vertical="center"/>
    </xf>
    <xf numFmtId="0" fontId="6" fillId="0" borderId="0" xfId="0" applyFont="1"/>
    <xf numFmtId="0" fontId="0" fillId="4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2F9C-D682-448C-8CC3-6723CA78C7B6}">
  <dimension ref="A1:M44"/>
  <sheetViews>
    <sheetView tabSelected="1" workbookViewId="0">
      <selection activeCell="J35" sqref="J35"/>
    </sheetView>
  </sheetViews>
  <sheetFormatPr defaultRowHeight="14.4" x14ac:dyDescent="0.3"/>
  <cols>
    <col min="2" max="2" width="12.77734375" customWidth="1"/>
    <col min="3" max="4" width="19.109375" bestFit="1" customWidth="1"/>
    <col min="5" max="5" width="12.33203125" bestFit="1" customWidth="1"/>
    <col min="6" max="7" width="19.109375" bestFit="1" customWidth="1"/>
    <col min="8" max="8" width="18.77734375" bestFit="1" customWidth="1"/>
    <col min="9" max="9" width="20.21875" customWidth="1"/>
    <col min="10" max="10" width="19.109375" bestFit="1" customWidth="1"/>
    <col min="11" max="11" width="12.33203125" bestFit="1" customWidth="1"/>
    <col min="12" max="12" width="14" customWidth="1"/>
    <col min="13" max="14" width="19.109375" bestFit="1" customWidth="1"/>
    <col min="15" max="15" width="11" bestFit="1" customWidth="1"/>
    <col min="16" max="16" width="12.33203125" bestFit="1" customWidth="1"/>
  </cols>
  <sheetData>
    <row r="1" spans="1:13" ht="18" x14ac:dyDescent="0.35">
      <c r="A1" s="6" t="s">
        <v>35</v>
      </c>
      <c r="B1" s="10" t="s">
        <v>36</v>
      </c>
      <c r="C1" s="10"/>
    </row>
    <row r="3" spans="1:13" ht="15.6" x14ac:dyDescent="0.3">
      <c r="B3" t="s">
        <v>37</v>
      </c>
      <c r="H3" t="s">
        <v>40</v>
      </c>
      <c r="L3" s="1"/>
      <c r="M3" s="1"/>
    </row>
    <row r="4" spans="1:13" ht="15.6" x14ac:dyDescent="0.3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H4" s="4" t="s">
        <v>0</v>
      </c>
      <c r="I4" s="4" t="s">
        <v>2</v>
      </c>
      <c r="J4" s="4" t="s">
        <v>3</v>
      </c>
      <c r="K4" s="4" t="s">
        <v>4</v>
      </c>
      <c r="L4" s="4" t="s">
        <v>1</v>
      </c>
      <c r="M4" s="3"/>
    </row>
    <row r="5" spans="1:13" ht="15.6" x14ac:dyDescent="0.3">
      <c r="B5" s="2" t="s">
        <v>5</v>
      </c>
      <c r="C5" s="2" t="s">
        <v>6</v>
      </c>
      <c r="D5" s="2" t="s">
        <v>7</v>
      </c>
      <c r="E5" s="2">
        <v>4.5</v>
      </c>
      <c r="F5" s="2">
        <v>3200</v>
      </c>
      <c r="H5" s="2" t="s">
        <v>11</v>
      </c>
      <c r="I5" s="2" t="s">
        <v>13</v>
      </c>
      <c r="J5" s="2">
        <v>4.2</v>
      </c>
      <c r="K5" s="2">
        <v>4000</v>
      </c>
      <c r="L5" s="2" t="s">
        <v>12</v>
      </c>
      <c r="M5" s="3"/>
    </row>
    <row r="6" spans="1:13" ht="15.6" x14ac:dyDescent="0.3">
      <c r="B6" s="2" t="s">
        <v>8</v>
      </c>
      <c r="C6" s="2" t="s">
        <v>9</v>
      </c>
      <c r="D6" s="2" t="s">
        <v>10</v>
      </c>
      <c r="E6" s="2">
        <v>4.8</v>
      </c>
      <c r="F6" s="2">
        <v>5500</v>
      </c>
      <c r="H6" s="2" t="s">
        <v>17</v>
      </c>
      <c r="I6" s="2" t="s">
        <v>19</v>
      </c>
      <c r="J6" s="2">
        <v>4.3</v>
      </c>
      <c r="K6" s="2">
        <v>3600</v>
      </c>
      <c r="L6" s="2" t="s">
        <v>18</v>
      </c>
      <c r="M6" s="3"/>
    </row>
    <row r="7" spans="1:13" ht="15.6" x14ac:dyDescent="0.3">
      <c r="B7" s="2" t="s">
        <v>11</v>
      </c>
      <c r="C7" s="2" t="s">
        <v>12</v>
      </c>
      <c r="D7" s="2" t="s">
        <v>13</v>
      </c>
      <c r="E7" s="2">
        <v>4.2</v>
      </c>
      <c r="F7" s="2">
        <v>4000</v>
      </c>
      <c r="H7" s="2" t="s">
        <v>5</v>
      </c>
      <c r="I7" s="2" t="s">
        <v>7</v>
      </c>
      <c r="J7" s="2">
        <v>4.5</v>
      </c>
      <c r="K7" s="2">
        <v>3200</v>
      </c>
      <c r="L7" s="2" t="s">
        <v>6</v>
      </c>
      <c r="M7" s="3"/>
    </row>
    <row r="8" spans="1:13" ht="15.6" x14ac:dyDescent="0.3">
      <c r="B8" s="2" t="s">
        <v>14</v>
      </c>
      <c r="C8" s="2" t="s">
        <v>15</v>
      </c>
      <c r="D8" s="2" t="s">
        <v>16</v>
      </c>
      <c r="E8" s="2">
        <v>4.7</v>
      </c>
      <c r="F8" s="2">
        <v>4800</v>
      </c>
      <c r="H8" s="2" t="s">
        <v>23</v>
      </c>
      <c r="I8" s="2" t="s">
        <v>25</v>
      </c>
      <c r="J8" s="2">
        <v>4.4000000000000004</v>
      </c>
      <c r="K8" s="2">
        <v>3900</v>
      </c>
      <c r="L8" s="2" t="s">
        <v>24</v>
      </c>
      <c r="M8" s="3"/>
    </row>
    <row r="9" spans="1:13" ht="15.6" x14ac:dyDescent="0.3">
      <c r="B9" s="2" t="s">
        <v>17</v>
      </c>
      <c r="C9" s="2" t="s">
        <v>18</v>
      </c>
      <c r="D9" s="2" t="s">
        <v>19</v>
      </c>
      <c r="E9" s="2">
        <v>4.3</v>
      </c>
      <c r="F9" s="2">
        <v>3600</v>
      </c>
      <c r="H9" s="2" t="s">
        <v>8</v>
      </c>
      <c r="I9" s="2" t="s">
        <v>10</v>
      </c>
      <c r="J9" s="2">
        <v>4.8</v>
      </c>
      <c r="K9" s="2">
        <v>5500</v>
      </c>
      <c r="L9" s="2" t="s">
        <v>9</v>
      </c>
      <c r="M9" s="3"/>
    </row>
    <row r="10" spans="1:13" ht="15.6" x14ac:dyDescent="0.3">
      <c r="B10" s="2" t="s">
        <v>20</v>
      </c>
      <c r="C10" s="2" t="s">
        <v>21</v>
      </c>
      <c r="D10" s="2" t="s">
        <v>22</v>
      </c>
      <c r="E10" s="2">
        <v>4.5999999999999996</v>
      </c>
      <c r="F10" s="2">
        <v>4200</v>
      </c>
      <c r="H10" s="2" t="s">
        <v>14</v>
      </c>
      <c r="I10" s="2" t="s">
        <v>16</v>
      </c>
      <c r="J10" s="2">
        <v>4.7</v>
      </c>
      <c r="K10" s="2">
        <v>4800</v>
      </c>
      <c r="L10" s="2" t="s">
        <v>15</v>
      </c>
      <c r="M10" s="3"/>
    </row>
    <row r="11" spans="1:13" ht="15.6" x14ac:dyDescent="0.3">
      <c r="B11" s="2" t="s">
        <v>23</v>
      </c>
      <c r="C11" s="2" t="s">
        <v>24</v>
      </c>
      <c r="D11" s="2" t="s">
        <v>25</v>
      </c>
      <c r="E11" s="2">
        <v>4.4000000000000004</v>
      </c>
      <c r="F11" s="2">
        <v>3900</v>
      </c>
      <c r="H11" s="2" t="s">
        <v>29</v>
      </c>
      <c r="I11" s="2" t="s">
        <v>31</v>
      </c>
      <c r="J11" s="2">
        <v>4.0999999999999996</v>
      </c>
      <c r="K11" s="2">
        <v>3400</v>
      </c>
      <c r="L11" s="2" t="s">
        <v>30</v>
      </c>
      <c r="M11" s="3"/>
    </row>
    <row r="12" spans="1:13" ht="15.6" x14ac:dyDescent="0.3">
      <c r="B12" s="2" t="s">
        <v>26</v>
      </c>
      <c r="C12" s="2" t="s">
        <v>27</v>
      </c>
      <c r="D12" s="2" t="s">
        <v>28</v>
      </c>
      <c r="E12" s="2">
        <v>4.9000000000000004</v>
      </c>
      <c r="F12" s="2">
        <v>6000</v>
      </c>
      <c r="H12" s="2" t="s">
        <v>32</v>
      </c>
      <c r="I12" s="2" t="s">
        <v>34</v>
      </c>
      <c r="J12" s="2">
        <v>4.5</v>
      </c>
      <c r="K12" s="2">
        <v>4100</v>
      </c>
      <c r="L12" s="2" t="s">
        <v>33</v>
      </c>
      <c r="M12" s="3"/>
    </row>
    <row r="13" spans="1:13" ht="15.6" x14ac:dyDescent="0.3">
      <c r="B13" s="2" t="s">
        <v>29</v>
      </c>
      <c r="C13" s="2" t="s">
        <v>30</v>
      </c>
      <c r="D13" s="2" t="s">
        <v>31</v>
      </c>
      <c r="E13" s="2">
        <v>4.0999999999999996</v>
      </c>
      <c r="F13" s="2">
        <v>3400</v>
      </c>
      <c r="H13" s="2" t="s">
        <v>20</v>
      </c>
      <c r="I13" s="2" t="s">
        <v>22</v>
      </c>
      <c r="J13" s="2">
        <v>4.5999999999999996</v>
      </c>
      <c r="K13" s="2">
        <v>4200</v>
      </c>
      <c r="L13" s="2" t="s">
        <v>21</v>
      </c>
      <c r="M13" s="3"/>
    </row>
    <row r="14" spans="1:13" ht="15.6" x14ac:dyDescent="0.3">
      <c r="B14" s="2" t="s">
        <v>32</v>
      </c>
      <c r="C14" s="2" t="s">
        <v>33</v>
      </c>
      <c r="D14" s="2" t="s">
        <v>34</v>
      </c>
      <c r="E14" s="2">
        <v>4.5</v>
      </c>
      <c r="F14" s="2">
        <v>4100</v>
      </c>
      <c r="H14" s="2" t="s">
        <v>26</v>
      </c>
      <c r="I14" s="2" t="s">
        <v>28</v>
      </c>
      <c r="J14" s="2">
        <v>4.9000000000000004</v>
      </c>
      <c r="K14" s="2">
        <v>6000</v>
      </c>
      <c r="L14" s="2" t="s">
        <v>27</v>
      </c>
    </row>
    <row r="18" spans="2:12" ht="15.6" x14ac:dyDescent="0.3">
      <c r="B18" s="8" t="s">
        <v>42</v>
      </c>
      <c r="E18" t="s">
        <v>43</v>
      </c>
      <c r="H18" t="s">
        <v>44</v>
      </c>
      <c r="K18" t="s">
        <v>45</v>
      </c>
    </row>
    <row r="19" spans="2:12" ht="15.6" x14ac:dyDescent="0.3">
      <c r="B19" s="4" t="s">
        <v>0</v>
      </c>
      <c r="C19" s="7" t="s">
        <v>1</v>
      </c>
      <c r="E19" s="4" t="s">
        <v>0</v>
      </c>
      <c r="F19" s="7" t="s">
        <v>2</v>
      </c>
      <c r="H19" s="4" t="s">
        <v>0</v>
      </c>
      <c r="I19" s="7" t="s">
        <v>3</v>
      </c>
      <c r="K19" s="4" t="s">
        <v>0</v>
      </c>
      <c r="L19" s="7" t="s">
        <v>4</v>
      </c>
    </row>
    <row r="20" spans="2:12" ht="15.6" x14ac:dyDescent="0.3">
      <c r="B20" s="2" t="s">
        <v>5</v>
      </c>
      <c r="C20" s="2" t="str">
        <f t="shared" ref="C20:C29" si="0">VLOOKUP(E20,H$4:L$14,5,FALSE)</f>
        <v>Jaipur</v>
      </c>
      <c r="E20" s="2" t="s">
        <v>5</v>
      </c>
      <c r="F20" s="2" t="str">
        <f t="shared" ref="F20:F29" si="1">VLOOKUP(E20,H$4:K$14,2,FALSE)</f>
        <v>Pink Palace Inn</v>
      </c>
      <c r="H20" s="2" t="s">
        <v>5</v>
      </c>
      <c r="I20" s="2">
        <f t="shared" ref="I20:I29" si="2">VLOOKUP(E20,H$4:K$14,3,FALSE)</f>
        <v>4.5</v>
      </c>
      <c r="K20" s="2" t="s">
        <v>5</v>
      </c>
      <c r="L20" s="2">
        <f t="shared" ref="L20:L29" si="3">VLOOKUP(E20,H$4:K$14,4,FALSE)</f>
        <v>3200</v>
      </c>
    </row>
    <row r="21" spans="2:12" ht="15.6" x14ac:dyDescent="0.3">
      <c r="B21" s="2" t="s">
        <v>8</v>
      </c>
      <c r="C21" s="2" t="str">
        <f t="shared" si="0"/>
        <v>Goa</v>
      </c>
      <c r="E21" s="2" t="s">
        <v>8</v>
      </c>
      <c r="F21" s="2" t="str">
        <f t="shared" si="1"/>
        <v>Sea Breeze Resort</v>
      </c>
      <c r="H21" s="2" t="s">
        <v>8</v>
      </c>
      <c r="I21" s="2">
        <f t="shared" si="2"/>
        <v>4.8</v>
      </c>
      <c r="K21" s="2" t="s">
        <v>8</v>
      </c>
      <c r="L21" s="2">
        <f t="shared" si="3"/>
        <v>5500</v>
      </c>
    </row>
    <row r="22" spans="2:12" ht="15.6" x14ac:dyDescent="0.3">
      <c r="B22" s="2" t="s">
        <v>11</v>
      </c>
      <c r="C22" s="2" t="str">
        <f t="shared" si="0"/>
        <v>Shimla</v>
      </c>
      <c r="E22" s="2" t="s">
        <v>11</v>
      </c>
      <c r="F22" s="2" t="str">
        <f t="shared" si="1"/>
        <v>Snow View Retreat</v>
      </c>
      <c r="H22" s="2" t="s">
        <v>11</v>
      </c>
      <c r="I22" s="2">
        <f t="shared" si="2"/>
        <v>4.2</v>
      </c>
      <c r="K22" s="2" t="s">
        <v>11</v>
      </c>
      <c r="L22" s="2">
        <f t="shared" si="3"/>
        <v>4000</v>
      </c>
    </row>
    <row r="23" spans="2:12" ht="15.6" x14ac:dyDescent="0.3">
      <c r="B23" s="2" t="s">
        <v>14</v>
      </c>
      <c r="C23" s="2" t="str">
        <f t="shared" si="0"/>
        <v>Udaipur</v>
      </c>
      <c r="E23" s="2" t="s">
        <v>14</v>
      </c>
      <c r="F23" s="2" t="str">
        <f t="shared" si="1"/>
        <v>Lakeview Heritage</v>
      </c>
      <c r="H23" s="2" t="s">
        <v>14</v>
      </c>
      <c r="I23" s="2">
        <f t="shared" si="2"/>
        <v>4.7</v>
      </c>
      <c r="K23" s="2" t="s">
        <v>14</v>
      </c>
      <c r="L23" s="2">
        <f t="shared" si="3"/>
        <v>4800</v>
      </c>
    </row>
    <row r="24" spans="2:12" ht="15.6" x14ac:dyDescent="0.3">
      <c r="B24" s="2" t="s">
        <v>17</v>
      </c>
      <c r="C24" s="2" t="str">
        <f t="shared" si="0"/>
        <v>Manali</v>
      </c>
      <c r="E24" s="2" t="s">
        <v>17</v>
      </c>
      <c r="F24" s="2" t="str">
        <f t="shared" si="1"/>
        <v>Mountain Nest</v>
      </c>
      <c r="H24" s="2" t="s">
        <v>17</v>
      </c>
      <c r="I24" s="2">
        <f t="shared" si="2"/>
        <v>4.3</v>
      </c>
      <c r="K24" s="2" t="s">
        <v>17</v>
      </c>
      <c r="L24" s="2">
        <f t="shared" si="3"/>
        <v>3600</v>
      </c>
    </row>
    <row r="25" spans="2:12" ht="15.6" x14ac:dyDescent="0.3">
      <c r="B25" s="2" t="s">
        <v>20</v>
      </c>
      <c r="C25" s="2" t="str">
        <f t="shared" si="0"/>
        <v>Kochi</v>
      </c>
      <c r="E25" s="2" t="s">
        <v>20</v>
      </c>
      <c r="F25" s="2" t="str">
        <f t="shared" si="1"/>
        <v>Backwater Bliss</v>
      </c>
      <c r="H25" s="2" t="s">
        <v>20</v>
      </c>
      <c r="I25" s="2">
        <f t="shared" si="2"/>
        <v>4.5999999999999996</v>
      </c>
      <c r="K25" s="2" t="s">
        <v>20</v>
      </c>
      <c r="L25" s="2">
        <f t="shared" si="3"/>
        <v>4200</v>
      </c>
    </row>
    <row r="26" spans="2:12" ht="15.6" x14ac:dyDescent="0.3">
      <c r="B26" s="2" t="s">
        <v>23</v>
      </c>
      <c r="C26" s="2" t="str">
        <f t="shared" si="0"/>
        <v>Ooty</v>
      </c>
      <c r="E26" s="2" t="s">
        <v>23</v>
      </c>
      <c r="F26" s="2" t="str">
        <f t="shared" si="1"/>
        <v>Misty Meadows</v>
      </c>
      <c r="H26" s="2" t="s">
        <v>23</v>
      </c>
      <c r="I26" s="2">
        <f t="shared" si="2"/>
        <v>4.4000000000000004</v>
      </c>
      <c r="K26" s="2" t="s">
        <v>23</v>
      </c>
      <c r="L26" s="2">
        <f t="shared" si="3"/>
        <v>3900</v>
      </c>
    </row>
    <row r="27" spans="2:12" ht="15.6" x14ac:dyDescent="0.3">
      <c r="B27" s="2" t="s">
        <v>26</v>
      </c>
      <c r="C27" s="2" t="str">
        <f t="shared" si="0"/>
        <v>Agra</v>
      </c>
      <c r="E27" s="2" t="s">
        <v>26</v>
      </c>
      <c r="F27" s="2" t="str">
        <f t="shared" si="1"/>
        <v>Taj Gateway</v>
      </c>
      <c r="H27" s="2" t="s">
        <v>26</v>
      </c>
      <c r="I27" s="2">
        <f t="shared" si="2"/>
        <v>4.9000000000000004</v>
      </c>
      <c r="K27" s="2" t="s">
        <v>26</v>
      </c>
      <c r="L27" s="2">
        <f t="shared" si="3"/>
        <v>6000</v>
      </c>
    </row>
    <row r="28" spans="2:12" ht="15.6" x14ac:dyDescent="0.3">
      <c r="B28" s="2" t="s">
        <v>29</v>
      </c>
      <c r="C28" s="2" t="str">
        <f t="shared" si="0"/>
        <v>Mysuru</v>
      </c>
      <c r="E28" s="2" t="s">
        <v>29</v>
      </c>
      <c r="F28" s="2" t="str">
        <f t="shared" si="1"/>
        <v>Royal Garden Stay</v>
      </c>
      <c r="H28" s="2" t="s">
        <v>29</v>
      </c>
      <c r="I28" s="2">
        <f t="shared" si="2"/>
        <v>4.0999999999999996</v>
      </c>
      <c r="K28" s="2" t="s">
        <v>29</v>
      </c>
      <c r="L28" s="2">
        <f t="shared" si="3"/>
        <v>3400</v>
      </c>
    </row>
    <row r="29" spans="2:12" ht="15.6" x14ac:dyDescent="0.3">
      <c r="B29" s="2" t="s">
        <v>32</v>
      </c>
      <c r="C29" s="2" t="str">
        <f t="shared" si="0"/>
        <v>Darjeeling</v>
      </c>
      <c r="E29" s="2" t="s">
        <v>32</v>
      </c>
      <c r="F29" s="2" t="str">
        <f t="shared" si="1"/>
        <v>Tea Leaf Escape</v>
      </c>
      <c r="H29" s="2" t="s">
        <v>32</v>
      </c>
      <c r="I29" s="2">
        <f t="shared" si="2"/>
        <v>4.5</v>
      </c>
      <c r="K29" s="2" t="s">
        <v>32</v>
      </c>
      <c r="L29" s="2">
        <f t="shared" si="3"/>
        <v>4100</v>
      </c>
    </row>
    <row r="33" spans="3:8" x14ac:dyDescent="0.3">
      <c r="G33" t="s">
        <v>46</v>
      </c>
    </row>
    <row r="34" spans="3:8" ht="15.6" x14ac:dyDescent="0.3">
      <c r="C34" s="4" t="s">
        <v>2</v>
      </c>
      <c r="D34" s="4" t="s">
        <v>3</v>
      </c>
      <c r="E34" s="4" t="s">
        <v>0</v>
      </c>
      <c r="G34" s="4" t="s">
        <v>2</v>
      </c>
      <c r="H34" s="4" t="s">
        <v>0</v>
      </c>
    </row>
    <row r="35" spans="3:8" ht="15.6" x14ac:dyDescent="0.3">
      <c r="C35" s="2" t="s">
        <v>13</v>
      </c>
      <c r="D35" s="2">
        <v>4.2</v>
      </c>
      <c r="E35" s="2" t="s">
        <v>11</v>
      </c>
      <c r="G35" s="2" t="s">
        <v>7</v>
      </c>
      <c r="H35" s="2" t="str">
        <f>VLOOKUP(G35,C$34:E$44,3,FALSE)</f>
        <v>B001</v>
      </c>
    </row>
    <row r="36" spans="3:8" ht="15.6" x14ac:dyDescent="0.3">
      <c r="C36" s="2" t="s">
        <v>19</v>
      </c>
      <c r="D36" s="2">
        <v>4.3</v>
      </c>
      <c r="E36" s="2" t="s">
        <v>17</v>
      </c>
      <c r="G36" s="2" t="s">
        <v>10</v>
      </c>
      <c r="H36" s="2" t="str">
        <f>VLOOKUP(G36,C$34:E$44,3,FALSE)</f>
        <v>B002</v>
      </c>
    </row>
    <row r="37" spans="3:8" ht="15.6" x14ac:dyDescent="0.3">
      <c r="C37" s="2" t="s">
        <v>7</v>
      </c>
      <c r="D37" s="2">
        <v>4.5</v>
      </c>
      <c r="E37" s="2" t="s">
        <v>5</v>
      </c>
      <c r="G37" s="2" t="s">
        <v>13</v>
      </c>
      <c r="H37" s="2" t="str">
        <f t="shared" ref="H37:H44" si="4">VLOOKUP(G37,C$34:E$44,3,FALSE)</f>
        <v>B003</v>
      </c>
    </row>
    <row r="38" spans="3:8" ht="15.6" x14ac:dyDescent="0.3">
      <c r="C38" s="2" t="s">
        <v>25</v>
      </c>
      <c r="D38" s="2">
        <v>4.4000000000000004</v>
      </c>
      <c r="E38" s="2" t="s">
        <v>23</v>
      </c>
      <c r="G38" s="2" t="s">
        <v>16</v>
      </c>
      <c r="H38" s="2" t="str">
        <f t="shared" si="4"/>
        <v>B004</v>
      </c>
    </row>
    <row r="39" spans="3:8" ht="15.6" x14ac:dyDescent="0.3">
      <c r="C39" s="2" t="s">
        <v>10</v>
      </c>
      <c r="D39" s="2">
        <v>4.8</v>
      </c>
      <c r="E39" s="2" t="s">
        <v>8</v>
      </c>
      <c r="G39" s="2" t="s">
        <v>19</v>
      </c>
      <c r="H39" s="2" t="str">
        <f t="shared" si="4"/>
        <v>B005</v>
      </c>
    </row>
    <row r="40" spans="3:8" ht="15.6" x14ac:dyDescent="0.3">
      <c r="C40" s="2" t="s">
        <v>16</v>
      </c>
      <c r="D40" s="2">
        <v>4.7</v>
      </c>
      <c r="E40" s="2" t="s">
        <v>14</v>
      </c>
      <c r="G40" s="2" t="s">
        <v>22</v>
      </c>
      <c r="H40" s="2" t="str">
        <f t="shared" si="4"/>
        <v>B006</v>
      </c>
    </row>
    <row r="41" spans="3:8" ht="15.6" x14ac:dyDescent="0.3">
      <c r="C41" s="2" t="s">
        <v>31</v>
      </c>
      <c r="D41" s="2">
        <v>4.0999999999999996</v>
      </c>
      <c r="E41" s="2" t="s">
        <v>29</v>
      </c>
      <c r="G41" s="2" t="s">
        <v>25</v>
      </c>
      <c r="H41" s="2" t="str">
        <f t="shared" si="4"/>
        <v>B007</v>
      </c>
    </row>
    <row r="42" spans="3:8" ht="15.6" x14ac:dyDescent="0.3">
      <c r="C42" s="2" t="s">
        <v>34</v>
      </c>
      <c r="D42" s="2">
        <v>4.5</v>
      </c>
      <c r="E42" s="2" t="s">
        <v>32</v>
      </c>
      <c r="G42" s="2" t="s">
        <v>28</v>
      </c>
      <c r="H42" s="2" t="str">
        <f t="shared" si="4"/>
        <v>B008</v>
      </c>
    </row>
    <row r="43" spans="3:8" ht="15.6" x14ac:dyDescent="0.3">
      <c r="C43" s="2" t="s">
        <v>22</v>
      </c>
      <c r="D43" s="2">
        <v>4.5999999999999996</v>
      </c>
      <c r="E43" s="2" t="s">
        <v>20</v>
      </c>
      <c r="G43" s="2" t="s">
        <v>31</v>
      </c>
      <c r="H43" s="2" t="str">
        <f t="shared" si="4"/>
        <v>B009</v>
      </c>
    </row>
    <row r="44" spans="3:8" ht="15.6" x14ac:dyDescent="0.3">
      <c r="C44" s="2" t="s">
        <v>28</v>
      </c>
      <c r="D44" s="2">
        <v>4.9000000000000004</v>
      </c>
      <c r="E44" s="2" t="s">
        <v>26</v>
      </c>
      <c r="G44" s="2" t="s">
        <v>34</v>
      </c>
      <c r="H44" s="2" t="str">
        <f t="shared" si="4"/>
        <v>B010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6B73-3007-42A9-84AE-4BF3E42DEBD1}">
  <dimension ref="B1:N33"/>
  <sheetViews>
    <sheetView workbookViewId="0">
      <selection activeCell="E34" sqref="E34"/>
    </sheetView>
  </sheetViews>
  <sheetFormatPr defaultRowHeight="14.4" x14ac:dyDescent="0.3"/>
  <cols>
    <col min="5" max="5" width="19.109375" bestFit="1" customWidth="1"/>
    <col min="6" max="6" width="11" bestFit="1" customWidth="1"/>
    <col min="7" max="7" width="18.88671875" bestFit="1" customWidth="1"/>
    <col min="8" max="8" width="7.44140625" bestFit="1" customWidth="1"/>
    <col min="9" max="9" width="11.88671875" customWidth="1"/>
    <col min="11" max="11" width="12.88671875" customWidth="1"/>
    <col min="12" max="12" width="12.33203125" bestFit="1" customWidth="1"/>
    <col min="13" max="13" width="11.21875" customWidth="1"/>
    <col min="14" max="14" width="19.109375" bestFit="1" customWidth="1"/>
  </cols>
  <sheetData>
    <row r="1" spans="2:14" ht="15.6" x14ac:dyDescent="0.3">
      <c r="B1" s="5" t="s">
        <v>38</v>
      </c>
      <c r="C1" s="5"/>
    </row>
    <row r="3" spans="2:14" x14ac:dyDescent="0.3">
      <c r="C3" t="s">
        <v>39</v>
      </c>
      <c r="J3" t="s">
        <v>41</v>
      </c>
    </row>
    <row r="4" spans="2:14" ht="15.6" x14ac:dyDescent="0.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J4" s="4" t="s">
        <v>0</v>
      </c>
      <c r="K4" s="4" t="s">
        <v>3</v>
      </c>
      <c r="L4" s="4" t="s">
        <v>4</v>
      </c>
      <c r="M4" s="4" t="s">
        <v>1</v>
      </c>
      <c r="N4" s="4" t="s">
        <v>2</v>
      </c>
    </row>
    <row r="5" spans="2:14" ht="15.6" x14ac:dyDescent="0.3">
      <c r="C5" s="2" t="s">
        <v>5</v>
      </c>
      <c r="D5" s="2" t="s">
        <v>6</v>
      </c>
      <c r="E5" s="2" t="s">
        <v>7</v>
      </c>
      <c r="F5" s="2">
        <v>4.5</v>
      </c>
      <c r="G5" s="2">
        <v>3200</v>
      </c>
      <c r="J5" s="2" t="s">
        <v>14</v>
      </c>
      <c r="K5" s="2">
        <v>4.7</v>
      </c>
      <c r="L5" s="2">
        <v>4800</v>
      </c>
      <c r="M5" s="2" t="s">
        <v>15</v>
      </c>
      <c r="N5" s="2" t="s">
        <v>16</v>
      </c>
    </row>
    <row r="6" spans="2:14" ht="15.6" x14ac:dyDescent="0.3">
      <c r="C6" s="2" t="s">
        <v>8</v>
      </c>
      <c r="D6" s="2" t="s">
        <v>9</v>
      </c>
      <c r="E6" s="2" t="s">
        <v>10</v>
      </c>
      <c r="F6" s="2">
        <v>4.8</v>
      </c>
      <c r="G6" s="2">
        <v>5500</v>
      </c>
      <c r="J6" s="2" t="s">
        <v>23</v>
      </c>
      <c r="K6" s="2">
        <v>4.4000000000000004</v>
      </c>
      <c r="L6" s="2">
        <v>3900</v>
      </c>
      <c r="M6" s="2" t="s">
        <v>24</v>
      </c>
      <c r="N6" s="2" t="s">
        <v>25</v>
      </c>
    </row>
    <row r="7" spans="2:14" ht="15.6" x14ac:dyDescent="0.3">
      <c r="C7" s="2" t="s">
        <v>11</v>
      </c>
      <c r="D7" s="2" t="s">
        <v>12</v>
      </c>
      <c r="E7" s="2" t="s">
        <v>13</v>
      </c>
      <c r="F7" s="2">
        <v>4.2</v>
      </c>
      <c r="G7" s="2">
        <v>4000</v>
      </c>
      <c r="J7" s="2" t="s">
        <v>29</v>
      </c>
      <c r="K7" s="2">
        <v>4.0999999999999996</v>
      </c>
      <c r="L7" s="2">
        <v>3400</v>
      </c>
      <c r="M7" s="2" t="s">
        <v>30</v>
      </c>
      <c r="N7" s="2" t="s">
        <v>31</v>
      </c>
    </row>
    <row r="8" spans="2:14" ht="15.6" x14ac:dyDescent="0.3">
      <c r="C8" s="2" t="s">
        <v>14</v>
      </c>
      <c r="D8" s="2" t="s">
        <v>15</v>
      </c>
      <c r="E8" s="2" t="s">
        <v>16</v>
      </c>
      <c r="F8" s="2">
        <v>4.7</v>
      </c>
      <c r="G8" s="2">
        <v>4800</v>
      </c>
      <c r="J8" s="2" t="s">
        <v>5</v>
      </c>
      <c r="K8" s="2">
        <v>4.5</v>
      </c>
      <c r="L8" s="2">
        <v>3200</v>
      </c>
      <c r="M8" s="2" t="s">
        <v>6</v>
      </c>
      <c r="N8" s="2" t="s">
        <v>7</v>
      </c>
    </row>
    <row r="9" spans="2:14" ht="15.6" x14ac:dyDescent="0.3">
      <c r="C9" s="2" t="s">
        <v>17</v>
      </c>
      <c r="D9" s="2" t="s">
        <v>18</v>
      </c>
      <c r="E9" s="2" t="s">
        <v>19</v>
      </c>
      <c r="F9" s="2">
        <v>4.3</v>
      </c>
      <c r="G9" s="2">
        <v>3600</v>
      </c>
      <c r="J9" s="2" t="s">
        <v>11</v>
      </c>
      <c r="K9" s="2">
        <v>4.2</v>
      </c>
      <c r="L9" s="2">
        <v>4000</v>
      </c>
      <c r="M9" s="2" t="s">
        <v>12</v>
      </c>
      <c r="N9" s="2" t="s">
        <v>13</v>
      </c>
    </row>
    <row r="10" spans="2:14" ht="15.6" x14ac:dyDescent="0.3">
      <c r="C10" s="2" t="s">
        <v>20</v>
      </c>
      <c r="D10" s="2" t="s">
        <v>21</v>
      </c>
      <c r="E10" s="2" t="s">
        <v>22</v>
      </c>
      <c r="F10" s="2">
        <v>4.5999999999999996</v>
      </c>
      <c r="G10" s="2">
        <v>4200</v>
      </c>
      <c r="J10" s="2" t="s">
        <v>20</v>
      </c>
      <c r="K10" s="2">
        <v>4.5999999999999996</v>
      </c>
      <c r="L10" s="2">
        <v>4200</v>
      </c>
      <c r="M10" s="2" t="s">
        <v>21</v>
      </c>
      <c r="N10" s="2" t="s">
        <v>22</v>
      </c>
    </row>
    <row r="11" spans="2:14" ht="15.6" x14ac:dyDescent="0.3">
      <c r="C11" s="2" t="s">
        <v>23</v>
      </c>
      <c r="D11" s="2" t="s">
        <v>24</v>
      </c>
      <c r="E11" s="2" t="s">
        <v>25</v>
      </c>
      <c r="F11" s="2">
        <v>4.4000000000000004</v>
      </c>
      <c r="G11" s="2">
        <v>3900</v>
      </c>
      <c r="J11" s="2" t="s">
        <v>32</v>
      </c>
      <c r="K11" s="2">
        <v>4.5</v>
      </c>
      <c r="L11" s="2">
        <v>4100</v>
      </c>
      <c r="M11" s="2" t="s">
        <v>33</v>
      </c>
      <c r="N11" s="2" t="s">
        <v>34</v>
      </c>
    </row>
    <row r="12" spans="2:14" ht="15.6" x14ac:dyDescent="0.3">
      <c r="C12" s="2" t="s">
        <v>26</v>
      </c>
      <c r="D12" s="2" t="s">
        <v>27</v>
      </c>
      <c r="E12" s="2" t="s">
        <v>28</v>
      </c>
      <c r="F12" s="2">
        <v>4.9000000000000004</v>
      </c>
      <c r="G12" s="2">
        <v>6000</v>
      </c>
      <c r="J12" s="2" t="s">
        <v>8</v>
      </c>
      <c r="K12" s="2">
        <v>4.8</v>
      </c>
      <c r="L12" s="2">
        <v>5500</v>
      </c>
      <c r="M12" s="2" t="s">
        <v>9</v>
      </c>
      <c r="N12" s="2" t="s">
        <v>10</v>
      </c>
    </row>
    <row r="13" spans="2:14" ht="15.6" x14ac:dyDescent="0.3">
      <c r="C13" s="2" t="s">
        <v>29</v>
      </c>
      <c r="D13" s="2" t="s">
        <v>30</v>
      </c>
      <c r="E13" s="2" t="s">
        <v>31</v>
      </c>
      <c r="F13" s="2">
        <v>4.0999999999999996</v>
      </c>
      <c r="G13" s="2">
        <v>3400</v>
      </c>
      <c r="J13" s="2" t="s">
        <v>17</v>
      </c>
      <c r="K13" s="2">
        <v>4.3</v>
      </c>
      <c r="L13" s="2">
        <v>3600</v>
      </c>
      <c r="M13" s="2" t="s">
        <v>18</v>
      </c>
      <c r="N13" s="2" t="s">
        <v>19</v>
      </c>
    </row>
    <row r="14" spans="2:14" ht="15.6" x14ac:dyDescent="0.3">
      <c r="C14" s="2" t="s">
        <v>32</v>
      </c>
      <c r="D14" s="2" t="s">
        <v>33</v>
      </c>
      <c r="E14" s="2" t="s">
        <v>34</v>
      </c>
      <c r="F14" s="2">
        <v>4.5</v>
      </c>
      <c r="G14" s="2">
        <v>4100</v>
      </c>
      <c r="J14" s="2" t="s">
        <v>26</v>
      </c>
      <c r="K14" s="2">
        <v>4.9000000000000004</v>
      </c>
      <c r="L14" s="2">
        <v>6000</v>
      </c>
      <c r="M14" s="2" t="s">
        <v>27</v>
      </c>
      <c r="N14" s="2" t="s">
        <v>28</v>
      </c>
    </row>
    <row r="19" spans="3:9" ht="15.6" x14ac:dyDescent="0.3">
      <c r="E19" s="4" t="s">
        <v>0</v>
      </c>
      <c r="F19" s="4" t="s">
        <v>1</v>
      </c>
      <c r="G19" s="4" t="s">
        <v>2</v>
      </c>
      <c r="H19" s="4" t="s">
        <v>3</v>
      </c>
      <c r="I19" s="4" t="s">
        <v>4</v>
      </c>
    </row>
    <row r="20" spans="3:9" ht="15.6" x14ac:dyDescent="0.3">
      <c r="C20" s="8" t="s">
        <v>42</v>
      </c>
      <c r="E20" s="2" t="s">
        <v>5</v>
      </c>
      <c r="F20" s="9" t="str">
        <f>HLOOKUP(F19,$J4:$N14,5,FALSE)</f>
        <v>Jaipur</v>
      </c>
      <c r="G20" s="2" t="str">
        <f t="shared" ref="G20" si="0">HLOOKUP(G19,$J4:$N14,5,FALSE)</f>
        <v>Pink Palace Inn</v>
      </c>
      <c r="H20" s="2">
        <f t="shared" ref="H20" si="1">HLOOKUP(H19,$J4:$N14,5,FALSE)</f>
        <v>4.5</v>
      </c>
      <c r="I20" s="2">
        <f t="shared" ref="I20" si="2">HLOOKUP(I19,$J4:$N14,5,FALSE)</f>
        <v>3200</v>
      </c>
    </row>
    <row r="21" spans="3:9" ht="15.6" x14ac:dyDescent="0.3">
      <c r="E21" s="2" t="s">
        <v>8</v>
      </c>
      <c r="F21" s="9" t="str">
        <f>HLOOKUP(F19,$J4:$N14,9,FALSE)</f>
        <v>Goa</v>
      </c>
      <c r="G21" s="2" t="str">
        <f t="shared" ref="G21:I21" si="3">HLOOKUP(G19,$J4:$N14,9,FALSE)</f>
        <v>Sea Breeze Resort</v>
      </c>
      <c r="H21" s="2">
        <f t="shared" si="3"/>
        <v>4.8</v>
      </c>
      <c r="I21" s="2">
        <f t="shared" si="3"/>
        <v>5500</v>
      </c>
    </row>
    <row r="23" spans="3:9" ht="15.6" x14ac:dyDescent="0.3">
      <c r="C23" t="s">
        <v>43</v>
      </c>
      <c r="E23" s="2" t="s">
        <v>11</v>
      </c>
      <c r="F23" s="2" t="str">
        <f t="shared" ref="F23:I23" si="4">HLOOKUP(F19,I4:M14,6,FALSE)</f>
        <v>Shimla</v>
      </c>
      <c r="G23" s="9" t="str">
        <f>HLOOKUP(G19,J4:N14,6,FALSE)</f>
        <v>Snow View Retreat</v>
      </c>
      <c r="H23" s="2">
        <f t="shared" si="4"/>
        <v>4.2</v>
      </c>
      <c r="I23" s="2">
        <f t="shared" si="4"/>
        <v>4000</v>
      </c>
    </row>
    <row r="24" spans="3:9" ht="15.6" x14ac:dyDescent="0.3">
      <c r="E24" s="2" t="s">
        <v>14</v>
      </c>
      <c r="F24" s="2" t="str">
        <f t="shared" ref="F24:I24" si="5">HLOOKUP(F19,I4:M14,2,FALSE)</f>
        <v>Udaipur</v>
      </c>
      <c r="G24" s="9" t="str">
        <f>HLOOKUP(G19,J4:N14,2,FALSE)</f>
        <v>Lakeview Heritage</v>
      </c>
      <c r="H24" s="2">
        <f t="shared" si="5"/>
        <v>4.7</v>
      </c>
      <c r="I24" s="2">
        <f t="shared" si="5"/>
        <v>4800</v>
      </c>
    </row>
    <row r="26" spans="3:9" ht="15.6" x14ac:dyDescent="0.3">
      <c r="C26" t="s">
        <v>44</v>
      </c>
      <c r="E26" s="2" t="s">
        <v>17</v>
      </c>
      <c r="F26" s="2" t="str">
        <f>HLOOKUP(F19,$J4:$N14,10,FALSE)</f>
        <v>Manali</v>
      </c>
      <c r="G26" s="2" t="str">
        <f>HLOOKUP(G19,$J4:$N14,10,FALSE)</f>
        <v>Mountain Nest</v>
      </c>
      <c r="H26" s="9">
        <f>HLOOKUP(H19,$J4:$N14,10,FALSE)</f>
        <v>4.3</v>
      </c>
      <c r="I26" s="2">
        <f>HLOOKUP(I19,$J4:$N14,10,FALSE)</f>
        <v>3600</v>
      </c>
    </row>
    <row r="27" spans="3:9" ht="15.6" x14ac:dyDescent="0.3">
      <c r="E27" s="2" t="s">
        <v>20</v>
      </c>
      <c r="F27" s="2" t="str">
        <f>HLOOKUP(F19,$J4:$N14,7,FALSE)</f>
        <v>Kochi</v>
      </c>
      <c r="G27" s="2" t="str">
        <f>HLOOKUP(G19,$J4:$N14,7,FALSE)</f>
        <v>Backwater Bliss</v>
      </c>
      <c r="H27" s="9">
        <f>HLOOKUP(H19,$J4:$N14,7,FALSE)</f>
        <v>4.5999999999999996</v>
      </c>
      <c r="I27" s="2">
        <f>HLOOKUP(I19,$J4:$N14,7,FALSE)</f>
        <v>4200</v>
      </c>
    </row>
    <row r="29" spans="3:9" ht="15.6" x14ac:dyDescent="0.3">
      <c r="C29" t="s">
        <v>45</v>
      </c>
      <c r="E29" s="2" t="s">
        <v>23</v>
      </c>
      <c r="F29" s="2" t="str">
        <f t="shared" ref="F29:H29" si="6">HLOOKUP(F19,$J4:$N14,3,FALSE)</f>
        <v>Ooty</v>
      </c>
      <c r="G29" s="2" t="str">
        <f t="shared" si="6"/>
        <v>Misty Meadows</v>
      </c>
      <c r="H29" s="2">
        <f t="shared" si="6"/>
        <v>4.4000000000000004</v>
      </c>
      <c r="I29" s="9">
        <f>HLOOKUP(I19,$J4:$N14,3,FALSE)</f>
        <v>3900</v>
      </c>
    </row>
    <row r="30" spans="3:9" ht="15.6" x14ac:dyDescent="0.3">
      <c r="E30" s="2" t="s">
        <v>26</v>
      </c>
      <c r="F30" s="2" t="str">
        <f t="shared" ref="F30:H30" si="7">HLOOKUP(F19,$J4:$N14,11,FALSE)</f>
        <v>Agra</v>
      </c>
      <c r="G30" s="2" t="str">
        <f t="shared" si="7"/>
        <v>Taj Gateway</v>
      </c>
      <c r="H30" s="2">
        <f t="shared" si="7"/>
        <v>4.9000000000000004</v>
      </c>
      <c r="I30" s="9">
        <f>HLOOKUP(I19,$J4:$N14,11,FALSE)</f>
        <v>6000</v>
      </c>
    </row>
    <row r="32" spans="3:9" ht="15.6" x14ac:dyDescent="0.3">
      <c r="C32" t="s">
        <v>46</v>
      </c>
      <c r="E32" s="9" t="str">
        <f>HLOOKUP(E19,$J4:$N14,4,FALSE)</f>
        <v>B009</v>
      </c>
      <c r="F32" s="2" t="str">
        <f t="shared" ref="F32:I32" si="8">HLOOKUP(F19,$J4:$N14,4,FALSE)</f>
        <v>Mysuru</v>
      </c>
      <c r="G32" s="2" t="str">
        <f t="shared" si="8"/>
        <v>Royal Garden Stay</v>
      </c>
      <c r="H32" s="2">
        <f t="shared" si="8"/>
        <v>4.0999999999999996</v>
      </c>
      <c r="I32" s="2">
        <f t="shared" si="8"/>
        <v>3400</v>
      </c>
    </row>
    <row r="33" spans="5:9" ht="15.6" x14ac:dyDescent="0.3">
      <c r="E33" s="9" t="str">
        <f>HLOOKUP(E19,$J4:$N14,8,FALSE)</f>
        <v>B010</v>
      </c>
      <c r="F33" s="2" t="str">
        <f t="shared" ref="F33:I33" si="9">HLOOKUP(F19,$J4:$N14,8,FALSE)</f>
        <v>Darjeeling</v>
      </c>
      <c r="G33" s="2" t="str">
        <f t="shared" si="9"/>
        <v>Tea Leaf Escape</v>
      </c>
      <c r="H33" s="2">
        <f t="shared" si="9"/>
        <v>4.5</v>
      </c>
      <c r="I33" s="2">
        <f t="shared" si="9"/>
        <v>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patil</dc:creator>
  <cp:lastModifiedBy>prerna patil</cp:lastModifiedBy>
  <dcterms:created xsi:type="dcterms:W3CDTF">2025-09-19T08:58:48Z</dcterms:created>
  <dcterms:modified xsi:type="dcterms:W3CDTF">2025-09-25T18:51:29Z</dcterms:modified>
</cp:coreProperties>
</file>